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ley/Google Drive/Estatistica/Bases/"/>
    </mc:Choice>
  </mc:AlternateContent>
  <xr:revisionPtr revIDLastSave="0" documentId="8_{A4679371-2D53-4D47-8B17-7816D27252FB}" xr6:coauthVersionLast="45" xr6:coauthVersionMax="45" xr10:uidLastSave="{00000000-0000-0000-0000-000000000000}"/>
  <bookViews>
    <workbookView xWindow="7600" yWindow="2820" windowWidth="20740" windowHeight="11160" tabRatio="913" xr2:uid="{00000000-000D-0000-FFFF-FFFF00000000}"/>
  </bookViews>
  <sheets>
    <sheet name="pesquisa" sheetId="1" r:id="rId1"/>
    <sheet name="4.1 Representação dos dados" sheetId="6" r:id="rId2"/>
    <sheet name="4.2_4.3_4.4" sheetId="5" r:id="rId3"/>
    <sheet name="5.1 Média" sheetId="8" r:id="rId4"/>
    <sheet name="proporção" sheetId="9" r:id="rId5"/>
    <sheet name="5.2 Correlação Linear" sheetId="10" r:id="rId6"/>
    <sheet name="Correlação" sheetId="12" r:id="rId7"/>
    <sheet name="APOIO" sheetId="7" state="hidden" r:id="rId8"/>
    <sheet name="analise" sheetId="4" state="hidden" r:id="rId9"/>
  </sheets>
  <definedNames>
    <definedName name="_xlnm._FilterDatabase" localSheetId="8" hidden="1">analise!$A$2:$AP$87</definedName>
    <definedName name="_xlnm._FilterDatabase" localSheetId="0" hidden="1">pesquisa!$A$1:$R$87</definedName>
    <definedName name="_xlchart.v2.0" hidden="1">'4.1 Representação dos dados'!$B$156:$B$158</definedName>
    <definedName name="_xlchart.v2.1" hidden="1">'4.1 Representação dos dados'!$C$155</definedName>
    <definedName name="_xlchart.v2.2" hidden="1">'4.1 Representação dos dados'!$C$156:$C$158</definedName>
    <definedName name="_xlchart.v2.3" hidden="1">'4.1 Representação dos dados'!$D$155</definedName>
    <definedName name="_xlchart.v2.4" hidden="1">'4.1 Representação dos dados'!$D$156:$D$158</definedName>
  </definedNames>
  <calcPr calcId="191029"/>
  <pivotCaches>
    <pivotCache cacheId="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1" i="6" l="1"/>
  <c r="D92" i="6"/>
  <c r="D93" i="6"/>
  <c r="D94" i="6"/>
  <c r="D95" i="6"/>
  <c r="B5" i="9" l="1"/>
  <c r="B9" i="9" s="1"/>
  <c r="B25" i="8"/>
  <c r="C27" i="8" s="1"/>
  <c r="B9" i="8"/>
  <c r="B11" i="8" s="1"/>
  <c r="C11" i="9" l="1"/>
  <c r="B11" i="9"/>
  <c r="B27" i="8"/>
  <c r="C11" i="8"/>
  <c r="C64" i="5" l="1"/>
  <c r="C68" i="5" s="1"/>
  <c r="D68" i="5" l="1"/>
  <c r="H68" i="5" l="1"/>
  <c r="G68" i="5"/>
  <c r="F68" i="5"/>
  <c r="E68" i="5"/>
  <c r="E49" i="7" l="1"/>
  <c r="E48" i="7"/>
  <c r="E47" i="7"/>
  <c r="E46" i="7"/>
  <c r="E45" i="7"/>
  <c r="G40" i="7"/>
  <c r="B40" i="7"/>
  <c r="G36" i="7"/>
  <c r="B36" i="7"/>
  <c r="E20" i="7"/>
  <c r="B58" i="5" l="1"/>
  <c r="B54" i="5"/>
  <c r="B46" i="5"/>
  <c r="B50" i="5"/>
  <c r="C166" i="6" l="1"/>
  <c r="D166" i="6" s="1"/>
  <c r="C83" i="6"/>
  <c r="D82" i="6" s="1"/>
  <c r="D65" i="6"/>
  <c r="D64" i="6"/>
  <c r="D63" i="6"/>
  <c r="D62" i="6"/>
  <c r="D61" i="6"/>
  <c r="D76" i="6"/>
  <c r="D75" i="6"/>
  <c r="D74" i="6"/>
  <c r="D73" i="6"/>
  <c r="D50" i="6"/>
  <c r="D49" i="6"/>
  <c r="D48" i="6"/>
  <c r="D57" i="6"/>
  <c r="D56" i="6"/>
  <c r="D55" i="6"/>
  <c r="D54" i="6"/>
  <c r="D174" i="6"/>
  <c r="D173" i="6"/>
  <c r="D172" i="6"/>
  <c r="D171" i="6"/>
  <c r="D170" i="6"/>
  <c r="D40" i="6"/>
  <c r="D39" i="6"/>
  <c r="D38" i="6"/>
  <c r="D37" i="6"/>
  <c r="D36" i="6"/>
  <c r="D29" i="6"/>
  <c r="D28" i="6"/>
  <c r="D27" i="6"/>
  <c r="D26" i="6"/>
  <c r="D25" i="6"/>
  <c r="D24" i="6"/>
  <c r="D17" i="6"/>
  <c r="D16" i="6"/>
  <c r="D15" i="6"/>
  <c r="D83" i="6" l="1"/>
  <c r="D158" i="6"/>
  <c r="D81" i="6"/>
  <c r="D162" i="6"/>
  <c r="D156" i="6"/>
  <c r="D160" i="6"/>
  <c r="D164" i="6"/>
  <c r="D80" i="6"/>
  <c r="D157" i="6"/>
  <c r="D161" i="6"/>
  <c r="D165" i="6"/>
  <c r="D159" i="6"/>
  <c r="D163" i="6"/>
</calcChain>
</file>

<file path=xl/sharedStrings.xml><?xml version="1.0" encoding="utf-8"?>
<sst xmlns="http://schemas.openxmlformats.org/spreadsheetml/2006/main" count="4752" uniqueCount="558">
  <si>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</si>
  <si>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</si>
  <si>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</si>
  <si>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</si>
  <si>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</si>
  <si>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</si>
  <si>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</si>
  <si>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</si>
  <si>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</si>
  <si>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</si>
  <si>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</si>
  <si>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</si>
  <si>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</si>
  <si>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</si>
  <si>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</si>
  <si>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</si>
  <si>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</si>
  <si>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Q9_1</t>
  </si>
  <si>
    <t>Q15</t>
  </si>
  <si>
    <t>Q3</t>
  </si>
  <si>
    <t>Q2</t>
  </si>
  <si>
    <t>Q4</t>
  </si>
  <si>
    <t>Q5</t>
  </si>
  <si>
    <t>Q7</t>
  </si>
  <si>
    <t>Q17_1</t>
  </si>
  <si>
    <t>Q11</t>
  </si>
  <si>
    <t>Q11_1_TEXT</t>
  </si>
  <si>
    <t>Q13</t>
  </si>
  <si>
    <t>Q14_1</t>
  </si>
  <si>
    <t>Q16</t>
  </si>
  <si>
    <t>Q20</t>
  </si>
  <si>
    <t>Q20_5_TEXT</t>
  </si>
  <si>
    <t>Q17</t>
  </si>
  <si>
    <t>Q18</t>
  </si>
  <si>
    <t>Q17 - Parent Topics</t>
  </si>
  <si>
    <t>Q17 - Topics</t>
  </si>
  <si>
    <t>Data de início</t>
  </si>
  <si>
    <t>Data final</t>
  </si>
  <si>
    <t>Tipo de resposta</t>
  </si>
  <si>
    <t>Endereço IP</t>
  </si>
  <si>
    <t>Progresso</t>
  </si>
  <si>
    <t>Duração (em segundos)</t>
  </si>
  <si>
    <t>Concluído</t>
  </si>
  <si>
    <t>Data registrada</t>
  </si>
  <si>
    <t>ID de resposta</t>
  </si>
  <si>
    <t>Sobrenome do destinatário</t>
  </si>
  <si>
    <t>Primeiro nome do destinatário</t>
  </si>
  <si>
    <t>E-mail do destinatário</t>
  </si>
  <si>
    <t>Referência a dados externos</t>
  </si>
  <si>
    <t>Latitude do local</t>
  </si>
  <si>
    <t>Longitude do local</t>
  </si>
  <si>
    <t>Canal de distribuição</t>
  </si>
  <si>
    <t>Idioma do usuário</t>
  </si>
  <si>
    <t>Qual é o seu nível de experiência no emprego atual / ramo atual? - Indique quanto tempo você tem de conhecimento no seu</t>
  </si>
  <si>
    <t>Qual sua relação?</t>
  </si>
  <si>
    <t>Qual sua área de atuação?</t>
  </si>
  <si>
    <t>Qual o seu sexo?</t>
  </si>
  <si>
    <t>Idade</t>
  </si>
  <si>
    <t>Escolaridade</t>
  </si>
  <si>
    <t>Qual é o nível de satisfação com seu emprego / empregados?
Representados pelas cores do sinaleiro, sendo:Verde: Totalmente satisfeito
Amarelo: Indiferente
Vermelho: Não satisfeito</t>
  </si>
  <si>
    <t>Qual é o seu nível de experiência no emprego atual / ramo atual? - Experiência em anos</t>
  </si>
  <si>
    <t>Além da experiência profissional atual, você possui outras? - Selected Choice</t>
  </si>
  <si>
    <t>Além da experiência profissional atual, você possui outras? - Sim. Quais: - Texto</t>
  </si>
  <si>
    <t>Quantas empresas você já trabalhou ou já teve?</t>
  </si>
  <si>
    <t>Média salárial em R$: - Sua média salarial.</t>
  </si>
  <si>
    <t>Satisfação com a faixa salarial</t>
  </si>
  <si>
    <t>Você tem alguma  filiação com sindicato trabalhista?</t>
  </si>
  <si>
    <t>Qual é o seu principal meio de acesso as informações? - Selected Choice</t>
  </si>
  <si>
    <t>Qual é o seu principal meio de acesso as informações? - Outros. Quais: - Texto</t>
  </si>
  <si>
    <t>Na sua opinião, as leis ajudam ou prejudicam você? Justifique brevemente:</t>
  </si>
  <si>
    <t>O que você mudaria (tiraria da lei ou acrescentaria) em complemento a sua resposta acima? Justifique:</t>
  </si>
  <si>
    <t>IP Address</t>
  </si>
  <si>
    <t>177.220.177.206</t>
  </si>
  <si>
    <t>True</t>
  </si>
  <si>
    <t>R_PB44DmKoYTwqsj7</t>
  </si>
  <si>
    <t/>
  </si>
  <si>
    <t>anonymous</t>
  </si>
  <si>
    <t>PT-BR</t>
  </si>
  <si>
    <t>Acima de 16 anos</t>
  </si>
  <si>
    <t>Empregador</t>
  </si>
  <si>
    <t>Comércio</t>
  </si>
  <si>
    <t>Masculino</t>
  </si>
  <si>
    <t>30 a 35 anos</t>
  </si>
  <si>
    <t>Ensino superior</t>
  </si>
  <si>
    <t>Satisfeito</t>
  </si>
  <si>
    <t>Sim. Quais:</t>
  </si>
  <si>
    <t>Piloto</t>
  </si>
  <si>
    <t>3 a 7 empresas</t>
  </si>
  <si>
    <t>Satifeito</t>
  </si>
  <si>
    <t>Não</t>
  </si>
  <si>
    <t>Tv e Rádio,Jornais e Revistas</t>
  </si>
  <si>
    <t>Acredito que o assistencialismo de uma forma em geral prejudica toda a sociedade.</t>
  </si>
  <si>
    <t>Daria a opção do cidadão em deduzir do seus impostos alguns serviços básicos na sua integralidade caso opte por pagar o modo privado. Ex: Educação, Saúde e Previdência.</t>
  </si>
  <si>
    <t>189.4.1.125</t>
  </si>
  <si>
    <t>R_2f3sDKlCyXfh2yR</t>
  </si>
  <si>
    <t>6 a 15 anos</t>
  </si>
  <si>
    <t>Empregado</t>
  </si>
  <si>
    <t>18 a 29 anos</t>
  </si>
  <si>
    <t>Ensino médio</t>
  </si>
  <si>
    <t>0 a 2 empresas</t>
  </si>
  <si>
    <t>Tv e Rádio</t>
  </si>
  <si>
    <t>Elas prejudicam pensando no individual mais num coletivo tende a ajudar gerando mais empregos e melhorando a situação econômica como um todo.</t>
  </si>
  <si>
    <t>Não mudaria, mais criaria mecanismos de segurança e que agilizassem mais os processos de aposentadoria, benefícios como auxilio saúde, maternidade, doença e até mesmo por invalidez. Vendo que qualquer processo de abertura é um tempo muito demorado podendo ser otimizado e atendido a pessoa num tempo hábil e justo.</t>
  </si>
  <si>
    <t>R_3GvoSUDHvHN9ry4</t>
  </si>
  <si>
    <t>Feminino</t>
  </si>
  <si>
    <t xml:space="preserve">Cozinheira, vendas de outros produtos </t>
  </si>
  <si>
    <t>Mídias Sociais como: Facebook, Instagram, Twiter, etc...</t>
  </si>
  <si>
    <t>Eu acho que ajuda. Pois na maioria das vezes  ela fica do nosso lado .</t>
  </si>
  <si>
    <t>Eu tiraria os imposto , deixando  a vontade  de quem quer pagar ou nao para ter uma opção  de aposentadoria .</t>
  </si>
  <si>
    <t>189.40.69.153</t>
  </si>
  <si>
    <t>R_2zkbswdlTM2IvLH</t>
  </si>
  <si>
    <t>0 a 5 anos</t>
  </si>
  <si>
    <t>36 a 47 anos</t>
  </si>
  <si>
    <t>Vendedor externo,caixa, frentista</t>
  </si>
  <si>
    <t>Acima de 8 empresas</t>
  </si>
  <si>
    <t>Indiferente</t>
  </si>
  <si>
    <t>Tv e Rádio,Mídias Sociais como: Facebook, Instagram, Twiter, etc...</t>
  </si>
  <si>
    <t>Ainda sem conhecer direito pois ainda está tudo bagunçado acredito q não prejudique.</t>
  </si>
  <si>
    <t>Mudaria ia valores com certeza, já q uns ganham muito e outros muito "pouco"</t>
  </si>
  <si>
    <t>191.245.68.207</t>
  </si>
  <si>
    <t>R_3nwmQtAUZ7WrUJb</t>
  </si>
  <si>
    <t>48 a 60 anos</t>
  </si>
  <si>
    <t>Ensino fundamental</t>
  </si>
  <si>
    <t>Ajudam em partes</t>
  </si>
  <si>
    <t>Tiraria todo concursado Aposentado e daria lugar pra outro mama</t>
  </si>
  <si>
    <t>177.96.17.232</t>
  </si>
  <si>
    <t>R_3lPPUPenGC3DCzX</t>
  </si>
  <si>
    <t>Serviço</t>
  </si>
  <si>
    <t>Muito satisfeito</t>
  </si>
  <si>
    <t>Muito tributos</t>
  </si>
  <si>
    <t>Imposto unico</t>
  </si>
  <si>
    <t>187.59.21.106</t>
  </si>
  <si>
    <t>R_XCle8hKbnbWlfhL</t>
  </si>
  <si>
    <t xml:space="preserve">Prejudica </t>
  </si>
  <si>
    <t>Estás leis trabalhista só servem pro emprego não para o empregador</t>
  </si>
  <si>
    <t>R_24iUig4KRikJWcn</t>
  </si>
  <si>
    <t>aux de escritorio</t>
  </si>
  <si>
    <t>Jornais e Revistas</t>
  </si>
  <si>
    <t>prejudica</t>
  </si>
  <si>
    <t>é que são falhas,teria que ser revistas</t>
  </si>
  <si>
    <t>177.205.6.94</t>
  </si>
  <si>
    <t>R_CeNa3IP9ZDxi3AZ</t>
  </si>
  <si>
    <t>Indústria</t>
  </si>
  <si>
    <t>Insatisfeito</t>
  </si>
  <si>
    <t xml:space="preserve">Já fui empregado em multinacionais </t>
  </si>
  <si>
    <t>sim</t>
  </si>
  <si>
    <t>Tv e Rádio,Mídias Sociais como: Facebook, Instagram, Twiter, etc...,Jornais e Revistas</t>
  </si>
  <si>
    <t xml:space="preserve">Ajudam, antes era só benefícios para o empregado </t>
  </si>
  <si>
    <t xml:space="preserve">Acrescentaria a negociação direta com o empregado </t>
  </si>
  <si>
    <t>200.134.26.2</t>
  </si>
  <si>
    <t>R_3nkHKODrxMqNIn8</t>
  </si>
  <si>
    <t>Comprador, Vendedor</t>
  </si>
  <si>
    <t>Pouco insatisfeito</t>
  </si>
  <si>
    <t>ajudam para ao menos dirimir dúvidas e dar diretrizes sobre situações de dificuldade de entendimento pelo senso comum</t>
  </si>
  <si>
    <t>187.54.26.33</t>
  </si>
  <si>
    <t>R_2Bx2OverY66NVt3</t>
  </si>
  <si>
    <t xml:space="preserve">Ajudam tanto o funcionário quanto o empregador, nos ajudam a seguir um caminho melhor na vida profissional, nos mostrando o caminho certo onde devemos seguir sem prejudicar e sair prejudicado... </t>
  </si>
  <si>
    <t xml:space="preserve">Acho que não deve a mim acrescentar ou mudar algo na lei devemos seguir como esta mas se precisar opinar algo que não estege de acordo sempre impor pelos seus direitos. </t>
  </si>
  <si>
    <t>189.40.88.167</t>
  </si>
  <si>
    <t>R_2wad4jfr4MzjEd2</t>
  </si>
  <si>
    <t>Ajudam a regular mercado.</t>
  </si>
  <si>
    <t>Nada</t>
  </si>
  <si>
    <t>R_2A1mFxyt3Q8Rfb7</t>
  </si>
  <si>
    <t>Mais prejudicam do que ajudam.</t>
  </si>
  <si>
    <t>poder aproveitar de uma aposentadoria antes da morte.</t>
  </si>
  <si>
    <t>177.202.85.34</t>
  </si>
  <si>
    <t>R_3Jf4WjZv3ix8KQj</t>
  </si>
  <si>
    <t>Ainda nao sei</t>
  </si>
  <si>
    <t>Sem resposta</t>
  </si>
  <si>
    <t>R_1IXVCNsLXgkVtFp</t>
  </si>
  <si>
    <t>168.194.163.76</t>
  </si>
  <si>
    <t>R_3Rw1VPhkBswbXy6</t>
  </si>
  <si>
    <t>Pós graduação</t>
  </si>
  <si>
    <t xml:space="preserve">Professora </t>
  </si>
  <si>
    <t>Impostos altos</t>
  </si>
  <si>
    <t xml:space="preserve">Diminuição dos impostos cobrados </t>
  </si>
  <si>
    <t>179.241.234.109</t>
  </si>
  <si>
    <t>R_2bUzgYuqWcRCzjm</t>
  </si>
  <si>
    <t>Burocracia</t>
  </si>
  <si>
    <t xml:space="preserve"> </t>
  </si>
  <si>
    <t>189.115.17.37</t>
  </si>
  <si>
    <t>R_ZrxkUdK7lVUt5tf</t>
  </si>
  <si>
    <t>Vendas,</t>
  </si>
  <si>
    <t xml:space="preserve">Sim, a maioria das leis atuais estão a favor. A lei da previdência que estão apresentando ficou ruim para maioria,dos trabalhadores. r ao empregador. </t>
  </si>
  <si>
    <t xml:space="preserve">A previdência teria que ser igual para todos. Só o povo que sofre com tudo isso. </t>
  </si>
  <si>
    <t>177.79.70.169</t>
  </si>
  <si>
    <t>R_3OcdaoyEU8nrL1s</t>
  </si>
  <si>
    <t xml:space="preserve">MARCENEIRO,PADEIRO,AÇOUGUEIRO,MOTORISTA E TRABALHEI DE SEGURANÇA </t>
  </si>
  <si>
    <t>As nossas leis poderiam ser melhores ela deicha a desejar.</t>
  </si>
  <si>
    <t xml:space="preserve">As leis teriam que ser igual pra todos ,ricos ,pobres e politicos só assistir uma tv que ja se ve a diferença. </t>
  </si>
  <si>
    <t>189.101.66.183</t>
  </si>
  <si>
    <t>R_2QYvAdlCzNpHm2A</t>
  </si>
  <si>
    <t>Algumas prejudicam principalmente as tributarias que acabam com os empresários, muitos impostos.</t>
  </si>
  <si>
    <t>Diminuiria impostos, assim acredito que geraria mais emprego e renda</t>
  </si>
  <si>
    <t>189.64.67.220</t>
  </si>
  <si>
    <t>R_BSA1VweCai5dh3X</t>
  </si>
  <si>
    <t>Ajudam</t>
  </si>
  <si>
    <t xml:space="preserve">Tiraria segurança de trabalho para concursados, deveria ter alguma avaliação, para sair do cargo só acontece se for casos extremos. </t>
  </si>
  <si>
    <t>191.177.185.66</t>
  </si>
  <si>
    <t>R_3q88FpylIJnD8lm</t>
  </si>
  <si>
    <t xml:space="preserve">A lei nao ajuda. </t>
  </si>
  <si>
    <t>Tem bastante coisa para mudar. Nao tenho como relatar agora</t>
  </si>
  <si>
    <t>191.173.22.194</t>
  </si>
  <si>
    <t>R_V50vB9QlTHFhSYp</t>
  </si>
  <si>
    <t xml:space="preserve">Engenharia / comercial / relações públicas </t>
  </si>
  <si>
    <t>Tv e Rádio,Mídias Sociais como: Facebook, Instagram, Twiter, etc...,Jornais e Revistas,Outros. Quais:</t>
  </si>
  <si>
    <t xml:space="preserve">Comunicações diretas  telegram </t>
  </si>
  <si>
    <t xml:space="preserve">Depende / ajuda quando precisamos mas é muito lenta </t>
  </si>
  <si>
    <t xml:space="preserve">No momento não tenho 100 % de certeza mas sempre tem algo a retirar e acrescentar, pena de morte deveria ser revisada não sou a favor mas dependendo do caso extremo deveria ser julgado ou exilado do país algo assim. </t>
  </si>
  <si>
    <t>191.245.86.19</t>
  </si>
  <si>
    <t>R_r9zIO2SDC6n8xqx</t>
  </si>
  <si>
    <t xml:space="preserve">Comprado area construção civil </t>
  </si>
  <si>
    <t>De certo modo prejudicam, alguns pontos nao teremos apoio sendo responsável exclusivamente.</t>
  </si>
  <si>
    <t xml:space="preserve">De certo modo, alguns pontos mudariam, pricipalmente manteria o apoio dos sindicatos ao trabalhadores que nao tenham o mesmo grau de conhecimento e acesso a informações como uma bem esclarecida </t>
  </si>
  <si>
    <t>201.47.6.36</t>
  </si>
  <si>
    <t>R_1hyi2LeyG8LMjCd</t>
  </si>
  <si>
    <t>Empresario</t>
  </si>
  <si>
    <t xml:space="preserve">Ajudam ,consolidam um direito, quando o pedido é verdadeiro </t>
  </si>
  <si>
    <t xml:space="preserve">Acrescentaria leis que facilitem o trabalho Homework para todas as categorias possíveis </t>
  </si>
  <si>
    <t>177.96.21.236</t>
  </si>
  <si>
    <t>R_1JJX6lJRdTlA4aa</t>
  </si>
  <si>
    <t>Ajuda</t>
  </si>
  <si>
    <t>Aposentadoria por tempo de serviço = 35 anos</t>
  </si>
  <si>
    <t>177.19.13.102</t>
  </si>
  <si>
    <t>R_qWlXnjQIvrNBkQN</t>
  </si>
  <si>
    <t>Se cumpridas em seu espírito de criação, ajudam</t>
  </si>
  <si>
    <t>187.112.97.132</t>
  </si>
  <si>
    <t>R_1flS1dRCvkuyPFL</t>
  </si>
  <si>
    <t>Vendas</t>
  </si>
  <si>
    <t>Muito insatisfeito</t>
  </si>
  <si>
    <t>Como empregada, ajudam. Mas na área que atuo, as leis atrapalham a empresa.</t>
  </si>
  <si>
    <t>Burocracia. Existe muita burocracia que não funciona, além da alta taxa de impostos pagas pelos empresários.</t>
  </si>
  <si>
    <t>177.53.220.7</t>
  </si>
  <si>
    <t>R_3CPIZj1IMCZdfKH</t>
  </si>
  <si>
    <t>Mídias Sociais como: Facebook, Instagram, Twiter, etc...,Jornais e Revistas</t>
  </si>
  <si>
    <t>191.245.69.20</t>
  </si>
  <si>
    <t>R_1nMvVjWq6kgZhta</t>
  </si>
  <si>
    <t xml:space="preserve">Em outras áreas </t>
  </si>
  <si>
    <t>177.84.233.225</t>
  </si>
  <si>
    <t>R_3qQmAUyk9HLwN7m</t>
  </si>
  <si>
    <t xml:space="preserve">Ajudam garantindo nossos diretios, mas também prejudica com tanta burocracia </t>
  </si>
  <si>
    <t>177.96.29.25</t>
  </si>
  <si>
    <t>R_piLsN2A7lax0TVD</t>
  </si>
  <si>
    <t>ajudam se forem aplicadas corretamente, onde todos os direitos sejam iguais a todos não somente no papel.</t>
  </si>
  <si>
    <t>138.204.26.57</t>
  </si>
  <si>
    <t>R_1DMR1aQBAFxL3jx</t>
  </si>
  <si>
    <t>Quando sao cumpridas, ajudam.</t>
  </si>
  <si>
    <t>179.202.134.208</t>
  </si>
  <si>
    <t>R_3JKMfC9kyIWA6NU</t>
  </si>
  <si>
    <t xml:space="preserve">Prejudica, leis falhas, </t>
  </si>
  <si>
    <t>177.40.45.46</t>
  </si>
  <si>
    <t>R_bD6Q5V3qBv6XER3</t>
  </si>
  <si>
    <t>Ajudam, eh voltada ao empregado</t>
  </si>
  <si>
    <t>177.8.221.232</t>
  </si>
  <si>
    <t>R_3O8M0yVXK73wWsi</t>
  </si>
  <si>
    <t>T.I</t>
  </si>
  <si>
    <t xml:space="preserve">ATRAPALHAM </t>
  </si>
  <si>
    <t xml:space="preserve">DEIXARIA COMO ESTAVA NO GOVERNO PASSADO </t>
  </si>
  <si>
    <t>R_0NyoSakYTZulXgZ</t>
  </si>
  <si>
    <t>PRESTAÇÃO DE SERVIÇO</t>
  </si>
  <si>
    <t>Mídias Sociais como: Facebook, Instagram, Twiter, etc...,Outros. Quais:</t>
  </si>
  <si>
    <t>TV</t>
  </si>
  <si>
    <t>AJUDAM</t>
  </si>
  <si>
    <t>MAIS IGUALDADE ENTRE CATEGORIAS (TRABALHADOR COMUM X PUBLICO OU MILITAR POR EXEMPLO)</t>
  </si>
  <si>
    <t>179.17.203.31</t>
  </si>
  <si>
    <t>R_C7xKA6TwVIsfl4d</t>
  </si>
  <si>
    <t>189.9.78.152</t>
  </si>
  <si>
    <t>R_1NfdKcn29jxCaOL</t>
  </si>
  <si>
    <t>201.22.50.171</t>
  </si>
  <si>
    <t>R_3Rgv2uS0ijYDDN0</t>
  </si>
  <si>
    <t xml:space="preserve">Ajudam pois podem me proteger </t>
  </si>
  <si>
    <t>168.181.48.3</t>
  </si>
  <si>
    <t>R_1Op0WBmLc3fshSe</t>
  </si>
  <si>
    <t>179.189.63.21</t>
  </si>
  <si>
    <t>R_2E5kVElbcv8QJ7b</t>
  </si>
  <si>
    <t xml:space="preserve">Compras </t>
  </si>
  <si>
    <t>Algumas prejudicam pois não é o povo quem decide é Brasília</t>
  </si>
  <si>
    <t>Tiraria o poder do parlamentar fazer suas próprias leis sem consultar o povo</t>
  </si>
  <si>
    <t>189.40.70.203</t>
  </si>
  <si>
    <t>R_27squcBIQEH6eIt</t>
  </si>
  <si>
    <t>Sou mecânico de locomotivas, sou motorista particular,sou vendedor, já atuei na área de segurança do trabalho,</t>
  </si>
  <si>
    <t>Com certeza leis foram para ser seguidas.</t>
  </si>
  <si>
    <t>Eu acho que somente o povo brasileiro deveria ser mais respeitado pelos nossos governantes</t>
  </si>
  <si>
    <t>189.40.68.15</t>
  </si>
  <si>
    <t>R_3JEI9EWwLfovAiV</t>
  </si>
  <si>
    <t>Estágio administrativo e aprendiz administrativo</t>
  </si>
  <si>
    <t>Ajudam pois garantem meus direitos</t>
  </si>
  <si>
    <t>Não mudaria nada</t>
  </si>
  <si>
    <t>168.194.160.104</t>
  </si>
  <si>
    <t>R_1FKQ7nuDRG4Unvr</t>
  </si>
  <si>
    <t>Ajudam, facilitando o diálogo com o empregador..</t>
  </si>
  <si>
    <t>Tiraria o cindicato das negociações</t>
  </si>
  <si>
    <t>177.220.177.242</t>
  </si>
  <si>
    <t>R_30vZE1v5X3d23EN</t>
  </si>
  <si>
    <t>Acima de 61 anos</t>
  </si>
  <si>
    <t>Tributaria, recursos humanos, financeiro e agricultura e pecuária.</t>
  </si>
  <si>
    <t xml:space="preserve">Pesquisas </t>
  </si>
  <si>
    <t>Leis que previlegiao categorias ou determinada setores da sociedade.</t>
  </si>
  <si>
    <t>Excluiria totalmente</t>
  </si>
  <si>
    <t>R_cCOtZxyjsMw0uqt</t>
  </si>
  <si>
    <t>Orçamento de esquadrias</t>
  </si>
  <si>
    <t>Outros. Quais:</t>
  </si>
  <si>
    <t>Jornais online</t>
  </si>
  <si>
    <t>Ajudam, pois algumas permitiram a flexibilização dos "acertos" direto com o dono da empresa</t>
  </si>
  <si>
    <t>177.79.73.38</t>
  </si>
  <si>
    <t>R_2WuwDCyzB1i80qk</t>
  </si>
  <si>
    <t xml:space="preserve">Técnico Eletrotécnico </t>
  </si>
  <si>
    <t>Tv e Rádio,Outros. Quais:</t>
  </si>
  <si>
    <t xml:space="preserve">Portais Noticiais </t>
  </si>
  <si>
    <t>Ajudam, pela formalidade e seguranca para o emprefador e empregado</t>
  </si>
  <si>
    <t>Multa Fgts</t>
  </si>
  <si>
    <t>191.177.184.183</t>
  </si>
  <si>
    <t>R_2uw8gZjH1ALtCKC</t>
  </si>
  <si>
    <t>Securitário</t>
  </si>
  <si>
    <t>Sim</t>
  </si>
  <si>
    <t>nada</t>
  </si>
  <si>
    <t>138.186.165.145</t>
  </si>
  <si>
    <t>R_8IdDQ0PjuMugE5H</t>
  </si>
  <si>
    <t xml:space="preserve">Bancária </t>
  </si>
  <si>
    <t xml:space="preserve">As leis ajudam </t>
  </si>
  <si>
    <t>Infelizmente a aplicação da lei não é pata todos</t>
  </si>
  <si>
    <t>187.26.206.146</t>
  </si>
  <si>
    <t>R_1DUzXEtW9hNDCIA</t>
  </si>
  <si>
    <t>Agricultor</t>
  </si>
  <si>
    <t>201.86.1.117</t>
  </si>
  <si>
    <t>R_WodH8VzVGFpACD7</t>
  </si>
  <si>
    <t xml:space="preserve">Prejudicam, clt muita burocracia </t>
  </si>
  <si>
    <t>Mudaria a lei, para que seja com contrato de trabalho ganhando pelo seu serviço, sem leis trabalhistas.</t>
  </si>
  <si>
    <t>191.177.134.129</t>
  </si>
  <si>
    <t>R_pAxgUwpfIoqurjH</t>
  </si>
  <si>
    <t>Agências e veículos de comunicação</t>
  </si>
  <si>
    <t>189.114.238.50</t>
  </si>
  <si>
    <t>R_2QmJT3m4ot5rzye</t>
  </si>
  <si>
    <t>Sim, administrativo</t>
  </si>
  <si>
    <t>Depende das leis</t>
  </si>
  <si>
    <t>191.220.23.25</t>
  </si>
  <si>
    <t>R_2vkcUwGbopaHrC3</t>
  </si>
  <si>
    <t>177.1.16.94</t>
  </si>
  <si>
    <t>R_9ukCaVEX3H5iAOl</t>
  </si>
  <si>
    <t>secretaria e financeiro</t>
  </si>
  <si>
    <t>Depende da área de atuação, na que eu atuo prejudica bastante</t>
  </si>
  <si>
    <t xml:space="preserve">Criaria leis respectivas ao produto </t>
  </si>
  <si>
    <t>179.211.39.31</t>
  </si>
  <si>
    <t>R_27OtR1OpdpA3ZSF</t>
  </si>
  <si>
    <t>189.16.46.210</t>
  </si>
  <si>
    <t>R_2ZJjM9bXIWh0nG0</t>
  </si>
  <si>
    <t>Vastas</t>
  </si>
  <si>
    <t xml:space="preserve">Atualmente voltaria pra clt antiga, que dá mais apoio ao trabalhador </t>
  </si>
  <si>
    <t>189.40.75.33</t>
  </si>
  <si>
    <t>R_41vkgl4KshcAfnj</t>
  </si>
  <si>
    <t>Admintrativas financeiras logistica suprimentos</t>
  </si>
  <si>
    <t>189.40.75.219</t>
  </si>
  <si>
    <t>R_3Kur718nN85STLp</t>
  </si>
  <si>
    <t>Temos que entender que muito benefício a custo do empregador causam desemprego</t>
  </si>
  <si>
    <t xml:space="preserve">Acabaria com seguro desemprego e geraria a liberdade de FGTS por demissão voluntária </t>
  </si>
  <si>
    <t>177.40.47.209</t>
  </si>
  <si>
    <t>R_2cp7lkiC7rW6AEP</t>
  </si>
  <si>
    <t xml:space="preserve">Projetos </t>
  </si>
  <si>
    <t xml:space="preserve">Incentivo a mais em virtude do desconhecimento de muitos </t>
  </si>
  <si>
    <t>189.40.73.82</t>
  </si>
  <si>
    <t>R_2dmAGSizACzOK56</t>
  </si>
  <si>
    <t>RH e marketing</t>
  </si>
  <si>
    <t>Os dois</t>
  </si>
  <si>
    <t>168.181.48.124</t>
  </si>
  <si>
    <t>R_1goR0xiubhIVuoF</t>
  </si>
  <si>
    <t xml:space="preserve">Administrativo, técnico e gestão </t>
  </si>
  <si>
    <t xml:space="preserve">Trabalhista , engessamento das possibilidades </t>
  </si>
  <si>
    <t>Leis trabalhistas , carga horaria, beneficios indevidos ..</t>
  </si>
  <si>
    <t>179.181.20.161</t>
  </si>
  <si>
    <t>R_3qkAjmDFOcS6Jv2</t>
  </si>
  <si>
    <t xml:space="preserve">Ajudam, pois tem mais segurança </t>
  </si>
  <si>
    <t>1.129.109.215</t>
  </si>
  <si>
    <t>R_1CHoVFbwoAOVMWz</t>
  </si>
  <si>
    <t>179.107.23.138</t>
  </si>
  <si>
    <t>R_2OI5zR6pAoqZZeD</t>
  </si>
  <si>
    <t>Ajudam ...pois sem elas  a bagunça fica geral</t>
  </si>
  <si>
    <t>Não acho justo que eu perca o tempo  trabalhado em outros lugares..</t>
  </si>
  <si>
    <t>201.15.217.208</t>
  </si>
  <si>
    <t>R_3NWGQlqFt1Ou85S</t>
  </si>
  <si>
    <t>Na área de produção</t>
  </si>
  <si>
    <t>Internet</t>
  </si>
  <si>
    <t>Pontos que pioraram com a reforma: 1- em relação as grávidas trabalharem em locais insalubres...2- multa por não registrar o funcionário 3 mil reais é pouco, isso incentiva o empregador à não registrar e quem perde com isso é o empregado que fica pulando de empresa para empresa perdendo os seus direitos, sem estabilidade causando um desconforto e insatisfação com a profissão...3- Plano de carreira, na regra antiga era homologada, na atual não, dificilmente um empregador vai colocar uma "regra" sobre esse plano, o plano só dependerá da boa vontade do empregador que dificilmente vai querer pagar mais para o funcionário...Pontos positivos da reforma 1- férias, 2- não obrigatoriedade da contribuição sindical, etc...Resumindo as leis favorecem mais o empregador do que o empregado, mas também tem que analisar os custos(impostos) que o empregador tem que pagar ao governo por cada funcionário.</t>
  </si>
  <si>
    <t>Não está na reforma, mas se o governo cobrar menos impostos do empregador para ter um funcionário, fazendo com que o empregador repassasse esse valor ao empregado isso estimularia mais o comércio, porque o funcionário que ganha mais gasta mais, com isso o dinheiro voltaria para o governo em forma de outros impostos e estimularia a economia.</t>
  </si>
  <si>
    <t>200.146.12.83</t>
  </si>
  <si>
    <t>R_6RplkaQgiW60XbH</t>
  </si>
  <si>
    <t xml:space="preserve">auxiliar de produção </t>
  </si>
  <si>
    <t>internet</t>
  </si>
  <si>
    <t xml:space="preserve">ajudam. Os beneficios dado sao muitos bons </t>
  </si>
  <si>
    <t>Aumentaria o tempo da licenca maternidade</t>
  </si>
  <si>
    <t>201.15.202.203</t>
  </si>
  <si>
    <t>R_1Dx3PiM0O0xhA4u</t>
  </si>
  <si>
    <t>R_1FOGY5ta8GAMxd0</t>
  </si>
  <si>
    <t xml:space="preserve">Financeiro </t>
  </si>
  <si>
    <t xml:space="preserve">Indiferente </t>
  </si>
  <si>
    <t xml:space="preserve">Sem comentários </t>
  </si>
  <si>
    <t>177.156.181.80</t>
  </si>
  <si>
    <t>R_21FlzZiokHtlom9</t>
  </si>
  <si>
    <t>191.177.161.152</t>
  </si>
  <si>
    <t>R_2CVyhLKhKSJBd26</t>
  </si>
  <si>
    <t xml:space="preserve">Docência </t>
  </si>
  <si>
    <t>Mídias Sociais como: Facebook, Instagram, Twiter, etc...,Jornais e Revistas,Outros. Quais:</t>
  </si>
  <si>
    <t xml:space="preserve">Livros Artigos Acadêmicos  Pesquisas </t>
  </si>
  <si>
    <t xml:space="preserve">Prejudicam,  como contratante não  ajudam e não  são  ckaras,  deixam brechas, prejudicando emoregadores e empregados. </t>
  </si>
  <si>
    <t>45.163.184.2</t>
  </si>
  <si>
    <t>R_2QAtMNYGlnxILeQ</t>
  </si>
  <si>
    <t xml:space="preserve">Pedagogia </t>
  </si>
  <si>
    <t>Ajudam. É bom ter leis que nos regem.</t>
  </si>
  <si>
    <t xml:space="preserve">Não tenho nada no momento. </t>
  </si>
  <si>
    <t>177.220.173.24</t>
  </si>
  <si>
    <t>R_337jUWzj62hdJYr</t>
  </si>
  <si>
    <t xml:space="preserve">Contabilidade </t>
  </si>
  <si>
    <t>Leis trabalhistas ajudam.</t>
  </si>
  <si>
    <t>191.177.183.10</t>
  </si>
  <si>
    <t>R_1jB1kRMHkOXMSqY</t>
  </si>
  <si>
    <t>Prejudicam</t>
  </si>
  <si>
    <t xml:space="preserve">Desburocratizar </t>
  </si>
  <si>
    <t>177.42.18.188</t>
  </si>
  <si>
    <t>R_1d631840Ymt6yRm</t>
  </si>
  <si>
    <t>As leis trabalhistas prejudica um pouco por falta de informações para os trabalhadores</t>
  </si>
  <si>
    <t>Toda lei geral mudanças a qual os trabalhadores devem melhor se adaptar, onde empregado e empregador cheguem a um acordo.</t>
  </si>
  <si>
    <t>177.19.10.54</t>
  </si>
  <si>
    <t>R_20Ma8aLJ5KHKgnN</t>
  </si>
  <si>
    <t>187.95.124.212</t>
  </si>
  <si>
    <t>R_1eqoG6J8b0vZS0D</t>
  </si>
  <si>
    <t>professor. engenheiro. barman</t>
  </si>
  <si>
    <t>Prejudicam. Muita burocracia</t>
  </si>
  <si>
    <t>Tipo cadastro unico... um so documento nevessario para abrir uma empresa</t>
  </si>
  <si>
    <t>R_2Vf2u0RFAiGngQi</t>
  </si>
  <si>
    <t xml:space="preserve">ajudam </t>
  </si>
  <si>
    <t>não  tiraria  nada</t>
  </si>
  <si>
    <t>191.177.185.94</t>
  </si>
  <si>
    <t>R_3phWQPxTqc1CGMf</t>
  </si>
  <si>
    <t>179.211.59.112</t>
  </si>
  <si>
    <t>R_2WNG0J7nRz7zlLU</t>
  </si>
  <si>
    <t>A leia ajudam e os impostos prejudicam.</t>
  </si>
  <si>
    <t>Redução de impostos</t>
  </si>
  <si>
    <t>189.40.70.161</t>
  </si>
  <si>
    <t>R_1F3QAWtYrQJeIVJ</t>
  </si>
  <si>
    <t>Prejudicam, pois favorecem o empregador</t>
  </si>
  <si>
    <t>A reforma trabalhista trouxe flexibilidade negativa ao empregado</t>
  </si>
  <si>
    <t>177.79.72.55</t>
  </si>
  <si>
    <t>R_1jN7Gkxx4RHzc4e</t>
  </si>
  <si>
    <t xml:space="preserve">Ajudam pois criar regras de convívio para a população </t>
  </si>
  <si>
    <t xml:space="preserve">Sim a de cotas por cor </t>
  </si>
  <si>
    <t>191.231.102.35</t>
  </si>
  <si>
    <t>R_1CcJBuGNEfoc6Dn</t>
  </si>
  <si>
    <t>Professora de inglês, crédito e cobrança, seguros, comercial</t>
  </si>
  <si>
    <t>Ajudam. Para estabelecer um mínimo que todo cidadão tem direito</t>
  </si>
  <si>
    <t xml:space="preserve">Mudaria os impostos que incidem na folha de pagamento </t>
  </si>
  <si>
    <t>177.196.219.247</t>
  </si>
  <si>
    <t>R_Z938hcbSt3nPmhP</t>
  </si>
  <si>
    <t xml:space="preserve">Ajudam, pois sem elas as pessoas nunca seguiriam as regras, para mim ajudam pois eu a sigo sem problemas nenhum </t>
  </si>
  <si>
    <t>Tiraria mais os direitos e daria ênfase nos deferes também!</t>
  </si>
  <si>
    <t>Facebook, Instagram, Twiter</t>
  </si>
  <si>
    <t>Q20.1</t>
  </si>
  <si>
    <t>Q20.2</t>
  </si>
  <si>
    <t>Q20.3</t>
  </si>
  <si>
    <t>Q20.4</t>
  </si>
  <si>
    <t xml:space="preserve">Livros Artigos Acadêmicos  </t>
  </si>
  <si>
    <t>Não sabem</t>
  </si>
  <si>
    <t>Não responderam</t>
  </si>
  <si>
    <t>Qual é o seu principal meio de acesso as informações? - Opção 1</t>
  </si>
  <si>
    <t>Qual é o seu principal meio de acesso as informações? - Opção 2</t>
  </si>
  <si>
    <t>Qual é o seu principal meio de acesso as informações? - Opção 3</t>
  </si>
  <si>
    <t>Qual é o seu principal meio de acesso as informações? - Opção 4</t>
  </si>
  <si>
    <t>Total Geral</t>
  </si>
  <si>
    <t>Gênero</t>
  </si>
  <si>
    <t>Faixa etária</t>
  </si>
  <si>
    <t>Quantidade</t>
  </si>
  <si>
    <t>Nível de satisfação do emgrego atual</t>
  </si>
  <si>
    <t>%</t>
  </si>
  <si>
    <t>As leis ajudam ou prejudicam?</t>
  </si>
  <si>
    <t>Área de atuação</t>
  </si>
  <si>
    <t>Não respondeu</t>
  </si>
  <si>
    <t>Filiação com sindicato trabalhista</t>
  </si>
  <si>
    <t>Qual é o seu nível de experiência no emprego atual / ramo atual?</t>
  </si>
  <si>
    <t>TOTAL</t>
  </si>
  <si>
    <t>Média salárial em R$</t>
  </si>
  <si>
    <t>Qual é o seu principal meio de acesso as informações?</t>
  </si>
  <si>
    <t>4 opçoes</t>
  </si>
  <si>
    <t>intersecção</t>
  </si>
  <si>
    <t>uniao</t>
  </si>
  <si>
    <t>negação / complementar</t>
  </si>
  <si>
    <t>Condição</t>
  </si>
  <si>
    <r>
      <t>p(b</t>
    </r>
    <r>
      <rPr>
        <sz val="11"/>
        <color indexed="8"/>
        <rFont val="Calibri"/>
        <family val="2"/>
      </rPr>
      <t>ꓵp)=</t>
    </r>
  </si>
  <si>
    <t>31/99</t>
  </si>
  <si>
    <t>(intersecção) Qual a propabilidade de ser do grupo B e ter avalição positiva?</t>
  </si>
  <si>
    <t>(União) Ter avaliação positiva ou ser do grupo A</t>
  </si>
  <si>
    <t>84/99</t>
  </si>
  <si>
    <t>onde 84 é 20+31+23+10</t>
  </si>
  <si>
    <t>(Negação) probabilidade de não ser do grupo C</t>
  </si>
  <si>
    <t>69/99</t>
  </si>
  <si>
    <t>(Condiçao) probabilidade de ser do grupo B dado que tem avaliação negativa?</t>
  </si>
  <si>
    <t>.08/25</t>
  </si>
  <si>
    <t>Intersecção - Qual a probabilidade das pessoas entre 36 e 47 anos serem insatisfeitos?</t>
  </si>
  <si>
    <t>União - Qual a probabilidade de ser satisfeito ou do grupo 18 a 29 anos</t>
  </si>
  <si>
    <t>Negação - Probabilidade de não ser indiferente na faixa etária de 48 a 60 anos</t>
  </si>
  <si>
    <t>Condiçao - Probabilidade de não responderem a pesquisa?</t>
  </si>
  <si>
    <t xml:space="preserve">REPRESENTAÇÃO DOS DADOS DE AMOSTRA </t>
  </si>
  <si>
    <r>
      <t xml:space="preserve">EQUIPE:  </t>
    </r>
    <r>
      <rPr>
        <b/>
        <sz val="11"/>
        <color theme="1"/>
        <rFont val="Calibri"/>
        <family val="2"/>
        <scheme val="minor"/>
      </rPr>
      <t xml:space="preserve">ESQUADRÃO BIZARRO  </t>
    </r>
  </si>
  <si>
    <t>Cibele Vidal Ramos da Silva</t>
  </si>
  <si>
    <t>Dionathan Born</t>
  </si>
  <si>
    <t>Juliane Moreno</t>
  </si>
  <si>
    <t>Kimberly da Rosa</t>
  </si>
  <si>
    <r>
      <t xml:space="preserve">TEMA:  </t>
    </r>
    <r>
      <rPr>
        <b/>
        <sz val="11"/>
        <color theme="0"/>
        <rFont val="Calibri"/>
        <family val="2"/>
        <scheme val="minor"/>
      </rPr>
      <t>DIREITOS TRABALHISTAS DOS EMPREGADOS E EMPREGADORES</t>
    </r>
  </si>
  <si>
    <t xml:space="preserve">Média </t>
  </si>
  <si>
    <t xml:space="preserve">Erro padrão </t>
  </si>
  <si>
    <t xml:space="preserve">Mediana </t>
  </si>
  <si>
    <t xml:space="preserve">Modo </t>
  </si>
  <si>
    <t>Desvio padrão</t>
  </si>
  <si>
    <t>Variância da amostra</t>
  </si>
  <si>
    <t>Curtose</t>
  </si>
  <si>
    <t>Assimetria</t>
  </si>
  <si>
    <t>Intervalo</t>
  </si>
  <si>
    <t xml:space="preserve">Mínimo </t>
  </si>
  <si>
    <t>Máximo</t>
  </si>
  <si>
    <t>Soma</t>
  </si>
  <si>
    <t xml:space="preserve">Contagem </t>
  </si>
  <si>
    <t xml:space="preserve">Coeficiente de Variação </t>
  </si>
  <si>
    <t>NÍVEL DE SATISFAÇÃO</t>
  </si>
  <si>
    <t xml:space="preserve">4.2 Medidas descritivas </t>
  </si>
  <si>
    <t>4.3 Probabilidade</t>
  </si>
  <si>
    <t>4.4 Distribuição de Probabilidade</t>
  </si>
  <si>
    <t>Amostra</t>
  </si>
  <si>
    <t>MEDIDAS DESCRITIVAS / PROBABILIDADE / DISTRIBUIÇÃO DE PROBABILIDADE</t>
  </si>
  <si>
    <t>Prob satisfação</t>
  </si>
  <si>
    <t>IC para média populacional</t>
  </si>
  <si>
    <t>Variável</t>
  </si>
  <si>
    <t>Média Salarial</t>
  </si>
  <si>
    <t>Média</t>
  </si>
  <si>
    <t>Variância</t>
  </si>
  <si>
    <t>n</t>
  </si>
  <si>
    <t>Confiança</t>
  </si>
  <si>
    <t>Z</t>
  </si>
  <si>
    <t>e</t>
  </si>
  <si>
    <t>Margem de erro</t>
  </si>
  <si>
    <t>LI</t>
  </si>
  <si>
    <t>LS</t>
  </si>
  <si>
    <t>IC</t>
  </si>
  <si>
    <t>Resposta:</t>
  </si>
  <si>
    <t>Média de idade</t>
  </si>
  <si>
    <t>margem de erro</t>
  </si>
  <si>
    <t xml:space="preserve">IC para proporção populacional </t>
  </si>
  <si>
    <t>Nivel de Satisfação</t>
  </si>
  <si>
    <t>p</t>
  </si>
  <si>
    <t>q</t>
  </si>
  <si>
    <t>Com nível de confiança de 95%, a média salarial dos entrevistados está contida no intervalo de R$ 4.580,17 a R$ 6.16,21.</t>
  </si>
  <si>
    <t>Com nível de confiança de 95%, a média de idade está contida no intervalo de 7,40 e 32,60.</t>
  </si>
  <si>
    <t>Com nível de confiança de 95%, a proporção de satisfação em relação ao emprego atual deve estar contida no intervalo de 10,04% e 45,96%.</t>
  </si>
  <si>
    <t>qualitativa</t>
  </si>
  <si>
    <t>homens e mulheres</t>
  </si>
  <si>
    <t xml:space="preserve">quantitativa </t>
  </si>
  <si>
    <t>salario</t>
  </si>
  <si>
    <t>idade</t>
  </si>
  <si>
    <t>Qualitativa</t>
  </si>
  <si>
    <t>Quantitativa</t>
  </si>
  <si>
    <t>categorias</t>
  </si>
  <si>
    <t>TABELA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</si>
</sst>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0000"/>
    <numFmt numFmtId="165" formatCode="_-* #,##0.00000_-;\-* #,##0.00000_-;_-* &quot;-&quot;??_-;_-@_-"/>
  </numFmts>
  <fonts count="1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u/>
      <sz val="14"/>
      <color theme="1"/>
      <name val="Arial"/>
      <family val="2"/>
    </font>
    <font>
      <i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 applyAlignment="1"/>
    <xf numFmtId="0" fontId="0" fillId="0" borderId="0" xfId="0" applyAlignment="1"/>
    <xf numFmtId="22" fontId="0" fillId="0" borderId="0" xfId="0" applyNumberFormat="1" applyAlignment="1"/>
    <xf numFmtId="49" fontId="0" fillId="0" borderId="0" xfId="0" applyNumberFormat="1" applyFill="1" applyAlignment="1"/>
    <xf numFmtId="0" fontId="0" fillId="4" borderId="0" xfId="0" applyFill="1"/>
    <xf numFmtId="43" fontId="0" fillId="2" borderId="0" xfId="1" applyFont="1" applyFill="1"/>
    <xf numFmtId="43" fontId="0" fillId="0" borderId="0" xfId="1" applyFont="1" applyAlignment="1"/>
    <xf numFmtId="43" fontId="0" fillId="0" borderId="0" xfId="1" applyFont="1"/>
    <xf numFmtId="43" fontId="0" fillId="4" borderId="0" xfId="1" applyFont="1" applyFill="1"/>
    <xf numFmtId="0" fontId="0" fillId="0" borderId="0" xfId="0" pivotButton="1"/>
    <xf numFmtId="0" fontId="0" fillId="0" borderId="0" xfId="0" pivotButton="1" applyAlignment="1">
      <alignment wrapText="1"/>
    </xf>
    <xf numFmtId="0" fontId="0" fillId="0" borderId="0" xfId="0" pivotButton="1" applyAlignment="1"/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9" fontId="0" fillId="0" borderId="2" xfId="2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0" fontId="0" fillId="5" borderId="0" xfId="0" applyFill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0" xfId="0" applyFill="1" applyBorder="1"/>
    <xf numFmtId="0" fontId="0" fillId="5" borderId="10" xfId="0" applyFill="1" applyBorder="1"/>
    <xf numFmtId="0" fontId="0" fillId="5" borderId="0" xfId="0" applyFill="1" applyBorder="1" applyAlignment="1">
      <alignment horizontal="left"/>
    </xf>
    <xf numFmtId="0" fontId="0" fillId="5" borderId="0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9" fontId="0" fillId="5" borderId="0" xfId="2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Border="1"/>
    <xf numFmtId="0" fontId="0" fillId="7" borderId="1" xfId="0" applyFill="1" applyBorder="1" applyAlignment="1">
      <alignment horizontal="center"/>
    </xf>
    <xf numFmtId="0" fontId="0" fillId="7" borderId="0" xfId="0" applyFill="1" applyBorder="1" applyAlignment="1">
      <alignment horizontal="left"/>
    </xf>
    <xf numFmtId="0" fontId="0" fillId="7" borderId="0" xfId="0" applyNumberFormat="1" applyFill="1" applyBorder="1"/>
    <xf numFmtId="9" fontId="0" fillId="7" borderId="2" xfId="2" applyFont="1" applyFill="1" applyBorder="1" applyAlignment="1">
      <alignment horizontal="center"/>
    </xf>
    <xf numFmtId="9" fontId="0" fillId="7" borderId="3" xfId="2" applyFont="1" applyFill="1" applyBorder="1" applyAlignment="1">
      <alignment horizontal="center"/>
    </xf>
    <xf numFmtId="0" fontId="0" fillId="7" borderId="0" xfId="0" applyNumberFormat="1" applyFill="1" applyBorder="1" applyAlignment="1">
      <alignment horizontal="center"/>
    </xf>
    <xf numFmtId="9" fontId="0" fillId="7" borderId="3" xfId="2" applyFont="1" applyFill="1" applyBorder="1"/>
    <xf numFmtId="0" fontId="0" fillId="7" borderId="0" xfId="0" applyFill="1" applyBorder="1" applyAlignment="1">
      <alignment horizontal="center"/>
    </xf>
    <xf numFmtId="0" fontId="5" fillId="6" borderId="4" xfId="0" applyFont="1" applyFill="1" applyBorder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9" fontId="0" fillId="7" borderId="0" xfId="2" applyFont="1" applyFill="1" applyBorder="1" applyAlignment="1">
      <alignment horizontal="center"/>
    </xf>
    <xf numFmtId="0" fontId="5" fillId="6" borderId="4" xfId="0" applyNumberFormat="1" applyFont="1" applyFill="1" applyBorder="1" applyAlignment="1">
      <alignment horizontal="center"/>
    </xf>
    <xf numFmtId="0" fontId="5" fillId="7" borderId="4" xfId="0" applyFont="1" applyFill="1" applyBorder="1" applyAlignment="1">
      <alignment wrapText="1"/>
    </xf>
    <xf numFmtId="0" fontId="5" fillId="7" borderId="4" xfId="0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2" fillId="7" borderId="5" xfId="0" applyFont="1" applyFill="1" applyBorder="1"/>
    <xf numFmtId="0" fontId="2" fillId="7" borderId="5" xfId="0" applyNumberFormat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vertical="center"/>
    </xf>
    <xf numFmtId="9" fontId="3" fillId="7" borderId="2" xfId="2" applyFont="1" applyFill="1" applyBorder="1" applyAlignment="1">
      <alignment horizontal="center" vertical="center"/>
    </xf>
    <xf numFmtId="9" fontId="3" fillId="7" borderId="3" xfId="2" applyFont="1" applyFill="1" applyBorder="1" applyAlignment="1">
      <alignment horizontal="center" vertical="center"/>
    </xf>
    <xf numFmtId="0" fontId="0" fillId="0" borderId="0" xfId="0" pivotButton="1" applyAlignment="1">
      <alignment vertical="center"/>
    </xf>
    <xf numFmtId="0" fontId="0" fillId="7" borderId="0" xfId="0" applyFill="1" applyBorder="1" applyAlignment="1">
      <alignment wrapText="1"/>
    </xf>
    <xf numFmtId="43" fontId="0" fillId="7" borderId="0" xfId="0" applyNumberFormat="1" applyFill="1" applyBorder="1" applyAlignment="1">
      <alignment horizontal="center"/>
    </xf>
    <xf numFmtId="0" fontId="0" fillId="5" borderId="0" xfId="0" pivotButton="1" applyFill="1" applyBorder="1"/>
    <xf numFmtId="0" fontId="5" fillId="7" borderId="4" xfId="0" applyFont="1" applyFill="1" applyBorder="1"/>
    <xf numFmtId="0" fontId="5" fillId="7" borderId="4" xfId="0" applyNumberFormat="1" applyFont="1" applyFill="1" applyBorder="1" applyAlignment="1">
      <alignment horizontal="center"/>
    </xf>
    <xf numFmtId="9" fontId="0" fillId="0" borderId="0" xfId="2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10" fontId="0" fillId="0" borderId="0" xfId="2" applyNumberFormat="1" applyFont="1"/>
    <xf numFmtId="0" fontId="0" fillId="0" borderId="0" xfId="0" applyFill="1" applyBorder="1"/>
    <xf numFmtId="0" fontId="0" fillId="0" borderId="15" xfId="0" applyFill="1" applyBorder="1"/>
    <xf numFmtId="17" fontId="0" fillId="0" borderId="18" xfId="0" applyNumberFormat="1" applyBorder="1"/>
    <xf numFmtId="16" fontId="0" fillId="0" borderId="20" xfId="0" applyNumberFormat="1" applyBorder="1"/>
    <xf numFmtId="10" fontId="0" fillId="0" borderId="18" xfId="2" applyNumberFormat="1" applyFont="1" applyBorder="1"/>
    <xf numFmtId="9" fontId="0" fillId="0" borderId="15" xfId="2" applyFont="1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20" xfId="0" applyFill="1" applyBorder="1"/>
    <xf numFmtId="0" fontId="0" fillId="0" borderId="21" xfId="0" applyFill="1" applyBorder="1"/>
    <xf numFmtId="10" fontId="0" fillId="0" borderId="18" xfId="2" applyNumberFormat="1" applyFont="1" applyFill="1" applyBorder="1"/>
    <xf numFmtId="0" fontId="0" fillId="0" borderId="14" xfId="0" applyFill="1" applyBorder="1"/>
    <xf numFmtId="0" fontId="0" fillId="0" borderId="19" xfId="0" applyFill="1" applyBorder="1"/>
    <xf numFmtId="0" fontId="0" fillId="0" borderId="0" xfId="0" applyNumberFormat="1" applyFill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ill="1"/>
    <xf numFmtId="0" fontId="8" fillId="5" borderId="0" xfId="0" applyFont="1" applyFill="1" applyAlignment="1">
      <alignment horizontal="left"/>
    </xf>
    <xf numFmtId="0" fontId="9" fillId="0" borderId="0" xfId="0" applyFont="1" applyAlignment="1">
      <alignment horizontal="left" indent="2"/>
    </xf>
    <xf numFmtId="0" fontId="7" fillId="8" borderId="22" xfId="0" applyFont="1" applyFill="1" applyBorder="1"/>
    <xf numFmtId="0" fontId="10" fillId="0" borderId="14" xfId="0" applyFont="1" applyBorder="1"/>
    <xf numFmtId="10" fontId="0" fillId="0" borderId="0" xfId="0" applyNumberFormat="1" applyBorder="1"/>
    <xf numFmtId="0" fontId="11" fillId="0" borderId="15" xfId="0" applyFont="1" applyFill="1" applyBorder="1"/>
    <xf numFmtId="164" fontId="0" fillId="0" borderId="21" xfId="0" applyNumberFormat="1" applyBorder="1"/>
    <xf numFmtId="10" fontId="0" fillId="0" borderId="19" xfId="0" applyNumberFormat="1" applyBorder="1"/>
    <xf numFmtId="0" fontId="0" fillId="0" borderId="0" xfId="0" pivotButton="1" applyFill="1" applyBorder="1"/>
    <xf numFmtId="10" fontId="0" fillId="3" borderId="0" xfId="2" applyNumberFormat="1" applyFont="1" applyFill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165" fontId="0" fillId="0" borderId="0" xfId="1" applyNumberFormat="1" applyFont="1"/>
    <xf numFmtId="0" fontId="0" fillId="2" borderId="0" xfId="0" applyFill="1" applyAlignment="1"/>
    <xf numFmtId="0" fontId="12" fillId="0" borderId="0" xfId="3" applyFont="1"/>
    <xf numFmtId="0" fontId="1" fillId="0" borderId="0" xfId="3"/>
    <xf numFmtId="0" fontId="1" fillId="0" borderId="23" xfId="3" applyBorder="1"/>
    <xf numFmtId="0" fontId="1" fillId="0" borderId="23" xfId="3" applyBorder="1" applyAlignment="1">
      <alignment horizontal="center"/>
    </xf>
    <xf numFmtId="9" fontId="0" fillId="0" borderId="23" xfId="4" applyFont="1" applyBorder="1" applyAlignment="1">
      <alignment horizontal="center"/>
    </xf>
    <xf numFmtId="2" fontId="1" fillId="0" borderId="23" xfId="3" applyNumberFormat="1" applyBorder="1" applyAlignment="1">
      <alignment horizontal="center"/>
    </xf>
    <xf numFmtId="9" fontId="1" fillId="0" borderId="23" xfId="3" applyNumberFormat="1" applyBorder="1" applyAlignment="1">
      <alignment horizontal="center"/>
    </xf>
    <xf numFmtId="10" fontId="0" fillId="0" borderId="23" xfId="4" applyNumberFormat="1" applyFont="1" applyBorder="1" applyAlignment="1">
      <alignment horizontal="center"/>
    </xf>
    <xf numFmtId="0" fontId="1" fillId="0" borderId="16" xfId="3" applyBorder="1"/>
    <xf numFmtId="0" fontId="1" fillId="0" borderId="14" xfId="3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NumberFormat="1" applyFill="1" applyBorder="1" applyAlignment="1">
      <alignment horizontal="center"/>
    </xf>
    <xf numFmtId="0" fontId="0" fillId="7" borderId="24" xfId="0" applyFill="1" applyBorder="1"/>
    <xf numFmtId="0" fontId="0" fillId="7" borderId="9" xfId="0" applyFill="1" applyBorder="1"/>
    <xf numFmtId="0" fontId="0" fillId="0" borderId="25" xfId="0" applyFill="1" applyBorder="1" applyAlignment="1"/>
    <xf numFmtId="0" fontId="9" fillId="0" borderId="26" xfId="0" applyFont="1" applyFill="1" applyBorder="1" applyAlignment="1">
      <alignment horizontal="center"/>
    </xf>
    <xf numFmtId="0" fontId="1" fillId="7" borderId="5" xfId="0" applyFont="1" applyFill="1" applyBorder="1"/>
    <xf numFmtId="0" fontId="0" fillId="7" borderId="9" xfId="0" applyNumberFormat="1" applyFill="1" applyBorder="1" applyAlignment="1">
      <alignment horizontal="center"/>
    </xf>
    <xf numFmtId="0" fontId="0" fillId="7" borderId="11" xfId="0" applyNumberFormat="1" applyFill="1" applyBorder="1" applyAlignment="1">
      <alignment horizontal="center"/>
    </xf>
    <xf numFmtId="0" fontId="0" fillId="7" borderId="11" xfId="0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43" fontId="0" fillId="7" borderId="13" xfId="0" applyNumberFormat="1" applyFill="1" applyBorder="1" applyAlignment="1">
      <alignment horizontal="center"/>
    </xf>
    <xf numFmtId="43" fontId="0" fillId="7" borderId="10" xfId="0" applyNumberFormat="1" applyFill="1" applyBorder="1" applyAlignment="1">
      <alignment horizontal="center"/>
    </xf>
    <xf numFmtId="0" fontId="5" fillId="7" borderId="4" xfId="0" applyFont="1" applyFill="1" applyBorder="1" applyAlignment="1">
      <alignment vertical="center" wrapText="1"/>
    </xf>
    <xf numFmtId="43" fontId="1" fillId="7" borderId="5" xfId="1" applyFont="1" applyFill="1" applyBorder="1"/>
    <xf numFmtId="0" fontId="1" fillId="0" borderId="16" xfId="3" applyBorder="1" applyAlignment="1">
      <alignment horizontal="left" wrapText="1"/>
    </xf>
    <xf numFmtId="0" fontId="1" fillId="0" borderId="14" xfId="3" applyBorder="1" applyAlignment="1">
      <alignment horizontal="left" wrapText="1"/>
    </xf>
  </cellXfs>
  <cellStyles count="5">
    <cellStyle name="Normal" xfId="0" builtinId="0"/>
    <cellStyle name="Normal 2" xfId="3" xr:uid="{74E8ED60-B9B2-452A-88EA-5041E4484BE1}"/>
    <cellStyle name="Porcentagem" xfId="2" builtinId="5"/>
    <cellStyle name="Porcentagem 2" xfId="4" xr:uid="{D89BB02C-8CFD-4680-94CE-87CBA8BA6BF0}"/>
    <cellStyle name="Vírgula" xfId="1" builtinId="3"/>
  </cellStyles>
  <dxfs count="215">
    <dxf>
      <alignment horizontal="center"/>
    </dxf>
    <dxf>
      <alignment wrapText="0"/>
    </dxf>
    <dxf>
      <fill>
        <patternFill patternType="none">
          <bgColor auto="1"/>
        </patternFill>
      </fill>
    </dxf>
    <dxf>
      <alignment horizontal="center"/>
    </dxf>
    <dxf>
      <alignment wrapText="0"/>
    </dxf>
    <dxf>
      <fill>
        <patternFill patternType="none">
          <bgColor auto="1"/>
        </patternFill>
      </fill>
    </dxf>
    <dxf>
      <alignment horizontal="center"/>
    </dxf>
    <dxf>
      <alignment wrapText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vertical="center"/>
    </dxf>
    <dxf>
      <alignment wrapText="1"/>
    </dxf>
    <dxf>
      <numFmt numFmtId="35" formatCode="_-* #,##0.00_-;\-* #,##0.00_-;_-* &quot;-&quot;??_-;_-@_-"/>
    </dxf>
    <dxf>
      <alignment horizontal="center"/>
    </dxf>
    <dxf>
      <alignment wrapText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vertical="center"/>
    </dxf>
    <dxf>
      <alignment vertical="center"/>
    </dxf>
    <dxf>
      <alignment wrapText="1"/>
    </dxf>
    <dxf>
      <alignment horizontal="center"/>
    </dxf>
    <dxf>
      <alignment wrapText="0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wrapText="1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wrapText="0"/>
    </dxf>
    <dxf>
      <font>
        <b/>
        <color theme="1"/>
      </font>
      <fill>
        <patternFill>
          <bgColor theme="0"/>
        </patternFill>
      </fill>
    </dxf>
    <dxf>
      <font>
        <b/>
        <color theme="1"/>
      </font>
      <fill>
        <patternFill>
          <bgColor theme="0"/>
        </patternFill>
      </fill>
    </dxf>
    <dxf>
      <font>
        <color theme="1"/>
      </font>
    </dxf>
    <dxf>
      <font>
        <color theme="1"/>
      </font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color theme="1"/>
      </font>
    </dxf>
    <dxf>
      <font>
        <b/>
        <color theme="1"/>
      </font>
    </dxf>
    <dxf>
      <font>
        <b/>
        <color theme="1"/>
      </font>
    </dxf>
    <dxf>
      <font>
        <b/>
        <color theme="1"/>
      </font>
    </dxf>
    <dxf>
      <alignment wrapText="1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wrapText="0"/>
    </dxf>
    <dxf>
      <alignment vertical="center"/>
    </dxf>
    <dxf>
      <alignment wrapText="1"/>
    </dxf>
    <dxf>
      <alignment horizontal="center"/>
    </dxf>
    <dxf>
      <alignment wrapText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35" formatCode="_-* #,##0.00_-;\-* #,##0.00_-;_-* &quot;-&quot;??_-;_-@_-"/>
    </dxf>
    <dxf>
      <alignment horizontal="center"/>
    </dxf>
    <dxf>
      <alignment wrapText="0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none">
          <bgColor auto="1"/>
        </patternFill>
      </fill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bottom style="thick">
          <color theme="0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wrapText="1"/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[Esquadrão bizarro.xlsx]4.1 Representação dos dados!Tabela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Gênero</a:t>
            </a:r>
          </a:p>
        </c:rich>
      </c:tx>
      <c:layout>
        <c:manualLayout>
          <c:xMode val="edge"/>
          <c:yMode val="edge"/>
          <c:x val="0.308695599096624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528303729475672"/>
              <c:y val="-2.55810630058956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236574497955196"/>
                  <c:h val="0.34059236397779169"/>
                </c:manualLayout>
              </c15:layout>
            </c:ext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824977110419341"/>
              <c:y val="0.1522475332792624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1167600561557705"/>
                  <c:h val="0.2982378506717277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562601972050791"/>
          <c:y val="0.14465369384457435"/>
          <c:w val="0.66637465665629003"/>
          <c:h val="0.85534630615542562"/>
        </c:manualLayout>
      </c:layout>
      <c:pieChart>
        <c:varyColors val="1"/>
        <c:ser>
          <c:idx val="0"/>
          <c:order val="0"/>
          <c:tx>
            <c:strRef>
              <c:f>'4.1 Representação dos dados'!$C$14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3C4-442D-A713-11C50B08D9A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C4-442D-A713-11C50B08D9A2}"/>
              </c:ext>
            </c:extLst>
          </c:dPt>
          <c:dLbls>
            <c:dLbl>
              <c:idx val="0"/>
              <c:layout>
                <c:manualLayout>
                  <c:x val="-0.14824977110419341"/>
                  <c:y val="0.1522475332792624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167600561557705"/>
                      <c:h val="0.2982378506717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3C4-442D-A713-11C50B08D9A2}"/>
                </c:ext>
              </c:extLst>
            </c:dLbl>
            <c:dLbl>
              <c:idx val="1"/>
              <c:layout>
                <c:manualLayout>
                  <c:x val="0.20528303729475672"/>
                  <c:y val="-2.55810630058956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236574497955196"/>
                      <c:h val="0.3405923639777916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3C4-442D-A713-11C50B08D9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'4.1 Representação dos dados'!$B$15:$B$17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'4.1 Representação dos dados'!$C$15:$C$17</c:f>
              <c:numCache>
                <c:formatCode>General</c:formatCode>
                <c:ptCount val="2"/>
                <c:pt idx="0">
                  <c:v>32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4-442D-A713-11C50B08D9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[Esquadrão bizarro.xlsx]4.1 Representação dos dados!Tabela dinâmica2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'4.1 Representação dos dados'!$C$23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22-4ABB-B9F7-3C6CE6166A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F22-4ABB-B9F7-3C6CE6166A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F22-4ABB-B9F7-3C6CE6166A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F22-4ABB-B9F7-3C6CE6166A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F22-4ABB-B9F7-3C6CE6166A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'4.1 Representação dos dados'!$B$24:$B$29</c:f>
              <c:strCache>
                <c:ptCount val="5"/>
                <c:pt idx="0">
                  <c:v>18 a 29 anos</c:v>
                </c:pt>
                <c:pt idx="1">
                  <c:v>30 a 35 anos</c:v>
                </c:pt>
                <c:pt idx="2">
                  <c:v>36 a 47 anos</c:v>
                </c:pt>
                <c:pt idx="3">
                  <c:v>48 a 60 anos</c:v>
                </c:pt>
                <c:pt idx="4">
                  <c:v>Acima de 61 anos</c:v>
                </c:pt>
              </c:strCache>
            </c:strRef>
          </c:cat>
          <c:val>
            <c:numRef>
              <c:f>'4.1 Representação dos dados'!$C$24:$C$29</c:f>
              <c:numCache>
                <c:formatCode>General</c:formatCode>
                <c:ptCount val="5"/>
                <c:pt idx="0">
                  <c:v>22</c:v>
                </c:pt>
                <c:pt idx="1">
                  <c:v>9</c:v>
                </c:pt>
                <c:pt idx="2">
                  <c:v>35</c:v>
                </c:pt>
                <c:pt idx="3">
                  <c:v>18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55F-B548-6BBE4E1B3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Escolaridade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 Representação dos dados'!$D$35</c:f>
              <c:strCache>
                <c:ptCount val="1"/>
                <c:pt idx="0">
                  <c:v>%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'4.1 Representação dos dados'!$B$36:$B$39</c:f>
              <c:strCache>
                <c:ptCount val="4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  <c:pt idx="3">
                  <c:v>Pós graduação</c:v>
                </c:pt>
              </c:strCache>
            </c:strRef>
          </c:cat>
          <c:val>
            <c:numRef>
              <c:f>'4.1 Representação dos dados'!$D$36:$D$39</c:f>
              <c:numCache>
                <c:formatCode>0%</c:formatCode>
                <c:ptCount val="4"/>
                <c:pt idx="0">
                  <c:v>2.3529411764705882E-2</c:v>
                </c:pt>
                <c:pt idx="1">
                  <c:v>0.4</c:v>
                </c:pt>
                <c:pt idx="2">
                  <c:v>0.36470588235294116</c:v>
                </c:pt>
                <c:pt idx="3">
                  <c:v>0.21176470588235294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D-4285-B930-2BEFCDA754B3}"/>
            </c:ext>
          </c:extLst>
        </c:ser>
        <c:ser>
          <c:idx val="1"/>
          <c:order val="1"/>
          <c:tx>
            <c:strRef>
              <c:f>'4.1 Representação dos dados'!$B$35</c:f>
              <c:strCache>
                <c:ptCount val="1"/>
                <c:pt idx="0">
                  <c:v>Escolaridade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'4.1 Representação dos dados'!$B$36:$B$39</c:f>
              <c:strCache>
                <c:ptCount val="4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  <c:pt idx="3">
                  <c:v>Pós graduação</c:v>
                </c:pt>
              </c:strCache>
            </c:strRef>
          </c:cat>
          <c:val>
            <c:numRef>
              <c:f>'4.1 Representação dos dados'!$B$36:$B$39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D-4285-B930-2BEFCDA754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987871"/>
        <c:axId val="237257231"/>
      </c:barChart>
      <c:catAx>
        <c:axId val="18298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257231"/>
        <c:crosses val="autoZero"/>
        <c:auto val="1"/>
        <c:lblAlgn val="ctr"/>
        <c:lblOffset val="100"/>
        <c:noMultiLvlLbl val="0"/>
      </c:catAx>
      <c:valAx>
        <c:axId val="23725723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298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[Esquadrão bizarro.xlsx]4.1 Representação dos dados!Tabela dinâmica16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Quantas empresas já trabalhou ou já teve?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29%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60%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8%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'4.1 Representação dos dados'!$C$60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47-40C7-9F9B-0AD22F751C85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847-40C7-9F9B-0AD22F751C85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47-40C7-9F9B-0AD22F751C85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847-40C7-9F9B-0AD22F751C8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29%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47-40C7-9F9B-0AD22F751C8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60%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47-40C7-9F9B-0AD22F751C8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47-40C7-9F9B-0AD22F751C8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47-40C7-9F9B-0AD22F751C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'4.1 Representação dos dados'!$B$61:$B$65</c:f>
              <c:strCache>
                <c:ptCount val="4"/>
                <c:pt idx="0">
                  <c:v>0 a 2 empresas</c:v>
                </c:pt>
                <c:pt idx="1">
                  <c:v>3 a 7 empresas</c:v>
                </c:pt>
                <c:pt idx="2">
                  <c:v>Acima de 8 empresas</c:v>
                </c:pt>
                <c:pt idx="3">
                  <c:v>Não responderam</c:v>
                </c:pt>
              </c:strCache>
            </c:strRef>
          </c:cat>
          <c:val>
            <c:numRef>
              <c:f>'4.1 Representação dos dados'!$C$61:$C$65</c:f>
              <c:numCache>
                <c:formatCode>General</c:formatCode>
                <c:ptCount val="4"/>
                <c:pt idx="0">
                  <c:v>25</c:v>
                </c:pt>
                <c:pt idx="1">
                  <c:v>51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7-40C7-9F9B-0AD22F751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100847"/>
        <c:axId val="93603471"/>
      </c:lineChart>
      <c:catAx>
        <c:axId val="286100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603471"/>
        <c:crosses val="autoZero"/>
        <c:auto val="1"/>
        <c:lblAlgn val="ctr"/>
        <c:lblOffset val="100"/>
        <c:noMultiLvlLbl val="0"/>
      </c:catAx>
      <c:valAx>
        <c:axId val="936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10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Nível de experiência no emprego</a:t>
            </a:r>
            <a:r>
              <a:rPr lang="en-US" sz="1400" baseline="0"/>
              <a:t> atual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4849436664559997E-2"/>
          <c:y val="0.23843248129829972"/>
          <c:w val="0.52852316304177382"/>
          <c:h val="0.74584002685651751"/>
        </c:manualLayout>
      </c:layout>
      <c:pieChart>
        <c:varyColors val="1"/>
        <c:ser>
          <c:idx val="0"/>
          <c:order val="0"/>
          <c:tx>
            <c:strRef>
              <c:f>'4.1 Representação dos dados'!$C$79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0F-456E-AA9E-C3B320C96C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0F-456E-AA9E-C3B320C96C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0F-456E-AA9E-C3B320C96CA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'4.1 Representação dos dados'!$B$80:$B$82</c:f>
              <c:strCache>
                <c:ptCount val="3"/>
                <c:pt idx="0">
                  <c:v>Acima de 16 anos</c:v>
                </c:pt>
                <c:pt idx="1">
                  <c:v>6 a 15 anos</c:v>
                </c:pt>
                <c:pt idx="2">
                  <c:v>0 a 5 anos</c:v>
                </c:pt>
              </c:strCache>
            </c:strRef>
          </c:cat>
          <c:val>
            <c:numRef>
              <c:f>'4.1 Representação dos dados'!$C$80:$C$82</c:f>
              <c:numCache>
                <c:formatCode>General</c:formatCode>
                <c:ptCount val="3"/>
                <c:pt idx="0">
                  <c:v>29</c:v>
                </c:pt>
                <c:pt idx="1">
                  <c:v>26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5-4432-961F-6BB8D5ACA282}"/>
            </c:ext>
          </c:extLst>
        </c:ser>
        <c:ser>
          <c:idx val="1"/>
          <c:order val="1"/>
          <c:tx>
            <c:strRef>
              <c:f>'4.1 Representação dos dados'!$D$79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0F-456E-AA9E-C3B320C96C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60F-456E-AA9E-C3B320C96C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60F-456E-AA9E-C3B320C96CA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'4.1 Representação dos dados'!$B$80:$B$82</c:f>
              <c:strCache>
                <c:ptCount val="3"/>
                <c:pt idx="0">
                  <c:v>Acima de 16 anos</c:v>
                </c:pt>
                <c:pt idx="1">
                  <c:v>6 a 15 anos</c:v>
                </c:pt>
                <c:pt idx="2">
                  <c:v>0 a 5 anos</c:v>
                </c:pt>
              </c:strCache>
            </c:strRef>
          </c:cat>
          <c:val>
            <c:numRef>
              <c:f>'4.1 Representação dos dados'!$D$80:$D$82</c:f>
              <c:numCache>
                <c:formatCode>0%</c:formatCode>
                <c:ptCount val="3"/>
                <c:pt idx="0">
                  <c:v>0.3411764705882353</c:v>
                </c:pt>
                <c:pt idx="1">
                  <c:v>0.30588235294117649</c:v>
                </c:pt>
                <c:pt idx="2">
                  <c:v>0.35294117647058826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5-4432-961F-6BB8D5ACA28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29327894014051"/>
          <c:y val="0.47196180406393429"/>
          <c:w val="0.30252431774874911"/>
          <c:h val="0.2694629073689037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[Esquadrão bizarro.xlsx]4.1 Representação dos dados!Tabela dinâmica25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Nível de satisfação do emprego atual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303456105560312"/>
                  <c:h val="0.14258390071971105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'4.1 Representação dos dados'!$C$90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1-4C05-B891-BC470C949C6B}"/>
              </c:ext>
            </c:extLst>
          </c:dPt>
          <c:dLbls>
            <c:dLbl>
              <c:idx val="1"/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303456105560312"/>
                      <c:h val="0.142583900719711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DA1-4C05-B891-BC470C949C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Representação dos dados'!$B$91:$B$95</c:f>
              <c:strCache>
                <c:ptCount val="4"/>
                <c:pt idx="0">
                  <c:v>Satisfeito</c:v>
                </c:pt>
                <c:pt idx="1">
                  <c:v>Não responderam</c:v>
                </c:pt>
                <c:pt idx="2">
                  <c:v>Insatisfeito</c:v>
                </c:pt>
                <c:pt idx="3">
                  <c:v>Indiferente</c:v>
                </c:pt>
              </c:strCache>
            </c:strRef>
          </c:cat>
          <c:val>
            <c:numRef>
              <c:f>'4.1 Representação dos dados'!$C$91:$C$95</c:f>
              <c:numCache>
                <c:formatCode>General</c:formatCode>
                <c:ptCount val="4"/>
                <c:pt idx="0">
                  <c:v>37</c:v>
                </c:pt>
                <c:pt idx="1">
                  <c:v>17</c:v>
                </c:pt>
                <c:pt idx="2">
                  <c:v>12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1-4C05-B891-BC470C94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33735247"/>
        <c:axId val="237233519"/>
      </c:barChart>
      <c:catAx>
        <c:axId val="2337352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37233519"/>
        <c:crosses val="autoZero"/>
        <c:auto val="1"/>
        <c:lblAlgn val="ctr"/>
        <c:lblOffset val="100"/>
        <c:noMultiLvlLbl val="0"/>
      </c:catAx>
      <c:valAx>
        <c:axId val="23723351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crossAx val="2337352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[Esquadrão bizarro.xlsx]4.1 Representação dos dados!Tabela dinâmica28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Nível de satisfação do empresa atual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'4.1 Representação dos dados'!$C$122:$C$123</c:f>
              <c:strCache>
                <c:ptCount val="1"/>
                <c:pt idx="0">
                  <c:v>Feminino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Representação dos dados'!$B$124:$B$128</c:f>
              <c:strCache>
                <c:ptCount val="4"/>
                <c:pt idx="0">
                  <c:v>Indiferente</c:v>
                </c:pt>
                <c:pt idx="1">
                  <c:v>Insatisfeito</c:v>
                </c:pt>
                <c:pt idx="2">
                  <c:v>Não responderam</c:v>
                </c:pt>
                <c:pt idx="3">
                  <c:v>Satisfeito</c:v>
                </c:pt>
              </c:strCache>
            </c:strRef>
          </c:cat>
          <c:val>
            <c:numRef>
              <c:f>'4.1 Representação dos dados'!$C$124:$C$128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6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5-47CA-91D7-F41A72AB48E9}"/>
            </c:ext>
          </c:extLst>
        </c:ser>
        <c:ser>
          <c:idx val="1"/>
          <c:order val="1"/>
          <c:tx>
            <c:strRef>
              <c:f>'4.1 Representação dos dados'!$D$122:$D$123</c:f>
              <c:strCache>
                <c:ptCount val="1"/>
                <c:pt idx="0">
                  <c:v>Masculino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Representação dos dados'!$B$124:$B$128</c:f>
              <c:strCache>
                <c:ptCount val="4"/>
                <c:pt idx="0">
                  <c:v>Indiferente</c:v>
                </c:pt>
                <c:pt idx="1">
                  <c:v>Insatisfeito</c:v>
                </c:pt>
                <c:pt idx="2">
                  <c:v>Não responderam</c:v>
                </c:pt>
                <c:pt idx="3">
                  <c:v>Satisfeito</c:v>
                </c:pt>
              </c:strCache>
            </c:strRef>
          </c:cat>
          <c:val>
            <c:numRef>
              <c:f>'4.1 Representação dos dados'!$D$124:$D$128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11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5-47CA-91D7-F41A72AB48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6104047"/>
        <c:axId val="95232783"/>
      </c:barChart>
      <c:catAx>
        <c:axId val="28610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32783"/>
        <c:crosses val="autoZero"/>
        <c:auto val="1"/>
        <c:lblAlgn val="ctr"/>
        <c:lblOffset val="100"/>
        <c:noMultiLvlLbl val="0"/>
      </c:catAx>
      <c:valAx>
        <c:axId val="952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10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[Esquadrão bizarro.xlsx]4.1 Representação dos dados!Tabela dinâmica9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 leis ajudam ou prejudicam?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7888190534046745E-2"/>
          <c:y val="0.19295285603637319"/>
          <c:w val="0.55033497667390985"/>
          <c:h val="0.80704714396362676"/>
        </c:manualLayout>
      </c:layout>
      <c:pieChart>
        <c:varyColors val="1"/>
        <c:ser>
          <c:idx val="0"/>
          <c:order val="0"/>
          <c:tx>
            <c:strRef>
              <c:f>'4.1 Representação dos dados'!$C$169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0B-46DB-AFEC-2D80E0D7D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0B-46DB-AFEC-2D80E0D7DB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0B-46DB-AFEC-2D80E0D7DB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0B-46DB-AFEC-2D80E0D7DB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'4.1 Representação dos dados'!$B$170:$B$174</c:f>
              <c:strCache>
                <c:ptCount val="4"/>
                <c:pt idx="0">
                  <c:v>Ajudam</c:v>
                </c:pt>
                <c:pt idx="1">
                  <c:v>Não responderam</c:v>
                </c:pt>
                <c:pt idx="2">
                  <c:v>Não sabem</c:v>
                </c:pt>
                <c:pt idx="3">
                  <c:v>Prejudicam</c:v>
                </c:pt>
              </c:strCache>
            </c:strRef>
          </c:cat>
          <c:val>
            <c:numRef>
              <c:f>'4.1 Representação dos dados'!$C$170:$C$174</c:f>
              <c:numCache>
                <c:formatCode>General</c:formatCode>
                <c:ptCount val="4"/>
                <c:pt idx="0">
                  <c:v>42</c:v>
                </c:pt>
                <c:pt idx="1">
                  <c:v>10</c:v>
                </c:pt>
                <c:pt idx="2">
                  <c:v>16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C-4B7D-BE04-7D284A83B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255527777128747"/>
          <c:y val="0.24272125921184304"/>
          <c:w val="0.39557528602693209"/>
          <c:h val="0.71030627886269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Nível de satisfação do emprego</a:t>
            </a:r>
            <a:r>
              <a:rPr lang="en-US" baseline="0"/>
              <a:t> atual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042904290429043E-2"/>
          <c:y val="0.17171296296296296"/>
          <c:w val="0.72780166835581184"/>
          <c:h val="0.6700309857101195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'4.1 Representação dos dados'!$X$137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Representação dos dados'!$Y$136:$AC$136</c:f>
              <c:strCache>
                <c:ptCount val="5"/>
                <c:pt idx="0">
                  <c:v>18 a 29 anos</c:v>
                </c:pt>
                <c:pt idx="1">
                  <c:v>30 a 35 anos</c:v>
                </c:pt>
                <c:pt idx="2">
                  <c:v>36 a 47 anos</c:v>
                </c:pt>
                <c:pt idx="3">
                  <c:v>48 a 60 anos</c:v>
                </c:pt>
                <c:pt idx="4">
                  <c:v>Acima de 61 anos</c:v>
                </c:pt>
              </c:strCache>
            </c:strRef>
          </c:cat>
          <c:val>
            <c:numRef>
              <c:f>'4.1 Representação dos dados'!$Y$137:$AC$137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6-4CF4-A05E-CB6C5316C4D4}"/>
            </c:ext>
          </c:extLst>
        </c:ser>
        <c:ser>
          <c:idx val="2"/>
          <c:order val="2"/>
          <c:tx>
            <c:strRef>
              <c:f>'4.1 Representação dos dados'!$X$138</c:f>
              <c:strCache>
                <c:ptCount val="1"/>
                <c:pt idx="0">
                  <c:v>Insatisfeito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Representação dos dados'!$Y$136:$AC$136</c:f>
              <c:strCache>
                <c:ptCount val="5"/>
                <c:pt idx="0">
                  <c:v>18 a 29 anos</c:v>
                </c:pt>
                <c:pt idx="1">
                  <c:v>30 a 35 anos</c:v>
                </c:pt>
                <c:pt idx="2">
                  <c:v>36 a 47 anos</c:v>
                </c:pt>
                <c:pt idx="3">
                  <c:v>48 a 60 anos</c:v>
                </c:pt>
                <c:pt idx="4">
                  <c:v>Acima de 61 anos</c:v>
                </c:pt>
              </c:strCache>
            </c:strRef>
          </c:cat>
          <c:val>
            <c:numRef>
              <c:f>'4.1 Representação dos dados'!$Y$138:$AC$138</c:f>
              <c:numCache>
                <c:formatCode>General</c:formatCode>
                <c:ptCount val="5"/>
                <c:pt idx="0">
                  <c:v>3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6-4CF4-A05E-CB6C5316C4D4}"/>
            </c:ext>
          </c:extLst>
        </c:ser>
        <c:ser>
          <c:idx val="3"/>
          <c:order val="3"/>
          <c:tx>
            <c:strRef>
              <c:f>'4.1 Representação dos dados'!$X$139</c:f>
              <c:strCache>
                <c:ptCount val="1"/>
                <c:pt idx="0">
                  <c:v>Não responderam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Representação dos dados'!$Y$136:$AC$136</c:f>
              <c:strCache>
                <c:ptCount val="5"/>
                <c:pt idx="0">
                  <c:v>18 a 29 anos</c:v>
                </c:pt>
                <c:pt idx="1">
                  <c:v>30 a 35 anos</c:v>
                </c:pt>
                <c:pt idx="2">
                  <c:v>36 a 47 anos</c:v>
                </c:pt>
                <c:pt idx="3">
                  <c:v>48 a 60 anos</c:v>
                </c:pt>
                <c:pt idx="4">
                  <c:v>Acima de 61 anos</c:v>
                </c:pt>
              </c:strCache>
            </c:strRef>
          </c:cat>
          <c:val>
            <c:numRef>
              <c:f>'4.1 Representação dos dados'!$Y$139:$AC$139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6-4CF4-A05E-CB6C5316C4D4}"/>
            </c:ext>
          </c:extLst>
        </c:ser>
        <c:ser>
          <c:idx val="4"/>
          <c:order val="4"/>
          <c:tx>
            <c:strRef>
              <c:f>'4.1 Representação dos dados'!$X$140</c:f>
              <c:strCache>
                <c:ptCount val="1"/>
                <c:pt idx="0">
                  <c:v>Satisfeito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Representação dos dados'!$Y$136:$AC$136</c:f>
              <c:strCache>
                <c:ptCount val="5"/>
                <c:pt idx="0">
                  <c:v>18 a 29 anos</c:v>
                </c:pt>
                <c:pt idx="1">
                  <c:v>30 a 35 anos</c:v>
                </c:pt>
                <c:pt idx="2">
                  <c:v>36 a 47 anos</c:v>
                </c:pt>
                <c:pt idx="3">
                  <c:v>48 a 60 anos</c:v>
                </c:pt>
                <c:pt idx="4">
                  <c:v>Acima de 61 anos</c:v>
                </c:pt>
              </c:strCache>
            </c:strRef>
          </c:cat>
          <c:val>
            <c:numRef>
              <c:f>'4.1 Representação dos dados'!$Y$140:$AC$140</c:f>
              <c:numCache>
                <c:formatCode>General</c:formatCode>
                <c:ptCount val="5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F6-4CF4-A05E-CB6C5316C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89209199"/>
        <c:axId val="1626011311"/>
      </c:barChart>
      <c:lineChart>
        <c:grouping val="standard"/>
        <c:varyColors val="0"/>
        <c:ser>
          <c:idx val="0"/>
          <c:order val="0"/>
          <c:tx>
            <c:strRef>
              <c:f>'4.1 Representação dos dados'!$X$141</c:f>
              <c:strCache>
                <c:ptCount val="1"/>
                <c:pt idx="0">
                  <c:v>Total Geral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F6-4CF4-A05E-CB6C5316C4D4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F6-4CF4-A05E-CB6C5316C4D4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7F6-4CF4-A05E-CB6C5316C4D4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77F6-4CF4-A05E-CB6C5316C4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Representação dos dados'!$Y$136:$AC$136</c:f>
              <c:strCache>
                <c:ptCount val="5"/>
                <c:pt idx="0">
                  <c:v>18 a 29 anos</c:v>
                </c:pt>
                <c:pt idx="1">
                  <c:v>30 a 35 anos</c:v>
                </c:pt>
                <c:pt idx="2">
                  <c:v>36 a 47 anos</c:v>
                </c:pt>
                <c:pt idx="3">
                  <c:v>48 a 60 anos</c:v>
                </c:pt>
                <c:pt idx="4">
                  <c:v>Acima de 61 anos</c:v>
                </c:pt>
              </c:strCache>
            </c:strRef>
          </c:cat>
          <c:val>
            <c:numRef>
              <c:f>'4.1 Representação dos dados'!$Y$141:$AC$141</c:f>
              <c:numCache>
                <c:formatCode>General</c:formatCode>
                <c:ptCount val="5"/>
                <c:pt idx="0">
                  <c:v>22</c:v>
                </c:pt>
                <c:pt idx="1">
                  <c:v>9</c:v>
                </c:pt>
                <c:pt idx="2">
                  <c:v>35</c:v>
                </c:pt>
                <c:pt idx="3">
                  <c:v>18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F6-4CF4-A05E-CB6C5316C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209199"/>
        <c:axId val="1626011311"/>
      </c:lineChart>
      <c:catAx>
        <c:axId val="38920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6011311"/>
        <c:crosses val="autoZero"/>
        <c:auto val="1"/>
        <c:lblAlgn val="ctr"/>
        <c:lblOffset val="100"/>
        <c:noMultiLvlLbl val="0"/>
      </c:catAx>
      <c:valAx>
        <c:axId val="16260113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20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28633364149323"/>
          <c:y val="0.24470909886264214"/>
          <c:w val="0.22104689342981923"/>
          <c:h val="0.51099810440361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</cx:chartData>
  <cx:chart>
    <cx:title pos="t" align="ctr" overlay="0">
      <cx:tx>
        <cx:txData>
          <cx:v>Principal acesso as informações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Principal acesso as informações</a:t>
          </a:r>
        </a:p>
      </cx:txPr>
    </cx:title>
    <cx:plotArea>
      <cx:plotAreaRegion>
        <cx:series layoutId="funnel" uniqueId="{E228ED97-23A1-4C3D-9F35-DB0455CD65EF}" formatIdx="0">
          <cx:tx>
            <cx:txData>
              <cx:f>_xlchart.v2.1</cx:f>
              <cx:v>Quantidade</cx:v>
            </cx:txData>
          </cx:tx>
          <cx:dataLabels>
            <cx:visibility seriesName="0" categoryName="0" value="1"/>
            <cx:dataLabel idx="0">
              <cx:visibility seriesName="0" categoryName="0" value="1"/>
              <cx:separator>, </cx:separator>
            </cx:dataLabel>
          </cx:dataLabels>
          <cx:dataId val="0"/>
        </cx:series>
        <cx:series layoutId="funnel" hidden="1" uniqueId="{E7FA1D65-C1E9-4ED0-8074-54F88B4043CE}" formatIdx="1">
          <cx:tx>
            <cx:txData>
              <cx:f>_xlchart.v2.3</cx:f>
              <cx:v>%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5"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12</xdr:row>
      <xdr:rowOff>61913</xdr:rowOff>
    </xdr:from>
    <xdr:to>
      <xdr:col>9</xdr:col>
      <xdr:colOff>76200</xdr:colOff>
      <xdr:row>20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5493C9-FA44-479C-B10B-949C6F94B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</xdr:colOff>
      <xdr:row>21</xdr:row>
      <xdr:rowOff>33337</xdr:rowOff>
    </xdr:from>
    <xdr:to>
      <xdr:col>11</xdr:col>
      <xdr:colOff>514350</xdr:colOff>
      <xdr:row>33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916A24-77B5-4E93-BD30-4D977D22D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33</xdr:row>
      <xdr:rowOff>104775</xdr:rowOff>
    </xdr:from>
    <xdr:to>
      <xdr:col>11</xdr:col>
      <xdr:colOff>504825</xdr:colOff>
      <xdr:row>44</xdr:row>
      <xdr:rowOff>123825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20C45C4-571B-4CED-85EC-D770EE39C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58</xdr:row>
      <xdr:rowOff>71437</xdr:rowOff>
    </xdr:from>
    <xdr:to>
      <xdr:col>11</xdr:col>
      <xdr:colOff>542925</xdr:colOff>
      <xdr:row>69</xdr:row>
      <xdr:rowOff>114300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7E4E65D-1D94-4678-8E01-6E738C6BF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185738</xdr:colOff>
      <xdr:row>77</xdr:row>
      <xdr:rowOff>52387</xdr:rowOff>
    </xdr:from>
    <xdr:to>
      <xdr:col>10</xdr:col>
      <xdr:colOff>504826</xdr:colOff>
      <xdr:row>87</xdr:row>
      <xdr:rowOff>123825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11A772E-4370-4F0F-A66A-8667E1D51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90487</xdr:colOff>
      <xdr:row>88</xdr:row>
      <xdr:rowOff>142874</xdr:rowOff>
    </xdr:from>
    <xdr:to>
      <xdr:col>11</xdr:col>
      <xdr:colOff>533400</xdr:colOff>
      <xdr:row>99</xdr:row>
      <xdr:rowOff>52386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BEC981D-BD8D-4B63-B95C-34643A77C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95251</xdr:colOff>
      <xdr:row>120</xdr:row>
      <xdr:rowOff>85725</xdr:rowOff>
    </xdr:from>
    <xdr:to>
      <xdr:col>11</xdr:col>
      <xdr:colOff>504825</xdr:colOff>
      <xdr:row>132</xdr:row>
      <xdr:rowOff>119061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6CD1A51-BC46-49AB-BB06-9F13A805F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242887</xdr:colOff>
      <xdr:row>153</xdr:row>
      <xdr:rowOff>80962</xdr:rowOff>
    </xdr:from>
    <xdr:to>
      <xdr:col>11</xdr:col>
      <xdr:colOff>423862</xdr:colOff>
      <xdr:row>166</xdr:row>
      <xdr:rowOff>61912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6F81D985-2268-4647-82ED-1FE6996DB2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89587" y="30395862"/>
              <a:ext cx="5057775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114299</xdr:colOff>
      <xdr:row>167</xdr:row>
      <xdr:rowOff>42862</xdr:rowOff>
    </xdr:from>
    <xdr:to>
      <xdr:col>11</xdr:col>
      <xdr:colOff>276224</xdr:colOff>
      <xdr:row>177</xdr:row>
      <xdr:rowOff>76200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798E244D-33CD-4DB0-AB99-34015417E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152400</xdr:colOff>
      <xdr:row>135</xdr:row>
      <xdr:rowOff>142875</xdr:rowOff>
    </xdr:from>
    <xdr:to>
      <xdr:col>11</xdr:col>
      <xdr:colOff>571500</xdr:colOff>
      <xdr:row>150</xdr:row>
      <xdr:rowOff>28575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67CDE48-D038-4762-835B-06EAD6547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114300</xdr:rowOff>
    </xdr:to>
    <xdr:sp macro="" textlink="">
      <xdr:nvSpPr>
        <xdr:cNvPr id="4" name="AutoShape 2" descr="blob:https://web.whatsapp.com/91ce083a-2524-42f3-b872-a07320f54ae0">
          <a:extLst>
            <a:ext uri="{FF2B5EF4-FFF2-40B4-BE49-F238E27FC236}">
              <a16:creationId xmlns:a16="http://schemas.microsoft.com/office/drawing/2014/main" id="{C88B8770-9CA7-4AF4-9F2D-61B440A92631}"/>
            </a:ext>
          </a:extLst>
        </xdr:cNvPr>
        <xdr:cNvSpPr>
          <a:spLocks noChangeAspect="1" noChangeArrowheads="1"/>
        </xdr:cNvSpPr>
      </xdr:nvSpPr>
      <xdr:spPr bwMode="auto">
        <a:xfrm>
          <a:off x="0" y="519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133350</xdr:colOff>
      <xdr:row>14</xdr:row>
      <xdr:rowOff>9525</xdr:rowOff>
    </xdr:from>
    <xdr:to>
      <xdr:col>8</xdr:col>
      <xdr:colOff>180975</xdr:colOff>
      <xdr:row>30</xdr:row>
      <xdr:rowOff>28575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7E3165A-6B82-4AB4-B567-16A76274579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8950" y="2762250"/>
          <a:ext cx="3952875" cy="306705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8</xdr:col>
      <xdr:colOff>238125</xdr:colOff>
      <xdr:row>14</xdr:row>
      <xdr:rowOff>9525</xdr:rowOff>
    </xdr:from>
    <xdr:to>
      <xdr:col>13</xdr:col>
      <xdr:colOff>285750</xdr:colOff>
      <xdr:row>30</xdr:row>
      <xdr:rowOff>28575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4BF1AD2-B3B7-4EC5-8AD3-0CC1360D5AC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8975" y="2762250"/>
          <a:ext cx="3952875" cy="306705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66675</xdr:rowOff>
    </xdr:to>
    <xdr:sp macro="" textlink="">
      <xdr:nvSpPr>
        <xdr:cNvPr id="2" name="AutoShape 2" descr="blob:https://web.whatsapp.com/91ce083a-2524-42f3-b872-a07320f54ae0">
          <a:extLst>
            <a:ext uri="{FF2B5EF4-FFF2-40B4-BE49-F238E27FC236}">
              <a16:creationId xmlns:a16="http://schemas.microsoft.com/office/drawing/2014/main" id="{B7EAF096-810D-48B5-B687-916A7451BA2D}"/>
            </a:ext>
          </a:extLst>
        </xdr:cNvPr>
        <xdr:cNvSpPr>
          <a:spLocks noChangeAspect="1" noChangeArrowheads="1"/>
        </xdr:cNvSpPr>
      </xdr:nvSpPr>
      <xdr:spPr bwMode="auto">
        <a:xfrm>
          <a:off x="5219700" y="23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168522</xdr:colOff>
      <xdr:row>0</xdr:row>
      <xdr:rowOff>21982</xdr:rowOff>
    </xdr:from>
    <xdr:to>
      <xdr:col>13</xdr:col>
      <xdr:colOff>560512</xdr:colOff>
      <xdr:row>15</xdr:row>
      <xdr:rowOff>128955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4CDBD8E-2740-41A1-8DAF-B7D507C7191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9945" y="21982"/>
          <a:ext cx="3952875" cy="306705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7</xdr:col>
      <xdr:colOff>175848</xdr:colOff>
      <xdr:row>16</xdr:row>
      <xdr:rowOff>139210</xdr:rowOff>
    </xdr:from>
    <xdr:to>
      <xdr:col>13</xdr:col>
      <xdr:colOff>567838</xdr:colOff>
      <xdr:row>32</xdr:row>
      <xdr:rowOff>55683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35E905B-1F38-4142-A753-53018743865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7271" y="3289787"/>
          <a:ext cx="3952875" cy="306705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66675</xdr:rowOff>
    </xdr:to>
    <xdr:sp macro="" textlink="">
      <xdr:nvSpPr>
        <xdr:cNvPr id="2" name="AutoShape 2" descr="blob:https://web.whatsapp.com/91ce083a-2524-42f3-b872-a07320f54ae0">
          <a:extLst>
            <a:ext uri="{FF2B5EF4-FFF2-40B4-BE49-F238E27FC236}">
              <a16:creationId xmlns:a16="http://schemas.microsoft.com/office/drawing/2014/main" id="{BD8C27B5-5A83-4DA2-8E29-58836D34E260}"/>
            </a:ext>
          </a:extLst>
        </xdr:cNvPr>
        <xdr:cNvSpPr>
          <a:spLocks noChangeAspect="1" noChangeArrowheads="1"/>
        </xdr:cNvSpPr>
      </xdr:nvSpPr>
      <xdr:spPr bwMode="auto">
        <a:xfrm>
          <a:off x="5429250" y="23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87313</xdr:colOff>
      <xdr:row>0</xdr:row>
      <xdr:rowOff>63500</xdr:rowOff>
    </xdr:from>
    <xdr:to>
      <xdr:col>14</xdr:col>
      <xdr:colOff>515938</xdr:colOff>
      <xdr:row>15</xdr:row>
      <xdr:rowOff>177800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BE1A281-A3D4-4373-B245-1F6902C36789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8063" y="63500"/>
          <a:ext cx="3952875" cy="306705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bele Vidal Ramos Da Silva" refreshedDate="43772.614401851853" createdVersion="6" refreshedVersion="6" minRefreshableVersion="3" recordCount="85" xr:uid="{00000000-000A-0000-FFFF-FFFF01000000}">
  <cacheSource type="worksheet">
    <worksheetSource ref="A2:AP87" sheet="analise"/>
  </cacheSource>
  <cacheFields count="42">
    <cacheField name="Data de início" numFmtId="22">
      <sharedItems containsSemiMixedTypes="0" containsNonDate="0" containsDate="1" containsString="0" minDate="2019-10-30T09:20:58" maxDate="2019-10-31T18:16:35"/>
    </cacheField>
    <cacheField name="Data final" numFmtId="22">
      <sharedItems containsSemiMixedTypes="0" containsNonDate="0" containsDate="1" containsString="0" minDate="2019-10-30T09:23:36" maxDate="2019-10-31T18:21:25"/>
    </cacheField>
    <cacheField name="Tipo de resposta" numFmtId="49">
      <sharedItems/>
    </cacheField>
    <cacheField name="Endereço IP" numFmtId="49">
      <sharedItems/>
    </cacheField>
    <cacheField name="Progresso" numFmtId="0">
      <sharedItems containsSemiMixedTypes="0" containsString="0" containsNumber="1" containsInteger="1" minValue="100" maxValue="100"/>
    </cacheField>
    <cacheField name="Duração (em segundos)" numFmtId="0">
      <sharedItems containsSemiMixedTypes="0" containsString="0" containsNumber="1" containsInteger="1" minValue="84" maxValue="4272"/>
    </cacheField>
    <cacheField name="Concluído" numFmtId="49">
      <sharedItems/>
    </cacheField>
    <cacheField name="Data registrada" numFmtId="22">
      <sharedItems containsSemiMixedTypes="0" containsNonDate="0" containsDate="1" containsString="0" minDate="2019-10-30T09:23:38" maxDate="2019-10-31T18:21:26"/>
    </cacheField>
    <cacheField name="ID de resposta" numFmtId="49">
      <sharedItems/>
    </cacheField>
    <cacheField name="Sobrenome do destinatário" numFmtId="49">
      <sharedItems/>
    </cacheField>
    <cacheField name="Primeiro nome do destinatário" numFmtId="49">
      <sharedItems/>
    </cacheField>
    <cacheField name="E-mail do destinatário" numFmtId="49">
      <sharedItems/>
    </cacheField>
    <cacheField name="Referência a dados externos" numFmtId="49">
      <sharedItems/>
    </cacheField>
    <cacheField name="Latitude do local" numFmtId="49">
      <sharedItems/>
    </cacheField>
    <cacheField name="Longitude do local" numFmtId="49">
      <sharedItems/>
    </cacheField>
    <cacheField name="Canal de distribuição" numFmtId="49">
      <sharedItems/>
    </cacheField>
    <cacheField name="Idioma do usuário" numFmtId="49">
      <sharedItems/>
    </cacheField>
    <cacheField name="Qual é o seu nível de experiência no emprego atual / ramo atual? - Indique quanto tempo você tem de conhecimento no seu" numFmtId="49">
      <sharedItems/>
    </cacheField>
    <cacheField name="Qual sua relação?" numFmtId="49">
      <sharedItems count="2">
        <s v="Empregador"/>
        <s v="Empregado"/>
      </sharedItems>
    </cacheField>
    <cacheField name="Qual sua área de atuação?" numFmtId="49">
      <sharedItems count="3">
        <s v="Comércio"/>
        <s v="Serviço"/>
        <s v="Indústria"/>
      </sharedItems>
    </cacheField>
    <cacheField name="Qual o seu sexo?" numFmtId="49">
      <sharedItems count="2">
        <s v="Masculino"/>
        <s v="Feminino"/>
      </sharedItems>
    </cacheField>
    <cacheField name="Idade" numFmtId="49">
      <sharedItems count="5">
        <s v="30 a 35 anos"/>
        <s v="18 a 29 anos"/>
        <s v="36 a 47 anos"/>
        <s v="48 a 60 anos"/>
        <s v="Acima de 61 anos"/>
      </sharedItems>
    </cacheField>
    <cacheField name="Escolaridade" numFmtId="49">
      <sharedItems count="4">
        <s v="Ensino superior"/>
        <s v="Ensino médio"/>
        <s v="Ensino fundamental"/>
        <s v="Pós graduação"/>
      </sharedItems>
    </cacheField>
    <cacheField name="Qual é o nível de satisfação com seu emprego / empregados?_x000a_Representados pelas cores do sinaleiro, sendo:Verde: Totalmente satisfeito_x000a_Amarelo: Indiferente_x000a_Vermelho: Não satisfeito" numFmtId="49">
      <sharedItems count="4">
        <s v="Satisfeito"/>
        <s v="Não responderam"/>
        <s v="Indiferente"/>
        <s v="Insatisfeito"/>
      </sharedItems>
    </cacheField>
    <cacheField name="Qual é o seu nível de experiência no emprego atual / ramo atual? - Experiência em anos" numFmtId="49">
      <sharedItems count="1">
        <s v=""/>
      </sharedItems>
    </cacheField>
    <cacheField name="Além da experiência profissional atual, você possui outras? - Selected Choice" numFmtId="49">
      <sharedItems count="4">
        <s v="Sim"/>
        <s v="Não"/>
        <s v="Não respondeu"/>
        <s v="" u="1"/>
      </sharedItems>
    </cacheField>
    <cacheField name="Além da experiência profissional atual, você possui outras? - Sim. Quais: - Texto" numFmtId="49">
      <sharedItems/>
    </cacheField>
    <cacheField name="Quantas empresas você já trabalhou ou já teve?" numFmtId="49">
      <sharedItems count="5">
        <s v="3 a 7 empresas"/>
        <s v="0 a 2 empresas"/>
        <s v="Acima de 8 empresas"/>
        <s v="Não responderam"/>
        <s v="" u="1"/>
      </sharedItems>
    </cacheField>
    <cacheField name="Média salárial em R$: - Sua média salarial." numFmtId="43">
      <sharedItems containsSemiMixedTypes="0" containsString="0" containsNumber="1" minValue="930.82" maxValue="15000" count="81">
        <n v="15000"/>
        <n v="2738.76"/>
        <n v="2943.99"/>
        <n v="2030.12"/>
        <n v="1624.55"/>
        <n v="10669.67"/>
        <n v="2716.66"/>
        <n v="4487.3599999999997"/>
        <n v="3181.18"/>
        <n v="1407.89"/>
        <n v="7448.63"/>
        <n v="3560.39"/>
        <n v="11101.08"/>
        <n v="5036.1000000000004"/>
        <n v="3544.3"/>
        <n v="10613.72"/>
        <n v="1950.89"/>
        <n v="2030.69"/>
        <n v="8995.7900000000009"/>
        <n v="4531.72"/>
        <n v="6064.98"/>
        <n v="8167.81"/>
        <n v="2509.02"/>
        <n v="10151.82"/>
        <n v="14177.22"/>
        <n v="12635.76"/>
        <n v="4033.23"/>
        <n v="3267.15"/>
        <n v="1413.37"/>
        <n v="1009.9"/>
        <n v="8005.62"/>
        <n v="4143.75"/>
        <n v="8003.36"/>
        <n v="1949.46"/>
        <n v="2780.9"/>
        <n v="1327.25"/>
        <n v="4223.83"/>
        <n v="3008.49"/>
        <n v="1900.68"/>
        <n v="2003.42"/>
        <n v="5703.85"/>
        <n v="3032.49"/>
        <n v="930.82"/>
        <n v="5569.62"/>
        <n v="9008.44"/>
        <n v="7580.87"/>
        <n v="3063.66"/>
        <n v="6011.06"/>
        <n v="5126.3500000000004"/>
        <n v="7296.07"/>
        <n v="3012.64"/>
        <n v="1985.56"/>
        <n v="1895.31"/>
        <n v="2886.24"/>
        <n v="1695.21"/>
        <n v="1455.7"/>
        <n v="3193.52"/>
        <n v="9530.39"/>
        <n v="2166.06"/>
        <n v="1587"/>
        <n v="12639.12"/>
        <n v="2842.96"/>
        <n v="1223.56"/>
        <n v="3221.08"/>
        <n v="1570.62"/>
        <n v="5000"/>
        <n v="7151.9"/>
        <n v="2055.86"/>
        <n v="11872.73"/>
        <n v="2302.66"/>
        <n v="3236.3"/>
        <n v="6117.82"/>
        <n v="1603.99"/>
        <n v="1676.74"/>
        <n v="10011.07"/>
        <n v="1637.66"/>
        <n v="2022.47"/>
        <n v="6077.41"/>
        <n v="4667.67"/>
        <n v="5085.62"/>
        <n v="2311.64"/>
      </sharedItems>
    </cacheField>
    <cacheField name="Satisfação com a faixa salarial" numFmtId="49">
      <sharedItems count="6">
        <s v="Satifeito"/>
        <s v="Indiferente"/>
        <s v="Muito satisfeito"/>
        <s v="Não responderam"/>
        <s v="Pouco insatisfeito"/>
        <s v="Muito insatisfeito"/>
      </sharedItems>
    </cacheField>
    <cacheField name="Você tem alguma  filiação com sindicato trabalhista?" numFmtId="49">
      <sharedItems count="4">
        <s v="Não"/>
        <s v="sim"/>
        <s v="Não responderam"/>
        <s v="" u="1"/>
      </sharedItems>
    </cacheField>
    <cacheField name="Qual é o seu principal meio de acesso as informações? - Selected Choice" numFmtId="49">
      <sharedItems/>
    </cacheField>
    <cacheField name="Qual é o seu principal meio de acesso as informações? - Opção 1" numFmtId="49">
      <sharedItems containsBlank="1" count="2">
        <s v="Jornais e Revistas"/>
        <m/>
      </sharedItems>
    </cacheField>
    <cacheField name="Qual é o seu principal meio de acesso as informações? - Opção 2" numFmtId="49">
      <sharedItems containsBlank="1" count="2">
        <s v="Tv e Rádio"/>
        <m/>
      </sharedItems>
    </cacheField>
    <cacheField name="Qual é o seu principal meio de acesso as informações? - Opção 3" numFmtId="49">
      <sharedItems containsBlank="1" count="2">
        <m/>
        <s v="Facebook, Instagram, Twiter"/>
      </sharedItems>
    </cacheField>
    <cacheField name="Qual é o seu principal meio de acesso as informações? - Opção 4" numFmtId="49">
      <sharedItems containsBlank="1" count="8">
        <m/>
        <s v="Comunicações diretas  telegram "/>
        <s v="TV"/>
        <s v="Pesquisas "/>
        <s v="Jornais online"/>
        <s v="Portais Noticiais "/>
        <s v="Internet"/>
        <s v="Livros Artigos Acadêmicos  "/>
      </sharedItems>
    </cacheField>
    <cacheField name="Qual é o seu principal meio de acesso as informações? - Outros. Quais: - Texto" numFmtId="49">
      <sharedItems count="8">
        <s v=""/>
        <s v="Comunicações diretas  telegram "/>
        <s v="TV"/>
        <s v="Pesquisas "/>
        <s v="Jornais online"/>
        <s v="Portais Noticiais "/>
        <s v="Internet"/>
        <s v="Livros Artigos Acadêmicos  "/>
      </sharedItems>
    </cacheField>
    <cacheField name="Na sua opinião, as leis ajudam ou prejudicam você? Justifique brevemente:" numFmtId="49">
      <sharedItems count="67" longText="1">
        <s v="Acredito que o assistencialismo de uma forma em geral prejudica toda a sociedade."/>
        <s v="Elas prejudicam pensando no individual mais num coletivo tende a ajudar gerando mais empregos e melhorando a situação econômica como um todo."/>
        <s v="Eu acho que ajuda. Pois na maioria das vezes  ela fica do nosso lado ."/>
        <s v="Ainda sem conhecer direito pois ainda está tudo bagunçado acredito q não prejudique."/>
        <s v="Ajudam em partes"/>
        <s v="Muito tributos"/>
        <s v="Prejudica "/>
        <s v="prejudica"/>
        <s v="Ajudam, antes era só benefícios para o empregado "/>
        <s v="ajudam para ao menos dirimir dúvidas e dar diretrizes sobre situações de dificuldade de entendimento pelo senso comum"/>
        <s v="Ajudam tanto o funcionário quanto o empregador, nos ajudam a seguir um caminho melhor na vida profissional, nos mostrando o caminho certo onde devemos seguir sem prejudicar e sair prejudicado... "/>
        <s v="Ajudam a regular mercado."/>
        <s v="Mais prejudicam do que ajudam."/>
        <s v="Ainda nao sei"/>
        <s v=""/>
        <s v="Impostos altos"/>
        <s v="Burocracia"/>
        <s v="Sim, a maioria das leis atuais estão a favor. A lei da previdência que estão apresentando ficou ruim para maioria,dos trabalhadores. r ao empregador. "/>
        <s v="As nossas leis poderiam ser melhores ela deicha a desejar."/>
        <s v="Algumas prejudicam principalmente as tributarias que acabam com os empresários, muitos impostos."/>
        <s v="Ajudam"/>
        <s v="A lei nao ajuda. "/>
        <s v="Depende / ajuda quando precisamos mas é muito lenta "/>
        <s v="De certo modo prejudicam, alguns pontos nao teremos apoio sendo responsável exclusivamente."/>
        <s v="Ajudam ,consolidam um direito, quando o pedido é verdadeiro "/>
        <s v="Ajuda"/>
        <s v="Se cumpridas em seu espírito de criação, ajudam"/>
        <s v="Como empregada, ajudam. Mas na área que atuo, as leis atrapalham a empresa."/>
        <s v="Ajudam garantindo nossos diretios, mas também prejudica com tanta burocracia "/>
        <s v="ajudam se forem aplicadas corretamente, onde todos os direitos sejam iguais a todos não somente no papel."/>
        <s v="Quando sao cumpridas, ajudam."/>
        <s v="Prejudica, leis falhas, "/>
        <s v="Ajudam, eh voltada ao empregado"/>
        <s v="ATRAPALHAM "/>
        <s v="Ajudam pois podem me proteger "/>
        <s v="Algumas prejudicam pois não é o povo quem decide é Brasília"/>
        <s v="Com certeza leis foram para ser seguidas."/>
        <s v="Ajudam pois garantem meus direitos"/>
        <s v="Ajudam, facilitando o diálogo com o empregador.."/>
        <s v="Leis que previlegiao categorias ou determinada setores da sociedade."/>
        <s v="Ajudam, pois algumas permitiram a flexibilização dos &quot;acertos&quot; direto com o dono da empresa"/>
        <s v="Ajudam, pela formalidade e seguranca para o emprefador e empregado"/>
        <s v="Sim"/>
        <s v="As leis ajudam "/>
        <s v="Prejudicam, clt muita burocracia "/>
        <s v="Depende das leis"/>
        <s v="Depende da área de atuação, na que eu atuo prejudica bastante"/>
        <s v="Temos que entender que muito benefício a custo do empregador causam desemprego"/>
        <s v="Os dois"/>
        <s v="Trabalhista , engessamento das possibilidades "/>
        <s v="Ajudam, pois tem mais segurança "/>
        <s v="Ajudam ...pois sem elas  a bagunça fica geral"/>
        <s v="Pontos que pioraram com a reforma: 1- em relação as grávidas trabalharem em locais insalubres...2- multa por não registrar o funcionário 3 mil reais é pouco, isso incentiva o empregador à não registrar e quem perde com isso é o empregado que fica pulando de empresa para empresa perdendo os seus direitos, sem estabilidade causando um desconforto e insatisfação com a profissão...3- Plano de carreira, na regra antiga era homologada, na atual não, dificilmente um empregador vai colocar uma &quot;regra&quot; sobre esse plano, o plano só dependerá da boa vontade do empregador que dificilmente vai querer pagar mais para o funcionário...Pontos positivos da reforma 1- férias, 2- não obrigatoriedade da contribuição sindical, etc...Resumindo as leis favorecem mais o empregador do que o empregado, mas também tem que analisar os custos(impostos) que o empregador tem que pagar ao governo por cada funcionário."/>
        <s v="ajudam. Os beneficios dado sao muitos bons "/>
        <s v="Indiferente "/>
        <s v="Prejudicam,  como contratante não  ajudam e não  são  ckaras,  deixam brechas, prejudicando emoregadores e empregados. "/>
        <s v="Ajudam. É bom ter leis que nos regem."/>
        <s v="Leis trabalhistas ajudam."/>
        <s v="Prejudicam"/>
        <s v="As leis trabalhistas prejudica um pouco por falta de informações para os trabalhadores"/>
        <s v="Prejudicam. Muita burocracia"/>
        <s v="ajudam "/>
        <s v="A leia ajudam e os impostos prejudicam."/>
        <s v="Prejudicam, pois favorecem o empregador"/>
        <s v="Ajudam pois criar regras de convívio para a população "/>
        <s v="Ajudam. Para estabelecer um mínimo que todo cidadão tem direito"/>
        <s v="Ajudam, pois sem elas as pessoas nunca seguiriam as regras, para mim ajudam pois eu a sigo sem problemas nenhum "/>
      </sharedItems>
    </cacheField>
    <cacheField name="Na sua opinião, as leis ajudam ou prejudicam você? Justifique brevemente:2" numFmtId="49">
      <sharedItems count="4">
        <s v="Prejudicam"/>
        <s v="Ajudam"/>
        <s v="Não sabem"/>
        <s v="Não responderam"/>
      </sharedItems>
    </cacheField>
    <cacheField name="O que você mudaria (tiraria da lei ou acrescentaria) em complemento a sua resposta acima? Justifique:" numFmtId="49">
      <sharedItems longText="1"/>
    </cacheField>
    <cacheField name="Q17 - Parent Topics" numFmtId="49">
      <sharedItems/>
    </cacheField>
    <cacheField name="Q17 - Topics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d v="2019-10-30T09:20:58"/>
    <d v="2019-10-30T09:23:36"/>
    <s v="IP Address"/>
    <s v="177.220.177.206"/>
    <n v="100"/>
    <n v="158"/>
    <s v="True"/>
    <d v="2019-10-30T09:23:38"/>
    <s v="R_PB44DmKoYTwqsj7"/>
    <s v=""/>
    <s v=""/>
    <s v=""/>
    <s v=""/>
    <s v=""/>
    <s v=""/>
    <s v="anonymous"/>
    <s v="PT-BR"/>
    <s v="Acima de 16 anos"/>
    <x v="0"/>
    <x v="0"/>
    <x v="0"/>
    <x v="0"/>
    <x v="0"/>
    <x v="0"/>
    <x v="0"/>
    <x v="0"/>
    <s v="Piloto"/>
    <x v="0"/>
    <x v="0"/>
    <x v="0"/>
    <x v="0"/>
    <s v="Tv e Rádio,Jornais e Revistas"/>
    <x v="0"/>
    <x v="0"/>
    <x v="0"/>
    <x v="0"/>
    <x v="0"/>
    <x v="0"/>
    <x v="0"/>
    <s v="Daria a opção do cidadão em deduzir do seus impostos alguns serviços básicos na sua integralidade caso opte por pagar o modo privado. Ex: Educação, Saúde e Previdência."/>
    <s v=""/>
    <s v=""/>
  </r>
  <r>
    <d v="2019-10-30T09:42:03"/>
    <d v="2019-10-30T09:49:46"/>
    <s v="IP Address"/>
    <s v="189.4.1.125"/>
    <n v="100"/>
    <n v="463"/>
    <s v="True"/>
    <d v="2019-10-30T09:49:48"/>
    <s v="R_2f3sDKlCyXfh2yR"/>
    <s v=""/>
    <s v=""/>
    <s v=""/>
    <s v=""/>
    <s v=""/>
    <s v=""/>
    <s v="anonymous"/>
    <s v="PT-BR"/>
    <s v="6 a 15 anos"/>
    <x v="1"/>
    <x v="0"/>
    <x v="0"/>
    <x v="1"/>
    <x v="1"/>
    <x v="0"/>
    <x v="0"/>
    <x v="1"/>
    <s v=""/>
    <x v="1"/>
    <x v="1"/>
    <x v="0"/>
    <x v="0"/>
    <s v="Tv e Rádio"/>
    <x v="1"/>
    <x v="0"/>
    <x v="0"/>
    <x v="0"/>
    <x v="0"/>
    <x v="1"/>
    <x v="0"/>
    <s v="Não mudaria, mais criaria mecanismos de segurança e que agilizassem mais os processos de aposentadoria, benefícios como auxilio saúde, maternidade, doença e até mesmo por invalidez. Vendo que qualquer processo de abertura é um tempo muito demorado podendo ser otimizado e atendido a pessoa num tempo hábil e justo."/>
    <s v=""/>
    <s v=""/>
  </r>
  <r>
    <d v="2019-10-30T09:32:06"/>
    <d v="2019-10-30T10:06:48"/>
    <s v="IP Address"/>
    <s v="189.4.1.125"/>
    <n v="100"/>
    <n v="2081"/>
    <s v="True"/>
    <d v="2019-10-30T10:06:48"/>
    <s v="R_3GvoSUDHvHN9ry4"/>
    <s v=""/>
    <s v=""/>
    <s v=""/>
    <s v=""/>
    <s v=""/>
    <s v=""/>
    <s v="anonymous"/>
    <s v="PT-BR"/>
    <s v="6 a 15 anos"/>
    <x v="1"/>
    <x v="0"/>
    <x v="1"/>
    <x v="0"/>
    <x v="1"/>
    <x v="1"/>
    <x v="0"/>
    <x v="0"/>
    <s v="Cozinheira, vendas de outros produtos "/>
    <x v="1"/>
    <x v="2"/>
    <x v="0"/>
    <x v="0"/>
    <s v="Mídias Sociais como: Facebook, Instagram, Twiter, etc..."/>
    <x v="1"/>
    <x v="1"/>
    <x v="1"/>
    <x v="0"/>
    <x v="0"/>
    <x v="2"/>
    <x v="1"/>
    <s v="Eu tiraria os imposto , deixando  a vontade  de quem quer pagar ou nao para ter uma opção  de aposentadoria ."/>
    <s v=""/>
    <s v=""/>
  </r>
  <r>
    <d v="2019-10-30T09:28:23"/>
    <d v="2019-10-30T10:21:13"/>
    <s v="IP Address"/>
    <s v="189.40.69.153"/>
    <n v="100"/>
    <n v="3170"/>
    <s v="True"/>
    <d v="2019-10-30T10:21:14"/>
    <s v="R_2zkbswdlTM2IvLH"/>
    <s v=""/>
    <s v=""/>
    <s v=""/>
    <s v=""/>
    <s v=""/>
    <s v=""/>
    <s v="anonymous"/>
    <s v="PT-BR"/>
    <s v="0 a 5 anos"/>
    <x v="1"/>
    <x v="0"/>
    <x v="1"/>
    <x v="2"/>
    <x v="1"/>
    <x v="0"/>
    <x v="0"/>
    <x v="0"/>
    <s v="Vendedor externo,caixa, frentista"/>
    <x v="2"/>
    <x v="3"/>
    <x v="1"/>
    <x v="0"/>
    <s v="Tv e Rádio,Mídias Sociais como: Facebook, Instagram, Twiter, etc..."/>
    <x v="1"/>
    <x v="0"/>
    <x v="1"/>
    <x v="0"/>
    <x v="0"/>
    <x v="3"/>
    <x v="1"/>
    <s v="Mudaria ia valores com certeza, já q uns ganham muito e outros muito &quot;pouco&quot;"/>
    <s v=""/>
    <s v=""/>
  </r>
  <r>
    <d v="2019-10-30T10:23:54"/>
    <d v="2019-10-30T10:28:06"/>
    <s v="IP Address"/>
    <s v="191.245.68.207"/>
    <n v="100"/>
    <n v="252"/>
    <s v="True"/>
    <d v="2019-10-30T10:28:07"/>
    <s v="R_3nwmQtAUZ7WrUJb"/>
    <s v=""/>
    <s v=""/>
    <s v=""/>
    <s v=""/>
    <s v=""/>
    <s v=""/>
    <s v="anonymous"/>
    <s v="PT-BR"/>
    <s v="Acima de 16 anos"/>
    <x v="1"/>
    <x v="0"/>
    <x v="1"/>
    <x v="3"/>
    <x v="2"/>
    <x v="2"/>
    <x v="0"/>
    <x v="1"/>
    <s v=""/>
    <x v="1"/>
    <x v="4"/>
    <x v="1"/>
    <x v="0"/>
    <s v="Mídias Sociais como: Facebook, Instagram, Twiter, etc..."/>
    <x v="1"/>
    <x v="1"/>
    <x v="1"/>
    <x v="0"/>
    <x v="0"/>
    <x v="4"/>
    <x v="1"/>
    <s v="Tiraria todo concursado Aposentado e daria lugar pra outro mama"/>
    <s v=""/>
    <s v=""/>
  </r>
  <r>
    <d v="2019-10-30T10:26:24"/>
    <d v="2019-10-30T10:28:12"/>
    <s v="IP Address"/>
    <s v="177.96.17.232"/>
    <n v="100"/>
    <n v="108"/>
    <s v="True"/>
    <d v="2019-10-30T10:28:18"/>
    <s v="R_3lPPUPenGC3DCzX"/>
    <s v=""/>
    <s v=""/>
    <s v=""/>
    <s v=""/>
    <s v=""/>
    <s v=""/>
    <s v="anonymous"/>
    <s v="PT-BR"/>
    <s v="Acima de 16 anos"/>
    <x v="0"/>
    <x v="1"/>
    <x v="0"/>
    <x v="3"/>
    <x v="1"/>
    <x v="1"/>
    <x v="0"/>
    <x v="1"/>
    <s v=""/>
    <x v="2"/>
    <x v="5"/>
    <x v="2"/>
    <x v="0"/>
    <s v="Mídias Sociais como: Facebook, Instagram, Twiter, etc..."/>
    <x v="1"/>
    <x v="1"/>
    <x v="1"/>
    <x v="0"/>
    <x v="0"/>
    <x v="5"/>
    <x v="2"/>
    <s v="Imposto unico"/>
    <s v=""/>
    <s v=""/>
  </r>
  <r>
    <d v="2019-10-30T10:28:28"/>
    <d v="2019-10-30T10:31:00"/>
    <s v="IP Address"/>
    <s v="187.59.21.106"/>
    <n v="100"/>
    <n v="151"/>
    <s v="True"/>
    <d v="2019-10-30T10:31:02"/>
    <s v="R_XCle8hKbnbWlfhL"/>
    <s v=""/>
    <s v=""/>
    <s v=""/>
    <s v=""/>
    <s v=""/>
    <s v=""/>
    <s v="anonymous"/>
    <s v="PT-BR"/>
    <s v="Acima de 16 anos"/>
    <x v="0"/>
    <x v="0"/>
    <x v="1"/>
    <x v="3"/>
    <x v="1"/>
    <x v="2"/>
    <x v="0"/>
    <x v="1"/>
    <s v=""/>
    <x v="1"/>
    <x v="6"/>
    <x v="3"/>
    <x v="0"/>
    <s v="Tv e Rádio,Mídias Sociais como: Facebook, Instagram, Twiter, etc..."/>
    <x v="1"/>
    <x v="0"/>
    <x v="1"/>
    <x v="0"/>
    <x v="0"/>
    <x v="6"/>
    <x v="0"/>
    <s v="Estás leis trabalhista só servem pro emprego não para o empregador"/>
    <s v=""/>
    <s v=""/>
  </r>
  <r>
    <d v="2019-10-30T10:26:57"/>
    <d v="2019-10-30T10:31:17"/>
    <s v="IP Address"/>
    <s v="177.220.177.206"/>
    <n v="100"/>
    <n v="259"/>
    <s v="True"/>
    <d v="2019-10-30T10:31:18"/>
    <s v="R_24iUig4KRikJWcn"/>
    <s v=""/>
    <s v=""/>
    <s v=""/>
    <s v=""/>
    <s v=""/>
    <s v=""/>
    <s v="anonymous"/>
    <s v="PT-BR"/>
    <s v="6 a 15 anos"/>
    <x v="1"/>
    <x v="0"/>
    <x v="0"/>
    <x v="2"/>
    <x v="1"/>
    <x v="0"/>
    <x v="0"/>
    <x v="0"/>
    <s v="aux de escritorio"/>
    <x v="0"/>
    <x v="7"/>
    <x v="0"/>
    <x v="0"/>
    <s v="Jornais e Revistas"/>
    <x v="0"/>
    <x v="1"/>
    <x v="0"/>
    <x v="0"/>
    <x v="0"/>
    <x v="7"/>
    <x v="0"/>
    <s v="é que são falhas,teria que ser revistas"/>
    <s v=""/>
    <s v=""/>
  </r>
  <r>
    <d v="2019-10-30T10:27:43"/>
    <d v="2019-10-30T10:33:02"/>
    <s v="IP Address"/>
    <s v="177.205.6.94"/>
    <n v="100"/>
    <n v="319"/>
    <s v="True"/>
    <d v="2019-10-30T10:33:02"/>
    <s v="R_CeNa3IP9ZDxi3AZ"/>
    <s v=""/>
    <s v=""/>
    <s v=""/>
    <s v=""/>
    <s v=""/>
    <s v=""/>
    <s v="anonymous"/>
    <s v="PT-BR"/>
    <s v="Acima de 16 anos"/>
    <x v="0"/>
    <x v="2"/>
    <x v="0"/>
    <x v="3"/>
    <x v="0"/>
    <x v="3"/>
    <x v="0"/>
    <x v="0"/>
    <s v="Já fui empregado em multinacionais "/>
    <x v="0"/>
    <x v="0"/>
    <x v="2"/>
    <x v="1"/>
    <s v="Tv e Rádio,Mídias Sociais como: Facebook, Instagram, Twiter, etc...,Jornais e Revistas"/>
    <x v="0"/>
    <x v="0"/>
    <x v="1"/>
    <x v="0"/>
    <x v="0"/>
    <x v="8"/>
    <x v="1"/>
    <s v="Acrescentaria a negociação direta com o empregado "/>
    <s v=""/>
    <s v=""/>
  </r>
  <r>
    <d v="2019-10-30T10:29:34"/>
    <d v="2019-10-30T10:33:10"/>
    <s v="IP Address"/>
    <s v="200.134.26.2"/>
    <n v="100"/>
    <n v="215"/>
    <s v="True"/>
    <d v="2019-10-30T10:33:11"/>
    <s v="R_3nkHKODrxMqNIn8"/>
    <s v=""/>
    <s v=""/>
    <s v=""/>
    <s v=""/>
    <s v=""/>
    <s v=""/>
    <s v="anonymous"/>
    <s v="PT-BR"/>
    <s v="0 a 5 anos"/>
    <x v="1"/>
    <x v="1"/>
    <x v="0"/>
    <x v="2"/>
    <x v="0"/>
    <x v="2"/>
    <x v="0"/>
    <x v="0"/>
    <s v="Comprador, Vendedor"/>
    <x v="2"/>
    <x v="8"/>
    <x v="4"/>
    <x v="0"/>
    <s v="Tv e Rádio,Mídias Sociais como: Facebook, Instagram, Twiter, etc..."/>
    <x v="1"/>
    <x v="0"/>
    <x v="1"/>
    <x v="0"/>
    <x v="0"/>
    <x v="9"/>
    <x v="1"/>
    <s v=""/>
    <s v=""/>
    <s v=""/>
  </r>
  <r>
    <d v="2019-10-30T10:27:39"/>
    <d v="2019-10-30T10:33:32"/>
    <s v="IP Address"/>
    <s v="187.54.26.33"/>
    <n v="100"/>
    <n v="352"/>
    <s v="True"/>
    <d v="2019-10-30T10:33:32"/>
    <s v="R_2Bx2OverY66NVt3"/>
    <s v=""/>
    <s v=""/>
    <s v=""/>
    <s v=""/>
    <s v=""/>
    <s v=""/>
    <s v="anonymous"/>
    <s v="PT-BR"/>
    <s v="0 a 5 anos"/>
    <x v="1"/>
    <x v="0"/>
    <x v="0"/>
    <x v="1"/>
    <x v="1"/>
    <x v="0"/>
    <x v="0"/>
    <x v="1"/>
    <s v=""/>
    <x v="1"/>
    <x v="9"/>
    <x v="0"/>
    <x v="1"/>
    <s v="Mídias Sociais como: Facebook, Instagram, Twiter, etc..."/>
    <x v="1"/>
    <x v="1"/>
    <x v="1"/>
    <x v="0"/>
    <x v="0"/>
    <x v="10"/>
    <x v="1"/>
    <s v="Acho que não deve a mim acrescentar ou mudar algo na lei devemos seguir como esta mas se precisar opinar algo que não estege de acordo sempre impor pelos seus direitos. "/>
    <s v=""/>
    <s v=""/>
  </r>
  <r>
    <d v="2019-10-30T10:33:34"/>
    <d v="2019-10-30T10:36:37"/>
    <s v="IP Address"/>
    <s v="189.40.88.167"/>
    <n v="100"/>
    <n v="182"/>
    <s v="True"/>
    <d v="2019-10-30T10:36:38"/>
    <s v="R_2wad4jfr4MzjEd2"/>
    <s v=""/>
    <s v=""/>
    <s v=""/>
    <s v=""/>
    <s v=""/>
    <s v=""/>
    <s v="anonymous"/>
    <s v="PT-BR"/>
    <s v="Acima de 16 anos"/>
    <x v="1"/>
    <x v="1"/>
    <x v="0"/>
    <x v="0"/>
    <x v="0"/>
    <x v="1"/>
    <x v="0"/>
    <x v="1"/>
    <s v=""/>
    <x v="1"/>
    <x v="10"/>
    <x v="1"/>
    <x v="0"/>
    <s v="Tv e Rádio,Mídias Sociais como: Facebook, Instagram, Twiter, etc..."/>
    <x v="1"/>
    <x v="0"/>
    <x v="1"/>
    <x v="0"/>
    <x v="0"/>
    <x v="11"/>
    <x v="1"/>
    <s v="Nada"/>
    <s v=""/>
    <s v=""/>
  </r>
  <r>
    <d v="2019-10-30T10:26:46"/>
    <d v="2019-10-30T10:37:21"/>
    <s v="IP Address"/>
    <s v="189.4.1.125"/>
    <n v="100"/>
    <n v="635"/>
    <s v="True"/>
    <d v="2019-10-30T10:37:23"/>
    <s v="R_2A1mFxyt3Q8Rfb7"/>
    <s v=""/>
    <s v=""/>
    <s v=""/>
    <s v=""/>
    <s v=""/>
    <s v=""/>
    <s v="anonymous"/>
    <s v="PT-BR"/>
    <s v="Acima de 16 anos"/>
    <x v="1"/>
    <x v="0"/>
    <x v="0"/>
    <x v="3"/>
    <x v="2"/>
    <x v="1"/>
    <x v="0"/>
    <x v="1"/>
    <s v=""/>
    <x v="0"/>
    <x v="11"/>
    <x v="0"/>
    <x v="0"/>
    <s v="Tv e Rádio,Jornais e Revistas"/>
    <x v="0"/>
    <x v="0"/>
    <x v="0"/>
    <x v="0"/>
    <x v="0"/>
    <x v="12"/>
    <x v="0"/>
    <s v="poder aproveitar de uma aposentadoria antes da morte."/>
    <s v=""/>
    <s v=""/>
  </r>
  <r>
    <d v="2019-10-30T10:26:59"/>
    <d v="2019-10-30T10:38:31"/>
    <s v="IP Address"/>
    <s v="177.202.85.34"/>
    <n v="100"/>
    <n v="692"/>
    <s v="True"/>
    <d v="2019-10-30T10:38:32"/>
    <s v="R_3Jf4WjZv3ix8KQj"/>
    <s v=""/>
    <s v=""/>
    <s v=""/>
    <s v=""/>
    <s v=""/>
    <s v=""/>
    <s v="anonymous"/>
    <s v="PT-BR"/>
    <s v="6 a 15 anos"/>
    <x v="1"/>
    <x v="0"/>
    <x v="1"/>
    <x v="2"/>
    <x v="1"/>
    <x v="0"/>
    <x v="0"/>
    <x v="1"/>
    <s v=""/>
    <x v="0"/>
    <x v="12"/>
    <x v="3"/>
    <x v="1"/>
    <s v="Tv e Rádio,Mídias Sociais como: Facebook, Instagram, Twiter, etc...,Jornais e Revistas"/>
    <x v="0"/>
    <x v="0"/>
    <x v="1"/>
    <x v="0"/>
    <x v="0"/>
    <x v="13"/>
    <x v="2"/>
    <s v="Sem resposta"/>
    <s v=""/>
    <s v=""/>
  </r>
  <r>
    <d v="2019-10-30T10:36:02"/>
    <d v="2019-10-30T10:38:56"/>
    <s v="IP Address"/>
    <s v="189.4.1.125"/>
    <n v="100"/>
    <n v="174"/>
    <s v="True"/>
    <d v="2019-10-30T10:39:04"/>
    <s v="R_1IXVCNsLXgkVtFp"/>
    <s v=""/>
    <s v=""/>
    <s v=""/>
    <s v=""/>
    <s v=""/>
    <s v=""/>
    <s v="anonymous"/>
    <s v="PT-BR"/>
    <s v="Acima de 16 anos"/>
    <x v="1"/>
    <x v="0"/>
    <x v="0"/>
    <x v="2"/>
    <x v="1"/>
    <x v="0"/>
    <x v="0"/>
    <x v="1"/>
    <s v=""/>
    <x v="0"/>
    <x v="13"/>
    <x v="0"/>
    <x v="0"/>
    <s v="Tv e Rádio,Mídias Sociais como: Facebook, Instagram, Twiter, etc...,Jornais e Revistas"/>
    <x v="0"/>
    <x v="0"/>
    <x v="1"/>
    <x v="0"/>
    <x v="0"/>
    <x v="14"/>
    <x v="3"/>
    <s v=""/>
    <s v=""/>
    <s v=""/>
  </r>
  <r>
    <d v="2019-10-30T10:39:16"/>
    <d v="2019-10-30T10:43:22"/>
    <s v="IP Address"/>
    <s v="168.194.163.76"/>
    <n v="100"/>
    <n v="246"/>
    <s v="True"/>
    <d v="2019-10-30T10:43:23"/>
    <s v="R_3Rw1VPhkBswbXy6"/>
    <s v=""/>
    <s v=""/>
    <s v=""/>
    <s v=""/>
    <s v=""/>
    <s v=""/>
    <s v="anonymous"/>
    <s v="PT-BR"/>
    <s v="0 a 5 anos"/>
    <x v="0"/>
    <x v="1"/>
    <x v="1"/>
    <x v="2"/>
    <x v="3"/>
    <x v="0"/>
    <x v="0"/>
    <x v="0"/>
    <s v="Professora "/>
    <x v="0"/>
    <x v="14"/>
    <x v="1"/>
    <x v="0"/>
    <s v="Tv e Rádio,Mídias Sociais como: Facebook, Instagram, Twiter, etc..."/>
    <x v="1"/>
    <x v="0"/>
    <x v="1"/>
    <x v="0"/>
    <x v="0"/>
    <x v="15"/>
    <x v="2"/>
    <s v="Diminuição dos impostos cobrados "/>
    <s v=""/>
    <s v=""/>
  </r>
  <r>
    <d v="2019-10-30T10:42:50"/>
    <d v="2019-10-30T10:45:03"/>
    <s v="IP Address"/>
    <s v="179.241.234.109"/>
    <n v="100"/>
    <n v="132"/>
    <s v="True"/>
    <d v="2019-10-30T10:45:04"/>
    <s v="R_2bUzgYuqWcRCzjm"/>
    <s v=""/>
    <s v=""/>
    <s v=""/>
    <s v=""/>
    <s v=""/>
    <s v=""/>
    <s v="anonymous"/>
    <s v="PT-BR"/>
    <s v="6 a 15 anos"/>
    <x v="0"/>
    <x v="0"/>
    <x v="0"/>
    <x v="2"/>
    <x v="3"/>
    <x v="2"/>
    <x v="0"/>
    <x v="1"/>
    <s v=""/>
    <x v="1"/>
    <x v="15"/>
    <x v="1"/>
    <x v="1"/>
    <s v="Tv e Rádio,Mídias Sociais como: Facebook, Instagram, Twiter, etc...,Jornais e Revistas"/>
    <x v="0"/>
    <x v="0"/>
    <x v="1"/>
    <x v="0"/>
    <x v="0"/>
    <x v="16"/>
    <x v="2"/>
    <s v=" "/>
    <s v=""/>
    <s v=""/>
  </r>
  <r>
    <d v="2019-10-30T10:36:19"/>
    <d v="2019-10-30T10:46:00"/>
    <s v="IP Address"/>
    <s v="189.115.17.37"/>
    <n v="100"/>
    <n v="580"/>
    <s v="True"/>
    <d v="2019-10-30T10:46:02"/>
    <s v="R_ZrxkUdK7lVUt5tf"/>
    <s v=""/>
    <s v=""/>
    <s v=""/>
    <s v=""/>
    <s v=""/>
    <s v=""/>
    <s v="anonymous"/>
    <s v="PT-BR"/>
    <s v="6 a 15 anos"/>
    <x v="1"/>
    <x v="0"/>
    <x v="1"/>
    <x v="2"/>
    <x v="0"/>
    <x v="3"/>
    <x v="0"/>
    <x v="0"/>
    <s v="Vendas,"/>
    <x v="0"/>
    <x v="16"/>
    <x v="4"/>
    <x v="1"/>
    <s v="Tv e Rádio,Mídias Sociais como: Facebook, Instagram, Twiter, etc..."/>
    <x v="1"/>
    <x v="0"/>
    <x v="1"/>
    <x v="0"/>
    <x v="0"/>
    <x v="17"/>
    <x v="1"/>
    <s v="A previdência teria que ser igual para todos. Só o povo que sofre com tudo isso. "/>
    <s v=""/>
    <s v=""/>
  </r>
  <r>
    <d v="2019-10-30T10:38:36"/>
    <d v="2019-10-30T10:50:03"/>
    <s v="IP Address"/>
    <s v="177.79.70.169"/>
    <n v="100"/>
    <n v="686"/>
    <s v="True"/>
    <d v="2019-10-30T10:50:04"/>
    <s v="R_3OcdaoyEU8nrL1s"/>
    <s v=""/>
    <s v=""/>
    <s v=""/>
    <s v=""/>
    <s v=""/>
    <s v=""/>
    <s v="anonymous"/>
    <s v="PT-BR"/>
    <s v="6 a 15 anos"/>
    <x v="1"/>
    <x v="0"/>
    <x v="0"/>
    <x v="2"/>
    <x v="1"/>
    <x v="0"/>
    <x v="0"/>
    <x v="0"/>
    <s v="MARCENEIRO,PADEIRO,AÇOUGUEIRO,MOTORISTA E TRABALHEI DE SEGURANÇA "/>
    <x v="0"/>
    <x v="17"/>
    <x v="1"/>
    <x v="2"/>
    <s v="Tv e Rádio,Mídias Sociais como: Facebook, Instagram, Twiter, etc..."/>
    <x v="1"/>
    <x v="0"/>
    <x v="1"/>
    <x v="0"/>
    <x v="0"/>
    <x v="18"/>
    <x v="2"/>
    <s v="As leis teriam que ser igual pra todos ,ricos ,pobres e politicos só assistir uma tv que ja se ve a diferença. "/>
    <s v=""/>
    <s v=""/>
  </r>
  <r>
    <d v="2019-10-30T10:46:07"/>
    <d v="2019-10-30T10:51:05"/>
    <s v="IP Address"/>
    <s v="189.101.66.183"/>
    <n v="100"/>
    <n v="298"/>
    <s v="True"/>
    <d v="2019-10-30T10:51:06"/>
    <s v="R_2QYvAdlCzNpHm2A"/>
    <s v=""/>
    <s v=""/>
    <s v=""/>
    <s v=""/>
    <s v=""/>
    <s v=""/>
    <s v="anonymous"/>
    <s v="PT-BR"/>
    <s v="Acima de 16 anos"/>
    <x v="0"/>
    <x v="1"/>
    <x v="0"/>
    <x v="2"/>
    <x v="0"/>
    <x v="3"/>
    <x v="0"/>
    <x v="0"/>
    <s v=""/>
    <x v="3"/>
    <x v="18"/>
    <x v="1"/>
    <x v="0"/>
    <s v="Tv e Rádio,Mídias Sociais como: Facebook, Instagram, Twiter, etc..."/>
    <x v="1"/>
    <x v="0"/>
    <x v="1"/>
    <x v="0"/>
    <x v="0"/>
    <x v="19"/>
    <x v="0"/>
    <s v="Diminuiria impostos, assim acredito que geraria mais emprego e renda"/>
    <s v=""/>
    <s v=""/>
  </r>
  <r>
    <d v="2019-10-30T10:45:16"/>
    <d v="2019-10-30T10:51:22"/>
    <s v="IP Address"/>
    <s v="189.64.67.220"/>
    <n v="100"/>
    <n v="366"/>
    <s v="True"/>
    <d v="2019-10-30T10:51:23"/>
    <s v="R_BSA1VweCai5dh3X"/>
    <s v=""/>
    <s v=""/>
    <s v=""/>
    <s v=""/>
    <s v=""/>
    <s v=""/>
    <s v="anonymous"/>
    <s v="PT-BR"/>
    <s v="6 a 15 anos"/>
    <x v="1"/>
    <x v="1"/>
    <x v="1"/>
    <x v="0"/>
    <x v="3"/>
    <x v="0"/>
    <x v="0"/>
    <x v="1"/>
    <s v=""/>
    <x v="1"/>
    <x v="19"/>
    <x v="0"/>
    <x v="0"/>
    <s v="Tv e Rádio,Mídias Sociais como: Facebook, Instagram, Twiter, etc...,Jornais e Revistas"/>
    <x v="0"/>
    <x v="0"/>
    <x v="1"/>
    <x v="0"/>
    <x v="0"/>
    <x v="20"/>
    <x v="1"/>
    <s v="Tiraria segurança de trabalho para concursados, deveria ter alguma avaliação, para sair do cargo só acontece se for casos extremos. "/>
    <s v=""/>
    <s v=""/>
  </r>
  <r>
    <d v="2019-10-30T10:46:37"/>
    <d v="2019-10-30T10:52:20"/>
    <s v="IP Address"/>
    <s v="191.177.185.66"/>
    <n v="100"/>
    <n v="342"/>
    <s v="True"/>
    <d v="2019-10-30T10:52:21"/>
    <s v="R_3q88FpylIJnD8lm"/>
    <s v=""/>
    <s v=""/>
    <s v=""/>
    <s v=""/>
    <s v=""/>
    <s v=""/>
    <s v="anonymous"/>
    <s v="PT-BR"/>
    <s v="0 a 5 anos"/>
    <x v="0"/>
    <x v="0"/>
    <x v="0"/>
    <x v="2"/>
    <x v="3"/>
    <x v="1"/>
    <x v="0"/>
    <x v="0"/>
    <s v=""/>
    <x v="0"/>
    <x v="20"/>
    <x v="1"/>
    <x v="0"/>
    <s v="Tv e Rádio,Mídias Sociais como: Facebook, Instagram, Twiter, etc..."/>
    <x v="1"/>
    <x v="0"/>
    <x v="1"/>
    <x v="0"/>
    <x v="0"/>
    <x v="21"/>
    <x v="0"/>
    <s v="Tem bastante coisa para mudar. Nao tenho como relatar agora"/>
    <s v=""/>
    <s v=""/>
  </r>
  <r>
    <d v="2019-10-30T10:49:05"/>
    <d v="2019-10-30T10:53:21"/>
    <s v="IP Address"/>
    <s v="191.173.22.194"/>
    <n v="100"/>
    <n v="255"/>
    <s v="True"/>
    <d v="2019-10-30T10:53:21"/>
    <s v="R_V50vB9QlTHFhSYp"/>
    <s v=""/>
    <s v=""/>
    <s v=""/>
    <s v=""/>
    <s v=""/>
    <s v=""/>
    <s v="anonymous"/>
    <s v="PT-BR"/>
    <s v="6 a 15 anos"/>
    <x v="1"/>
    <x v="1"/>
    <x v="0"/>
    <x v="2"/>
    <x v="3"/>
    <x v="3"/>
    <x v="0"/>
    <x v="0"/>
    <s v="Engenharia / comercial / relações públicas "/>
    <x v="0"/>
    <x v="21"/>
    <x v="0"/>
    <x v="0"/>
    <s v="Tv e Rádio,Mídias Sociais como: Facebook, Instagram, Twiter, etc...,Jornais e Revistas,Outros. Quais:"/>
    <x v="0"/>
    <x v="0"/>
    <x v="1"/>
    <x v="1"/>
    <x v="1"/>
    <x v="22"/>
    <x v="2"/>
    <s v="No momento não tenho 100 % de certeza mas sempre tem algo a retirar e acrescentar, pena de morte deveria ser revisada não sou a favor mas dependendo do caso extremo deveria ser julgado ou exilado do país algo assim. "/>
    <s v=""/>
    <s v=""/>
  </r>
  <r>
    <d v="2019-10-30T10:47:05"/>
    <d v="2019-10-30T10:54:48"/>
    <s v="IP Address"/>
    <s v="191.245.86.19"/>
    <n v="100"/>
    <n v="462"/>
    <s v="True"/>
    <d v="2019-10-30T10:54:49"/>
    <s v="R_r9zIO2SDC6n8xqx"/>
    <s v=""/>
    <s v=""/>
    <s v=""/>
    <s v=""/>
    <s v=""/>
    <s v=""/>
    <s v="anonymous"/>
    <s v="PT-BR"/>
    <s v="0 a 5 anos"/>
    <x v="1"/>
    <x v="0"/>
    <x v="0"/>
    <x v="2"/>
    <x v="1"/>
    <x v="0"/>
    <x v="0"/>
    <x v="0"/>
    <s v="Comprado area construção civil "/>
    <x v="0"/>
    <x v="22"/>
    <x v="0"/>
    <x v="0"/>
    <s v="Tv e Rádio,Jornais e Revistas"/>
    <x v="0"/>
    <x v="0"/>
    <x v="0"/>
    <x v="0"/>
    <x v="0"/>
    <x v="23"/>
    <x v="0"/>
    <s v="De certo modo, alguns pontos mudariam, pricipalmente manteria o apoio dos sindicatos ao trabalhadores que nao tenham o mesmo grau de conhecimento e acesso a informações como uma bem esclarecida "/>
    <s v=""/>
    <s v=""/>
  </r>
  <r>
    <d v="2019-10-30T10:52:20"/>
    <d v="2019-10-30T10:56:33"/>
    <s v="IP Address"/>
    <s v="201.47.6.36"/>
    <n v="100"/>
    <n v="252"/>
    <s v="True"/>
    <d v="2019-10-30T10:56:34"/>
    <s v="R_1hyi2LeyG8LMjCd"/>
    <s v=""/>
    <s v=""/>
    <s v=""/>
    <s v=""/>
    <s v=""/>
    <s v=""/>
    <s v="anonymous"/>
    <s v="PT-BR"/>
    <s v="Acima de 16 anos"/>
    <x v="1"/>
    <x v="1"/>
    <x v="0"/>
    <x v="3"/>
    <x v="3"/>
    <x v="0"/>
    <x v="0"/>
    <x v="0"/>
    <s v="Empresario"/>
    <x v="2"/>
    <x v="23"/>
    <x v="3"/>
    <x v="0"/>
    <s v="Tv e Rádio,Mídias Sociais como: Facebook, Instagram, Twiter, etc...,Jornais e Revistas"/>
    <x v="0"/>
    <x v="0"/>
    <x v="1"/>
    <x v="0"/>
    <x v="0"/>
    <x v="24"/>
    <x v="1"/>
    <s v="Acrescentaria leis que facilitem o trabalho Homework para todas as categorias possíveis "/>
    <s v=""/>
    <s v=""/>
  </r>
  <r>
    <d v="2019-10-30T10:54:00"/>
    <d v="2019-10-30T10:57:33"/>
    <s v="IP Address"/>
    <s v="177.96.21.236"/>
    <n v="100"/>
    <n v="213"/>
    <s v="True"/>
    <d v="2019-10-30T10:57:34"/>
    <s v="R_1JJX6lJRdTlA4aa"/>
    <s v=""/>
    <s v=""/>
    <s v=""/>
    <s v=""/>
    <s v=""/>
    <s v=""/>
    <s v="anonymous"/>
    <s v="PT-BR"/>
    <s v="Acima de 16 anos"/>
    <x v="1"/>
    <x v="0"/>
    <x v="0"/>
    <x v="3"/>
    <x v="0"/>
    <x v="0"/>
    <x v="0"/>
    <x v="1"/>
    <s v=""/>
    <x v="0"/>
    <x v="24"/>
    <x v="1"/>
    <x v="0"/>
    <s v="Tv e Rádio,Mídias Sociais como: Facebook, Instagram, Twiter, etc..."/>
    <x v="1"/>
    <x v="0"/>
    <x v="1"/>
    <x v="0"/>
    <x v="0"/>
    <x v="25"/>
    <x v="1"/>
    <s v="Aposentadoria por tempo de serviço = 35 anos"/>
    <s v=""/>
    <s v=""/>
  </r>
  <r>
    <d v="2019-10-30T10:55:23"/>
    <d v="2019-10-30T10:59:04"/>
    <s v="IP Address"/>
    <s v="177.19.13.102"/>
    <n v="100"/>
    <n v="221"/>
    <s v="True"/>
    <d v="2019-10-30T10:59:05"/>
    <s v="R_qWlXnjQIvrNBkQN"/>
    <s v=""/>
    <s v=""/>
    <s v=""/>
    <s v=""/>
    <s v=""/>
    <s v=""/>
    <s v="anonymous"/>
    <s v="PT-BR"/>
    <s v="Acima de 16 anos"/>
    <x v="0"/>
    <x v="0"/>
    <x v="0"/>
    <x v="3"/>
    <x v="1"/>
    <x v="1"/>
    <x v="0"/>
    <x v="1"/>
    <s v=""/>
    <x v="1"/>
    <x v="25"/>
    <x v="0"/>
    <x v="0"/>
    <s v="Tv e Rádio,Jornais e Revistas"/>
    <x v="0"/>
    <x v="0"/>
    <x v="0"/>
    <x v="0"/>
    <x v="0"/>
    <x v="26"/>
    <x v="1"/>
    <s v="Nada"/>
    <s v=""/>
    <s v=""/>
  </r>
  <r>
    <d v="2019-10-30T11:01:55"/>
    <d v="2019-10-30T11:07:37"/>
    <s v="IP Address"/>
    <s v="187.112.97.132"/>
    <n v="100"/>
    <n v="342"/>
    <s v="True"/>
    <d v="2019-10-30T11:07:38"/>
    <s v="R_1flS1dRCvkuyPFL"/>
    <s v=""/>
    <s v=""/>
    <s v=""/>
    <s v=""/>
    <s v=""/>
    <s v=""/>
    <s v="anonymous"/>
    <s v="PT-BR"/>
    <s v="Acima de 16 anos"/>
    <x v="1"/>
    <x v="1"/>
    <x v="1"/>
    <x v="2"/>
    <x v="3"/>
    <x v="2"/>
    <x v="0"/>
    <x v="0"/>
    <s v="Vendas"/>
    <x v="1"/>
    <x v="26"/>
    <x v="5"/>
    <x v="0"/>
    <s v="Tv e Rádio"/>
    <x v="1"/>
    <x v="0"/>
    <x v="0"/>
    <x v="0"/>
    <x v="0"/>
    <x v="27"/>
    <x v="2"/>
    <s v="Burocracia. Existe muita burocracia que não funciona, além da alta taxa de impostos pagas pelos empresários."/>
    <s v=""/>
    <s v=""/>
  </r>
  <r>
    <d v="2019-10-30T11:31:34"/>
    <d v="2019-10-30T11:33:15"/>
    <s v="IP Address"/>
    <s v="177.53.220.7"/>
    <n v="100"/>
    <n v="101"/>
    <s v="True"/>
    <d v="2019-10-30T11:33:16"/>
    <s v="R_3CPIZj1IMCZdfKH"/>
    <s v=""/>
    <s v=""/>
    <s v=""/>
    <s v=""/>
    <s v=""/>
    <s v=""/>
    <s v="anonymous"/>
    <s v="PT-BR"/>
    <s v="6 a 15 anos"/>
    <x v="1"/>
    <x v="0"/>
    <x v="0"/>
    <x v="2"/>
    <x v="1"/>
    <x v="1"/>
    <x v="0"/>
    <x v="1"/>
    <s v=""/>
    <x v="3"/>
    <x v="27"/>
    <x v="3"/>
    <x v="0"/>
    <s v="Mídias Sociais como: Facebook, Instagram, Twiter, etc...,Jornais e Revistas"/>
    <x v="0"/>
    <x v="1"/>
    <x v="1"/>
    <x v="0"/>
    <x v="0"/>
    <x v="14"/>
    <x v="3"/>
    <s v=""/>
    <s v=""/>
    <s v=""/>
  </r>
  <r>
    <d v="2019-10-30T11:31:00"/>
    <d v="2019-10-30T11:33:52"/>
    <s v="IP Address"/>
    <s v="191.245.69.20"/>
    <n v="100"/>
    <n v="171"/>
    <s v="True"/>
    <d v="2019-10-30T11:33:53"/>
    <s v="R_1nMvVjWq6kgZhta"/>
    <s v=""/>
    <s v=""/>
    <s v=""/>
    <s v=""/>
    <s v=""/>
    <s v=""/>
    <s v="anonymous"/>
    <s v="PT-BR"/>
    <s v="0 a 5 anos"/>
    <x v="1"/>
    <x v="0"/>
    <x v="1"/>
    <x v="1"/>
    <x v="0"/>
    <x v="1"/>
    <x v="0"/>
    <x v="0"/>
    <s v="Em outras áreas "/>
    <x v="0"/>
    <x v="28"/>
    <x v="1"/>
    <x v="0"/>
    <s v="Mídias Sociais como: Facebook, Instagram, Twiter, etc..."/>
    <x v="1"/>
    <x v="1"/>
    <x v="1"/>
    <x v="0"/>
    <x v="0"/>
    <x v="20"/>
    <x v="1"/>
    <s v="Nada"/>
    <s v=""/>
    <s v=""/>
  </r>
  <r>
    <d v="2019-10-30T11:34:41"/>
    <d v="2019-10-30T11:37:20"/>
    <s v="IP Address"/>
    <s v="177.84.233.225"/>
    <n v="100"/>
    <n v="159"/>
    <s v="True"/>
    <d v="2019-10-30T11:37:21"/>
    <s v="R_3qQmAUyk9HLwN7m"/>
    <s v=""/>
    <s v=""/>
    <s v=""/>
    <s v=""/>
    <s v=""/>
    <s v=""/>
    <s v="anonymous"/>
    <s v="PT-BR"/>
    <s v="0 a 5 anos"/>
    <x v="1"/>
    <x v="1"/>
    <x v="0"/>
    <x v="1"/>
    <x v="1"/>
    <x v="2"/>
    <x v="0"/>
    <x v="1"/>
    <s v=""/>
    <x v="1"/>
    <x v="29"/>
    <x v="1"/>
    <x v="0"/>
    <s v="Mídias Sociais como: Facebook, Instagram, Twiter, etc..."/>
    <x v="1"/>
    <x v="1"/>
    <x v="1"/>
    <x v="0"/>
    <x v="0"/>
    <x v="28"/>
    <x v="1"/>
    <s v=""/>
    <s v=""/>
    <s v=""/>
  </r>
  <r>
    <d v="2019-10-30T11:33:52"/>
    <d v="2019-10-30T11:38:13"/>
    <s v="IP Address"/>
    <s v="177.96.29.25"/>
    <n v="100"/>
    <n v="261"/>
    <s v="True"/>
    <d v="2019-10-30T11:38:15"/>
    <s v="R_piLsN2A7lax0TVD"/>
    <s v=""/>
    <s v=""/>
    <s v=""/>
    <s v=""/>
    <s v=""/>
    <s v=""/>
    <s v="anonymous"/>
    <s v="PT-BR"/>
    <s v="Acima de 16 anos"/>
    <x v="1"/>
    <x v="2"/>
    <x v="0"/>
    <x v="2"/>
    <x v="0"/>
    <x v="0"/>
    <x v="0"/>
    <x v="0"/>
    <s v=""/>
    <x v="0"/>
    <x v="30"/>
    <x v="0"/>
    <x v="0"/>
    <s v="Tv e Rádio,Mídias Sociais como: Facebook, Instagram, Twiter, etc...,Jornais e Revistas"/>
    <x v="0"/>
    <x v="0"/>
    <x v="1"/>
    <x v="0"/>
    <x v="0"/>
    <x v="29"/>
    <x v="1"/>
    <s v=""/>
    <s v=""/>
    <s v=""/>
  </r>
  <r>
    <d v="2019-10-30T11:36:11"/>
    <d v="2019-10-30T11:39:15"/>
    <s v="IP Address"/>
    <s v="138.204.26.57"/>
    <n v="100"/>
    <n v="183"/>
    <s v="True"/>
    <d v="2019-10-30T11:39:15"/>
    <s v="R_1DMR1aQBAFxL3jx"/>
    <s v=""/>
    <s v=""/>
    <s v=""/>
    <s v=""/>
    <s v=""/>
    <s v=""/>
    <s v="anonymous"/>
    <s v="PT-BR"/>
    <s v="6 a 15 anos"/>
    <x v="1"/>
    <x v="2"/>
    <x v="1"/>
    <x v="0"/>
    <x v="3"/>
    <x v="1"/>
    <x v="0"/>
    <x v="1"/>
    <s v=""/>
    <x v="0"/>
    <x v="31"/>
    <x v="4"/>
    <x v="0"/>
    <s v="Mídias Sociais como: Facebook, Instagram, Twiter, etc..."/>
    <x v="1"/>
    <x v="1"/>
    <x v="1"/>
    <x v="0"/>
    <x v="0"/>
    <x v="30"/>
    <x v="1"/>
    <s v=""/>
    <s v=""/>
    <s v=""/>
  </r>
  <r>
    <d v="2019-10-30T11:35:21"/>
    <d v="2019-10-30T11:39:42"/>
    <s v="IP Address"/>
    <s v="179.202.134.208"/>
    <n v="100"/>
    <n v="260"/>
    <s v="True"/>
    <d v="2019-10-30T11:39:42"/>
    <s v="R_3JKMfC9kyIWA6NU"/>
    <s v=""/>
    <s v=""/>
    <s v=""/>
    <s v=""/>
    <s v=""/>
    <s v=""/>
    <s v="anonymous"/>
    <s v="PT-BR"/>
    <s v="Acima de 16 anos"/>
    <x v="0"/>
    <x v="1"/>
    <x v="0"/>
    <x v="2"/>
    <x v="0"/>
    <x v="2"/>
    <x v="0"/>
    <x v="0"/>
    <s v=""/>
    <x v="1"/>
    <x v="32"/>
    <x v="1"/>
    <x v="0"/>
    <s v="Tv e Rádio,Mídias Sociais como: Facebook, Instagram, Twiter, etc...,Jornais e Revistas"/>
    <x v="0"/>
    <x v="0"/>
    <x v="1"/>
    <x v="0"/>
    <x v="0"/>
    <x v="31"/>
    <x v="0"/>
    <s v=""/>
    <s v=""/>
    <s v=""/>
  </r>
  <r>
    <d v="2019-10-30T11:36:07"/>
    <d v="2019-10-30T11:41:43"/>
    <s v="IP Address"/>
    <s v="177.40.45.46"/>
    <n v="100"/>
    <n v="335"/>
    <s v="True"/>
    <d v="2019-10-30T11:41:44"/>
    <s v="R_bD6Q5V3qBv6XER3"/>
    <s v=""/>
    <s v=""/>
    <s v=""/>
    <s v=""/>
    <s v=""/>
    <s v=""/>
    <s v="anonymous"/>
    <s v="PT-BR"/>
    <s v="6 a 15 anos"/>
    <x v="1"/>
    <x v="1"/>
    <x v="1"/>
    <x v="2"/>
    <x v="1"/>
    <x v="2"/>
    <x v="0"/>
    <x v="1"/>
    <s v=""/>
    <x v="0"/>
    <x v="33"/>
    <x v="4"/>
    <x v="0"/>
    <s v="Tv e Rádio,Mídias Sociais como: Facebook, Instagram, Twiter, etc...,Jornais e Revistas"/>
    <x v="0"/>
    <x v="0"/>
    <x v="1"/>
    <x v="0"/>
    <x v="0"/>
    <x v="32"/>
    <x v="1"/>
    <s v="Nada"/>
    <s v=""/>
    <s v=""/>
  </r>
  <r>
    <d v="2019-10-30T11:41:19"/>
    <d v="2019-10-30T11:45:10"/>
    <s v="IP Address"/>
    <s v="177.8.221.232"/>
    <n v="100"/>
    <n v="230"/>
    <s v="True"/>
    <d v="2019-10-30T11:45:10"/>
    <s v="R_3O8M0yVXK73wWsi"/>
    <s v=""/>
    <s v=""/>
    <s v=""/>
    <s v=""/>
    <s v=""/>
    <s v=""/>
    <s v="anonymous"/>
    <s v="PT-BR"/>
    <s v="6 a 15 anos"/>
    <x v="1"/>
    <x v="0"/>
    <x v="0"/>
    <x v="2"/>
    <x v="0"/>
    <x v="2"/>
    <x v="0"/>
    <x v="0"/>
    <s v="T.I"/>
    <x v="0"/>
    <x v="34"/>
    <x v="1"/>
    <x v="0"/>
    <s v="Mídias Sociais como: Facebook, Instagram, Twiter, etc..."/>
    <x v="1"/>
    <x v="1"/>
    <x v="1"/>
    <x v="0"/>
    <x v="0"/>
    <x v="33"/>
    <x v="0"/>
    <s v="DEIXARIA COMO ESTAVA NO GOVERNO PASSADO "/>
    <s v=""/>
    <s v=""/>
  </r>
  <r>
    <d v="2019-10-30T11:29:26"/>
    <d v="2019-10-30T11:46:04"/>
    <s v="IP Address"/>
    <s v="177.220.177.206"/>
    <n v="100"/>
    <n v="998"/>
    <s v="True"/>
    <d v="2019-10-30T11:46:05"/>
    <s v="R_0NyoSakYTZulXgZ"/>
    <s v=""/>
    <s v=""/>
    <s v=""/>
    <s v=""/>
    <s v=""/>
    <s v=""/>
    <s v="anonymous"/>
    <s v="PT-BR"/>
    <s v="0 a 5 anos"/>
    <x v="1"/>
    <x v="0"/>
    <x v="1"/>
    <x v="2"/>
    <x v="1"/>
    <x v="0"/>
    <x v="0"/>
    <x v="0"/>
    <s v="PRESTAÇÃO DE SERVIÇO"/>
    <x v="0"/>
    <x v="35"/>
    <x v="1"/>
    <x v="0"/>
    <s v="Mídias Sociais como: Facebook, Instagram, Twiter, etc...,Outros. Quais:"/>
    <x v="1"/>
    <x v="1"/>
    <x v="1"/>
    <x v="2"/>
    <x v="2"/>
    <x v="20"/>
    <x v="1"/>
    <s v="MAIS IGUALDADE ENTRE CATEGORIAS (TRABALHADOR COMUM X PUBLICO OU MILITAR POR EXEMPLO)"/>
    <s v=""/>
    <s v=""/>
  </r>
  <r>
    <d v="2019-10-30T11:44:58"/>
    <d v="2019-10-30T11:46:31"/>
    <s v="IP Address"/>
    <s v="179.17.203.31"/>
    <n v="100"/>
    <n v="93"/>
    <s v="True"/>
    <d v="2019-10-30T11:46:32"/>
    <s v="R_C7xKA6TwVIsfl4d"/>
    <s v=""/>
    <s v=""/>
    <s v=""/>
    <s v=""/>
    <s v=""/>
    <s v=""/>
    <s v="anonymous"/>
    <s v="PT-BR"/>
    <s v="0 a 5 anos"/>
    <x v="1"/>
    <x v="1"/>
    <x v="0"/>
    <x v="1"/>
    <x v="0"/>
    <x v="0"/>
    <x v="0"/>
    <x v="1"/>
    <s v=""/>
    <x v="1"/>
    <x v="36"/>
    <x v="2"/>
    <x v="0"/>
    <s v="Mídias Sociais como: Facebook, Instagram, Twiter, etc..."/>
    <x v="1"/>
    <x v="1"/>
    <x v="1"/>
    <x v="0"/>
    <x v="0"/>
    <x v="14"/>
    <x v="3"/>
    <s v=""/>
    <s v=""/>
    <s v=""/>
  </r>
  <r>
    <d v="2019-10-30T11:44:38"/>
    <d v="2019-10-30T11:46:48"/>
    <s v="IP Address"/>
    <s v="189.9.78.152"/>
    <n v="100"/>
    <n v="130"/>
    <s v="True"/>
    <d v="2019-10-30T11:46:48"/>
    <s v="R_1NfdKcn29jxCaOL"/>
    <s v=""/>
    <s v=""/>
    <s v=""/>
    <s v=""/>
    <s v=""/>
    <s v=""/>
    <s v="anonymous"/>
    <s v="PT-BR"/>
    <s v="6 a 15 anos"/>
    <x v="1"/>
    <x v="1"/>
    <x v="0"/>
    <x v="2"/>
    <x v="1"/>
    <x v="1"/>
    <x v="0"/>
    <x v="0"/>
    <s v=""/>
    <x v="0"/>
    <x v="37"/>
    <x v="1"/>
    <x v="0"/>
    <s v="Mídias Sociais como: Facebook, Instagram, Twiter, etc..."/>
    <x v="1"/>
    <x v="1"/>
    <x v="1"/>
    <x v="0"/>
    <x v="0"/>
    <x v="14"/>
    <x v="3"/>
    <s v=""/>
    <s v=""/>
    <s v=""/>
  </r>
  <r>
    <d v="2019-10-30T11:45:38"/>
    <d v="2019-10-30T11:47:58"/>
    <s v="IP Address"/>
    <s v="201.22.50.171"/>
    <n v="100"/>
    <n v="140"/>
    <s v="True"/>
    <d v="2019-10-30T11:48:00"/>
    <s v="R_3Rgv2uS0ijYDDN0"/>
    <s v=""/>
    <s v=""/>
    <s v=""/>
    <s v=""/>
    <s v=""/>
    <s v=""/>
    <s v="anonymous"/>
    <s v="PT-BR"/>
    <s v="0 a 5 anos"/>
    <x v="1"/>
    <x v="1"/>
    <x v="1"/>
    <x v="0"/>
    <x v="1"/>
    <x v="2"/>
    <x v="0"/>
    <x v="1"/>
    <s v=""/>
    <x v="0"/>
    <x v="38"/>
    <x v="1"/>
    <x v="1"/>
    <s v="Mídias Sociais como: Facebook, Instagram, Twiter, etc..."/>
    <x v="1"/>
    <x v="1"/>
    <x v="1"/>
    <x v="0"/>
    <x v="0"/>
    <x v="34"/>
    <x v="1"/>
    <s v=""/>
    <s v=""/>
    <s v=""/>
  </r>
  <r>
    <d v="2019-10-30T11:47:15"/>
    <d v="2019-10-30T11:48:42"/>
    <s v="IP Address"/>
    <s v="168.181.48.3"/>
    <n v="100"/>
    <n v="86"/>
    <s v="True"/>
    <d v="2019-10-30T11:48:42"/>
    <s v="R_1Op0WBmLc3fshSe"/>
    <s v=""/>
    <s v=""/>
    <s v=""/>
    <s v=""/>
    <s v=""/>
    <s v=""/>
    <s v="anonymous"/>
    <s v="PT-BR"/>
    <s v="6 a 15 anos"/>
    <x v="0"/>
    <x v="1"/>
    <x v="0"/>
    <x v="1"/>
    <x v="3"/>
    <x v="1"/>
    <x v="0"/>
    <x v="1"/>
    <s v=""/>
    <x v="0"/>
    <x v="39"/>
    <x v="0"/>
    <x v="0"/>
    <s v="Mídias Sociais como: Facebook, Instagram, Twiter, etc..."/>
    <x v="1"/>
    <x v="1"/>
    <x v="1"/>
    <x v="0"/>
    <x v="0"/>
    <x v="20"/>
    <x v="1"/>
    <s v=""/>
    <s v=""/>
    <s v=""/>
  </r>
  <r>
    <d v="2019-10-30T11:48:58"/>
    <d v="2019-10-30T11:53:07"/>
    <s v="IP Address"/>
    <s v="179.189.63.21"/>
    <n v="100"/>
    <n v="249"/>
    <s v="True"/>
    <d v="2019-10-30T11:53:08"/>
    <s v="R_2E5kVElbcv8QJ7b"/>
    <s v=""/>
    <s v=""/>
    <s v=""/>
    <s v=""/>
    <s v=""/>
    <s v=""/>
    <s v="anonymous"/>
    <s v="PT-BR"/>
    <s v="Acima de 16 anos"/>
    <x v="1"/>
    <x v="2"/>
    <x v="0"/>
    <x v="2"/>
    <x v="0"/>
    <x v="0"/>
    <x v="0"/>
    <x v="0"/>
    <s v="Compras "/>
    <x v="0"/>
    <x v="40"/>
    <x v="1"/>
    <x v="1"/>
    <s v="Mídias Sociais como: Facebook, Instagram, Twiter, etc..."/>
    <x v="1"/>
    <x v="1"/>
    <x v="1"/>
    <x v="0"/>
    <x v="0"/>
    <x v="35"/>
    <x v="0"/>
    <s v="Tiraria o poder do parlamentar fazer suas próprias leis sem consultar o povo"/>
    <s v=""/>
    <s v=""/>
  </r>
  <r>
    <d v="2019-10-30T11:52:50"/>
    <d v="2019-10-30T12:04:07"/>
    <s v="IP Address"/>
    <s v="189.40.70.203"/>
    <n v="100"/>
    <n v="676"/>
    <s v="True"/>
    <d v="2019-10-30T12:04:08"/>
    <s v="R_27squcBIQEH6eIt"/>
    <s v=""/>
    <s v=""/>
    <s v=""/>
    <s v=""/>
    <s v=""/>
    <s v=""/>
    <s v="anonymous"/>
    <s v="PT-BR"/>
    <s v="6 a 15 anos"/>
    <x v="0"/>
    <x v="1"/>
    <x v="0"/>
    <x v="3"/>
    <x v="1"/>
    <x v="0"/>
    <x v="0"/>
    <x v="0"/>
    <s v="Sou mecânico de locomotivas, sou motorista particular,sou vendedor, já atuei na área de segurança do trabalho,"/>
    <x v="0"/>
    <x v="41"/>
    <x v="4"/>
    <x v="0"/>
    <s v="Tv e Rádio,Mídias Sociais como: Facebook, Instagram, Twiter, etc...,Jornais e Revistas"/>
    <x v="0"/>
    <x v="0"/>
    <x v="1"/>
    <x v="0"/>
    <x v="0"/>
    <x v="36"/>
    <x v="2"/>
    <s v="Eu acho que somente o povo brasileiro deveria ser mais respeitado pelos nossos governantes"/>
    <s v=""/>
    <s v=""/>
  </r>
  <r>
    <d v="2019-10-30T12:08:39"/>
    <d v="2019-10-30T12:13:53"/>
    <s v="IP Address"/>
    <s v="189.40.68.15"/>
    <n v="100"/>
    <n v="314"/>
    <s v="True"/>
    <d v="2019-10-30T12:13:54"/>
    <s v="R_3JEI9EWwLfovAiV"/>
    <s v=""/>
    <s v=""/>
    <s v=""/>
    <s v=""/>
    <s v=""/>
    <s v=""/>
    <s v="anonymous"/>
    <s v="PT-BR"/>
    <s v="0 a 5 anos"/>
    <x v="1"/>
    <x v="2"/>
    <x v="1"/>
    <x v="1"/>
    <x v="1"/>
    <x v="2"/>
    <x v="0"/>
    <x v="0"/>
    <s v="Estágio administrativo e aprendiz administrativo"/>
    <x v="1"/>
    <x v="42"/>
    <x v="4"/>
    <x v="0"/>
    <s v="Mídias Sociais como: Facebook, Instagram, Twiter, etc..."/>
    <x v="1"/>
    <x v="1"/>
    <x v="1"/>
    <x v="0"/>
    <x v="0"/>
    <x v="37"/>
    <x v="1"/>
    <s v="Não mudaria nada"/>
    <s v=""/>
    <s v=""/>
  </r>
  <r>
    <d v="2019-10-30T12:40:25"/>
    <d v="2019-10-30T12:46:50"/>
    <s v="IP Address"/>
    <s v="168.194.160.104"/>
    <n v="100"/>
    <n v="384"/>
    <s v="True"/>
    <d v="2019-10-30T12:46:51"/>
    <s v="R_1FKQ7nuDRG4Unvr"/>
    <s v=""/>
    <s v=""/>
    <s v=""/>
    <s v=""/>
    <s v=""/>
    <s v=""/>
    <s v="anonymous"/>
    <s v="PT-BR"/>
    <s v="Acima de 16 anos"/>
    <x v="1"/>
    <x v="2"/>
    <x v="0"/>
    <x v="3"/>
    <x v="1"/>
    <x v="0"/>
    <x v="0"/>
    <x v="1"/>
    <s v=""/>
    <x v="1"/>
    <x v="43"/>
    <x v="0"/>
    <x v="0"/>
    <s v="Tv e Rádio"/>
    <x v="1"/>
    <x v="0"/>
    <x v="0"/>
    <x v="0"/>
    <x v="0"/>
    <x v="38"/>
    <x v="1"/>
    <s v="Tiraria o cindicato das negociações"/>
    <s v=""/>
    <s v=""/>
  </r>
  <r>
    <d v="2019-10-30T12:42:59"/>
    <d v="2019-10-30T12:50:21"/>
    <s v="IP Address"/>
    <s v="177.220.177.242"/>
    <n v="100"/>
    <n v="442"/>
    <s v="True"/>
    <d v="2019-10-30T12:50:22"/>
    <s v="R_30vZE1v5X3d23EN"/>
    <s v=""/>
    <s v=""/>
    <s v=""/>
    <s v=""/>
    <s v=""/>
    <s v=""/>
    <s v="anonymous"/>
    <s v="PT-BR"/>
    <s v="Acima de 16 anos"/>
    <x v="0"/>
    <x v="1"/>
    <x v="0"/>
    <x v="4"/>
    <x v="0"/>
    <x v="1"/>
    <x v="0"/>
    <x v="0"/>
    <s v="Tributaria, recursos humanos, financeiro e agricultura e pecuária."/>
    <x v="0"/>
    <x v="0"/>
    <x v="1"/>
    <x v="0"/>
    <s v="Mídias Sociais como: Facebook, Instagram, Twiter, etc...,Outros. Quais:"/>
    <x v="1"/>
    <x v="1"/>
    <x v="1"/>
    <x v="3"/>
    <x v="3"/>
    <x v="39"/>
    <x v="2"/>
    <s v="Excluiria totalmente"/>
    <s v=""/>
    <s v=""/>
  </r>
  <r>
    <d v="2019-10-30T12:47:39"/>
    <d v="2019-10-30T12:50:46"/>
    <s v="IP Address"/>
    <s v="168.194.160.104"/>
    <n v="100"/>
    <n v="187"/>
    <s v="True"/>
    <d v="2019-10-30T12:50:47"/>
    <s v="R_cCOtZxyjsMw0uqt"/>
    <s v=""/>
    <s v=""/>
    <s v=""/>
    <s v=""/>
    <s v=""/>
    <s v=""/>
    <s v="anonymous"/>
    <s v="PT-BR"/>
    <s v="0 a 5 anos"/>
    <x v="1"/>
    <x v="2"/>
    <x v="0"/>
    <x v="1"/>
    <x v="0"/>
    <x v="1"/>
    <x v="0"/>
    <x v="0"/>
    <s v="Orçamento de esquadrias"/>
    <x v="1"/>
    <x v="44"/>
    <x v="2"/>
    <x v="0"/>
    <s v="Outros. Quais:"/>
    <x v="1"/>
    <x v="1"/>
    <x v="0"/>
    <x v="4"/>
    <x v="4"/>
    <x v="40"/>
    <x v="1"/>
    <s v=""/>
    <s v=""/>
    <s v=""/>
  </r>
  <r>
    <d v="2019-10-30T11:49:13"/>
    <d v="2019-10-30T13:00:25"/>
    <s v="IP Address"/>
    <s v="177.79.73.38"/>
    <n v="100"/>
    <n v="4272"/>
    <s v="True"/>
    <d v="2019-10-30T13:00:26"/>
    <s v="R_2WuwDCyzB1i80qk"/>
    <s v=""/>
    <s v=""/>
    <s v=""/>
    <s v=""/>
    <s v=""/>
    <s v=""/>
    <s v="anonymous"/>
    <s v="PT-BR"/>
    <s v="6 a 15 anos"/>
    <x v="0"/>
    <x v="1"/>
    <x v="0"/>
    <x v="2"/>
    <x v="0"/>
    <x v="0"/>
    <x v="0"/>
    <x v="0"/>
    <s v="Técnico Eletrotécnico "/>
    <x v="0"/>
    <x v="45"/>
    <x v="1"/>
    <x v="0"/>
    <s v="Tv e Rádio,Outros. Quais:"/>
    <x v="1"/>
    <x v="0"/>
    <x v="0"/>
    <x v="5"/>
    <x v="5"/>
    <x v="41"/>
    <x v="1"/>
    <s v="Multa Fgts"/>
    <s v=""/>
    <s v=""/>
  </r>
  <r>
    <d v="2019-10-30T13:42:05"/>
    <d v="2019-10-30T13:43:59"/>
    <s v="IP Address"/>
    <s v="191.177.184.183"/>
    <n v="100"/>
    <n v="113"/>
    <s v="True"/>
    <d v="2019-10-30T13:44:01"/>
    <s v="R_2uw8gZjH1ALtCKC"/>
    <s v=""/>
    <s v=""/>
    <s v=""/>
    <s v=""/>
    <s v=""/>
    <s v=""/>
    <s v="anonymous"/>
    <s v="PT-BR"/>
    <s v="6 a 15 anos"/>
    <x v="0"/>
    <x v="1"/>
    <x v="0"/>
    <x v="2"/>
    <x v="0"/>
    <x v="3"/>
    <x v="0"/>
    <x v="0"/>
    <s v="Securitário"/>
    <x v="0"/>
    <x v="46"/>
    <x v="5"/>
    <x v="0"/>
    <s v="Mídias Sociais como: Facebook, Instagram, Twiter, etc..."/>
    <x v="1"/>
    <x v="1"/>
    <x v="1"/>
    <x v="0"/>
    <x v="0"/>
    <x v="42"/>
    <x v="1"/>
    <s v="nada"/>
    <s v=""/>
    <s v=""/>
  </r>
  <r>
    <d v="2019-10-30T13:47:00"/>
    <d v="2019-10-30T13:49:47"/>
    <s v="IP Address"/>
    <s v="138.186.165.145"/>
    <n v="100"/>
    <n v="166"/>
    <s v="True"/>
    <d v="2019-10-30T13:49:47"/>
    <s v="R_8IdDQ0PjuMugE5H"/>
    <s v=""/>
    <s v=""/>
    <s v=""/>
    <s v=""/>
    <s v=""/>
    <s v=""/>
    <s v="anonymous"/>
    <s v="PT-BR"/>
    <s v="Acima de 16 anos"/>
    <x v="1"/>
    <x v="1"/>
    <x v="1"/>
    <x v="2"/>
    <x v="3"/>
    <x v="0"/>
    <x v="0"/>
    <x v="0"/>
    <s v="Bancária "/>
    <x v="0"/>
    <x v="47"/>
    <x v="0"/>
    <x v="1"/>
    <s v="Mídias Sociais como: Facebook, Instagram, Twiter, etc...,Jornais e Revistas"/>
    <x v="0"/>
    <x v="1"/>
    <x v="1"/>
    <x v="0"/>
    <x v="0"/>
    <x v="43"/>
    <x v="1"/>
    <s v="Infelizmente a aplicação da lei não é pata todos"/>
    <s v=""/>
    <s v=""/>
  </r>
  <r>
    <d v="2019-10-30T13:51:13"/>
    <d v="2019-10-30T13:55:09"/>
    <s v="IP Address"/>
    <s v="187.26.206.146"/>
    <n v="100"/>
    <n v="236"/>
    <s v="True"/>
    <d v="2019-10-30T13:55:09"/>
    <s v="R_1DUzXEtW9hNDCIA"/>
    <s v=""/>
    <s v=""/>
    <s v=""/>
    <s v=""/>
    <s v=""/>
    <s v=""/>
    <s v="anonymous"/>
    <s v="PT-BR"/>
    <s v="Acima de 16 anos"/>
    <x v="0"/>
    <x v="1"/>
    <x v="0"/>
    <x v="3"/>
    <x v="1"/>
    <x v="2"/>
    <x v="0"/>
    <x v="0"/>
    <s v="Agricultor"/>
    <x v="1"/>
    <x v="48"/>
    <x v="1"/>
    <x v="1"/>
    <s v="Mídias Sociais como: Facebook, Instagram, Twiter, etc..."/>
    <x v="1"/>
    <x v="1"/>
    <x v="1"/>
    <x v="0"/>
    <x v="0"/>
    <x v="14"/>
    <x v="3"/>
    <s v=""/>
    <s v=""/>
    <s v=""/>
  </r>
  <r>
    <d v="2019-10-30T13:54:09"/>
    <d v="2019-10-30T13:57:20"/>
    <s v="IP Address"/>
    <s v="201.86.1.117"/>
    <n v="100"/>
    <n v="191"/>
    <s v="True"/>
    <d v="2019-10-30T13:57:21"/>
    <s v="R_WodH8VzVGFpACD7"/>
    <s v=""/>
    <s v=""/>
    <s v=""/>
    <s v=""/>
    <s v=""/>
    <s v=""/>
    <s v="anonymous"/>
    <s v="PT-BR"/>
    <s v="6 a 15 anos"/>
    <x v="0"/>
    <x v="1"/>
    <x v="0"/>
    <x v="1"/>
    <x v="1"/>
    <x v="0"/>
    <x v="0"/>
    <x v="1"/>
    <s v=""/>
    <x v="1"/>
    <x v="49"/>
    <x v="1"/>
    <x v="0"/>
    <s v="Tv e Rádio,Mídias Sociais como: Facebook, Instagram, Twiter, etc..."/>
    <x v="1"/>
    <x v="0"/>
    <x v="1"/>
    <x v="0"/>
    <x v="0"/>
    <x v="44"/>
    <x v="0"/>
    <s v="Mudaria a lei, para que seja com contrato de trabalho ganhando pelo seu serviço, sem leis trabalhistas."/>
    <s v=""/>
    <s v=""/>
  </r>
  <r>
    <d v="2019-10-30T13:57:41"/>
    <d v="2019-10-30T13:59:21"/>
    <s v="IP Address"/>
    <s v="191.177.134.129"/>
    <n v="100"/>
    <n v="99"/>
    <s v="True"/>
    <d v="2019-10-30T13:59:22"/>
    <s v="R_pAxgUwpfIoqurjH"/>
    <s v=""/>
    <s v=""/>
    <s v=""/>
    <s v=""/>
    <s v=""/>
    <s v=""/>
    <s v="anonymous"/>
    <s v="PT-BR"/>
    <s v="0 a 5 anos"/>
    <x v="1"/>
    <x v="1"/>
    <x v="1"/>
    <x v="1"/>
    <x v="3"/>
    <x v="1"/>
    <x v="0"/>
    <x v="0"/>
    <s v="Agências e veículos de comunicação"/>
    <x v="0"/>
    <x v="50"/>
    <x v="2"/>
    <x v="0"/>
    <s v="Mídias Sociais como: Facebook, Instagram, Twiter, etc..."/>
    <x v="1"/>
    <x v="1"/>
    <x v="1"/>
    <x v="0"/>
    <x v="0"/>
    <x v="20"/>
    <x v="1"/>
    <s v=""/>
    <s v=""/>
    <s v=""/>
  </r>
  <r>
    <d v="2019-10-30T14:10:38"/>
    <d v="2019-10-30T14:13:15"/>
    <s v="IP Address"/>
    <s v="189.114.238.50"/>
    <n v="100"/>
    <n v="156"/>
    <s v="True"/>
    <d v="2019-10-30T14:13:15"/>
    <s v="R_2QmJT3m4ot5rzye"/>
    <s v=""/>
    <s v=""/>
    <s v=""/>
    <s v=""/>
    <s v=""/>
    <s v=""/>
    <s v="anonymous"/>
    <s v="PT-BR"/>
    <s v="0 a 5 anos"/>
    <x v="0"/>
    <x v="0"/>
    <x v="1"/>
    <x v="0"/>
    <x v="1"/>
    <x v="1"/>
    <x v="0"/>
    <x v="0"/>
    <s v="Sim, administrativo"/>
    <x v="0"/>
    <x v="51"/>
    <x v="0"/>
    <x v="0"/>
    <s v="Tv e Rádio,Mídias Sociais como: Facebook, Instagram, Twiter, etc...,Jornais e Revistas"/>
    <x v="0"/>
    <x v="0"/>
    <x v="1"/>
    <x v="0"/>
    <x v="0"/>
    <x v="45"/>
    <x v="2"/>
    <s v=""/>
    <s v=""/>
    <s v=""/>
  </r>
  <r>
    <d v="2019-10-30T14:12:56"/>
    <d v="2019-10-30T14:15:05"/>
    <s v="IP Address"/>
    <s v="191.220.23.25"/>
    <n v="100"/>
    <n v="128"/>
    <s v="True"/>
    <d v="2019-10-30T14:15:06"/>
    <s v="R_2vkcUwGbopaHrC3"/>
    <s v=""/>
    <s v=""/>
    <s v=""/>
    <s v=""/>
    <s v=""/>
    <s v=""/>
    <s v="anonymous"/>
    <s v="PT-BR"/>
    <s v="0 a 5 anos"/>
    <x v="1"/>
    <x v="1"/>
    <x v="0"/>
    <x v="1"/>
    <x v="1"/>
    <x v="0"/>
    <x v="0"/>
    <x v="1"/>
    <s v=""/>
    <x v="0"/>
    <x v="52"/>
    <x v="0"/>
    <x v="0"/>
    <s v="Mídias Sociais como: Facebook, Instagram, Twiter, etc..."/>
    <x v="1"/>
    <x v="1"/>
    <x v="1"/>
    <x v="0"/>
    <x v="0"/>
    <x v="42"/>
    <x v="1"/>
    <s v="Nada"/>
    <s v=""/>
    <s v=""/>
  </r>
  <r>
    <d v="2019-10-30T14:18:14"/>
    <d v="2019-10-30T14:20:51"/>
    <s v="IP Address"/>
    <s v="177.1.16.94"/>
    <n v="100"/>
    <n v="157"/>
    <s v="True"/>
    <d v="2019-10-30T14:20:52"/>
    <s v="R_9ukCaVEX3H5iAOl"/>
    <s v=""/>
    <s v=""/>
    <s v=""/>
    <s v=""/>
    <s v=""/>
    <s v=""/>
    <s v="anonymous"/>
    <s v="PT-BR"/>
    <s v="0 a 5 anos"/>
    <x v="1"/>
    <x v="1"/>
    <x v="1"/>
    <x v="2"/>
    <x v="0"/>
    <x v="3"/>
    <x v="0"/>
    <x v="0"/>
    <s v="secretaria e financeiro"/>
    <x v="0"/>
    <x v="53"/>
    <x v="1"/>
    <x v="0"/>
    <s v="Mídias Sociais como: Facebook, Instagram, Twiter, etc..."/>
    <x v="1"/>
    <x v="1"/>
    <x v="1"/>
    <x v="0"/>
    <x v="0"/>
    <x v="46"/>
    <x v="2"/>
    <s v="Criaria leis respectivas ao produto "/>
    <s v=""/>
    <s v=""/>
  </r>
  <r>
    <d v="2019-10-30T14:20:01"/>
    <d v="2019-10-30T14:22:00"/>
    <s v="IP Address"/>
    <s v="179.211.39.31"/>
    <n v="100"/>
    <n v="119"/>
    <s v="True"/>
    <d v="2019-10-30T14:22:01"/>
    <s v="R_27OtR1OpdpA3ZSF"/>
    <s v=""/>
    <s v=""/>
    <s v=""/>
    <s v=""/>
    <s v=""/>
    <s v=""/>
    <s v="anonymous"/>
    <s v="PT-BR"/>
    <s v="0 a 5 anos"/>
    <x v="1"/>
    <x v="1"/>
    <x v="1"/>
    <x v="1"/>
    <x v="0"/>
    <x v="2"/>
    <x v="0"/>
    <x v="0"/>
    <s v=""/>
    <x v="1"/>
    <x v="54"/>
    <x v="4"/>
    <x v="1"/>
    <s v="Tv e Rádio,Mídias Sociais como: Facebook, Instagram, Twiter, etc..."/>
    <x v="1"/>
    <x v="0"/>
    <x v="1"/>
    <x v="0"/>
    <x v="0"/>
    <x v="14"/>
    <x v="3"/>
    <s v=""/>
    <s v=""/>
    <s v=""/>
  </r>
  <r>
    <d v="2019-10-30T14:38:10"/>
    <d v="2019-10-30T14:40:30"/>
    <s v="IP Address"/>
    <s v="189.16.46.210"/>
    <n v="100"/>
    <n v="139"/>
    <s v="True"/>
    <d v="2019-10-30T14:40:31"/>
    <s v="R_2ZJjM9bXIWh0nG0"/>
    <s v=""/>
    <s v=""/>
    <s v=""/>
    <s v=""/>
    <s v=""/>
    <s v=""/>
    <s v="anonymous"/>
    <s v="PT-BR"/>
    <s v="0 a 5 anos"/>
    <x v="1"/>
    <x v="1"/>
    <x v="1"/>
    <x v="1"/>
    <x v="0"/>
    <x v="3"/>
    <x v="0"/>
    <x v="0"/>
    <s v="Vastas"/>
    <x v="0"/>
    <x v="55"/>
    <x v="5"/>
    <x v="0"/>
    <s v="Mídias Sociais como: Facebook, Instagram, Twiter, etc...,Jornais e Revistas"/>
    <x v="0"/>
    <x v="1"/>
    <x v="1"/>
    <x v="0"/>
    <x v="0"/>
    <x v="20"/>
    <x v="1"/>
    <s v="Atualmente voltaria pra clt antiga, que dá mais apoio ao trabalhador "/>
    <s v=""/>
    <s v=""/>
  </r>
  <r>
    <d v="2019-10-30T14:38:54"/>
    <d v="2019-10-30T14:41:54"/>
    <s v="IP Address"/>
    <s v="189.40.75.33"/>
    <n v="100"/>
    <n v="179"/>
    <s v="True"/>
    <d v="2019-10-30T14:41:54"/>
    <s v="R_41vkgl4KshcAfnj"/>
    <s v=""/>
    <s v=""/>
    <s v=""/>
    <s v=""/>
    <s v=""/>
    <s v=""/>
    <s v="anonymous"/>
    <s v="PT-BR"/>
    <s v="0 a 5 anos"/>
    <x v="1"/>
    <x v="2"/>
    <x v="0"/>
    <x v="3"/>
    <x v="0"/>
    <x v="0"/>
    <x v="0"/>
    <x v="0"/>
    <s v="Admintrativas financeiras logistica suprimentos"/>
    <x v="2"/>
    <x v="56"/>
    <x v="0"/>
    <x v="0"/>
    <s v="Tv e Rádio,Mídias Sociais como: Facebook, Instagram, Twiter, etc...,Jornais e Revistas"/>
    <x v="0"/>
    <x v="0"/>
    <x v="1"/>
    <x v="0"/>
    <x v="0"/>
    <x v="14"/>
    <x v="3"/>
    <s v=""/>
    <s v=""/>
    <s v=""/>
  </r>
  <r>
    <d v="2019-10-30T14:42:54"/>
    <d v="2019-10-30T14:53:09"/>
    <s v="IP Address"/>
    <s v="189.40.75.219"/>
    <n v="100"/>
    <n v="615"/>
    <s v="True"/>
    <d v="2019-10-30T14:53:11"/>
    <s v="R_3Kur718nN85STLp"/>
    <s v=""/>
    <s v=""/>
    <s v=""/>
    <s v=""/>
    <s v=""/>
    <s v=""/>
    <s v="anonymous"/>
    <s v="PT-BR"/>
    <s v="Acima de 16 anos"/>
    <x v="1"/>
    <x v="0"/>
    <x v="0"/>
    <x v="3"/>
    <x v="1"/>
    <x v="0"/>
    <x v="0"/>
    <x v="0"/>
    <s v=""/>
    <x v="0"/>
    <x v="57"/>
    <x v="0"/>
    <x v="0"/>
    <s v="Tv e Rádio,Mídias Sociais como: Facebook, Instagram, Twiter, etc...,Jornais e Revistas"/>
    <x v="0"/>
    <x v="0"/>
    <x v="1"/>
    <x v="0"/>
    <x v="0"/>
    <x v="47"/>
    <x v="2"/>
    <s v="Acabaria com seguro desemprego e geraria a liberdade de FGTS por demissão voluntária "/>
    <s v=""/>
    <s v=""/>
  </r>
  <r>
    <d v="2019-10-30T14:43:53"/>
    <d v="2019-10-30T14:57:12"/>
    <s v="IP Address"/>
    <s v="177.40.47.209"/>
    <n v="100"/>
    <n v="798"/>
    <s v="True"/>
    <d v="2019-10-30T14:57:12"/>
    <s v="R_2cp7lkiC7rW6AEP"/>
    <s v=""/>
    <s v=""/>
    <s v=""/>
    <s v=""/>
    <s v=""/>
    <s v=""/>
    <s v="anonymous"/>
    <s v="PT-BR"/>
    <s v="Acima de 16 anos"/>
    <x v="1"/>
    <x v="1"/>
    <x v="0"/>
    <x v="3"/>
    <x v="1"/>
    <x v="2"/>
    <x v="0"/>
    <x v="0"/>
    <s v="Projetos "/>
    <x v="1"/>
    <x v="58"/>
    <x v="5"/>
    <x v="0"/>
    <s v="Mídias Sociais como: Facebook, Instagram, Twiter, etc...,Jornais e Revistas"/>
    <x v="0"/>
    <x v="1"/>
    <x v="1"/>
    <x v="0"/>
    <x v="0"/>
    <x v="25"/>
    <x v="1"/>
    <s v="Incentivo a mais em virtude do desconhecimento de muitos "/>
    <s v=""/>
    <s v=""/>
  </r>
  <r>
    <d v="2019-10-30T14:55:16"/>
    <d v="2019-10-30T15:03:57"/>
    <s v="IP Address"/>
    <s v="189.40.73.82"/>
    <n v="100"/>
    <n v="520"/>
    <s v="True"/>
    <d v="2019-10-30T15:03:58"/>
    <s v="R_2dmAGSizACzOK56"/>
    <s v=""/>
    <s v=""/>
    <s v=""/>
    <s v=""/>
    <s v=""/>
    <s v=""/>
    <s v="anonymous"/>
    <s v="PT-BR"/>
    <s v="0 a 5 anos"/>
    <x v="1"/>
    <x v="1"/>
    <x v="1"/>
    <x v="1"/>
    <x v="0"/>
    <x v="2"/>
    <x v="0"/>
    <x v="0"/>
    <s v="RH e marketing"/>
    <x v="0"/>
    <x v="59"/>
    <x v="1"/>
    <x v="1"/>
    <s v="Mídias Sociais como: Facebook, Instagram, Twiter, etc..."/>
    <x v="1"/>
    <x v="1"/>
    <x v="1"/>
    <x v="0"/>
    <x v="0"/>
    <x v="48"/>
    <x v="2"/>
    <s v=""/>
    <s v=""/>
    <s v=""/>
  </r>
  <r>
    <d v="2019-10-30T15:59:09"/>
    <d v="2019-10-30T16:02:10"/>
    <s v="IP Address"/>
    <s v="168.181.48.124"/>
    <n v="100"/>
    <n v="180"/>
    <s v="True"/>
    <d v="2019-10-30T16:02:12"/>
    <s v="R_1goR0xiubhIVuoF"/>
    <s v=""/>
    <s v=""/>
    <s v=""/>
    <s v=""/>
    <s v=""/>
    <s v=""/>
    <s v="anonymous"/>
    <s v="PT-BR"/>
    <s v="6 a 15 anos"/>
    <x v="0"/>
    <x v="1"/>
    <x v="0"/>
    <x v="2"/>
    <x v="0"/>
    <x v="3"/>
    <x v="0"/>
    <x v="0"/>
    <s v="Administrativo, técnico e gestão "/>
    <x v="1"/>
    <x v="60"/>
    <x v="0"/>
    <x v="0"/>
    <s v="Tv e Rádio,Mídias Sociais como: Facebook, Instagram, Twiter, etc...,Jornais e Revistas"/>
    <x v="0"/>
    <x v="0"/>
    <x v="1"/>
    <x v="0"/>
    <x v="0"/>
    <x v="49"/>
    <x v="2"/>
    <s v="Leis trabalhistas , carga horaria, beneficios indevidos .."/>
    <s v=""/>
    <s v=""/>
  </r>
  <r>
    <d v="2019-10-30T16:17:36"/>
    <d v="2019-10-30T16:24:31"/>
    <s v="IP Address"/>
    <s v="179.181.20.161"/>
    <n v="100"/>
    <n v="415"/>
    <s v="True"/>
    <d v="2019-10-30T16:24:32"/>
    <s v="R_3qkAjmDFOcS6Jv2"/>
    <s v=""/>
    <s v=""/>
    <s v=""/>
    <s v=""/>
    <s v=""/>
    <s v=""/>
    <s v="anonymous"/>
    <s v="PT-BR"/>
    <s v="Acima de 16 anos"/>
    <x v="1"/>
    <x v="0"/>
    <x v="0"/>
    <x v="2"/>
    <x v="1"/>
    <x v="0"/>
    <x v="0"/>
    <x v="1"/>
    <s v=""/>
    <x v="0"/>
    <x v="61"/>
    <x v="1"/>
    <x v="0"/>
    <s v="Tv e Rádio,Mídias Sociais como: Facebook, Instagram, Twiter, etc..."/>
    <x v="1"/>
    <x v="0"/>
    <x v="1"/>
    <x v="0"/>
    <x v="0"/>
    <x v="50"/>
    <x v="1"/>
    <s v=""/>
    <s v=""/>
    <s v=""/>
  </r>
  <r>
    <d v="2019-10-30T16:44:19"/>
    <d v="2019-10-30T16:46:22"/>
    <s v="IP Address"/>
    <s v="1.129.109.215"/>
    <n v="100"/>
    <n v="122"/>
    <s v="True"/>
    <d v="2019-10-30T16:46:23"/>
    <s v="R_1CHoVFbwoAOVMWz"/>
    <s v=""/>
    <s v=""/>
    <s v=""/>
    <s v=""/>
    <s v=""/>
    <s v=""/>
    <s v="anonymous"/>
    <s v="PT-BR"/>
    <s v="0 a 5 anos"/>
    <x v="1"/>
    <x v="0"/>
    <x v="1"/>
    <x v="1"/>
    <x v="0"/>
    <x v="3"/>
    <x v="0"/>
    <x v="1"/>
    <s v=""/>
    <x v="1"/>
    <x v="62"/>
    <x v="1"/>
    <x v="0"/>
    <s v="Tv e Rádio,Mídias Sociais como: Facebook, Instagram, Twiter, etc...,Jornais e Revistas"/>
    <x v="0"/>
    <x v="0"/>
    <x v="1"/>
    <x v="0"/>
    <x v="0"/>
    <x v="20"/>
    <x v="1"/>
    <s v=""/>
    <s v=""/>
    <s v=""/>
  </r>
  <r>
    <d v="2019-10-30T16:56:09"/>
    <d v="2019-10-30T17:04:43"/>
    <s v="IP Address"/>
    <s v="179.107.23.138"/>
    <n v="100"/>
    <n v="514"/>
    <s v="True"/>
    <d v="2019-10-30T17:04:44"/>
    <s v="R_2OI5zR6pAoqZZeD"/>
    <s v=""/>
    <s v=""/>
    <s v=""/>
    <s v=""/>
    <s v=""/>
    <s v=""/>
    <s v="anonymous"/>
    <s v="PT-BR"/>
    <s v="6 a 15 anos"/>
    <x v="1"/>
    <x v="1"/>
    <x v="1"/>
    <x v="3"/>
    <x v="0"/>
    <x v="0"/>
    <x v="0"/>
    <x v="1"/>
    <s v=""/>
    <x v="0"/>
    <x v="63"/>
    <x v="1"/>
    <x v="0"/>
    <s v="Mídias Sociais como: Facebook, Instagram, Twiter, etc..."/>
    <x v="1"/>
    <x v="1"/>
    <x v="1"/>
    <x v="0"/>
    <x v="0"/>
    <x v="51"/>
    <x v="1"/>
    <s v="Não acho justo que eu perca o tempo  trabalhado em outros lugares.."/>
    <s v=""/>
    <s v=""/>
  </r>
  <r>
    <d v="2019-10-30T16:19:15"/>
    <d v="2019-10-30T17:06:43"/>
    <s v="IP Address"/>
    <s v="201.15.217.208"/>
    <n v="100"/>
    <n v="2847"/>
    <s v="True"/>
    <d v="2019-10-30T17:06:44"/>
    <s v="R_3NWGQlqFt1Ou85S"/>
    <s v=""/>
    <s v=""/>
    <s v=""/>
    <s v=""/>
    <s v=""/>
    <s v=""/>
    <s v="anonymous"/>
    <s v="PT-BR"/>
    <s v="0 a 5 anos"/>
    <x v="1"/>
    <x v="0"/>
    <x v="0"/>
    <x v="1"/>
    <x v="1"/>
    <x v="2"/>
    <x v="0"/>
    <x v="0"/>
    <s v="Na área de produção"/>
    <x v="0"/>
    <x v="64"/>
    <x v="1"/>
    <x v="0"/>
    <s v="Outros. Quais:"/>
    <x v="1"/>
    <x v="1"/>
    <x v="0"/>
    <x v="6"/>
    <x v="6"/>
    <x v="52"/>
    <x v="2"/>
    <s v="Não está na reforma, mas se o governo cobrar menos impostos do empregador para ter um funcionário, fazendo com que o empregador repassasse esse valor ao empregado isso estimularia mais o comércio, porque o funcionário que ganha mais gasta mais, com isso o dinheiro voltaria para o governo em forma de outros impostos e estimularia a economia."/>
    <s v=""/>
    <s v=""/>
  </r>
  <r>
    <d v="2019-10-30T17:05:05"/>
    <d v="2019-10-30T17:10:43"/>
    <s v="IP Address"/>
    <s v="200.146.12.83"/>
    <n v="100"/>
    <n v="337"/>
    <s v="True"/>
    <d v="2019-10-30T17:10:44"/>
    <s v="R_6RplkaQgiW60XbH"/>
    <s v=""/>
    <s v=""/>
    <s v=""/>
    <s v=""/>
    <s v=""/>
    <s v=""/>
    <s v="anonymous"/>
    <s v="PT-BR"/>
    <s v="6 a 15 anos"/>
    <x v="1"/>
    <x v="0"/>
    <x v="0"/>
    <x v="0"/>
    <x v="1"/>
    <x v="1"/>
    <x v="0"/>
    <x v="0"/>
    <s v="auxiliar de produção "/>
    <x v="0"/>
    <x v="52"/>
    <x v="1"/>
    <x v="0"/>
    <s v="Tv e Rádio,Outros. Quais:"/>
    <x v="1"/>
    <x v="0"/>
    <x v="0"/>
    <x v="6"/>
    <x v="6"/>
    <x v="53"/>
    <x v="1"/>
    <s v="Aumentaria o tempo da licenca maternidade"/>
    <s v=""/>
    <s v=""/>
  </r>
  <r>
    <d v="2019-10-30T17:09:52"/>
    <d v="2019-10-30T17:12:38"/>
    <s v="IP Address"/>
    <s v="201.15.202.203"/>
    <n v="100"/>
    <n v="165"/>
    <s v="True"/>
    <d v="2019-10-30T17:12:38"/>
    <s v="R_1Dx3PiM0O0xhA4u"/>
    <s v=""/>
    <s v=""/>
    <s v=""/>
    <s v=""/>
    <s v=""/>
    <s v=""/>
    <s v="anonymous"/>
    <s v="PT-BR"/>
    <s v="Acima de 16 anos"/>
    <x v="1"/>
    <x v="1"/>
    <x v="1"/>
    <x v="3"/>
    <x v="3"/>
    <x v="0"/>
    <x v="0"/>
    <x v="0"/>
    <s v=""/>
    <x v="0"/>
    <x v="65"/>
    <x v="3"/>
    <x v="0"/>
    <s v="Tv e Rádio,Mídias Sociais como: Facebook, Instagram, Twiter, etc..."/>
    <x v="1"/>
    <x v="0"/>
    <x v="1"/>
    <x v="0"/>
    <x v="0"/>
    <x v="14"/>
    <x v="3"/>
    <s v=""/>
    <s v=""/>
    <s v=""/>
  </r>
  <r>
    <d v="2019-10-30T17:10:17"/>
    <d v="2019-10-30T17:19:35"/>
    <s v="IP Address"/>
    <s v="201.15.202.203"/>
    <n v="100"/>
    <n v="558"/>
    <s v="True"/>
    <d v="2019-10-30T17:19:36"/>
    <s v="R_1FOGY5ta8GAMxd0"/>
    <s v=""/>
    <s v=""/>
    <s v=""/>
    <s v=""/>
    <s v=""/>
    <s v=""/>
    <s v="anonymous"/>
    <s v="PT-BR"/>
    <s v="Acima de 16 anos"/>
    <x v="1"/>
    <x v="1"/>
    <x v="0"/>
    <x v="3"/>
    <x v="0"/>
    <x v="0"/>
    <x v="0"/>
    <x v="0"/>
    <s v="Financeiro "/>
    <x v="0"/>
    <x v="66"/>
    <x v="4"/>
    <x v="0"/>
    <s v="Tv e Rádio,Mídias Sociais como: Facebook, Instagram, Twiter, etc..."/>
    <x v="1"/>
    <x v="0"/>
    <x v="1"/>
    <x v="0"/>
    <x v="0"/>
    <x v="54"/>
    <x v="2"/>
    <s v="Sem comentários "/>
    <s v=""/>
    <s v=""/>
  </r>
  <r>
    <d v="2019-10-30T17:20:04"/>
    <d v="2019-10-30T17:22:18"/>
    <s v="IP Address"/>
    <s v="177.156.181.80"/>
    <n v="100"/>
    <n v="134"/>
    <s v="True"/>
    <d v="2019-10-30T17:22:19"/>
    <s v="R_21FlzZiokHtlom9"/>
    <s v=""/>
    <s v=""/>
    <s v=""/>
    <s v=""/>
    <s v=""/>
    <s v=""/>
    <s v="anonymous"/>
    <s v="PT-BR"/>
    <s v="6 a 15 anos"/>
    <x v="1"/>
    <x v="0"/>
    <x v="0"/>
    <x v="1"/>
    <x v="0"/>
    <x v="0"/>
    <x v="0"/>
    <x v="0"/>
    <s v=""/>
    <x v="0"/>
    <x v="67"/>
    <x v="1"/>
    <x v="0"/>
    <s v="Mídias Sociais como: Facebook, Instagram, Twiter, etc..."/>
    <x v="1"/>
    <x v="1"/>
    <x v="1"/>
    <x v="0"/>
    <x v="0"/>
    <x v="14"/>
    <x v="3"/>
    <s v=""/>
    <s v=""/>
    <s v=""/>
  </r>
  <r>
    <d v="2019-10-30T17:17:05"/>
    <d v="2019-10-30T17:23:42"/>
    <s v="IP Address"/>
    <s v="191.177.161.152"/>
    <n v="100"/>
    <n v="397"/>
    <s v="True"/>
    <d v="2019-10-30T17:23:43"/>
    <s v="R_2CVyhLKhKSJBd26"/>
    <s v=""/>
    <s v=""/>
    <s v=""/>
    <s v=""/>
    <s v=""/>
    <s v=""/>
    <s v="anonymous"/>
    <s v="PT-BR"/>
    <s v="6 a 15 anos"/>
    <x v="0"/>
    <x v="1"/>
    <x v="1"/>
    <x v="3"/>
    <x v="3"/>
    <x v="2"/>
    <x v="0"/>
    <x v="0"/>
    <s v="Docência "/>
    <x v="0"/>
    <x v="68"/>
    <x v="2"/>
    <x v="0"/>
    <s v="Mídias Sociais como: Facebook, Instagram, Twiter, etc...,Jornais e Revistas,Outros. Quais:"/>
    <x v="0"/>
    <x v="1"/>
    <x v="1"/>
    <x v="7"/>
    <x v="7"/>
    <x v="55"/>
    <x v="0"/>
    <s v=""/>
    <s v=""/>
    <s v=""/>
  </r>
  <r>
    <d v="2019-10-30T17:23:24"/>
    <d v="2019-10-30T17:25:24"/>
    <s v="IP Address"/>
    <s v="45.163.184.2"/>
    <n v="100"/>
    <n v="119"/>
    <s v="True"/>
    <d v="2019-10-30T17:25:24"/>
    <s v="R_2QAtMNYGlnxILeQ"/>
    <s v=""/>
    <s v=""/>
    <s v=""/>
    <s v=""/>
    <s v=""/>
    <s v=""/>
    <s v="anonymous"/>
    <s v="PT-BR"/>
    <s v="Acima de 16 anos"/>
    <x v="1"/>
    <x v="1"/>
    <x v="1"/>
    <x v="2"/>
    <x v="3"/>
    <x v="0"/>
    <x v="0"/>
    <x v="0"/>
    <s v="Pedagogia "/>
    <x v="2"/>
    <x v="69"/>
    <x v="1"/>
    <x v="0"/>
    <s v="Mídias Sociais como: Facebook, Instagram, Twiter, etc..."/>
    <x v="1"/>
    <x v="1"/>
    <x v="1"/>
    <x v="0"/>
    <x v="0"/>
    <x v="56"/>
    <x v="1"/>
    <s v="Não tenho nada no momento. "/>
    <s v=""/>
    <s v=""/>
  </r>
  <r>
    <d v="2019-10-30T18:25:38"/>
    <d v="2019-10-30T18:28:00"/>
    <s v="IP Address"/>
    <s v="177.220.173.24"/>
    <n v="100"/>
    <n v="141"/>
    <s v="True"/>
    <d v="2019-10-30T18:28:02"/>
    <s v="R_337jUWzj62hdJYr"/>
    <s v=""/>
    <s v=""/>
    <s v=""/>
    <s v=""/>
    <s v=""/>
    <s v=""/>
    <s v="anonymous"/>
    <s v="PT-BR"/>
    <s v="0 a 5 anos"/>
    <x v="0"/>
    <x v="1"/>
    <x v="0"/>
    <x v="1"/>
    <x v="0"/>
    <x v="0"/>
    <x v="0"/>
    <x v="0"/>
    <s v="Contabilidade "/>
    <x v="1"/>
    <x v="70"/>
    <x v="3"/>
    <x v="1"/>
    <s v="Mídias Sociais como: Facebook, Instagram, Twiter, etc...,Jornais e Revistas"/>
    <x v="0"/>
    <x v="1"/>
    <x v="1"/>
    <x v="0"/>
    <x v="0"/>
    <x v="57"/>
    <x v="1"/>
    <s v=""/>
    <s v=""/>
    <s v=""/>
  </r>
  <r>
    <d v="2019-10-30T19:25:58"/>
    <d v="2019-10-30T19:27:23"/>
    <s v="IP Address"/>
    <s v="191.177.183.10"/>
    <n v="100"/>
    <n v="84"/>
    <s v="True"/>
    <d v="2019-10-30T19:27:24"/>
    <s v="R_1jB1kRMHkOXMSqY"/>
    <s v=""/>
    <s v=""/>
    <s v=""/>
    <s v=""/>
    <s v=""/>
    <s v=""/>
    <s v="anonymous"/>
    <s v="PT-BR"/>
    <s v="6 a 15 anos"/>
    <x v="1"/>
    <x v="1"/>
    <x v="0"/>
    <x v="0"/>
    <x v="3"/>
    <x v="2"/>
    <x v="0"/>
    <x v="0"/>
    <s v=""/>
    <x v="0"/>
    <x v="71"/>
    <x v="1"/>
    <x v="0"/>
    <s v="Tv e Rádio,Mídias Sociais como: Facebook, Instagram, Twiter, etc..."/>
    <x v="1"/>
    <x v="0"/>
    <x v="1"/>
    <x v="0"/>
    <x v="0"/>
    <x v="58"/>
    <x v="0"/>
    <s v="Desburocratizar "/>
    <s v=""/>
    <s v=""/>
  </r>
  <r>
    <d v="2019-10-30T20:17:57"/>
    <d v="2019-10-30T20:30:21"/>
    <s v="IP Address"/>
    <s v="177.42.18.188"/>
    <n v="100"/>
    <n v="744"/>
    <s v="True"/>
    <d v="2019-10-30T20:30:22"/>
    <s v="R_1d631840Ymt6yRm"/>
    <s v=""/>
    <s v=""/>
    <s v=""/>
    <s v=""/>
    <s v=""/>
    <s v=""/>
    <s v="anonymous"/>
    <s v="PT-BR"/>
    <s v="6 a 15 anos"/>
    <x v="1"/>
    <x v="0"/>
    <x v="1"/>
    <x v="2"/>
    <x v="1"/>
    <x v="0"/>
    <x v="0"/>
    <x v="2"/>
    <s v=""/>
    <x v="0"/>
    <x v="72"/>
    <x v="0"/>
    <x v="0"/>
    <s v="Mídias Sociais como: Facebook, Instagram, Twiter, etc..."/>
    <x v="1"/>
    <x v="1"/>
    <x v="1"/>
    <x v="0"/>
    <x v="0"/>
    <x v="59"/>
    <x v="0"/>
    <s v="Toda lei geral mudanças a qual os trabalhadores devem melhor se adaptar, onde empregado e empregador cheguem a um acordo."/>
    <s v=""/>
    <s v=""/>
  </r>
  <r>
    <d v="2019-10-31T04:50:17"/>
    <d v="2019-10-31T04:51:55"/>
    <s v="IP Address"/>
    <s v="177.19.10.54"/>
    <n v="100"/>
    <n v="97"/>
    <s v="True"/>
    <d v="2019-10-31T04:51:56"/>
    <s v="R_20Ma8aLJ5KHKgnN"/>
    <s v=""/>
    <s v=""/>
    <s v=""/>
    <s v=""/>
    <s v=""/>
    <s v=""/>
    <s v="anonymous"/>
    <s v="PT-BR"/>
    <s v="0 a 5 anos"/>
    <x v="1"/>
    <x v="0"/>
    <x v="1"/>
    <x v="1"/>
    <x v="0"/>
    <x v="3"/>
    <x v="0"/>
    <x v="1"/>
    <s v=""/>
    <x v="1"/>
    <x v="73"/>
    <x v="4"/>
    <x v="0"/>
    <s v="Mídias Sociais como: Facebook, Instagram, Twiter, etc..."/>
    <x v="1"/>
    <x v="1"/>
    <x v="1"/>
    <x v="0"/>
    <x v="0"/>
    <x v="14"/>
    <x v="3"/>
    <s v=""/>
    <s v=""/>
    <s v=""/>
  </r>
  <r>
    <d v="2019-10-31T05:48:11"/>
    <d v="2019-10-31T05:50:26"/>
    <s v="IP Address"/>
    <s v="187.95.124.212"/>
    <n v="100"/>
    <n v="135"/>
    <s v="True"/>
    <d v="2019-10-31T05:50:26"/>
    <s v="R_1eqoG6J8b0vZS0D"/>
    <s v=""/>
    <s v=""/>
    <s v=""/>
    <s v=""/>
    <s v=""/>
    <s v=""/>
    <s v="anonymous"/>
    <s v="PT-BR"/>
    <s v="Acima de 16 anos"/>
    <x v="0"/>
    <x v="0"/>
    <x v="0"/>
    <x v="2"/>
    <x v="0"/>
    <x v="2"/>
    <x v="0"/>
    <x v="0"/>
    <s v="professor. engenheiro. barman"/>
    <x v="0"/>
    <x v="74"/>
    <x v="2"/>
    <x v="0"/>
    <s v="Jornais e Revistas"/>
    <x v="0"/>
    <x v="1"/>
    <x v="0"/>
    <x v="0"/>
    <x v="0"/>
    <x v="60"/>
    <x v="0"/>
    <s v="Tipo cadastro unico... um so documento nevessario para abrir uma empresa"/>
    <s v=""/>
    <s v=""/>
  </r>
  <r>
    <d v="2019-10-31T05:51:01"/>
    <d v="2019-10-31T05:57:01"/>
    <s v="IP Address"/>
    <s v="187.95.124.212"/>
    <n v="100"/>
    <n v="360"/>
    <s v="True"/>
    <d v="2019-10-31T05:57:02"/>
    <s v="R_2Vf2u0RFAiGngQi"/>
    <s v=""/>
    <s v=""/>
    <s v=""/>
    <s v=""/>
    <s v=""/>
    <s v=""/>
    <s v="anonymous"/>
    <s v="PT-BR"/>
    <s v="0 a 5 anos"/>
    <x v="1"/>
    <x v="0"/>
    <x v="0"/>
    <x v="1"/>
    <x v="1"/>
    <x v="0"/>
    <x v="0"/>
    <x v="1"/>
    <s v=""/>
    <x v="0"/>
    <x v="75"/>
    <x v="0"/>
    <x v="0"/>
    <s v="Tv e Rádio"/>
    <x v="1"/>
    <x v="0"/>
    <x v="0"/>
    <x v="0"/>
    <x v="0"/>
    <x v="61"/>
    <x v="1"/>
    <s v="não  tiraria  nada"/>
    <s v=""/>
    <s v=""/>
  </r>
  <r>
    <d v="2019-10-31T06:19:16"/>
    <d v="2019-10-31T06:21:59"/>
    <s v="IP Address"/>
    <s v="191.177.185.94"/>
    <n v="100"/>
    <n v="163"/>
    <s v="True"/>
    <d v="2019-10-31T06:22:01"/>
    <s v="R_3phWQPxTqc1CGMf"/>
    <s v=""/>
    <s v=""/>
    <s v=""/>
    <s v=""/>
    <s v=""/>
    <s v=""/>
    <s v="anonymous"/>
    <s v="PT-BR"/>
    <s v="Acima de 16 anos"/>
    <x v="1"/>
    <x v="1"/>
    <x v="0"/>
    <x v="2"/>
    <x v="1"/>
    <x v="3"/>
    <x v="0"/>
    <x v="0"/>
    <s v=""/>
    <x v="0"/>
    <x v="76"/>
    <x v="5"/>
    <x v="0"/>
    <s v="Outros. Quais:"/>
    <x v="1"/>
    <x v="1"/>
    <x v="0"/>
    <x v="6"/>
    <x v="6"/>
    <x v="42"/>
    <x v="1"/>
    <s v=""/>
    <s v=""/>
    <s v=""/>
  </r>
  <r>
    <d v="2019-10-31T09:39:49"/>
    <d v="2019-10-31T09:42:03"/>
    <s v="IP Address"/>
    <s v="179.211.59.112"/>
    <n v="100"/>
    <n v="134"/>
    <s v="True"/>
    <d v="2019-10-31T09:42:04"/>
    <s v="R_2WNG0J7nRz7zlLU"/>
    <s v=""/>
    <s v=""/>
    <s v=""/>
    <s v=""/>
    <s v=""/>
    <s v=""/>
    <s v="anonymous"/>
    <s v="PT-BR"/>
    <s v="0 a 5 anos"/>
    <x v="0"/>
    <x v="1"/>
    <x v="0"/>
    <x v="2"/>
    <x v="3"/>
    <x v="0"/>
    <x v="0"/>
    <x v="1"/>
    <s v=""/>
    <x v="0"/>
    <x v="0"/>
    <x v="1"/>
    <x v="1"/>
    <s v="Mídias Sociais como: Facebook, Instagram, Twiter, etc..."/>
    <x v="1"/>
    <x v="1"/>
    <x v="1"/>
    <x v="0"/>
    <x v="0"/>
    <x v="62"/>
    <x v="1"/>
    <s v="Redução de impostos"/>
    <s v=""/>
    <s v=""/>
  </r>
  <r>
    <d v="2019-10-31T10:06:28"/>
    <d v="2019-10-31T10:09:23"/>
    <s v="IP Address"/>
    <s v="189.40.70.161"/>
    <n v="100"/>
    <n v="175"/>
    <s v="True"/>
    <d v="2019-10-31T10:09:24"/>
    <s v="R_1F3QAWtYrQJeIVJ"/>
    <s v=""/>
    <s v=""/>
    <s v=""/>
    <s v=""/>
    <s v=""/>
    <s v=""/>
    <s v="anonymous"/>
    <s v="PT-BR"/>
    <s v="Acima de 16 anos"/>
    <x v="1"/>
    <x v="1"/>
    <x v="0"/>
    <x v="2"/>
    <x v="3"/>
    <x v="3"/>
    <x v="0"/>
    <x v="1"/>
    <s v=""/>
    <x v="0"/>
    <x v="77"/>
    <x v="1"/>
    <x v="0"/>
    <s v="Mídias Sociais como: Facebook, Instagram, Twiter, etc..."/>
    <x v="1"/>
    <x v="1"/>
    <x v="1"/>
    <x v="0"/>
    <x v="0"/>
    <x v="63"/>
    <x v="0"/>
    <s v="A reforma trabalhista trouxe flexibilidade negativa ao empregado"/>
    <s v=""/>
    <s v=""/>
  </r>
  <r>
    <d v="2019-10-31T15:44:52"/>
    <d v="2019-10-31T15:47:14"/>
    <s v="IP Address"/>
    <s v="177.79.72.55"/>
    <n v="100"/>
    <n v="142"/>
    <s v="True"/>
    <d v="2019-10-31T15:47:15"/>
    <s v="R_1jN7Gkxx4RHzc4e"/>
    <s v=""/>
    <s v=""/>
    <s v=""/>
    <s v=""/>
    <s v=""/>
    <s v=""/>
    <s v="anonymous"/>
    <s v="PT-BR"/>
    <s v="0 a 5 anos"/>
    <x v="1"/>
    <x v="1"/>
    <x v="1"/>
    <x v="1"/>
    <x v="1"/>
    <x v="1"/>
    <x v="0"/>
    <x v="0"/>
    <s v=""/>
    <x v="0"/>
    <x v="78"/>
    <x v="0"/>
    <x v="0"/>
    <s v="Tv e Rádio,Mídias Sociais como: Facebook, Instagram, Twiter, etc...,Jornais e Revistas"/>
    <x v="0"/>
    <x v="0"/>
    <x v="1"/>
    <x v="0"/>
    <x v="0"/>
    <x v="64"/>
    <x v="1"/>
    <s v="Sim a de cotas por cor "/>
    <s v=""/>
    <s v=""/>
  </r>
  <r>
    <d v="2019-10-31T18:06:59"/>
    <d v="2019-10-31T18:13:10"/>
    <s v="IP Address"/>
    <s v="191.231.102.35"/>
    <n v="100"/>
    <n v="370"/>
    <s v="True"/>
    <d v="2019-10-31T18:13:11"/>
    <s v="R_1CcJBuGNEfoc6Dn"/>
    <s v=""/>
    <s v=""/>
    <s v=""/>
    <s v=""/>
    <s v=""/>
    <s v=""/>
    <s v="anonymous"/>
    <s v="PT-BR"/>
    <s v="0 a 5 anos"/>
    <x v="1"/>
    <x v="1"/>
    <x v="1"/>
    <x v="2"/>
    <x v="3"/>
    <x v="0"/>
    <x v="0"/>
    <x v="0"/>
    <s v="Professora de inglês, crédito e cobrança, seguros, comercial"/>
    <x v="2"/>
    <x v="79"/>
    <x v="4"/>
    <x v="0"/>
    <s v="Tv e Rádio,Mídias Sociais como: Facebook, Instagram, Twiter, etc..."/>
    <x v="1"/>
    <x v="0"/>
    <x v="1"/>
    <x v="0"/>
    <x v="0"/>
    <x v="65"/>
    <x v="1"/>
    <s v="Mudaria os impostos que incidem na folha de pagamento "/>
    <s v=""/>
    <s v=""/>
  </r>
  <r>
    <d v="2019-10-31T18:16:35"/>
    <d v="2019-10-31T18:21:25"/>
    <s v="IP Address"/>
    <s v="177.196.219.247"/>
    <n v="100"/>
    <n v="290"/>
    <s v="True"/>
    <d v="2019-10-31T18:21:26"/>
    <s v="R_Z938hcbSt3nPmhP"/>
    <s v=""/>
    <s v=""/>
    <s v=""/>
    <s v=""/>
    <s v=""/>
    <s v=""/>
    <s v="anonymous"/>
    <s v="PT-BR"/>
    <s v="0 a 5 anos"/>
    <x v="1"/>
    <x v="1"/>
    <x v="1"/>
    <x v="1"/>
    <x v="0"/>
    <x v="0"/>
    <x v="0"/>
    <x v="1"/>
    <s v=""/>
    <x v="1"/>
    <x v="80"/>
    <x v="0"/>
    <x v="0"/>
    <s v="Tv e Rádio,Mídias Sociais como: Facebook, Instagram, Twiter, etc...,Jornais e Revistas"/>
    <x v="0"/>
    <x v="0"/>
    <x v="1"/>
    <x v="0"/>
    <x v="0"/>
    <x v="66"/>
    <x v="1"/>
    <s v="Tiraria mais os direitos e daria ênfase nos deferes também!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Tabela dinâmica26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rowHeaderCaption="." colHeaderCaption=".">
  <location ref="B102:D107" firstHeaderRow="0" firstDataRow="1" firstDataCol="1"/>
  <pivotFields count="42"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Gênero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Nível de satisfação do emgrego atual" axis="axisRow" compact="0" outline="0" showAll="0">
      <items count="5">
        <item x="0"/>
        <item x="1"/>
        <item x="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Outras experiências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1"/>
        <item x="5"/>
        <item x="2"/>
        <item x="3"/>
        <item x="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" fld="22" subtotal="count" baseField="0" baseItem="0"/>
    <dataField name="Média salárial em R$" fld="28" subtotal="average" baseField="29" baseItem="5" numFmtId="43"/>
  </dataFields>
  <formats count="20">
    <format dxfId="27">
      <pivotArea type="origin" dataOnly="0" labelOnly="1" outline="0" fieldPosition="0"/>
    </format>
    <format dxfId="26">
      <pivotArea outline="0" collapsedLevelsAreSubtotals="1" fieldPosition="0"/>
    </format>
    <format dxfId="25">
      <pivotArea outline="0" fieldPosition="0">
        <references count="1">
          <reference field="4294967294" count="1" selected="0">
            <x v="1"/>
          </reference>
        </references>
      </pivotArea>
    </format>
    <format dxfId="24">
      <pivotArea field="29" type="button" dataOnly="0" labelOnly="1" outline="0"/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29" type="button" dataOnly="0" labelOnly="1" outline="0"/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9" type="button" dataOnly="0" labelOnly="1" outline="0"/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29" type="button" dataOnly="0" labelOnly="1" outline="0"/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9000000}" name="Tabela dinâmica28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chartFormat="6" rowHeaderCaption="." colHeaderCaption=".">
  <location ref="B122:E128" firstHeaderRow="1" firstDataRow="2" firstDataCol="1"/>
  <pivotFields count="42"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Gênero" axis="axisCol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Nível de satisfação do emgrego atual" axis="axisRow" compact="0" outline="0" showAll="0">
      <items count="5">
        <item x="2"/>
        <item x="3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Quantidade" fld="22" subtotal="count" baseField="0" baseItem="0"/>
  </dataFields>
  <formats count="26">
    <format dxfId="169">
      <pivotArea type="origin" dataOnly="0" labelOnly="1" outline="0" fieldPosition="0"/>
    </format>
    <format dxfId="168">
      <pivotArea outline="0" collapsedLevelsAreSubtotals="1" fieldPosition="0"/>
    </format>
    <format dxfId="167">
      <pivotArea dataOnly="0" labelOnly="1" outline="0" fieldPosition="0">
        <references count="1">
          <reference field="20" count="0"/>
        </references>
      </pivotArea>
    </format>
    <format dxfId="166">
      <pivotArea dataOnly="0" labelOnly="1" grandCol="1" outline="0" fieldPosition="0"/>
    </format>
    <format dxfId="165">
      <pivotArea field="23" type="button" dataOnly="0" labelOnly="1" outline="0" axis="axisRow" fieldPosition="0"/>
    </format>
    <format dxfId="164">
      <pivotArea type="all" dataOnly="0" outline="0" fieldPosition="0"/>
    </format>
    <format dxfId="163">
      <pivotArea outline="0" collapsedLevelsAreSubtotals="1" fieldPosition="0"/>
    </format>
    <format dxfId="162">
      <pivotArea type="origin" dataOnly="0" labelOnly="1" outline="0" fieldPosition="0"/>
    </format>
    <format dxfId="161">
      <pivotArea field="20" type="button" dataOnly="0" labelOnly="1" outline="0" axis="axisCol" fieldPosition="0"/>
    </format>
    <format dxfId="160">
      <pivotArea type="topRight" dataOnly="0" labelOnly="1" outline="0" fieldPosition="0"/>
    </format>
    <format dxfId="159">
      <pivotArea field="23" type="button" dataOnly="0" labelOnly="1" outline="0" axis="axisRow" fieldPosition="0"/>
    </format>
    <format dxfId="158">
      <pivotArea dataOnly="0" labelOnly="1" outline="0" fieldPosition="0">
        <references count="1">
          <reference field="23" count="0"/>
        </references>
      </pivotArea>
    </format>
    <format dxfId="157">
      <pivotArea dataOnly="0" labelOnly="1" grandRow="1" outline="0" fieldPosition="0"/>
    </format>
    <format dxfId="156">
      <pivotArea dataOnly="0" labelOnly="1" outline="0" fieldPosition="0">
        <references count="1">
          <reference field="20" count="0"/>
        </references>
      </pivotArea>
    </format>
    <format dxfId="155">
      <pivotArea dataOnly="0" labelOnly="1" grandCol="1" outline="0" fieldPosition="0"/>
    </format>
    <format dxfId="154">
      <pivotArea type="all" dataOnly="0" outline="0" fieldPosition="0"/>
    </format>
    <format dxfId="153">
      <pivotArea outline="0" collapsedLevelsAreSubtotals="1" fieldPosition="0"/>
    </format>
    <format dxfId="152">
      <pivotArea type="origin" dataOnly="0" labelOnly="1" outline="0" fieldPosition="0"/>
    </format>
    <format dxfId="151">
      <pivotArea field="20" type="button" dataOnly="0" labelOnly="1" outline="0" axis="axisCol" fieldPosition="0"/>
    </format>
    <format dxfId="150">
      <pivotArea type="topRight" dataOnly="0" labelOnly="1" outline="0" fieldPosition="0"/>
    </format>
    <format dxfId="149">
      <pivotArea field="23" type="button" dataOnly="0" labelOnly="1" outline="0" axis="axisRow" fieldPosition="0"/>
    </format>
    <format dxfId="148">
      <pivotArea dataOnly="0" labelOnly="1" outline="0" fieldPosition="0">
        <references count="1">
          <reference field="23" count="0"/>
        </references>
      </pivotArea>
    </format>
    <format dxfId="147">
      <pivotArea dataOnly="0" labelOnly="1" grandRow="1" outline="0" fieldPosition="0"/>
    </format>
    <format dxfId="146">
      <pivotArea dataOnly="0" labelOnly="1" outline="0" fieldPosition="0">
        <references count="1">
          <reference field="20" count="0"/>
        </references>
      </pivotArea>
    </format>
    <format dxfId="145">
      <pivotArea dataOnly="0" labelOnly="1" grandCol="1" outline="0" fieldPosition="0"/>
    </format>
    <format dxfId="144">
      <pivotArea type="all" dataOnly="0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 rowHeaderCaption="Gênero">
  <location ref="B14:C17" firstHeaderRow="1" firstDataRow="1" firstDataCol="1"/>
  <pivotFields count="42">
    <pivotField numFmtId="22" showAll="0"/>
    <pivotField numFmtId="22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Quantidade" fld="21" subtotal="count" baseField="0" baseItem="0"/>
  </dataFields>
  <formats count="12">
    <format dxfId="181">
      <pivotArea type="all" dataOnly="0" outline="0" fieldPosition="0"/>
    </format>
    <format dxfId="180">
      <pivotArea outline="0" collapsedLevelsAreSubtotals="1" fieldPosition="0"/>
    </format>
    <format dxfId="179">
      <pivotArea field="20" type="button" dataOnly="0" labelOnly="1" outline="0" axis="axisRow" fieldPosition="0"/>
    </format>
    <format dxfId="178">
      <pivotArea dataOnly="0" labelOnly="1" fieldPosition="0">
        <references count="1">
          <reference field="20" count="0"/>
        </references>
      </pivotArea>
    </format>
    <format dxfId="177">
      <pivotArea dataOnly="0" labelOnly="1" grandRow="1" outline="0" fieldPosition="0"/>
    </format>
    <format dxfId="176">
      <pivotArea dataOnly="0" labelOnly="1" outline="0" axis="axisValues" fieldPosition="0"/>
    </format>
    <format dxfId="175">
      <pivotArea type="all" dataOnly="0" outline="0" fieldPosition="0"/>
    </format>
    <format dxfId="174">
      <pivotArea outline="0" collapsedLevelsAreSubtotals="1" fieldPosition="0"/>
    </format>
    <format dxfId="173">
      <pivotArea field="20" type="button" dataOnly="0" labelOnly="1" outline="0" axis="axisRow" fieldPosition="0"/>
    </format>
    <format dxfId="172">
      <pivotArea dataOnly="0" labelOnly="1" fieldPosition="0">
        <references count="1">
          <reference field="20" count="0"/>
        </references>
      </pivotArea>
    </format>
    <format dxfId="171">
      <pivotArea dataOnly="0" labelOnly="1" grandRow="1" outline="0" fieldPosition="0"/>
    </format>
    <format dxfId="170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C000000}" name="Tabela dinâmica9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 rowHeaderCaption="As leis ajudam ou prejudicam?">
  <location ref="B169:C174" firstHeaderRow="1" firstDataRow="1" firstDataCol="1"/>
  <pivotFields count="42">
    <pivotField numFmtId="22" showAll="0"/>
    <pivotField numFmtId="22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</pivotFields>
  <rowFields count="1">
    <field x="3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Quantidade" fld="20" subtotal="count" baseField="0" baseItem="0"/>
  </dataFields>
  <formats count="19">
    <format dxfId="200">
      <pivotArea field="38" type="button" dataOnly="0" labelOnly="1" outline="0" axis="axisRow" fieldPosition="0"/>
    </format>
    <format dxfId="199">
      <pivotArea type="all" dataOnly="0" outline="0" fieldPosition="0"/>
    </format>
    <format dxfId="198">
      <pivotArea outline="0" collapsedLevelsAreSubtotals="1" fieldPosition="0"/>
    </format>
    <format dxfId="197">
      <pivotArea field="38" type="button" dataOnly="0" labelOnly="1" outline="0" axis="axisRow" fieldPosition="0"/>
    </format>
    <format dxfId="196">
      <pivotArea dataOnly="0" labelOnly="1" fieldPosition="0">
        <references count="1">
          <reference field="38" count="0"/>
        </references>
      </pivotArea>
    </format>
    <format dxfId="195">
      <pivotArea dataOnly="0" labelOnly="1" grandRow="1" outline="0" fieldPosition="0"/>
    </format>
    <format dxfId="194">
      <pivotArea dataOnly="0" labelOnly="1" outline="0" axis="axisValues" fieldPosition="0"/>
    </format>
    <format dxfId="193">
      <pivotArea type="all" dataOnly="0" outline="0" fieldPosition="0"/>
    </format>
    <format dxfId="192">
      <pivotArea outline="0" collapsedLevelsAreSubtotals="1" fieldPosition="0"/>
    </format>
    <format dxfId="191">
      <pivotArea field="38" type="button" dataOnly="0" labelOnly="1" outline="0" axis="axisRow" fieldPosition="0"/>
    </format>
    <format dxfId="190">
      <pivotArea dataOnly="0" labelOnly="1" fieldPosition="0">
        <references count="1">
          <reference field="38" count="0"/>
        </references>
      </pivotArea>
    </format>
    <format dxfId="189">
      <pivotArea dataOnly="0" labelOnly="1" grandRow="1" outline="0" fieldPosition="0"/>
    </format>
    <format dxfId="188">
      <pivotArea dataOnly="0" labelOnly="1" outline="0" axis="axisValues" fieldPosition="0"/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38" type="button" dataOnly="0" labelOnly="1" outline="0" axis="axisRow" fieldPosition="0"/>
    </format>
    <format dxfId="184">
      <pivotArea dataOnly="0" labelOnly="1" fieldPosition="0">
        <references count="1">
          <reference field="38" count="0"/>
        </references>
      </pivotArea>
    </format>
    <format dxfId="183">
      <pivotArea dataOnly="0" labelOnly="1" grandRow="1" outline="0" fieldPosition="0"/>
    </format>
    <format dxfId="182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8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8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8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8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38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8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8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8" count="1" selected="0">
            <x v="3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ela dinâmica10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Área de atuação">
  <location ref="B53:C57" firstHeaderRow="1" firstDataRow="1" firstDataCol="1"/>
  <pivotFields count="42">
    <pivotField numFmtId="22" showAll="0"/>
    <pivotField numFmtId="22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Quantidade" fld="20" subtotal="count" baseField="0" baseItem="0"/>
  </dataFields>
  <formats count="14">
    <format dxfId="214">
      <pivotArea type="all" dataOnly="0" outline="0" fieldPosition="0"/>
    </format>
    <format dxfId="213">
      <pivotArea outline="0" collapsedLevelsAreSubtotals="1" fieldPosition="0"/>
    </format>
    <format dxfId="212">
      <pivotArea field="19" type="button" dataOnly="0" labelOnly="1" outline="0" axis="axisRow" fieldPosition="0"/>
    </format>
    <format dxfId="211">
      <pivotArea dataOnly="0" labelOnly="1" fieldPosition="0">
        <references count="1">
          <reference field="19" count="0"/>
        </references>
      </pivotArea>
    </format>
    <format dxfId="210">
      <pivotArea dataOnly="0" labelOnly="1" grandRow="1" outline="0" fieldPosition="0"/>
    </format>
    <format dxfId="209">
      <pivotArea dataOnly="0" labelOnly="1" outline="0" axis="axisValues" fieldPosition="0"/>
    </format>
    <format dxfId="208">
      <pivotArea type="all" dataOnly="0" outline="0" fieldPosition="0"/>
    </format>
    <format dxfId="207">
      <pivotArea outline="0" collapsedLevelsAreSubtotals="1" fieldPosition="0"/>
    </format>
    <format dxfId="206">
      <pivotArea field="19" type="button" dataOnly="0" labelOnly="1" outline="0" axis="axisRow" fieldPosition="0"/>
    </format>
    <format dxfId="205">
      <pivotArea dataOnly="0" labelOnly="1" fieldPosition="0">
        <references count="1">
          <reference field="19" count="0"/>
        </references>
      </pivotArea>
    </format>
    <format dxfId="204">
      <pivotArea dataOnly="0" labelOnly="1" grandRow="1" outline="0" fieldPosition="0"/>
    </format>
    <format dxfId="203">
      <pivotArea dataOnly="0" labelOnly="1" outline="0" axis="axisValues" fieldPosition="0"/>
    </format>
    <format dxfId="202">
      <pivotArea outline="0" collapsedLevelsAreSubtotals="1" fieldPosition="0"/>
    </format>
    <format dxfId="201">
      <pivotArea dataOnly="0" labelOnly="1" outline="0" axis="axisValues" fieldPosition="0"/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C000000}" name="Tabela dinâmica8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chartFormat="3" rowHeaderCaption="." colHeaderCaption=".">
  <location ref="B34:H40" firstHeaderRow="1" firstDataRow="2" firstDataCol="1"/>
  <pivotFields count="42"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Gênero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6">
        <item x="1"/>
        <item x="0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Nível de satisfação do emgrego atual" axis="axisRow" compact="0" outline="0" showAll="0">
      <items count="5">
        <item x="2"/>
        <item x="3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Fields count="1">
    <field x="2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Quantidade" fld="22" subtotal="count" baseField="0" baseItem="0"/>
  </dataFields>
  <formats count="3">
    <format dxfId="7">
      <pivotArea type="origin" dataOnly="0" labelOnly="1" outline="0" fieldPosition="0"/>
    </format>
    <format dxfId="6">
      <pivotArea outline="0" collapsedLevelsAreSubtotals="1" fieldPosition="0"/>
    </format>
    <format dxfId="5">
      <pivotArea outline="0" fieldPosition="0">
        <references count="2">
          <reference field="21" count="0" selected="0"/>
          <reference field="23" count="0" selected="0"/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3D8E7-1CBB-4199-8348-9A51BB35E183}" name="Tabela dinâmica7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rowHeaderCaption="." colHeaderCaption=".">
  <location ref="C44:D49" firstHeaderRow="1" firstDataRow="1" firstDataCol="1"/>
  <pivotFields count="42"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Gênero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Nível de satisfação do emgrego atual" axis="axisRow" compact="0" outline="0" showAll="0">
      <items count="5">
        <item x="2"/>
        <item x="3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Quantidade" fld="22" subtotal="count" baseField="0" baseItem="0"/>
  </dataFields>
  <formats count="2">
    <format dxfId="1">
      <pivotArea type="origin" dataOnly="0" labelOnly="1" outline="0" fieldPosition="0"/>
    </format>
    <format dxfId="0">
      <pivotArea outline="0" collapsedLevelsAreSubtotals="1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D05C2-7F8E-478E-AD6B-BAC74A9CE184}" name="Tabela dinâmica8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chartFormat="3" rowHeaderCaption="." colHeaderCaption=".">
  <location ref="B24:H30" firstHeaderRow="1" firstDataRow="2" firstDataCol="1"/>
  <pivotFields count="42"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Gênero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6">
        <item x="1"/>
        <item x="0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Nível de satisfação do emgrego atual" axis="axisRow" compact="0" outline="0" showAll="0">
      <items count="5">
        <item x="2"/>
        <item x="3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Fields count="1">
    <field x="2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Quantidade" fld="22" subtotal="count" baseField="0" baseItem="0"/>
  </dataFields>
  <formats count="3">
    <format dxfId="4">
      <pivotArea type="origin" dataOnly="0" labelOnly="1" outline="0" fieldPosition="0"/>
    </format>
    <format dxfId="3">
      <pivotArea outline="0" collapsedLevelsAreSubtotals="1" fieldPosition="0"/>
    </format>
    <format dxfId="2">
      <pivotArea outline="0" fieldPosition="0">
        <references count="2">
          <reference field="21" count="0" selected="0"/>
          <reference field="23" count="0" selected="0"/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B000000}" name="Tabela dinâmica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 rowHeaderCaption="Escolaridade">
  <location ref="B35:C40" firstHeaderRow="1" firstDataRow="1" firstDataCol="1"/>
  <pivotFields count="42">
    <pivotField numFmtId="22" showAll="0"/>
    <pivotField numFmtId="22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Quantidade" fld="20" subtotal="count" baseField="0" baseItem="0"/>
  </dataFields>
  <formats count="12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22" type="button" dataOnly="0" labelOnly="1" outline="0" axis="axisRow" fieldPosition="0"/>
    </format>
    <format dxfId="36">
      <pivotArea dataOnly="0" labelOnly="1" fieldPosition="0">
        <references count="1">
          <reference field="22" count="0"/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22" type="button" dataOnly="0" labelOnly="1" outline="0" axis="axisRow" fieldPosition="0"/>
    </format>
    <format dxfId="30">
      <pivotArea dataOnly="0" labelOnly="1" fieldPosition="0">
        <references count="1">
          <reference field="22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Tabela dinâ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 rowHeaderCaption="Faixa etária">
  <location ref="B23:C29" firstHeaderRow="1" firstDataRow="1" firstDataCol="1"/>
  <pivotFields count="42">
    <pivotField numFmtId="22" showAll="0"/>
    <pivotField numFmtId="22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Quantidade" fld="20" subtotal="count" baseField="0" baseItem="0"/>
  </dataFields>
  <formats count="18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21" type="button" dataOnly="0" labelOnly="1" outline="0" axis="axisRow" fieldPosition="0"/>
    </format>
    <format dxfId="54">
      <pivotArea dataOnly="0" labelOnly="1" fieldPosition="0">
        <references count="1">
          <reference field="21" count="0"/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21" type="button" dataOnly="0" labelOnly="1" outline="0" axis="axisRow" fieldPosition="0"/>
    </format>
    <format dxfId="48">
      <pivotArea dataOnly="0" labelOnly="1" fieldPosition="0">
        <references count="1">
          <reference field="21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21" type="button" dataOnly="0" labelOnly="1" outline="0" axis="axisRow" fieldPosition="0"/>
    </format>
    <format dxfId="42">
      <pivotArea dataOnly="0" labelOnly="1" fieldPosition="0">
        <references count="1">
          <reference field="21" count="0"/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1" count="1" selected="0">
            <x v="4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A000000}" name="Tabela dinâmica29" cacheId="3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compact="0" compactData="0" multipleFieldFilters="0" chartFormat="2" rowHeaderCaption="." colHeaderCaption=".">
  <location ref="B135:D152" firstHeaderRow="1" firstDataRow="1" firstDataCol="2"/>
  <pivotFields count="42"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Gênero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0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Nível de satisfação do emgrego atual" axis="axisRow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3"/>
    <field x="21"/>
  </rowFields>
  <rowItems count="17">
    <i>
      <x/>
      <x/>
    </i>
    <i r="1">
      <x v="1"/>
    </i>
    <i r="1">
      <x v="2"/>
    </i>
    <i r="1">
      <x v="3"/>
    </i>
    <i>
      <x v="1"/>
      <x/>
    </i>
    <i r="1">
      <x v="2"/>
    </i>
    <i r="1">
      <x v="3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Quantidade" fld="22" subtotal="count" baseField="0" baseItem="0"/>
  </dataFields>
  <formats count="5">
    <format dxfId="62">
      <pivotArea type="origin" dataOnly="0" labelOnly="1" outline="0" fieldPosition="0"/>
    </format>
    <format dxfId="61">
      <pivotArea outline="0" collapsedLevelsAreSubtotals="1" fieldPosition="0"/>
    </format>
    <format dxfId="60">
      <pivotArea field="23" type="button" dataOnly="0" labelOnly="1" outline="0" axis="axisRow" fieldPosition="0"/>
    </format>
    <format dxfId="59">
      <pivotArea field="21" type="button" dataOnly="0" labelOnly="1" outline="0" axis="axisRow" fieldPosition="1"/>
    </format>
    <format dxfId="58">
      <pivotArea dataOnly="0" labelOnly="1" outline="0" axis="axisValues" fieldPosition="0"/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Tabela dinâmica15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rowHeaderCaption="." colHeaderCaption=".">
  <location ref="B72:C76" firstHeaderRow="1" firstDataRow="1" firstDataCol="1"/>
  <pivotFields count="42"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Gênero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Nível de satisfação do emgrego atual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Outras experiências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Filiação com sindicato trabalhista" axis="axisRow" compact="0" outline="0" showAll="0">
      <items count="5">
        <item m="1" x="3"/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Quantidade" fld="22" subtotal="count" baseField="0" baseItem="0"/>
  </dataFields>
  <formats count="13">
    <format dxfId="75">
      <pivotArea type="origin" dataOnly="0" labelOnly="1" outline="0" fieldPosition="0"/>
    </format>
    <format dxfId="74">
      <pivotArea outline="0" collapsedLevelsAreSubtotals="1" fieldPosition="0"/>
    </format>
    <format dxfId="73">
      <pivotArea outline="0" fieldPosition="0">
        <references count="1">
          <reference field="30" count="1" selected="0">
            <x v="1"/>
          </reference>
        </references>
      </pivotArea>
    </format>
    <format dxfId="72">
      <pivotArea field="30" type="button" dataOnly="0" labelOnly="1" outline="0" axis="axisRow" fieldPosition="0"/>
    </format>
    <format dxfId="71">
      <pivotArea type="all" dataOnly="0" outline="0" fieldPosition="0"/>
    </format>
    <format dxfId="70">
      <pivotArea field="30" type="button" dataOnly="0" labelOnly="1" outline="0" axis="axisRow" fieldPosition="0"/>
    </format>
    <format dxfId="69">
      <pivotArea field="30" type="button" dataOnly="0" labelOnly="1" outline="0" axis="axisRow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30" type="button" dataOnly="0" labelOnly="1" outline="0" axis="axisRow" fieldPosition="0"/>
    </format>
    <format dxfId="65">
      <pivotArea dataOnly="0" labelOnly="1" outline="0" fieldPosition="0">
        <references count="1">
          <reference field="30" count="0"/>
        </references>
      </pivotArea>
    </format>
    <format dxfId="64">
      <pivotArea dataOnly="0" labelOnly="1" grandRow="1" outline="0" fieldPosition="0"/>
    </format>
    <format dxfId="63">
      <pivotArea dataOnly="0" labelOnly="1" outline="0" axis="axisValues" fieldPosition="0"/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Tabela dinâmica25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chartFormat="3" rowHeaderCaption="." colHeaderCaption=".">
  <location ref="B90:C95" firstHeaderRow="1" firstDataRow="1" firstDataCol="1"/>
  <pivotFields count="42"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Gênero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Nível de satisfação do emgrego atual" axis="axisRow" compact="0" outline="0" showAll="0" sortType="descending">
      <items count="5">
        <item x="0"/>
        <item x="1"/>
        <item x="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Quantidade" fld="22" subtotal="count" baseField="0" baseItem="0"/>
  </dataFields>
  <formats count="30">
    <format dxfId="105">
      <pivotArea type="origin" dataOnly="0" labelOnly="1" outline="0" fieldPosition="0"/>
    </format>
    <format dxfId="104">
      <pivotArea outline="0" collapsedLevelsAreSubtotals="1" fieldPosition="0"/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23" type="button" dataOnly="0" labelOnly="1" outline="0" axis="axisRow" fieldPosition="0"/>
    </format>
    <format dxfId="100">
      <pivotArea dataOnly="0" labelOnly="1" outline="0" fieldPosition="0">
        <references count="1">
          <reference field="23" count="0"/>
        </references>
      </pivotArea>
    </format>
    <format dxfId="99">
      <pivotArea dataOnly="0" labelOnly="1" grandRow="1" outline="0" fieldPosition="0"/>
    </format>
    <format dxfId="98">
      <pivotArea dataOnly="0" labelOnly="1" outline="0" axis="axisValues" fieldPosition="0"/>
    </format>
    <format dxfId="97">
      <pivotArea type="all" dataOnly="0" outline="0" fieldPosition="0"/>
    </format>
    <format dxfId="96">
      <pivotArea outline="0" collapsedLevelsAreSubtotals="1" fieldPosition="0"/>
    </format>
    <format dxfId="95">
      <pivotArea field="23" type="button" dataOnly="0" labelOnly="1" outline="0" axis="axisRow" fieldPosition="0"/>
    </format>
    <format dxfId="94">
      <pivotArea dataOnly="0" labelOnly="1" outline="0" fieldPosition="0">
        <references count="1">
          <reference field="23" count="0"/>
        </references>
      </pivotArea>
    </format>
    <format dxfId="93">
      <pivotArea dataOnly="0" labelOnly="1" grandRow="1" outline="0" fieldPosition="0"/>
    </format>
    <format dxfId="92">
      <pivotArea dataOnly="0" labelOnly="1" outline="0" axis="axisValues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23" type="button" dataOnly="0" labelOnly="1" outline="0" axis="axisRow" fieldPosition="0"/>
    </format>
    <format dxfId="88">
      <pivotArea dataOnly="0" labelOnly="1" outline="0" fieldPosition="0">
        <references count="1">
          <reference field="23" count="0"/>
        </references>
      </pivotArea>
    </format>
    <format dxfId="87">
      <pivotArea dataOnly="0" labelOnly="1" outline="0" axis="axisValues" fieldPosition="0"/>
    </format>
    <format dxfId="86">
      <pivotArea field="23" type="button" dataOnly="0" labelOnly="1" outline="0" axis="axisRow" fieldPosition="0"/>
    </format>
    <format dxfId="85">
      <pivotArea outline="0" fieldPosition="0">
        <references count="1">
          <reference field="23" count="1" selected="0">
            <x v="0"/>
          </reference>
        </references>
      </pivotArea>
    </format>
    <format dxfId="84">
      <pivotArea field="23" type="button" dataOnly="0" labelOnly="1" outline="0" axis="axisRow" fieldPosition="0"/>
    </format>
    <format dxfId="83">
      <pivotArea dataOnly="0" labelOnly="1" outline="0" fieldPosition="0">
        <references count="1">
          <reference field="23" count="1">
            <x v="0"/>
          </reference>
        </references>
      </pivotArea>
    </format>
    <format dxfId="82">
      <pivotArea dataOnly="0" labelOnly="1" outline="0" axis="axisValues" fieldPosition="0"/>
    </format>
    <format dxfId="81">
      <pivotArea outline="0" fieldPosition="0">
        <references count="1">
          <reference field="23" count="1" selected="0">
            <x v="0"/>
          </reference>
        </references>
      </pivotArea>
    </format>
    <format dxfId="80">
      <pivotArea dataOnly="0" labelOnly="1" outline="0" fieldPosition="0">
        <references count="1">
          <reference field="23" count="1">
            <x v="0"/>
          </reference>
        </references>
      </pivotArea>
    </format>
    <format dxfId="79">
      <pivotArea outline="0" fieldPosition="0">
        <references count="1">
          <reference field="23" count="2" selected="0">
            <x v="1"/>
            <x v="2"/>
          </reference>
        </references>
      </pivotArea>
    </format>
    <format dxfId="78">
      <pivotArea dataOnly="0" labelOnly="1" outline="0" fieldPosition="0">
        <references count="1">
          <reference field="23" count="2">
            <x v="1"/>
            <x v="2"/>
          </reference>
        </references>
      </pivotArea>
    </format>
    <format dxfId="77">
      <pivotArea grandRow="1" outline="0" collapsedLevelsAreSubtotals="1" fieldPosition="0"/>
    </format>
    <format dxfId="76">
      <pivotArea dataOnly="0" labelOnly="1" grandRow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Tabela dinâmica16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chartFormat="5" rowHeaderCaption="." colHeaderCaption=".">
  <location ref="B60:C65" firstHeaderRow="1" firstDataRow="1" firstDataCol="1"/>
  <pivotFields count="42"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Gênero"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Nível de satisfação do emgrego atual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Outras experiências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m="1" x="4"/>
        <item x="1"/>
        <item x="0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Filiação com sindicato trabalhista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Quantidade" fld="20" subtotal="count" baseField="0" baseItem="0"/>
  </dataFields>
  <formats count="4">
    <format dxfId="109">
      <pivotArea type="origin" dataOnly="0" labelOnly="1" outline="0" fieldPosition="0"/>
    </format>
    <format dxfId="108">
      <pivotArea outline="0" collapsedLevelsAreSubtotals="1" fieldPosition="0"/>
    </format>
    <format dxfId="107">
      <pivotArea field="27" type="button" dataOnly="0" labelOnly="1" outline="0" axis="axisRow" fieldPosition="0"/>
    </format>
    <format dxfId="106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7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7" count="1" selected="0">
            <x v="4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8000000}" name="Tabela dinâmica27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rowHeaderCaption="." colHeaderCaption=".">
  <location ref="B112:D118" firstHeaderRow="0" firstDataRow="1" firstDataCol="1"/>
  <pivotFields count="42"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Gênero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x="1"/>
        <item x="0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Nível de satisfação do emgrego atual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Outras experiências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1"/>
        <item x="5"/>
        <item x="2"/>
        <item x="3"/>
        <item x="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" fld="22" subtotal="count" baseField="0" baseItem="0"/>
    <dataField name="Média salárial em R$" fld="28" subtotal="average" baseField="29" baseItem="5" numFmtId="43"/>
  </dataFields>
  <formats count="21">
    <format dxfId="130">
      <pivotArea type="origin" dataOnly="0" labelOnly="1" outline="0" fieldPosition="0"/>
    </format>
    <format dxfId="129">
      <pivotArea outline="0" collapsedLevelsAreSubtotals="1" fieldPosition="0"/>
    </format>
    <format dxfId="128">
      <pivotArea outline="0" fieldPosition="0">
        <references count="1">
          <reference field="4294967294" count="1" selected="0">
            <x v="1"/>
          </reference>
        </references>
      </pivotArea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21" type="button" dataOnly="0" labelOnly="1" outline="0" axis="axisRow" fieldPosition="0"/>
    </format>
    <format dxfId="124">
      <pivotArea dataOnly="0" labelOnly="1" outline="0" fieldPosition="0">
        <references count="1">
          <reference field="21" count="0"/>
        </references>
      </pivotArea>
    </format>
    <format dxfId="123">
      <pivotArea dataOnly="0" labelOnly="1" grandRow="1" outline="0" fieldPosition="0"/>
    </format>
    <format dxfId="1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21" type="button" dataOnly="0" labelOnly="1" outline="0" axis="axisRow" fieldPosition="0"/>
    </format>
    <format dxfId="118">
      <pivotArea dataOnly="0" labelOnly="1" outline="0" fieldPosition="0">
        <references count="1">
          <reference field="21" count="0"/>
        </references>
      </pivotArea>
    </format>
    <format dxfId="117">
      <pivotArea dataOnly="0" labelOnly="1" grandRow="1" outline="0" fieldPosition="0"/>
    </format>
    <format dxfId="1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21" type="button" dataOnly="0" labelOnly="1" outline="0" axis="axisRow" fieldPosition="0"/>
    </format>
    <format dxfId="112">
      <pivotArea dataOnly="0" labelOnly="1" outline="0" fieldPosition="0">
        <references count="1">
          <reference field="21" count="0"/>
        </references>
      </pivotArea>
    </format>
    <format dxfId="111">
      <pivotArea dataOnly="0" labelOnly="1" grandRow="1" outline="0" fieldPosition="0"/>
    </format>
    <format dxfId="1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1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Qual sua relação?">
  <location ref="B47:C50" firstHeaderRow="1" firstDataRow="1" firstDataCol="1"/>
  <pivotFields count="42">
    <pivotField numFmtId="22" showAll="0"/>
    <pivotField numFmtId="22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3">
    <i>
      <x/>
    </i>
    <i>
      <x v="1"/>
    </i>
    <i t="grand">
      <x/>
    </i>
  </rowItems>
  <colItems count="1">
    <i/>
  </colItems>
  <dataFields count="1">
    <dataField name="Quantidade" fld="20" subtotal="count" baseField="0" baseItem="0"/>
  </dataFields>
  <formats count="13"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18" type="button" dataOnly="0" labelOnly="1" outline="0" axis="axisRow" fieldPosition="0"/>
    </format>
    <format dxfId="140">
      <pivotArea dataOnly="0" labelOnly="1" fieldPosition="0">
        <references count="1">
          <reference field="18" count="0"/>
        </references>
      </pivotArea>
    </format>
    <format dxfId="139">
      <pivotArea dataOnly="0" labelOnly="1" grandRow="1" outline="0" fieldPosition="0"/>
    </format>
    <format dxfId="138">
      <pivotArea dataOnly="0" labelOnly="1" outline="0" axis="axisValues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18" type="button" dataOnly="0" labelOnly="1" outline="0" axis="axisRow" fieldPosition="0"/>
    </format>
    <format dxfId="134">
      <pivotArea dataOnly="0" labelOnly="1" fieldPosition="0">
        <references count="1">
          <reference field="18" count="0"/>
        </references>
      </pivotArea>
    </format>
    <format dxfId="133">
      <pivotArea dataOnly="0" labelOnly="1" grandRow="1" outline="0" fieldPosition="0"/>
    </format>
    <format dxfId="132">
      <pivotArea dataOnly="0" labelOnly="1" outline="0" axis="axisValues" fieldPosition="0"/>
    </format>
    <format dxfId="131">
      <pivotArea outline="0" collapsedLevelsAreSubtotals="1" fieldPosition="0"/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6"/>
  <sheetViews>
    <sheetView tabSelected="1" workbookViewId="0">
      <pane ySplit="1" topLeftCell="A2" activePane="bottomLeft" state="frozen"/>
      <selection pane="bottomLeft" activeCell="P9" sqref="P9"/>
    </sheetView>
  </sheetViews>
  <sheetFormatPr baseColWidth="10" defaultColWidth="15.6640625" defaultRowHeight="15" x14ac:dyDescent="0.2"/>
  <cols>
    <col min="1" max="16384" width="15.6640625" style="5"/>
  </cols>
  <sheetData>
    <row r="1" spans="1:18" x14ac:dyDescent="0.2">
      <c r="A1" s="105" t="s">
        <v>53</v>
      </c>
      <c r="B1" s="105" t="s">
        <v>54</v>
      </c>
      <c r="C1" s="105" t="s">
        <v>55</v>
      </c>
      <c r="D1" s="105" t="s">
        <v>56</v>
      </c>
      <c r="E1" s="105" t="s">
        <v>57</v>
      </c>
      <c r="F1" s="105" t="s">
        <v>58</v>
      </c>
      <c r="G1" s="105" t="s">
        <v>59</v>
      </c>
      <c r="H1" s="105" t="s">
        <v>60</v>
      </c>
      <c r="I1" s="105" t="s">
        <v>61</v>
      </c>
      <c r="J1" s="105" t="s">
        <v>62</v>
      </c>
      <c r="K1" s="105" t="s">
        <v>63</v>
      </c>
      <c r="L1" s="105" t="s">
        <v>64</v>
      </c>
      <c r="M1" s="105" t="s">
        <v>65</v>
      </c>
      <c r="N1" s="105" t="s">
        <v>66</v>
      </c>
      <c r="O1" s="105" t="s">
        <v>67</v>
      </c>
      <c r="P1" s="105" t="s">
        <v>68</v>
      </c>
      <c r="Q1" s="105" t="s">
        <v>69</v>
      </c>
      <c r="R1" s="105" t="s">
        <v>70</v>
      </c>
    </row>
    <row r="2" spans="1:18" x14ac:dyDescent="0.2">
      <c r="A2" s="4" t="s">
        <v>78</v>
      </c>
      <c r="B2" s="4" t="s">
        <v>79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75</v>
      </c>
      <c r="I2" s="4" t="s">
        <v>85</v>
      </c>
      <c r="J2" s="4" t="s">
        <v>86</v>
      </c>
      <c r="K2" s="4" t="s">
        <v>87</v>
      </c>
      <c r="L2" s="5">
        <v>15000</v>
      </c>
      <c r="M2" s="4" t="s">
        <v>88</v>
      </c>
      <c r="N2" s="4" t="s">
        <v>89</v>
      </c>
      <c r="O2" s="4" t="s">
        <v>90</v>
      </c>
      <c r="P2" s="4" t="s">
        <v>75</v>
      </c>
      <c r="Q2" s="4" t="s">
        <v>91</v>
      </c>
      <c r="R2" s="4" t="s">
        <v>92</v>
      </c>
    </row>
    <row r="3" spans="1:18" x14ac:dyDescent="0.2">
      <c r="A3" s="4" t="s">
        <v>95</v>
      </c>
      <c r="B3" s="4" t="s">
        <v>96</v>
      </c>
      <c r="C3" s="4" t="s">
        <v>80</v>
      </c>
      <c r="D3" s="4" t="s">
        <v>81</v>
      </c>
      <c r="E3" s="4" t="s">
        <v>97</v>
      </c>
      <c r="F3" s="4" t="s">
        <v>98</v>
      </c>
      <c r="G3" s="4" t="s">
        <v>84</v>
      </c>
      <c r="H3" s="4" t="s">
        <v>75</v>
      </c>
      <c r="I3" s="4" t="s">
        <v>89</v>
      </c>
      <c r="J3" s="4" t="s">
        <v>75</v>
      </c>
      <c r="K3" s="4" t="s">
        <v>99</v>
      </c>
      <c r="L3" s="5">
        <v>2738.76</v>
      </c>
      <c r="M3" s="4" t="s">
        <v>88</v>
      </c>
      <c r="N3" s="4" t="s">
        <v>89</v>
      </c>
      <c r="O3" s="4" t="s">
        <v>100</v>
      </c>
      <c r="P3" s="4" t="s">
        <v>75</v>
      </c>
      <c r="Q3" s="4" t="s">
        <v>101</v>
      </c>
      <c r="R3" s="4" t="s">
        <v>102</v>
      </c>
    </row>
    <row r="4" spans="1:18" x14ac:dyDescent="0.2">
      <c r="A4" s="4" t="s">
        <v>95</v>
      </c>
      <c r="B4" s="4" t="s">
        <v>96</v>
      </c>
      <c r="C4" s="4" t="s">
        <v>80</v>
      </c>
      <c r="D4" s="4" t="s">
        <v>104</v>
      </c>
      <c r="E4" s="4" t="s">
        <v>82</v>
      </c>
      <c r="F4" s="4" t="s">
        <v>98</v>
      </c>
      <c r="G4" s="4" t="s">
        <v>75</v>
      </c>
      <c r="H4" s="4" t="s">
        <v>75</v>
      </c>
      <c r="I4" s="4" t="s">
        <v>85</v>
      </c>
      <c r="J4" s="4" t="s">
        <v>105</v>
      </c>
      <c r="K4" s="4" t="s">
        <v>99</v>
      </c>
      <c r="L4" s="5">
        <v>2943.99</v>
      </c>
      <c r="M4" s="4" t="s">
        <v>88</v>
      </c>
      <c r="N4" s="4" t="s">
        <v>89</v>
      </c>
      <c r="O4" s="4" t="s">
        <v>106</v>
      </c>
      <c r="P4" s="4" t="s">
        <v>75</v>
      </c>
      <c r="Q4" s="4" t="s">
        <v>107</v>
      </c>
      <c r="R4" s="4" t="s">
        <v>108</v>
      </c>
    </row>
    <row r="5" spans="1:18" x14ac:dyDescent="0.2">
      <c r="A5" s="4" t="s">
        <v>111</v>
      </c>
      <c r="B5" s="4" t="s">
        <v>96</v>
      </c>
      <c r="C5" s="4" t="s">
        <v>80</v>
      </c>
      <c r="D5" s="4" t="s">
        <v>104</v>
      </c>
      <c r="E5" s="4" t="s">
        <v>112</v>
      </c>
      <c r="F5" s="4" t="s">
        <v>98</v>
      </c>
      <c r="G5" s="4" t="s">
        <v>84</v>
      </c>
      <c r="H5" s="4" t="s">
        <v>75</v>
      </c>
      <c r="I5" s="4" t="s">
        <v>85</v>
      </c>
      <c r="J5" s="4" t="s">
        <v>113</v>
      </c>
      <c r="K5" s="4" t="s">
        <v>114</v>
      </c>
      <c r="L5" s="5">
        <v>2030.12</v>
      </c>
      <c r="M5" s="4" t="s">
        <v>115</v>
      </c>
      <c r="N5" s="4" t="s">
        <v>89</v>
      </c>
      <c r="O5" s="4" t="s">
        <v>116</v>
      </c>
      <c r="P5" s="4" t="s">
        <v>75</v>
      </c>
      <c r="Q5" s="4" t="s">
        <v>117</v>
      </c>
      <c r="R5" s="4" t="s">
        <v>118</v>
      </c>
    </row>
    <row r="6" spans="1:18" x14ac:dyDescent="0.2">
      <c r="A6" s="4" t="s">
        <v>78</v>
      </c>
      <c r="B6" s="4" t="s">
        <v>96</v>
      </c>
      <c r="C6" s="4" t="s">
        <v>80</v>
      </c>
      <c r="D6" s="4" t="s">
        <v>104</v>
      </c>
      <c r="E6" s="4" t="s">
        <v>121</v>
      </c>
      <c r="F6" s="4" t="s">
        <v>122</v>
      </c>
      <c r="G6" s="4" t="s">
        <v>115</v>
      </c>
      <c r="H6" s="4" t="s">
        <v>75</v>
      </c>
      <c r="I6" s="4" t="s">
        <v>89</v>
      </c>
      <c r="J6" s="4" t="s">
        <v>75</v>
      </c>
      <c r="K6" s="4" t="s">
        <v>99</v>
      </c>
      <c r="L6" s="5">
        <v>1624.55</v>
      </c>
      <c r="M6" s="4" t="s">
        <v>115</v>
      </c>
      <c r="N6" s="4" t="s">
        <v>89</v>
      </c>
      <c r="O6" s="4" t="s">
        <v>106</v>
      </c>
      <c r="P6" s="4" t="s">
        <v>75</v>
      </c>
      <c r="Q6" s="4" t="s">
        <v>123</v>
      </c>
      <c r="R6" s="4" t="s">
        <v>124</v>
      </c>
    </row>
    <row r="7" spans="1:18" x14ac:dyDescent="0.2">
      <c r="A7" s="4" t="s">
        <v>78</v>
      </c>
      <c r="B7" s="4" t="s">
        <v>79</v>
      </c>
      <c r="C7" s="4" t="s">
        <v>127</v>
      </c>
      <c r="D7" s="4" t="s">
        <v>81</v>
      </c>
      <c r="E7" s="4" t="s">
        <v>121</v>
      </c>
      <c r="F7" s="4" t="s">
        <v>98</v>
      </c>
      <c r="G7" s="4" t="s">
        <v>75</v>
      </c>
      <c r="H7" s="4" t="s">
        <v>75</v>
      </c>
      <c r="I7" s="4" t="s">
        <v>89</v>
      </c>
      <c r="J7" s="4" t="s">
        <v>75</v>
      </c>
      <c r="K7" s="4" t="s">
        <v>114</v>
      </c>
      <c r="L7" s="5">
        <v>10669.67</v>
      </c>
      <c r="M7" s="4" t="s">
        <v>128</v>
      </c>
      <c r="N7" s="4" t="s">
        <v>89</v>
      </c>
      <c r="O7" s="4" t="s">
        <v>106</v>
      </c>
      <c r="P7" s="4" t="s">
        <v>75</v>
      </c>
      <c r="Q7" s="4" t="s">
        <v>129</v>
      </c>
      <c r="R7" s="4" t="s">
        <v>130</v>
      </c>
    </row>
    <row r="8" spans="1:18" x14ac:dyDescent="0.2">
      <c r="A8" s="4" t="s">
        <v>78</v>
      </c>
      <c r="B8" s="4" t="s">
        <v>79</v>
      </c>
      <c r="C8" s="4" t="s">
        <v>80</v>
      </c>
      <c r="D8" s="4" t="s">
        <v>104</v>
      </c>
      <c r="E8" s="4" t="s">
        <v>121</v>
      </c>
      <c r="F8" s="4" t="s">
        <v>98</v>
      </c>
      <c r="G8" s="4" t="s">
        <v>115</v>
      </c>
      <c r="H8" s="4" t="s">
        <v>75</v>
      </c>
      <c r="I8" s="4" t="s">
        <v>89</v>
      </c>
      <c r="J8" s="4" t="s">
        <v>75</v>
      </c>
      <c r="K8" s="4" t="s">
        <v>99</v>
      </c>
      <c r="L8" s="5">
        <v>2716.66</v>
      </c>
      <c r="M8" s="4" t="s">
        <v>75</v>
      </c>
      <c r="N8" s="4" t="s">
        <v>89</v>
      </c>
      <c r="O8" s="4" t="s">
        <v>116</v>
      </c>
      <c r="P8" s="4" t="s">
        <v>75</v>
      </c>
      <c r="Q8" s="4" t="s">
        <v>133</v>
      </c>
      <c r="R8" s="4" t="s">
        <v>134</v>
      </c>
    </row>
    <row r="9" spans="1:18" x14ac:dyDescent="0.2">
      <c r="A9" s="4" t="s">
        <v>95</v>
      </c>
      <c r="B9" s="4" t="s">
        <v>96</v>
      </c>
      <c r="C9" s="4" t="s">
        <v>80</v>
      </c>
      <c r="D9" s="4" t="s">
        <v>81</v>
      </c>
      <c r="E9" s="4" t="s">
        <v>112</v>
      </c>
      <c r="F9" s="4" t="s">
        <v>98</v>
      </c>
      <c r="G9" s="4" t="s">
        <v>84</v>
      </c>
      <c r="H9" s="4" t="s">
        <v>75</v>
      </c>
      <c r="I9" s="4" t="s">
        <v>85</v>
      </c>
      <c r="J9" s="4" t="s">
        <v>136</v>
      </c>
      <c r="K9" s="4" t="s">
        <v>87</v>
      </c>
      <c r="L9" s="5">
        <v>4487.3599999999997</v>
      </c>
      <c r="M9" s="4" t="s">
        <v>88</v>
      </c>
      <c r="N9" s="4" t="s">
        <v>89</v>
      </c>
      <c r="O9" s="4" t="s">
        <v>137</v>
      </c>
      <c r="P9" s="4" t="s">
        <v>75</v>
      </c>
      <c r="Q9" s="4" t="s">
        <v>138</v>
      </c>
      <c r="R9" s="4" t="s">
        <v>139</v>
      </c>
    </row>
    <row r="10" spans="1:18" x14ac:dyDescent="0.2">
      <c r="A10" s="4" t="s">
        <v>78</v>
      </c>
      <c r="B10" s="4" t="s">
        <v>79</v>
      </c>
      <c r="C10" s="4" t="s">
        <v>142</v>
      </c>
      <c r="D10" s="4" t="s">
        <v>81</v>
      </c>
      <c r="E10" s="4" t="s">
        <v>121</v>
      </c>
      <c r="F10" s="4" t="s">
        <v>83</v>
      </c>
      <c r="G10" s="4" t="s">
        <v>143</v>
      </c>
      <c r="H10" s="4" t="s">
        <v>75</v>
      </c>
      <c r="I10" s="4" t="s">
        <v>85</v>
      </c>
      <c r="J10" s="4" t="s">
        <v>144</v>
      </c>
      <c r="K10" s="4" t="s">
        <v>87</v>
      </c>
      <c r="L10" s="5">
        <v>15000</v>
      </c>
      <c r="M10" s="4" t="s">
        <v>128</v>
      </c>
      <c r="N10" s="4" t="s">
        <v>145</v>
      </c>
      <c r="O10" s="4" t="s">
        <v>146</v>
      </c>
      <c r="P10" s="4" t="s">
        <v>75</v>
      </c>
      <c r="Q10" s="4" t="s">
        <v>147</v>
      </c>
      <c r="R10" s="4" t="s">
        <v>148</v>
      </c>
    </row>
    <row r="11" spans="1:18" x14ac:dyDescent="0.2">
      <c r="A11" s="4" t="s">
        <v>111</v>
      </c>
      <c r="B11" s="4" t="s">
        <v>96</v>
      </c>
      <c r="C11" s="4" t="s">
        <v>127</v>
      </c>
      <c r="D11" s="4" t="s">
        <v>81</v>
      </c>
      <c r="E11" s="4" t="s">
        <v>112</v>
      </c>
      <c r="F11" s="4" t="s">
        <v>83</v>
      </c>
      <c r="G11" s="4" t="s">
        <v>115</v>
      </c>
      <c r="H11" s="4" t="s">
        <v>75</v>
      </c>
      <c r="I11" s="4" t="s">
        <v>85</v>
      </c>
      <c r="J11" s="4" t="s">
        <v>151</v>
      </c>
      <c r="K11" s="4" t="s">
        <v>114</v>
      </c>
      <c r="L11" s="5">
        <v>3181.18</v>
      </c>
      <c r="M11" s="4" t="s">
        <v>152</v>
      </c>
      <c r="N11" s="4" t="s">
        <v>89</v>
      </c>
      <c r="O11" s="4" t="s">
        <v>116</v>
      </c>
      <c r="P11" s="4" t="s">
        <v>75</v>
      </c>
      <c r="Q11" s="4" t="s">
        <v>153</v>
      </c>
      <c r="R11" s="4" t="s">
        <v>75</v>
      </c>
    </row>
    <row r="12" spans="1:18" x14ac:dyDescent="0.2">
      <c r="A12" s="4" t="s">
        <v>111</v>
      </c>
      <c r="B12" s="4" t="s">
        <v>96</v>
      </c>
      <c r="C12" s="4" t="s">
        <v>80</v>
      </c>
      <c r="D12" s="4" t="s">
        <v>81</v>
      </c>
      <c r="E12" s="4" t="s">
        <v>97</v>
      </c>
      <c r="F12" s="4" t="s">
        <v>98</v>
      </c>
      <c r="G12" s="4" t="s">
        <v>84</v>
      </c>
      <c r="H12" s="4" t="s">
        <v>75</v>
      </c>
      <c r="I12" s="4" t="s">
        <v>89</v>
      </c>
      <c r="J12" s="4" t="s">
        <v>75</v>
      </c>
      <c r="K12" s="4" t="s">
        <v>99</v>
      </c>
      <c r="L12" s="5">
        <v>1407.89</v>
      </c>
      <c r="M12" s="4" t="s">
        <v>88</v>
      </c>
      <c r="N12" s="4" t="s">
        <v>145</v>
      </c>
      <c r="O12" s="4" t="s">
        <v>106</v>
      </c>
      <c r="P12" s="4" t="s">
        <v>75</v>
      </c>
      <c r="Q12" s="4" t="s">
        <v>156</v>
      </c>
      <c r="R12" s="4" t="s">
        <v>157</v>
      </c>
    </row>
    <row r="13" spans="1:18" x14ac:dyDescent="0.2">
      <c r="A13" s="4" t="s">
        <v>78</v>
      </c>
      <c r="B13" s="4" t="s">
        <v>96</v>
      </c>
      <c r="C13" s="4" t="s">
        <v>127</v>
      </c>
      <c r="D13" s="4" t="s">
        <v>81</v>
      </c>
      <c r="E13" s="4" t="s">
        <v>82</v>
      </c>
      <c r="F13" s="4" t="s">
        <v>83</v>
      </c>
      <c r="G13" s="4" t="s">
        <v>75</v>
      </c>
      <c r="H13" s="4" t="s">
        <v>75</v>
      </c>
      <c r="I13" s="4" t="s">
        <v>89</v>
      </c>
      <c r="J13" s="4" t="s">
        <v>75</v>
      </c>
      <c r="K13" s="4" t="s">
        <v>99</v>
      </c>
      <c r="L13" s="5">
        <v>7448.63</v>
      </c>
      <c r="M13" s="4" t="s">
        <v>115</v>
      </c>
      <c r="N13" s="4" t="s">
        <v>89</v>
      </c>
      <c r="O13" s="4" t="s">
        <v>116</v>
      </c>
      <c r="P13" s="4" t="s">
        <v>75</v>
      </c>
      <c r="Q13" s="4" t="s">
        <v>160</v>
      </c>
      <c r="R13" s="4" t="s">
        <v>161</v>
      </c>
    </row>
    <row r="14" spans="1:18" x14ac:dyDescent="0.2">
      <c r="A14" s="4" t="s">
        <v>78</v>
      </c>
      <c r="B14" s="4" t="s">
        <v>96</v>
      </c>
      <c r="C14" s="4" t="s">
        <v>80</v>
      </c>
      <c r="D14" s="4" t="s">
        <v>81</v>
      </c>
      <c r="E14" s="4" t="s">
        <v>121</v>
      </c>
      <c r="F14" s="4" t="s">
        <v>122</v>
      </c>
      <c r="G14" s="4" t="s">
        <v>75</v>
      </c>
      <c r="H14" s="4" t="s">
        <v>75</v>
      </c>
      <c r="I14" s="4" t="s">
        <v>89</v>
      </c>
      <c r="J14" s="4" t="s">
        <v>75</v>
      </c>
      <c r="K14" s="4" t="s">
        <v>87</v>
      </c>
      <c r="L14" s="5">
        <v>3560.39</v>
      </c>
      <c r="M14" s="4" t="s">
        <v>88</v>
      </c>
      <c r="N14" s="4" t="s">
        <v>89</v>
      </c>
      <c r="O14" s="4" t="s">
        <v>90</v>
      </c>
      <c r="P14" s="4" t="s">
        <v>75</v>
      </c>
      <c r="Q14" s="4" t="s">
        <v>163</v>
      </c>
      <c r="R14" s="4" t="s">
        <v>164</v>
      </c>
    </row>
    <row r="15" spans="1:18" x14ac:dyDescent="0.2">
      <c r="A15" s="4" t="s">
        <v>95</v>
      </c>
      <c r="B15" s="4" t="s">
        <v>96</v>
      </c>
      <c r="C15" s="4" t="s">
        <v>80</v>
      </c>
      <c r="D15" s="4" t="s">
        <v>104</v>
      </c>
      <c r="E15" s="4" t="s">
        <v>112</v>
      </c>
      <c r="F15" s="4" t="s">
        <v>98</v>
      </c>
      <c r="G15" s="4" t="s">
        <v>84</v>
      </c>
      <c r="H15" s="4" t="s">
        <v>75</v>
      </c>
      <c r="I15" s="4" t="s">
        <v>89</v>
      </c>
      <c r="J15" s="4" t="s">
        <v>75</v>
      </c>
      <c r="K15" s="4" t="s">
        <v>87</v>
      </c>
      <c r="L15" s="5">
        <v>11101.08</v>
      </c>
      <c r="M15" s="4" t="s">
        <v>75</v>
      </c>
      <c r="N15" s="4" t="s">
        <v>145</v>
      </c>
      <c r="O15" s="4" t="s">
        <v>146</v>
      </c>
      <c r="P15" s="4" t="s">
        <v>75</v>
      </c>
      <c r="Q15" s="4" t="s">
        <v>167</v>
      </c>
      <c r="R15" s="4" t="s">
        <v>168</v>
      </c>
    </row>
    <row r="16" spans="1:18" x14ac:dyDescent="0.2">
      <c r="A16" s="4" t="s">
        <v>78</v>
      </c>
      <c r="B16" s="4" t="s">
        <v>96</v>
      </c>
      <c r="C16" s="4" t="s">
        <v>80</v>
      </c>
      <c r="D16" s="4" t="s">
        <v>81</v>
      </c>
      <c r="E16" s="4" t="s">
        <v>112</v>
      </c>
      <c r="F16" s="4" t="s">
        <v>98</v>
      </c>
      <c r="G16" s="4" t="s">
        <v>84</v>
      </c>
      <c r="H16" s="4" t="s">
        <v>75</v>
      </c>
      <c r="I16" s="4" t="s">
        <v>89</v>
      </c>
      <c r="J16" s="4" t="s">
        <v>75</v>
      </c>
      <c r="K16" s="4" t="s">
        <v>87</v>
      </c>
      <c r="L16" s="5">
        <v>5036.1000000000004</v>
      </c>
      <c r="M16" s="4" t="s">
        <v>88</v>
      </c>
      <c r="N16" s="4" t="s">
        <v>89</v>
      </c>
      <c r="O16" s="4" t="s">
        <v>146</v>
      </c>
      <c r="P16" s="4" t="s">
        <v>75</v>
      </c>
      <c r="Q16" s="4" t="s">
        <v>75</v>
      </c>
      <c r="R16" s="4" t="s">
        <v>75</v>
      </c>
    </row>
    <row r="17" spans="1:18" x14ac:dyDescent="0.2">
      <c r="A17" s="4" t="s">
        <v>111</v>
      </c>
      <c r="B17" s="4" t="s">
        <v>79</v>
      </c>
      <c r="C17" s="4" t="s">
        <v>127</v>
      </c>
      <c r="D17" s="4" t="s">
        <v>104</v>
      </c>
      <c r="E17" s="4" t="s">
        <v>112</v>
      </c>
      <c r="F17" s="4" t="s">
        <v>172</v>
      </c>
      <c r="G17" s="4" t="s">
        <v>84</v>
      </c>
      <c r="H17" s="4" t="s">
        <v>75</v>
      </c>
      <c r="I17" s="4" t="s">
        <v>85</v>
      </c>
      <c r="J17" s="4" t="s">
        <v>173</v>
      </c>
      <c r="K17" s="4" t="s">
        <v>87</v>
      </c>
      <c r="L17" s="5">
        <v>3544.3</v>
      </c>
      <c r="M17" s="4" t="s">
        <v>115</v>
      </c>
      <c r="N17" s="4" t="s">
        <v>89</v>
      </c>
      <c r="O17" s="4" t="s">
        <v>116</v>
      </c>
      <c r="P17" s="4" t="s">
        <v>75</v>
      </c>
      <c r="Q17" s="4" t="s">
        <v>174</v>
      </c>
      <c r="R17" s="4" t="s">
        <v>175</v>
      </c>
    </row>
    <row r="18" spans="1:18" x14ac:dyDescent="0.2">
      <c r="A18" s="4" t="s">
        <v>95</v>
      </c>
      <c r="B18" s="4" t="s">
        <v>79</v>
      </c>
      <c r="C18" s="4" t="s">
        <v>80</v>
      </c>
      <c r="D18" s="4" t="s">
        <v>81</v>
      </c>
      <c r="E18" s="4" t="s">
        <v>112</v>
      </c>
      <c r="F18" s="4" t="s">
        <v>172</v>
      </c>
      <c r="G18" s="4" t="s">
        <v>115</v>
      </c>
      <c r="H18" s="4" t="s">
        <v>75</v>
      </c>
      <c r="I18" s="4" t="s">
        <v>89</v>
      </c>
      <c r="J18" s="4" t="s">
        <v>75</v>
      </c>
      <c r="K18" s="4" t="s">
        <v>99</v>
      </c>
      <c r="L18" s="5">
        <v>10613.72</v>
      </c>
      <c r="M18" s="4" t="s">
        <v>115</v>
      </c>
      <c r="N18" s="4" t="s">
        <v>145</v>
      </c>
      <c r="O18" s="4" t="s">
        <v>146</v>
      </c>
      <c r="P18" s="4" t="s">
        <v>75</v>
      </c>
      <c r="Q18" s="4" t="s">
        <v>178</v>
      </c>
      <c r="R18" s="4" t="s">
        <v>179</v>
      </c>
    </row>
    <row r="19" spans="1:18" x14ac:dyDescent="0.2">
      <c r="A19" s="4" t="s">
        <v>95</v>
      </c>
      <c r="B19" s="4" t="s">
        <v>96</v>
      </c>
      <c r="C19" s="4" t="s">
        <v>80</v>
      </c>
      <c r="D19" s="4" t="s">
        <v>104</v>
      </c>
      <c r="E19" s="4" t="s">
        <v>112</v>
      </c>
      <c r="F19" s="4" t="s">
        <v>83</v>
      </c>
      <c r="G19" s="4" t="s">
        <v>143</v>
      </c>
      <c r="H19" s="4" t="s">
        <v>75</v>
      </c>
      <c r="I19" s="4" t="s">
        <v>85</v>
      </c>
      <c r="J19" s="4" t="s">
        <v>182</v>
      </c>
      <c r="K19" s="4" t="s">
        <v>87</v>
      </c>
      <c r="L19" s="5">
        <v>1950.89</v>
      </c>
      <c r="M19" s="4" t="s">
        <v>152</v>
      </c>
      <c r="N19" s="4" t="s">
        <v>145</v>
      </c>
      <c r="O19" s="4" t="s">
        <v>116</v>
      </c>
      <c r="P19" s="4" t="s">
        <v>75</v>
      </c>
      <c r="Q19" s="4" t="s">
        <v>183</v>
      </c>
      <c r="R19" s="4" t="s">
        <v>184</v>
      </c>
    </row>
    <row r="20" spans="1:18" x14ac:dyDescent="0.2">
      <c r="A20" s="4" t="s">
        <v>95</v>
      </c>
      <c r="B20" s="4" t="s">
        <v>96</v>
      </c>
      <c r="C20" s="4" t="s">
        <v>80</v>
      </c>
      <c r="D20" s="4" t="s">
        <v>81</v>
      </c>
      <c r="E20" s="4" t="s">
        <v>112</v>
      </c>
      <c r="F20" s="4" t="s">
        <v>98</v>
      </c>
      <c r="G20" s="4" t="s">
        <v>84</v>
      </c>
      <c r="H20" s="4" t="s">
        <v>75</v>
      </c>
      <c r="I20" s="4" t="s">
        <v>85</v>
      </c>
      <c r="J20" s="4" t="s">
        <v>187</v>
      </c>
      <c r="K20" s="4" t="s">
        <v>87</v>
      </c>
      <c r="L20" s="5">
        <v>2030.69</v>
      </c>
      <c r="M20" s="4" t="s">
        <v>115</v>
      </c>
      <c r="N20" s="4" t="s">
        <v>75</v>
      </c>
      <c r="O20" s="4" t="s">
        <v>116</v>
      </c>
      <c r="P20" s="4" t="s">
        <v>75</v>
      </c>
      <c r="Q20" s="4" t="s">
        <v>188</v>
      </c>
      <c r="R20" s="4" t="s">
        <v>189</v>
      </c>
    </row>
    <row r="21" spans="1:18" x14ac:dyDescent="0.2">
      <c r="A21" s="4" t="s">
        <v>78</v>
      </c>
      <c r="B21" s="4" t="s">
        <v>79</v>
      </c>
      <c r="C21" s="4" t="s">
        <v>127</v>
      </c>
      <c r="D21" s="4" t="s">
        <v>81</v>
      </c>
      <c r="E21" s="4" t="s">
        <v>112</v>
      </c>
      <c r="F21" s="4" t="s">
        <v>83</v>
      </c>
      <c r="G21" s="4" t="s">
        <v>143</v>
      </c>
      <c r="H21" s="4" t="s">
        <v>75</v>
      </c>
      <c r="I21" s="4" t="s">
        <v>85</v>
      </c>
      <c r="J21" s="4" t="s">
        <v>75</v>
      </c>
      <c r="K21" s="4" t="s">
        <v>75</v>
      </c>
      <c r="L21" s="5">
        <v>8995.7900000000009</v>
      </c>
      <c r="M21" s="4" t="s">
        <v>115</v>
      </c>
      <c r="N21" s="4" t="s">
        <v>89</v>
      </c>
      <c r="O21" s="4" t="s">
        <v>116</v>
      </c>
      <c r="P21" s="4" t="s">
        <v>75</v>
      </c>
      <c r="Q21" s="4" t="s">
        <v>192</v>
      </c>
      <c r="R21" s="4" t="s">
        <v>193</v>
      </c>
    </row>
    <row r="22" spans="1:18" x14ac:dyDescent="0.2">
      <c r="A22" s="4" t="s">
        <v>95</v>
      </c>
      <c r="B22" s="4" t="s">
        <v>96</v>
      </c>
      <c r="C22" s="4" t="s">
        <v>127</v>
      </c>
      <c r="D22" s="4" t="s">
        <v>104</v>
      </c>
      <c r="E22" s="4" t="s">
        <v>82</v>
      </c>
      <c r="F22" s="4" t="s">
        <v>172</v>
      </c>
      <c r="G22" s="4" t="s">
        <v>84</v>
      </c>
      <c r="H22" s="4" t="s">
        <v>75</v>
      </c>
      <c r="I22" s="4" t="s">
        <v>89</v>
      </c>
      <c r="J22" s="4" t="s">
        <v>75</v>
      </c>
      <c r="K22" s="4" t="s">
        <v>99</v>
      </c>
      <c r="L22" s="5">
        <v>4531.72</v>
      </c>
      <c r="M22" s="4" t="s">
        <v>88</v>
      </c>
      <c r="N22" s="4" t="s">
        <v>89</v>
      </c>
      <c r="O22" s="4" t="s">
        <v>146</v>
      </c>
      <c r="P22" s="4" t="s">
        <v>75</v>
      </c>
      <c r="Q22" s="4" t="s">
        <v>196</v>
      </c>
      <c r="R22" s="4" t="s">
        <v>197</v>
      </c>
    </row>
    <row r="23" spans="1:18" x14ac:dyDescent="0.2">
      <c r="A23" s="4" t="s">
        <v>111</v>
      </c>
      <c r="B23" s="4" t="s">
        <v>79</v>
      </c>
      <c r="C23" s="4" t="s">
        <v>80</v>
      </c>
      <c r="D23" s="4" t="s">
        <v>81</v>
      </c>
      <c r="E23" s="4" t="s">
        <v>112</v>
      </c>
      <c r="F23" s="4" t="s">
        <v>172</v>
      </c>
      <c r="G23" s="4" t="s">
        <v>75</v>
      </c>
      <c r="H23" s="4" t="s">
        <v>75</v>
      </c>
      <c r="I23" s="4" t="s">
        <v>85</v>
      </c>
      <c r="J23" s="4" t="s">
        <v>75</v>
      </c>
      <c r="K23" s="4" t="s">
        <v>87</v>
      </c>
      <c r="L23" s="5">
        <v>6064.98</v>
      </c>
      <c r="M23" s="4" t="s">
        <v>115</v>
      </c>
      <c r="N23" s="4" t="s">
        <v>89</v>
      </c>
      <c r="O23" s="4" t="s">
        <v>116</v>
      </c>
      <c r="P23" s="4" t="s">
        <v>75</v>
      </c>
      <c r="Q23" s="4" t="s">
        <v>200</v>
      </c>
      <c r="R23" s="4" t="s">
        <v>201</v>
      </c>
    </row>
    <row r="24" spans="1:18" x14ac:dyDescent="0.2">
      <c r="A24" s="4" t="s">
        <v>95</v>
      </c>
      <c r="B24" s="4" t="s">
        <v>96</v>
      </c>
      <c r="C24" s="4" t="s">
        <v>127</v>
      </c>
      <c r="D24" s="4" t="s">
        <v>81</v>
      </c>
      <c r="E24" s="4" t="s">
        <v>112</v>
      </c>
      <c r="F24" s="4" t="s">
        <v>172</v>
      </c>
      <c r="G24" s="4" t="s">
        <v>143</v>
      </c>
      <c r="H24" s="4" t="s">
        <v>75</v>
      </c>
      <c r="I24" s="4" t="s">
        <v>85</v>
      </c>
      <c r="J24" s="4" t="s">
        <v>204</v>
      </c>
      <c r="K24" s="4" t="s">
        <v>87</v>
      </c>
      <c r="L24" s="5">
        <v>8167.81</v>
      </c>
      <c r="M24" s="4" t="s">
        <v>88</v>
      </c>
      <c r="N24" s="4" t="s">
        <v>89</v>
      </c>
      <c r="O24" s="4" t="s">
        <v>205</v>
      </c>
      <c r="P24" s="4" t="s">
        <v>206</v>
      </c>
      <c r="Q24" s="4" t="s">
        <v>207</v>
      </c>
      <c r="R24" s="4" t="s">
        <v>208</v>
      </c>
    </row>
    <row r="25" spans="1:18" x14ac:dyDescent="0.2">
      <c r="A25" s="4" t="s">
        <v>111</v>
      </c>
      <c r="B25" s="4" t="s">
        <v>96</v>
      </c>
      <c r="C25" s="4" t="s">
        <v>80</v>
      </c>
      <c r="D25" s="4" t="s">
        <v>81</v>
      </c>
      <c r="E25" s="4" t="s">
        <v>112</v>
      </c>
      <c r="F25" s="4" t="s">
        <v>98</v>
      </c>
      <c r="G25" s="4" t="s">
        <v>84</v>
      </c>
      <c r="H25" s="4" t="s">
        <v>75</v>
      </c>
      <c r="I25" s="4" t="s">
        <v>85</v>
      </c>
      <c r="J25" s="4" t="s">
        <v>211</v>
      </c>
      <c r="K25" s="4" t="s">
        <v>87</v>
      </c>
      <c r="L25" s="5">
        <v>2509.02</v>
      </c>
      <c r="M25" s="4" t="s">
        <v>88</v>
      </c>
      <c r="N25" s="4" t="s">
        <v>89</v>
      </c>
      <c r="O25" s="4" t="s">
        <v>90</v>
      </c>
      <c r="P25" s="4" t="s">
        <v>75</v>
      </c>
      <c r="Q25" s="4" t="s">
        <v>212</v>
      </c>
      <c r="R25" s="4" t="s">
        <v>213</v>
      </c>
    </row>
    <row r="26" spans="1:18" x14ac:dyDescent="0.2">
      <c r="A26" s="4" t="s">
        <v>78</v>
      </c>
      <c r="B26" s="4" t="s">
        <v>96</v>
      </c>
      <c r="C26" s="4" t="s">
        <v>127</v>
      </c>
      <c r="D26" s="4" t="s">
        <v>81</v>
      </c>
      <c r="E26" s="4" t="s">
        <v>121</v>
      </c>
      <c r="F26" s="4" t="s">
        <v>172</v>
      </c>
      <c r="G26" s="4" t="s">
        <v>84</v>
      </c>
      <c r="H26" s="4" t="s">
        <v>75</v>
      </c>
      <c r="I26" s="4" t="s">
        <v>85</v>
      </c>
      <c r="J26" s="4" t="s">
        <v>216</v>
      </c>
      <c r="K26" s="4" t="s">
        <v>114</v>
      </c>
      <c r="L26" s="5">
        <v>10151.82</v>
      </c>
      <c r="M26" s="4" t="s">
        <v>75</v>
      </c>
      <c r="N26" s="4" t="s">
        <v>89</v>
      </c>
      <c r="O26" s="4" t="s">
        <v>146</v>
      </c>
      <c r="P26" s="4" t="s">
        <v>75</v>
      </c>
      <c r="Q26" s="4" t="s">
        <v>217</v>
      </c>
      <c r="R26" s="4" t="s">
        <v>218</v>
      </c>
    </row>
    <row r="27" spans="1:18" x14ac:dyDescent="0.2">
      <c r="A27" s="4" t="s">
        <v>78</v>
      </c>
      <c r="B27" s="4" t="s">
        <v>96</v>
      </c>
      <c r="C27" s="4" t="s">
        <v>80</v>
      </c>
      <c r="D27" s="4" t="s">
        <v>81</v>
      </c>
      <c r="E27" s="4" t="s">
        <v>121</v>
      </c>
      <c r="F27" s="4" t="s">
        <v>83</v>
      </c>
      <c r="G27" s="4" t="s">
        <v>84</v>
      </c>
      <c r="H27" s="4" t="s">
        <v>75</v>
      </c>
      <c r="I27" s="4" t="s">
        <v>89</v>
      </c>
      <c r="J27" s="4" t="s">
        <v>75</v>
      </c>
      <c r="K27" s="4" t="s">
        <v>87</v>
      </c>
      <c r="L27" s="5">
        <v>14177.22</v>
      </c>
      <c r="M27" s="4" t="s">
        <v>115</v>
      </c>
      <c r="N27" s="4" t="s">
        <v>89</v>
      </c>
      <c r="O27" s="4" t="s">
        <v>116</v>
      </c>
      <c r="P27" s="4" t="s">
        <v>75</v>
      </c>
      <c r="Q27" s="4" t="s">
        <v>221</v>
      </c>
      <c r="R27" s="4" t="s">
        <v>222</v>
      </c>
    </row>
    <row r="28" spans="1:18" x14ac:dyDescent="0.2">
      <c r="A28" s="4" t="s">
        <v>78</v>
      </c>
      <c r="B28" s="4" t="s">
        <v>79</v>
      </c>
      <c r="C28" s="4" t="s">
        <v>80</v>
      </c>
      <c r="D28" s="4" t="s">
        <v>81</v>
      </c>
      <c r="E28" s="4" t="s">
        <v>121</v>
      </c>
      <c r="F28" s="4" t="s">
        <v>98</v>
      </c>
      <c r="G28" s="4" t="s">
        <v>75</v>
      </c>
      <c r="H28" s="4" t="s">
        <v>75</v>
      </c>
      <c r="I28" s="4" t="s">
        <v>89</v>
      </c>
      <c r="J28" s="4" t="s">
        <v>75</v>
      </c>
      <c r="K28" s="4" t="s">
        <v>99</v>
      </c>
      <c r="L28" s="5">
        <v>12635.76</v>
      </c>
      <c r="M28" s="4" t="s">
        <v>88</v>
      </c>
      <c r="N28" s="4" t="s">
        <v>89</v>
      </c>
      <c r="O28" s="4" t="s">
        <v>90</v>
      </c>
      <c r="P28" s="4" t="s">
        <v>75</v>
      </c>
      <c r="Q28" s="4" t="s">
        <v>225</v>
      </c>
      <c r="R28" s="4" t="s">
        <v>161</v>
      </c>
    </row>
    <row r="29" spans="1:18" x14ac:dyDescent="0.2">
      <c r="A29" s="4" t="s">
        <v>78</v>
      </c>
      <c r="B29" s="4" t="s">
        <v>96</v>
      </c>
      <c r="C29" s="4" t="s">
        <v>127</v>
      </c>
      <c r="D29" s="4" t="s">
        <v>104</v>
      </c>
      <c r="E29" s="4" t="s">
        <v>112</v>
      </c>
      <c r="F29" s="4" t="s">
        <v>172</v>
      </c>
      <c r="G29" s="4" t="s">
        <v>115</v>
      </c>
      <c r="H29" s="4" t="s">
        <v>75</v>
      </c>
      <c r="I29" s="4" t="s">
        <v>85</v>
      </c>
      <c r="J29" s="4" t="s">
        <v>228</v>
      </c>
      <c r="K29" s="4" t="s">
        <v>99</v>
      </c>
      <c r="L29" s="5">
        <v>4033.23</v>
      </c>
      <c r="M29" s="4" t="s">
        <v>229</v>
      </c>
      <c r="N29" s="4" t="s">
        <v>89</v>
      </c>
      <c r="O29" s="4" t="s">
        <v>100</v>
      </c>
      <c r="P29" s="4" t="s">
        <v>75</v>
      </c>
      <c r="Q29" s="4" t="s">
        <v>230</v>
      </c>
      <c r="R29" s="4" t="s">
        <v>231</v>
      </c>
    </row>
    <row r="30" spans="1:18" x14ac:dyDescent="0.2">
      <c r="A30" s="4" t="s">
        <v>95</v>
      </c>
      <c r="B30" s="4" t="s">
        <v>96</v>
      </c>
      <c r="C30" s="4" t="s">
        <v>80</v>
      </c>
      <c r="D30" s="4" t="s">
        <v>81</v>
      </c>
      <c r="E30" s="4" t="s">
        <v>112</v>
      </c>
      <c r="F30" s="4" t="s">
        <v>98</v>
      </c>
      <c r="G30" s="4" t="s">
        <v>75</v>
      </c>
      <c r="H30" s="4" t="s">
        <v>75</v>
      </c>
      <c r="I30" s="4" t="s">
        <v>89</v>
      </c>
      <c r="J30" s="4" t="s">
        <v>75</v>
      </c>
      <c r="K30" s="4" t="s">
        <v>75</v>
      </c>
      <c r="L30" s="5">
        <v>3267.15</v>
      </c>
      <c r="M30" s="4" t="s">
        <v>75</v>
      </c>
      <c r="N30" s="4" t="s">
        <v>89</v>
      </c>
      <c r="O30" s="4" t="s">
        <v>234</v>
      </c>
      <c r="P30" s="4" t="s">
        <v>75</v>
      </c>
      <c r="Q30" s="4" t="s">
        <v>75</v>
      </c>
      <c r="R30" s="4" t="s">
        <v>75</v>
      </c>
    </row>
    <row r="31" spans="1:18" x14ac:dyDescent="0.2">
      <c r="A31" s="4" t="s">
        <v>111</v>
      </c>
      <c r="B31" s="4" t="s">
        <v>96</v>
      </c>
      <c r="C31" s="4" t="s">
        <v>80</v>
      </c>
      <c r="D31" s="4" t="s">
        <v>104</v>
      </c>
      <c r="E31" s="4" t="s">
        <v>97</v>
      </c>
      <c r="F31" s="4" t="s">
        <v>83</v>
      </c>
      <c r="G31" s="4" t="s">
        <v>75</v>
      </c>
      <c r="H31" s="4" t="s">
        <v>75</v>
      </c>
      <c r="I31" s="4" t="s">
        <v>85</v>
      </c>
      <c r="J31" s="4" t="s">
        <v>237</v>
      </c>
      <c r="K31" s="4" t="s">
        <v>87</v>
      </c>
      <c r="L31" s="5">
        <v>1413.37</v>
      </c>
      <c r="M31" s="4" t="s">
        <v>115</v>
      </c>
      <c r="N31" s="4" t="s">
        <v>89</v>
      </c>
      <c r="O31" s="4" t="s">
        <v>106</v>
      </c>
      <c r="P31" s="4" t="s">
        <v>75</v>
      </c>
      <c r="Q31" s="4" t="s">
        <v>196</v>
      </c>
      <c r="R31" s="4" t="s">
        <v>161</v>
      </c>
    </row>
    <row r="32" spans="1:18" x14ac:dyDescent="0.2">
      <c r="A32" s="4" t="s">
        <v>111</v>
      </c>
      <c r="B32" s="4" t="s">
        <v>96</v>
      </c>
      <c r="C32" s="4" t="s">
        <v>127</v>
      </c>
      <c r="D32" s="4" t="s">
        <v>81</v>
      </c>
      <c r="E32" s="4" t="s">
        <v>97</v>
      </c>
      <c r="F32" s="4" t="s">
        <v>98</v>
      </c>
      <c r="G32" s="4" t="s">
        <v>115</v>
      </c>
      <c r="H32" s="4" t="s">
        <v>75</v>
      </c>
      <c r="I32" s="4" t="s">
        <v>89</v>
      </c>
      <c r="J32" s="4" t="s">
        <v>75</v>
      </c>
      <c r="K32" s="4" t="s">
        <v>99</v>
      </c>
      <c r="L32" s="5">
        <v>1009.9</v>
      </c>
      <c r="M32" s="4" t="s">
        <v>115</v>
      </c>
      <c r="N32" s="4" t="s">
        <v>89</v>
      </c>
      <c r="O32" s="4" t="s">
        <v>106</v>
      </c>
      <c r="P32" s="4" t="s">
        <v>75</v>
      </c>
      <c r="Q32" s="4" t="s">
        <v>240</v>
      </c>
      <c r="R32" s="4" t="s">
        <v>75</v>
      </c>
    </row>
    <row r="33" spans="1:18" x14ac:dyDescent="0.2">
      <c r="A33" s="4" t="s">
        <v>78</v>
      </c>
      <c r="B33" s="4" t="s">
        <v>96</v>
      </c>
      <c r="C33" s="4" t="s">
        <v>142</v>
      </c>
      <c r="D33" s="4" t="s">
        <v>81</v>
      </c>
      <c r="E33" s="4" t="s">
        <v>112</v>
      </c>
      <c r="F33" s="4" t="s">
        <v>83</v>
      </c>
      <c r="G33" s="4" t="s">
        <v>84</v>
      </c>
      <c r="H33" s="4" t="s">
        <v>75</v>
      </c>
      <c r="I33" s="4" t="s">
        <v>85</v>
      </c>
      <c r="J33" s="4" t="s">
        <v>75</v>
      </c>
      <c r="K33" s="4" t="s">
        <v>87</v>
      </c>
      <c r="L33" s="5">
        <v>8005.62</v>
      </c>
      <c r="M33" s="4" t="s">
        <v>88</v>
      </c>
      <c r="N33" s="4" t="s">
        <v>89</v>
      </c>
      <c r="O33" s="4" t="s">
        <v>146</v>
      </c>
      <c r="P33" s="4" t="s">
        <v>75</v>
      </c>
      <c r="Q33" s="4" t="s">
        <v>243</v>
      </c>
      <c r="R33" s="4" t="s">
        <v>75</v>
      </c>
    </row>
    <row r="34" spans="1:18" x14ac:dyDescent="0.2">
      <c r="A34" s="4" t="s">
        <v>95</v>
      </c>
      <c r="B34" s="4" t="s">
        <v>96</v>
      </c>
      <c r="C34" s="4" t="s">
        <v>142</v>
      </c>
      <c r="D34" s="4" t="s">
        <v>104</v>
      </c>
      <c r="E34" s="4" t="s">
        <v>82</v>
      </c>
      <c r="F34" s="4" t="s">
        <v>172</v>
      </c>
      <c r="G34" s="4" t="s">
        <v>75</v>
      </c>
      <c r="H34" s="4" t="s">
        <v>75</v>
      </c>
      <c r="I34" s="4" t="s">
        <v>89</v>
      </c>
      <c r="J34" s="4" t="s">
        <v>75</v>
      </c>
      <c r="K34" s="4" t="s">
        <v>87</v>
      </c>
      <c r="L34" s="5">
        <v>4143.75</v>
      </c>
      <c r="M34" s="4" t="s">
        <v>152</v>
      </c>
      <c r="N34" s="4" t="s">
        <v>89</v>
      </c>
      <c r="O34" s="4" t="s">
        <v>106</v>
      </c>
      <c r="P34" s="4" t="s">
        <v>75</v>
      </c>
      <c r="Q34" s="4" t="s">
        <v>246</v>
      </c>
      <c r="R34" s="4" t="s">
        <v>75</v>
      </c>
    </row>
    <row r="35" spans="1:18" x14ac:dyDescent="0.2">
      <c r="A35" s="4" t="s">
        <v>78</v>
      </c>
      <c r="B35" s="4" t="s">
        <v>79</v>
      </c>
      <c r="C35" s="4" t="s">
        <v>127</v>
      </c>
      <c r="D35" s="4" t="s">
        <v>81</v>
      </c>
      <c r="E35" s="4" t="s">
        <v>112</v>
      </c>
      <c r="F35" s="4" t="s">
        <v>83</v>
      </c>
      <c r="G35" s="4" t="s">
        <v>115</v>
      </c>
      <c r="H35" s="4" t="s">
        <v>75</v>
      </c>
      <c r="I35" s="4" t="s">
        <v>85</v>
      </c>
      <c r="J35" s="4" t="s">
        <v>75</v>
      </c>
      <c r="K35" s="4" t="s">
        <v>99</v>
      </c>
      <c r="L35" s="5">
        <v>8003.36</v>
      </c>
      <c r="M35" s="4" t="s">
        <v>115</v>
      </c>
      <c r="N35" s="4" t="s">
        <v>89</v>
      </c>
      <c r="O35" s="4" t="s">
        <v>146</v>
      </c>
      <c r="P35" s="4" t="s">
        <v>75</v>
      </c>
      <c r="Q35" s="4" t="s">
        <v>249</v>
      </c>
      <c r="R35" s="4" t="s">
        <v>75</v>
      </c>
    </row>
    <row r="36" spans="1:18" x14ac:dyDescent="0.2">
      <c r="A36" s="4" t="s">
        <v>95</v>
      </c>
      <c r="B36" s="4" t="s">
        <v>96</v>
      </c>
      <c r="C36" s="4" t="s">
        <v>127</v>
      </c>
      <c r="D36" s="4" t="s">
        <v>104</v>
      </c>
      <c r="E36" s="4" t="s">
        <v>112</v>
      </c>
      <c r="F36" s="4" t="s">
        <v>98</v>
      </c>
      <c r="G36" s="4" t="s">
        <v>115</v>
      </c>
      <c r="H36" s="4" t="s">
        <v>75</v>
      </c>
      <c r="I36" s="4" t="s">
        <v>89</v>
      </c>
      <c r="J36" s="4" t="s">
        <v>75</v>
      </c>
      <c r="K36" s="4" t="s">
        <v>87</v>
      </c>
      <c r="L36" s="5">
        <v>1949.46</v>
      </c>
      <c r="M36" s="4" t="s">
        <v>152</v>
      </c>
      <c r="N36" s="4" t="s">
        <v>89</v>
      </c>
      <c r="O36" s="4" t="s">
        <v>146</v>
      </c>
      <c r="P36" s="4" t="s">
        <v>75</v>
      </c>
      <c r="Q36" s="4" t="s">
        <v>252</v>
      </c>
      <c r="R36" s="4" t="s">
        <v>161</v>
      </c>
    </row>
    <row r="37" spans="1:18" x14ac:dyDescent="0.2">
      <c r="A37" s="4" t="s">
        <v>95</v>
      </c>
      <c r="B37" s="4" t="s">
        <v>96</v>
      </c>
      <c r="C37" s="4" t="s">
        <v>80</v>
      </c>
      <c r="D37" s="4" t="s">
        <v>81</v>
      </c>
      <c r="E37" s="4" t="s">
        <v>112</v>
      </c>
      <c r="F37" s="4" t="s">
        <v>83</v>
      </c>
      <c r="G37" s="4" t="s">
        <v>115</v>
      </c>
      <c r="H37" s="4" t="s">
        <v>75</v>
      </c>
      <c r="I37" s="4" t="s">
        <v>85</v>
      </c>
      <c r="J37" s="4" t="s">
        <v>255</v>
      </c>
      <c r="K37" s="4" t="s">
        <v>87</v>
      </c>
      <c r="L37" s="5">
        <v>2780.9</v>
      </c>
      <c r="M37" s="4" t="s">
        <v>115</v>
      </c>
      <c r="N37" s="4" t="s">
        <v>89</v>
      </c>
      <c r="O37" s="4" t="s">
        <v>106</v>
      </c>
      <c r="P37" s="4" t="s">
        <v>75</v>
      </c>
      <c r="Q37" s="4" t="s">
        <v>256</v>
      </c>
      <c r="R37" s="4" t="s">
        <v>257</v>
      </c>
    </row>
    <row r="38" spans="1:18" x14ac:dyDescent="0.2">
      <c r="A38" s="4" t="s">
        <v>111</v>
      </c>
      <c r="B38" s="4" t="s">
        <v>96</v>
      </c>
      <c r="C38" s="4" t="s">
        <v>80</v>
      </c>
      <c r="D38" s="4" t="s">
        <v>104</v>
      </c>
      <c r="E38" s="4" t="s">
        <v>112</v>
      </c>
      <c r="F38" s="4" t="s">
        <v>98</v>
      </c>
      <c r="G38" s="4" t="s">
        <v>84</v>
      </c>
      <c r="H38" s="4" t="s">
        <v>75</v>
      </c>
      <c r="I38" s="4" t="s">
        <v>85</v>
      </c>
      <c r="J38" s="4" t="s">
        <v>259</v>
      </c>
      <c r="K38" s="4" t="s">
        <v>87</v>
      </c>
      <c r="L38" s="5">
        <v>1327.25</v>
      </c>
      <c r="M38" s="4" t="s">
        <v>115</v>
      </c>
      <c r="N38" s="4" t="s">
        <v>89</v>
      </c>
      <c r="O38" s="4" t="s">
        <v>260</v>
      </c>
      <c r="P38" s="4" t="s">
        <v>261</v>
      </c>
      <c r="Q38" s="4" t="s">
        <v>262</v>
      </c>
      <c r="R38" s="4" t="s">
        <v>263</v>
      </c>
    </row>
    <row r="39" spans="1:18" x14ac:dyDescent="0.2">
      <c r="A39" s="4" t="s">
        <v>111</v>
      </c>
      <c r="B39" s="4" t="s">
        <v>96</v>
      </c>
      <c r="C39" s="4" t="s">
        <v>127</v>
      </c>
      <c r="D39" s="4" t="s">
        <v>81</v>
      </c>
      <c r="E39" s="4" t="s">
        <v>97</v>
      </c>
      <c r="F39" s="4" t="s">
        <v>83</v>
      </c>
      <c r="G39" s="4" t="s">
        <v>84</v>
      </c>
      <c r="H39" s="4" t="s">
        <v>75</v>
      </c>
      <c r="I39" s="4" t="s">
        <v>89</v>
      </c>
      <c r="J39" s="4" t="s">
        <v>75</v>
      </c>
      <c r="K39" s="4" t="s">
        <v>99</v>
      </c>
      <c r="L39" s="5">
        <v>4223.83</v>
      </c>
      <c r="M39" s="4" t="s">
        <v>128</v>
      </c>
      <c r="N39" s="4" t="s">
        <v>89</v>
      </c>
      <c r="O39" s="4" t="s">
        <v>106</v>
      </c>
      <c r="P39" s="4" t="s">
        <v>75</v>
      </c>
      <c r="Q39" s="4" t="s">
        <v>75</v>
      </c>
      <c r="R39" s="4" t="s">
        <v>75</v>
      </c>
    </row>
    <row r="40" spans="1:18" x14ac:dyDescent="0.2">
      <c r="A40" s="4" t="s">
        <v>95</v>
      </c>
      <c r="B40" s="4" t="s">
        <v>96</v>
      </c>
      <c r="C40" s="4" t="s">
        <v>127</v>
      </c>
      <c r="D40" s="4" t="s">
        <v>81</v>
      </c>
      <c r="E40" s="4" t="s">
        <v>112</v>
      </c>
      <c r="F40" s="4" t="s">
        <v>98</v>
      </c>
      <c r="G40" s="4" t="s">
        <v>75</v>
      </c>
      <c r="H40" s="4" t="s">
        <v>75</v>
      </c>
      <c r="I40" s="4" t="s">
        <v>85</v>
      </c>
      <c r="J40" s="4" t="s">
        <v>75</v>
      </c>
      <c r="K40" s="4" t="s">
        <v>87</v>
      </c>
      <c r="L40" s="5">
        <v>3008.49</v>
      </c>
      <c r="M40" s="4" t="s">
        <v>115</v>
      </c>
      <c r="N40" s="4" t="s">
        <v>89</v>
      </c>
      <c r="O40" s="4" t="s">
        <v>106</v>
      </c>
      <c r="P40" s="4" t="s">
        <v>75</v>
      </c>
      <c r="Q40" s="4" t="s">
        <v>75</v>
      </c>
      <c r="R40" s="4" t="s">
        <v>75</v>
      </c>
    </row>
    <row r="41" spans="1:18" x14ac:dyDescent="0.2">
      <c r="A41" s="4" t="s">
        <v>111</v>
      </c>
      <c r="B41" s="4" t="s">
        <v>96</v>
      </c>
      <c r="C41" s="4" t="s">
        <v>127</v>
      </c>
      <c r="D41" s="4" t="s">
        <v>104</v>
      </c>
      <c r="E41" s="4" t="s">
        <v>82</v>
      </c>
      <c r="F41" s="4" t="s">
        <v>98</v>
      </c>
      <c r="G41" s="4" t="s">
        <v>115</v>
      </c>
      <c r="H41" s="4" t="s">
        <v>75</v>
      </c>
      <c r="I41" s="4" t="s">
        <v>89</v>
      </c>
      <c r="J41" s="4" t="s">
        <v>75</v>
      </c>
      <c r="K41" s="4" t="s">
        <v>87</v>
      </c>
      <c r="L41" s="5">
        <v>1900.68</v>
      </c>
      <c r="M41" s="4" t="s">
        <v>115</v>
      </c>
      <c r="N41" s="4" t="s">
        <v>145</v>
      </c>
      <c r="O41" s="4" t="s">
        <v>106</v>
      </c>
      <c r="P41" s="4" t="s">
        <v>75</v>
      </c>
      <c r="Q41" s="4" t="s">
        <v>270</v>
      </c>
      <c r="R41" s="4" t="s">
        <v>75</v>
      </c>
    </row>
    <row r="42" spans="1:18" x14ac:dyDescent="0.2">
      <c r="A42" s="4" t="s">
        <v>95</v>
      </c>
      <c r="B42" s="4" t="s">
        <v>79</v>
      </c>
      <c r="C42" s="4" t="s">
        <v>127</v>
      </c>
      <c r="D42" s="4" t="s">
        <v>81</v>
      </c>
      <c r="E42" s="4" t="s">
        <v>97</v>
      </c>
      <c r="F42" s="4" t="s">
        <v>172</v>
      </c>
      <c r="G42" s="4" t="s">
        <v>75</v>
      </c>
      <c r="H42" s="4" t="s">
        <v>75</v>
      </c>
      <c r="I42" s="4" t="s">
        <v>89</v>
      </c>
      <c r="J42" s="4" t="s">
        <v>75</v>
      </c>
      <c r="K42" s="4" t="s">
        <v>87</v>
      </c>
      <c r="L42" s="5">
        <v>2003.42</v>
      </c>
      <c r="M42" s="4" t="s">
        <v>88</v>
      </c>
      <c r="N42" s="4" t="s">
        <v>89</v>
      </c>
      <c r="O42" s="4" t="s">
        <v>106</v>
      </c>
      <c r="P42" s="4" t="s">
        <v>75</v>
      </c>
      <c r="Q42" s="4" t="s">
        <v>196</v>
      </c>
      <c r="R42" s="4" t="s">
        <v>75</v>
      </c>
    </row>
    <row r="43" spans="1:18" x14ac:dyDescent="0.2">
      <c r="A43" s="4" t="s">
        <v>78</v>
      </c>
      <c r="B43" s="4" t="s">
        <v>96</v>
      </c>
      <c r="C43" s="4" t="s">
        <v>142</v>
      </c>
      <c r="D43" s="4" t="s">
        <v>81</v>
      </c>
      <c r="E43" s="4" t="s">
        <v>112</v>
      </c>
      <c r="F43" s="4" t="s">
        <v>83</v>
      </c>
      <c r="G43" s="4" t="s">
        <v>84</v>
      </c>
      <c r="H43" s="4" t="s">
        <v>75</v>
      </c>
      <c r="I43" s="4" t="s">
        <v>85</v>
      </c>
      <c r="J43" s="4" t="s">
        <v>275</v>
      </c>
      <c r="K43" s="4" t="s">
        <v>87</v>
      </c>
      <c r="L43" s="5">
        <v>5703.85</v>
      </c>
      <c r="M43" s="4" t="s">
        <v>115</v>
      </c>
      <c r="N43" s="4" t="s">
        <v>145</v>
      </c>
      <c r="O43" s="4" t="s">
        <v>106</v>
      </c>
      <c r="P43" s="4" t="s">
        <v>75</v>
      </c>
      <c r="Q43" s="4" t="s">
        <v>276</v>
      </c>
      <c r="R43" s="4" t="s">
        <v>277</v>
      </c>
    </row>
    <row r="44" spans="1:18" x14ac:dyDescent="0.2">
      <c r="A44" s="4" t="s">
        <v>95</v>
      </c>
      <c r="B44" s="4" t="s">
        <v>79</v>
      </c>
      <c r="C44" s="4" t="s">
        <v>127</v>
      </c>
      <c r="D44" s="4" t="s">
        <v>81</v>
      </c>
      <c r="E44" s="4" t="s">
        <v>121</v>
      </c>
      <c r="F44" s="4" t="s">
        <v>98</v>
      </c>
      <c r="G44" s="4" t="s">
        <v>84</v>
      </c>
      <c r="H44" s="4" t="s">
        <v>75</v>
      </c>
      <c r="I44" s="4" t="s">
        <v>85</v>
      </c>
      <c r="J44" s="4" t="s">
        <v>280</v>
      </c>
      <c r="K44" s="4" t="s">
        <v>87</v>
      </c>
      <c r="L44" s="5">
        <v>3032.49</v>
      </c>
      <c r="M44" s="4" t="s">
        <v>152</v>
      </c>
      <c r="N44" s="4" t="s">
        <v>89</v>
      </c>
      <c r="O44" s="4" t="s">
        <v>146</v>
      </c>
      <c r="P44" s="4" t="s">
        <v>75</v>
      </c>
      <c r="Q44" s="4" t="s">
        <v>281</v>
      </c>
      <c r="R44" s="4" t="s">
        <v>282</v>
      </c>
    </row>
    <row r="45" spans="1:18" x14ac:dyDescent="0.2">
      <c r="A45" s="4" t="s">
        <v>111</v>
      </c>
      <c r="B45" s="4" t="s">
        <v>96</v>
      </c>
      <c r="C45" s="4" t="s">
        <v>142</v>
      </c>
      <c r="D45" s="4" t="s">
        <v>104</v>
      </c>
      <c r="E45" s="4" t="s">
        <v>97</v>
      </c>
      <c r="F45" s="4" t="s">
        <v>98</v>
      </c>
      <c r="G45" s="4" t="s">
        <v>115</v>
      </c>
      <c r="H45" s="4" t="s">
        <v>75</v>
      </c>
      <c r="I45" s="4" t="s">
        <v>85</v>
      </c>
      <c r="J45" s="4" t="s">
        <v>285</v>
      </c>
      <c r="K45" s="4" t="s">
        <v>99</v>
      </c>
      <c r="L45" s="5">
        <v>930.82</v>
      </c>
      <c r="M45" s="4" t="s">
        <v>152</v>
      </c>
      <c r="N45" s="4" t="s">
        <v>89</v>
      </c>
      <c r="O45" s="4" t="s">
        <v>106</v>
      </c>
      <c r="P45" s="4" t="s">
        <v>75</v>
      </c>
      <c r="Q45" s="4" t="s">
        <v>286</v>
      </c>
      <c r="R45" s="4" t="s">
        <v>287</v>
      </c>
    </row>
    <row r="46" spans="1:18" x14ac:dyDescent="0.2">
      <c r="A46" s="4" t="s">
        <v>78</v>
      </c>
      <c r="B46" s="4" t="s">
        <v>96</v>
      </c>
      <c r="C46" s="4" t="s">
        <v>142</v>
      </c>
      <c r="D46" s="4" t="s">
        <v>81</v>
      </c>
      <c r="E46" s="4" t="s">
        <v>121</v>
      </c>
      <c r="F46" s="4" t="s">
        <v>98</v>
      </c>
      <c r="G46" s="4" t="s">
        <v>84</v>
      </c>
      <c r="H46" s="4" t="s">
        <v>75</v>
      </c>
      <c r="I46" s="4" t="s">
        <v>89</v>
      </c>
      <c r="J46" s="4" t="s">
        <v>75</v>
      </c>
      <c r="K46" s="4" t="s">
        <v>99</v>
      </c>
      <c r="L46" s="5">
        <v>5569.62</v>
      </c>
      <c r="M46" s="4" t="s">
        <v>88</v>
      </c>
      <c r="N46" s="4" t="s">
        <v>89</v>
      </c>
      <c r="O46" s="4" t="s">
        <v>100</v>
      </c>
      <c r="P46" s="4" t="s">
        <v>75</v>
      </c>
      <c r="Q46" s="4" t="s">
        <v>290</v>
      </c>
      <c r="R46" s="4" t="s">
        <v>291</v>
      </c>
    </row>
    <row r="47" spans="1:18" x14ac:dyDescent="0.2">
      <c r="A47" s="4" t="s">
        <v>78</v>
      </c>
      <c r="B47" s="4" t="s">
        <v>79</v>
      </c>
      <c r="C47" s="4" t="s">
        <v>127</v>
      </c>
      <c r="D47" s="4" t="s">
        <v>81</v>
      </c>
      <c r="E47" s="4" t="s">
        <v>294</v>
      </c>
      <c r="F47" s="4" t="s">
        <v>83</v>
      </c>
      <c r="G47" s="4" t="s">
        <v>75</v>
      </c>
      <c r="H47" s="4" t="s">
        <v>75</v>
      </c>
      <c r="I47" s="4" t="s">
        <v>85</v>
      </c>
      <c r="J47" s="4" t="s">
        <v>295</v>
      </c>
      <c r="K47" s="4" t="s">
        <v>87</v>
      </c>
      <c r="L47" s="5">
        <v>15000</v>
      </c>
      <c r="M47" s="4" t="s">
        <v>115</v>
      </c>
      <c r="N47" s="4" t="s">
        <v>89</v>
      </c>
      <c r="O47" s="4" t="s">
        <v>260</v>
      </c>
      <c r="P47" s="4" t="s">
        <v>296</v>
      </c>
      <c r="Q47" s="4" t="s">
        <v>297</v>
      </c>
      <c r="R47" s="4" t="s">
        <v>298</v>
      </c>
    </row>
    <row r="48" spans="1:18" x14ac:dyDescent="0.2">
      <c r="A48" s="4" t="s">
        <v>111</v>
      </c>
      <c r="B48" s="4" t="s">
        <v>96</v>
      </c>
      <c r="C48" s="4" t="s">
        <v>142</v>
      </c>
      <c r="D48" s="4" t="s">
        <v>81</v>
      </c>
      <c r="E48" s="4" t="s">
        <v>97</v>
      </c>
      <c r="F48" s="4" t="s">
        <v>83</v>
      </c>
      <c r="G48" s="4" t="s">
        <v>75</v>
      </c>
      <c r="H48" s="4" t="s">
        <v>75</v>
      </c>
      <c r="I48" s="4" t="s">
        <v>85</v>
      </c>
      <c r="J48" s="4" t="s">
        <v>300</v>
      </c>
      <c r="K48" s="4" t="s">
        <v>99</v>
      </c>
      <c r="L48" s="5">
        <v>9008.44</v>
      </c>
      <c r="M48" s="4" t="s">
        <v>128</v>
      </c>
      <c r="N48" s="4" t="s">
        <v>89</v>
      </c>
      <c r="O48" s="4" t="s">
        <v>301</v>
      </c>
      <c r="P48" s="4" t="s">
        <v>302</v>
      </c>
      <c r="Q48" s="4" t="s">
        <v>303</v>
      </c>
      <c r="R48" s="4" t="s">
        <v>75</v>
      </c>
    </row>
    <row r="49" spans="1:18" x14ac:dyDescent="0.2">
      <c r="A49" s="4" t="s">
        <v>95</v>
      </c>
      <c r="B49" s="4" t="s">
        <v>79</v>
      </c>
      <c r="C49" s="4" t="s">
        <v>127</v>
      </c>
      <c r="D49" s="4" t="s">
        <v>81</v>
      </c>
      <c r="E49" s="4" t="s">
        <v>112</v>
      </c>
      <c r="F49" s="4" t="s">
        <v>83</v>
      </c>
      <c r="G49" s="4" t="s">
        <v>84</v>
      </c>
      <c r="H49" s="4" t="s">
        <v>75</v>
      </c>
      <c r="I49" s="4" t="s">
        <v>85</v>
      </c>
      <c r="J49" s="4" t="s">
        <v>306</v>
      </c>
      <c r="K49" s="4" t="s">
        <v>87</v>
      </c>
      <c r="L49" s="5">
        <v>7580.87</v>
      </c>
      <c r="M49" s="4" t="s">
        <v>115</v>
      </c>
      <c r="N49" s="4" t="s">
        <v>89</v>
      </c>
      <c r="O49" s="4" t="s">
        <v>307</v>
      </c>
      <c r="P49" s="4" t="s">
        <v>308</v>
      </c>
      <c r="Q49" s="4" t="s">
        <v>309</v>
      </c>
      <c r="R49" s="4" t="s">
        <v>310</v>
      </c>
    </row>
    <row r="50" spans="1:18" x14ac:dyDescent="0.2">
      <c r="A50" s="4" t="s">
        <v>95</v>
      </c>
      <c r="B50" s="4" t="s">
        <v>79</v>
      </c>
      <c r="C50" s="4" t="s">
        <v>127</v>
      </c>
      <c r="D50" s="4" t="s">
        <v>81</v>
      </c>
      <c r="E50" s="4" t="s">
        <v>112</v>
      </c>
      <c r="F50" s="4" t="s">
        <v>83</v>
      </c>
      <c r="G50" s="4" t="s">
        <v>143</v>
      </c>
      <c r="H50" s="4" t="s">
        <v>75</v>
      </c>
      <c r="I50" s="4" t="s">
        <v>85</v>
      </c>
      <c r="J50" s="4" t="s">
        <v>313</v>
      </c>
      <c r="K50" s="4" t="s">
        <v>87</v>
      </c>
      <c r="L50" s="5">
        <v>3063.66</v>
      </c>
      <c r="M50" s="4" t="s">
        <v>229</v>
      </c>
      <c r="N50" s="4" t="s">
        <v>89</v>
      </c>
      <c r="O50" s="4" t="s">
        <v>106</v>
      </c>
      <c r="P50" s="4" t="s">
        <v>75</v>
      </c>
      <c r="Q50" s="4" t="s">
        <v>314</v>
      </c>
      <c r="R50" s="4" t="s">
        <v>315</v>
      </c>
    </row>
    <row r="51" spans="1:18" x14ac:dyDescent="0.2">
      <c r="A51" s="4" t="s">
        <v>78</v>
      </c>
      <c r="B51" s="4" t="s">
        <v>96</v>
      </c>
      <c r="C51" s="4" t="s">
        <v>127</v>
      </c>
      <c r="D51" s="4" t="s">
        <v>104</v>
      </c>
      <c r="E51" s="4" t="s">
        <v>112</v>
      </c>
      <c r="F51" s="4" t="s">
        <v>172</v>
      </c>
      <c r="G51" s="4" t="s">
        <v>84</v>
      </c>
      <c r="H51" s="4" t="s">
        <v>75</v>
      </c>
      <c r="I51" s="4" t="s">
        <v>85</v>
      </c>
      <c r="J51" s="4" t="s">
        <v>318</v>
      </c>
      <c r="K51" s="4" t="s">
        <v>87</v>
      </c>
      <c r="L51" s="5">
        <v>6011.06</v>
      </c>
      <c r="M51" s="4" t="s">
        <v>88</v>
      </c>
      <c r="N51" s="4" t="s">
        <v>145</v>
      </c>
      <c r="O51" s="4" t="s">
        <v>234</v>
      </c>
      <c r="P51" s="4" t="s">
        <v>75</v>
      </c>
      <c r="Q51" s="4" t="s">
        <v>319</v>
      </c>
      <c r="R51" s="4" t="s">
        <v>320</v>
      </c>
    </row>
    <row r="52" spans="1:18" x14ac:dyDescent="0.2">
      <c r="A52" s="4" t="s">
        <v>78</v>
      </c>
      <c r="B52" s="4" t="s">
        <v>79</v>
      </c>
      <c r="C52" s="4" t="s">
        <v>127</v>
      </c>
      <c r="D52" s="4" t="s">
        <v>81</v>
      </c>
      <c r="E52" s="4" t="s">
        <v>121</v>
      </c>
      <c r="F52" s="4" t="s">
        <v>98</v>
      </c>
      <c r="G52" s="4" t="s">
        <v>115</v>
      </c>
      <c r="H52" s="4" t="s">
        <v>75</v>
      </c>
      <c r="I52" s="4" t="s">
        <v>85</v>
      </c>
      <c r="J52" s="4" t="s">
        <v>323</v>
      </c>
      <c r="K52" s="4" t="s">
        <v>99</v>
      </c>
      <c r="L52" s="5">
        <v>5126.3500000000004</v>
      </c>
      <c r="M52" s="4" t="s">
        <v>115</v>
      </c>
      <c r="N52" s="4" t="s">
        <v>145</v>
      </c>
      <c r="O52" s="4" t="s">
        <v>106</v>
      </c>
      <c r="P52" s="4" t="s">
        <v>75</v>
      </c>
      <c r="Q52" s="4" t="s">
        <v>75</v>
      </c>
      <c r="R52" s="4" t="s">
        <v>75</v>
      </c>
    </row>
    <row r="53" spans="1:18" x14ac:dyDescent="0.2">
      <c r="A53" s="4" t="s">
        <v>95</v>
      </c>
      <c r="B53" s="4" t="s">
        <v>79</v>
      </c>
      <c r="C53" s="4" t="s">
        <v>127</v>
      </c>
      <c r="D53" s="4" t="s">
        <v>81</v>
      </c>
      <c r="E53" s="4" t="s">
        <v>97</v>
      </c>
      <c r="F53" s="4" t="s">
        <v>98</v>
      </c>
      <c r="G53" s="4" t="s">
        <v>84</v>
      </c>
      <c r="H53" s="4" t="s">
        <v>75</v>
      </c>
      <c r="I53" s="4" t="s">
        <v>89</v>
      </c>
      <c r="J53" s="4" t="s">
        <v>75</v>
      </c>
      <c r="K53" s="4" t="s">
        <v>99</v>
      </c>
      <c r="L53" s="5">
        <v>7296.07</v>
      </c>
      <c r="M53" s="4" t="s">
        <v>115</v>
      </c>
      <c r="N53" s="4" t="s">
        <v>89</v>
      </c>
      <c r="O53" s="4" t="s">
        <v>116</v>
      </c>
      <c r="P53" s="4" t="s">
        <v>75</v>
      </c>
      <c r="Q53" s="4" t="s">
        <v>326</v>
      </c>
      <c r="R53" s="4" t="s">
        <v>327</v>
      </c>
    </row>
    <row r="54" spans="1:18" x14ac:dyDescent="0.2">
      <c r="A54" s="4" t="s">
        <v>111</v>
      </c>
      <c r="B54" s="4" t="s">
        <v>96</v>
      </c>
      <c r="C54" s="4" t="s">
        <v>127</v>
      </c>
      <c r="D54" s="4" t="s">
        <v>104</v>
      </c>
      <c r="E54" s="4" t="s">
        <v>97</v>
      </c>
      <c r="F54" s="4" t="s">
        <v>172</v>
      </c>
      <c r="G54" s="4" t="s">
        <v>75</v>
      </c>
      <c r="H54" s="4" t="s">
        <v>75</v>
      </c>
      <c r="I54" s="4" t="s">
        <v>85</v>
      </c>
      <c r="J54" s="4" t="s">
        <v>330</v>
      </c>
      <c r="K54" s="4" t="s">
        <v>87</v>
      </c>
      <c r="L54" s="5">
        <v>3012.64</v>
      </c>
      <c r="M54" s="4" t="s">
        <v>128</v>
      </c>
      <c r="N54" s="4" t="s">
        <v>89</v>
      </c>
      <c r="O54" s="4" t="s">
        <v>106</v>
      </c>
      <c r="P54" s="4" t="s">
        <v>75</v>
      </c>
      <c r="Q54" s="4" t="s">
        <v>196</v>
      </c>
      <c r="R54" s="4" t="s">
        <v>75</v>
      </c>
    </row>
    <row r="55" spans="1:18" x14ac:dyDescent="0.2">
      <c r="A55" s="4" t="s">
        <v>111</v>
      </c>
      <c r="B55" s="4" t="s">
        <v>79</v>
      </c>
      <c r="C55" s="4" t="s">
        <v>80</v>
      </c>
      <c r="D55" s="4" t="s">
        <v>104</v>
      </c>
      <c r="E55" s="4" t="s">
        <v>82</v>
      </c>
      <c r="F55" s="4" t="s">
        <v>98</v>
      </c>
      <c r="G55" s="4" t="s">
        <v>75</v>
      </c>
      <c r="H55" s="4" t="s">
        <v>75</v>
      </c>
      <c r="I55" s="4" t="s">
        <v>85</v>
      </c>
      <c r="J55" s="4" t="s">
        <v>333</v>
      </c>
      <c r="K55" s="4" t="s">
        <v>87</v>
      </c>
      <c r="L55" s="5">
        <v>1985.56</v>
      </c>
      <c r="M55" s="4" t="s">
        <v>88</v>
      </c>
      <c r="N55" s="4" t="s">
        <v>89</v>
      </c>
      <c r="O55" s="4" t="s">
        <v>146</v>
      </c>
      <c r="P55" s="4" t="s">
        <v>75</v>
      </c>
      <c r="Q55" s="4" t="s">
        <v>334</v>
      </c>
      <c r="R55" s="4" t="s">
        <v>75</v>
      </c>
    </row>
    <row r="56" spans="1:18" x14ac:dyDescent="0.2">
      <c r="A56" s="4" t="s">
        <v>111</v>
      </c>
      <c r="B56" s="4" t="s">
        <v>96</v>
      </c>
      <c r="C56" s="4" t="s">
        <v>127</v>
      </c>
      <c r="D56" s="4" t="s">
        <v>81</v>
      </c>
      <c r="E56" s="4" t="s">
        <v>97</v>
      </c>
      <c r="F56" s="4" t="s">
        <v>98</v>
      </c>
      <c r="G56" s="4" t="s">
        <v>84</v>
      </c>
      <c r="H56" s="4" t="s">
        <v>75</v>
      </c>
      <c r="I56" s="4" t="s">
        <v>89</v>
      </c>
      <c r="J56" s="4" t="s">
        <v>75</v>
      </c>
      <c r="K56" s="4" t="s">
        <v>87</v>
      </c>
      <c r="L56" s="5">
        <v>1895.31</v>
      </c>
      <c r="M56" s="4" t="s">
        <v>88</v>
      </c>
      <c r="N56" s="4" t="s">
        <v>89</v>
      </c>
      <c r="O56" s="4" t="s">
        <v>106</v>
      </c>
      <c r="P56" s="4" t="s">
        <v>75</v>
      </c>
      <c r="Q56" s="4" t="s">
        <v>314</v>
      </c>
      <c r="R56" s="4" t="s">
        <v>161</v>
      </c>
    </row>
    <row r="57" spans="1:18" x14ac:dyDescent="0.2">
      <c r="A57" s="4" t="s">
        <v>111</v>
      </c>
      <c r="B57" s="4" t="s">
        <v>96</v>
      </c>
      <c r="C57" s="4" t="s">
        <v>127</v>
      </c>
      <c r="D57" s="4" t="s">
        <v>104</v>
      </c>
      <c r="E57" s="4" t="s">
        <v>112</v>
      </c>
      <c r="F57" s="4" t="s">
        <v>83</v>
      </c>
      <c r="G57" s="4" t="s">
        <v>143</v>
      </c>
      <c r="H57" s="4" t="s">
        <v>75</v>
      </c>
      <c r="I57" s="4" t="s">
        <v>85</v>
      </c>
      <c r="J57" s="4" t="s">
        <v>339</v>
      </c>
      <c r="K57" s="4" t="s">
        <v>87</v>
      </c>
      <c r="L57" s="5">
        <v>2886.24</v>
      </c>
      <c r="M57" s="4" t="s">
        <v>115</v>
      </c>
      <c r="N57" s="4" t="s">
        <v>89</v>
      </c>
      <c r="O57" s="4" t="s">
        <v>106</v>
      </c>
      <c r="P57" s="4" t="s">
        <v>75</v>
      </c>
      <c r="Q57" s="4" t="s">
        <v>340</v>
      </c>
      <c r="R57" s="4" t="s">
        <v>341</v>
      </c>
    </row>
    <row r="58" spans="1:18" x14ac:dyDescent="0.2">
      <c r="A58" s="4" t="s">
        <v>111</v>
      </c>
      <c r="B58" s="4" t="s">
        <v>96</v>
      </c>
      <c r="C58" s="4" t="s">
        <v>127</v>
      </c>
      <c r="D58" s="4" t="s">
        <v>104</v>
      </c>
      <c r="E58" s="4" t="s">
        <v>97</v>
      </c>
      <c r="F58" s="4" t="s">
        <v>83</v>
      </c>
      <c r="G58" s="4" t="s">
        <v>115</v>
      </c>
      <c r="H58" s="4" t="s">
        <v>75</v>
      </c>
      <c r="I58" s="4" t="s">
        <v>85</v>
      </c>
      <c r="J58" s="4" t="s">
        <v>75</v>
      </c>
      <c r="K58" s="4" t="s">
        <v>99</v>
      </c>
      <c r="L58" s="5">
        <v>1695.21</v>
      </c>
      <c r="M58" s="4" t="s">
        <v>152</v>
      </c>
      <c r="N58" s="4" t="s">
        <v>145</v>
      </c>
      <c r="O58" s="4" t="s">
        <v>116</v>
      </c>
      <c r="P58" s="4" t="s">
        <v>75</v>
      </c>
      <c r="Q58" s="4" t="s">
        <v>75</v>
      </c>
      <c r="R58" s="4" t="s">
        <v>75</v>
      </c>
    </row>
    <row r="59" spans="1:18" x14ac:dyDescent="0.2">
      <c r="A59" s="4" t="s">
        <v>111</v>
      </c>
      <c r="B59" s="4" t="s">
        <v>96</v>
      </c>
      <c r="C59" s="4" t="s">
        <v>127</v>
      </c>
      <c r="D59" s="4" t="s">
        <v>104</v>
      </c>
      <c r="E59" s="4" t="s">
        <v>97</v>
      </c>
      <c r="F59" s="4" t="s">
        <v>83</v>
      </c>
      <c r="G59" s="4" t="s">
        <v>143</v>
      </c>
      <c r="H59" s="4" t="s">
        <v>75</v>
      </c>
      <c r="I59" s="4" t="s">
        <v>85</v>
      </c>
      <c r="J59" s="4" t="s">
        <v>346</v>
      </c>
      <c r="K59" s="4" t="s">
        <v>87</v>
      </c>
      <c r="L59" s="5">
        <v>1455.7</v>
      </c>
      <c r="M59" s="4" t="s">
        <v>229</v>
      </c>
      <c r="N59" s="4" t="s">
        <v>89</v>
      </c>
      <c r="O59" s="4" t="s">
        <v>234</v>
      </c>
      <c r="P59" s="4" t="s">
        <v>75</v>
      </c>
      <c r="Q59" s="4" t="s">
        <v>196</v>
      </c>
      <c r="R59" s="4" t="s">
        <v>347</v>
      </c>
    </row>
    <row r="60" spans="1:18" x14ac:dyDescent="0.2">
      <c r="A60" s="4" t="s">
        <v>111</v>
      </c>
      <c r="B60" s="4" t="s">
        <v>96</v>
      </c>
      <c r="C60" s="4" t="s">
        <v>142</v>
      </c>
      <c r="D60" s="4" t="s">
        <v>81</v>
      </c>
      <c r="E60" s="4" t="s">
        <v>121</v>
      </c>
      <c r="F60" s="4" t="s">
        <v>83</v>
      </c>
      <c r="G60" s="4" t="s">
        <v>84</v>
      </c>
      <c r="H60" s="4" t="s">
        <v>75</v>
      </c>
      <c r="I60" s="4" t="s">
        <v>85</v>
      </c>
      <c r="J60" s="4" t="s">
        <v>350</v>
      </c>
      <c r="K60" s="4" t="s">
        <v>114</v>
      </c>
      <c r="L60" s="5">
        <v>3193.52</v>
      </c>
      <c r="M60" s="4" t="s">
        <v>88</v>
      </c>
      <c r="N60" s="4" t="s">
        <v>89</v>
      </c>
      <c r="O60" s="4" t="s">
        <v>146</v>
      </c>
      <c r="P60" s="4" t="s">
        <v>75</v>
      </c>
      <c r="Q60" s="4" t="s">
        <v>75</v>
      </c>
      <c r="R60" s="4" t="s">
        <v>75</v>
      </c>
    </row>
    <row r="61" spans="1:18" x14ac:dyDescent="0.2">
      <c r="A61" s="4" t="s">
        <v>78</v>
      </c>
      <c r="B61" s="4" t="s">
        <v>96</v>
      </c>
      <c r="C61" s="4" t="s">
        <v>80</v>
      </c>
      <c r="D61" s="4" t="s">
        <v>81</v>
      </c>
      <c r="E61" s="4" t="s">
        <v>121</v>
      </c>
      <c r="F61" s="4" t="s">
        <v>98</v>
      </c>
      <c r="G61" s="4" t="s">
        <v>84</v>
      </c>
      <c r="H61" s="4" t="s">
        <v>75</v>
      </c>
      <c r="I61" s="4" t="s">
        <v>85</v>
      </c>
      <c r="J61" s="4" t="s">
        <v>75</v>
      </c>
      <c r="K61" s="4" t="s">
        <v>87</v>
      </c>
      <c r="L61" s="5">
        <v>9530.39</v>
      </c>
      <c r="M61" s="4" t="s">
        <v>88</v>
      </c>
      <c r="N61" s="4" t="s">
        <v>89</v>
      </c>
      <c r="O61" s="4" t="s">
        <v>146</v>
      </c>
      <c r="P61" s="4" t="s">
        <v>75</v>
      </c>
      <c r="Q61" s="4" t="s">
        <v>353</v>
      </c>
      <c r="R61" s="4" t="s">
        <v>354</v>
      </c>
    </row>
    <row r="62" spans="1:18" x14ac:dyDescent="0.2">
      <c r="A62" s="4" t="s">
        <v>78</v>
      </c>
      <c r="B62" s="4" t="s">
        <v>96</v>
      </c>
      <c r="C62" s="4" t="s">
        <v>127</v>
      </c>
      <c r="D62" s="4" t="s">
        <v>81</v>
      </c>
      <c r="E62" s="4" t="s">
        <v>121</v>
      </c>
      <c r="F62" s="4" t="s">
        <v>98</v>
      </c>
      <c r="G62" s="4" t="s">
        <v>115</v>
      </c>
      <c r="H62" s="4" t="s">
        <v>75</v>
      </c>
      <c r="I62" s="4" t="s">
        <v>85</v>
      </c>
      <c r="J62" s="4" t="s">
        <v>357</v>
      </c>
      <c r="K62" s="4" t="s">
        <v>99</v>
      </c>
      <c r="L62" s="5">
        <v>2166.06</v>
      </c>
      <c r="M62" s="4" t="s">
        <v>229</v>
      </c>
      <c r="N62" s="4" t="s">
        <v>89</v>
      </c>
      <c r="O62" s="4" t="s">
        <v>234</v>
      </c>
      <c r="P62" s="4" t="s">
        <v>75</v>
      </c>
      <c r="Q62" s="4" t="s">
        <v>221</v>
      </c>
      <c r="R62" s="4" t="s">
        <v>358</v>
      </c>
    </row>
    <row r="63" spans="1:18" x14ac:dyDescent="0.2">
      <c r="A63" s="4" t="s">
        <v>111</v>
      </c>
      <c r="B63" s="4" t="s">
        <v>96</v>
      </c>
      <c r="C63" s="4" t="s">
        <v>127</v>
      </c>
      <c r="D63" s="4" t="s">
        <v>104</v>
      </c>
      <c r="E63" s="4" t="s">
        <v>97</v>
      </c>
      <c r="F63" s="4" t="s">
        <v>83</v>
      </c>
      <c r="G63" s="4" t="s">
        <v>115</v>
      </c>
      <c r="H63" s="4" t="s">
        <v>75</v>
      </c>
      <c r="I63" s="4" t="s">
        <v>85</v>
      </c>
      <c r="J63" s="4" t="s">
        <v>361</v>
      </c>
      <c r="K63" s="4" t="s">
        <v>87</v>
      </c>
      <c r="L63" s="5">
        <v>1587</v>
      </c>
      <c r="M63" s="4" t="s">
        <v>115</v>
      </c>
      <c r="N63" s="4" t="s">
        <v>145</v>
      </c>
      <c r="O63" s="4" t="s">
        <v>106</v>
      </c>
      <c r="P63" s="4" t="s">
        <v>75</v>
      </c>
      <c r="Q63" s="4" t="s">
        <v>362</v>
      </c>
      <c r="R63" s="4" t="s">
        <v>75</v>
      </c>
    </row>
    <row r="64" spans="1:18" x14ac:dyDescent="0.2">
      <c r="A64" s="4" t="s">
        <v>95</v>
      </c>
      <c r="B64" s="4" t="s">
        <v>79</v>
      </c>
      <c r="C64" s="4" t="s">
        <v>127</v>
      </c>
      <c r="D64" s="4" t="s">
        <v>81</v>
      </c>
      <c r="E64" s="4" t="s">
        <v>112</v>
      </c>
      <c r="F64" s="4" t="s">
        <v>83</v>
      </c>
      <c r="G64" s="4" t="s">
        <v>143</v>
      </c>
      <c r="H64" s="4" t="s">
        <v>75</v>
      </c>
      <c r="I64" s="4" t="s">
        <v>85</v>
      </c>
      <c r="J64" s="4" t="s">
        <v>365</v>
      </c>
      <c r="K64" s="4" t="s">
        <v>99</v>
      </c>
      <c r="L64" s="5">
        <v>12639.12</v>
      </c>
      <c r="M64" s="4" t="s">
        <v>88</v>
      </c>
      <c r="N64" s="4" t="s">
        <v>89</v>
      </c>
      <c r="O64" s="4" t="s">
        <v>146</v>
      </c>
      <c r="P64" s="4" t="s">
        <v>75</v>
      </c>
      <c r="Q64" s="4" t="s">
        <v>366</v>
      </c>
      <c r="R64" s="4" t="s">
        <v>367</v>
      </c>
    </row>
    <row r="65" spans="1:18" x14ac:dyDescent="0.2">
      <c r="A65" s="4" t="s">
        <v>78</v>
      </c>
      <c r="B65" s="4" t="s">
        <v>96</v>
      </c>
      <c r="C65" s="4" t="s">
        <v>80</v>
      </c>
      <c r="D65" s="4" t="s">
        <v>81</v>
      </c>
      <c r="E65" s="4" t="s">
        <v>112</v>
      </c>
      <c r="F65" s="4" t="s">
        <v>98</v>
      </c>
      <c r="G65" s="4" t="s">
        <v>84</v>
      </c>
      <c r="H65" s="4" t="s">
        <v>75</v>
      </c>
      <c r="I65" s="4" t="s">
        <v>89</v>
      </c>
      <c r="J65" s="4" t="s">
        <v>75</v>
      </c>
      <c r="K65" s="4" t="s">
        <v>87</v>
      </c>
      <c r="L65" s="5">
        <v>2842.96</v>
      </c>
      <c r="M65" s="4" t="s">
        <v>115</v>
      </c>
      <c r="N65" s="4" t="s">
        <v>89</v>
      </c>
      <c r="O65" s="4" t="s">
        <v>116</v>
      </c>
      <c r="P65" s="4" t="s">
        <v>75</v>
      </c>
      <c r="Q65" s="4" t="s">
        <v>370</v>
      </c>
      <c r="R65" s="4" t="s">
        <v>75</v>
      </c>
    </row>
    <row r="66" spans="1:18" x14ac:dyDescent="0.2">
      <c r="A66" s="4" t="s">
        <v>111</v>
      </c>
      <c r="B66" s="4" t="s">
        <v>96</v>
      </c>
      <c r="C66" s="4" t="s">
        <v>80</v>
      </c>
      <c r="D66" s="4" t="s">
        <v>104</v>
      </c>
      <c r="E66" s="4" t="s">
        <v>97</v>
      </c>
      <c r="F66" s="4" t="s">
        <v>83</v>
      </c>
      <c r="G66" s="4" t="s">
        <v>143</v>
      </c>
      <c r="H66" s="4" t="s">
        <v>75</v>
      </c>
      <c r="I66" s="4" t="s">
        <v>89</v>
      </c>
      <c r="J66" s="4" t="s">
        <v>75</v>
      </c>
      <c r="K66" s="4" t="s">
        <v>99</v>
      </c>
      <c r="L66" s="5">
        <v>1223.56</v>
      </c>
      <c r="M66" s="4" t="s">
        <v>115</v>
      </c>
      <c r="N66" s="4" t="s">
        <v>89</v>
      </c>
      <c r="O66" s="4" t="s">
        <v>146</v>
      </c>
      <c r="P66" s="4" t="s">
        <v>75</v>
      </c>
      <c r="Q66" s="4" t="s">
        <v>196</v>
      </c>
      <c r="R66" s="4" t="s">
        <v>75</v>
      </c>
    </row>
    <row r="67" spans="1:18" x14ac:dyDescent="0.2">
      <c r="A67" s="4" t="s">
        <v>95</v>
      </c>
      <c r="B67" s="4" t="s">
        <v>96</v>
      </c>
      <c r="C67" s="4" t="s">
        <v>127</v>
      </c>
      <c r="D67" s="4" t="s">
        <v>104</v>
      </c>
      <c r="E67" s="4" t="s">
        <v>121</v>
      </c>
      <c r="F67" s="4" t="s">
        <v>83</v>
      </c>
      <c r="G67" s="4" t="s">
        <v>84</v>
      </c>
      <c r="H67" s="4" t="s">
        <v>75</v>
      </c>
      <c r="I67" s="4" t="s">
        <v>89</v>
      </c>
      <c r="J67" s="4" t="s">
        <v>75</v>
      </c>
      <c r="K67" s="4" t="s">
        <v>87</v>
      </c>
      <c r="L67" s="5">
        <v>3221.08</v>
      </c>
      <c r="M67" s="4" t="s">
        <v>115</v>
      </c>
      <c r="N67" s="4" t="s">
        <v>89</v>
      </c>
      <c r="O67" s="4" t="s">
        <v>106</v>
      </c>
      <c r="P67" s="4" t="s">
        <v>75</v>
      </c>
      <c r="Q67" s="4" t="s">
        <v>375</v>
      </c>
      <c r="R67" s="4" t="s">
        <v>376</v>
      </c>
    </row>
    <row r="68" spans="1:18" x14ac:dyDescent="0.2">
      <c r="A68" s="4" t="s">
        <v>111</v>
      </c>
      <c r="B68" s="4" t="s">
        <v>96</v>
      </c>
      <c r="C68" s="4" t="s">
        <v>80</v>
      </c>
      <c r="D68" s="4" t="s">
        <v>81</v>
      </c>
      <c r="E68" s="4" t="s">
        <v>97</v>
      </c>
      <c r="F68" s="4" t="s">
        <v>98</v>
      </c>
      <c r="G68" s="4" t="s">
        <v>115</v>
      </c>
      <c r="H68" s="4" t="s">
        <v>75</v>
      </c>
      <c r="I68" s="4" t="s">
        <v>85</v>
      </c>
      <c r="J68" s="4" t="s">
        <v>379</v>
      </c>
      <c r="K68" s="4" t="s">
        <v>87</v>
      </c>
      <c r="L68" s="5">
        <v>1570.62</v>
      </c>
      <c r="M68" s="4" t="s">
        <v>115</v>
      </c>
      <c r="N68" s="4" t="s">
        <v>89</v>
      </c>
      <c r="O68" s="4" t="s">
        <v>301</v>
      </c>
      <c r="P68" s="4" t="s">
        <v>380</v>
      </c>
      <c r="Q68" s="4" t="s">
        <v>381</v>
      </c>
      <c r="R68" s="4" t="s">
        <v>382</v>
      </c>
    </row>
    <row r="69" spans="1:18" x14ac:dyDescent="0.2">
      <c r="A69" s="4" t="s">
        <v>95</v>
      </c>
      <c r="B69" s="4" t="s">
        <v>96</v>
      </c>
      <c r="C69" s="4" t="s">
        <v>80</v>
      </c>
      <c r="D69" s="4" t="s">
        <v>81</v>
      </c>
      <c r="E69" s="4" t="s">
        <v>82</v>
      </c>
      <c r="F69" s="4" t="s">
        <v>98</v>
      </c>
      <c r="G69" s="4" t="s">
        <v>75</v>
      </c>
      <c r="H69" s="4" t="s">
        <v>75</v>
      </c>
      <c r="I69" s="4" t="s">
        <v>85</v>
      </c>
      <c r="J69" s="4" t="s">
        <v>385</v>
      </c>
      <c r="K69" s="4" t="s">
        <v>87</v>
      </c>
      <c r="L69" s="5">
        <v>1895.31</v>
      </c>
      <c r="M69" s="4" t="s">
        <v>115</v>
      </c>
      <c r="N69" s="4" t="s">
        <v>89</v>
      </c>
      <c r="O69" s="4" t="s">
        <v>307</v>
      </c>
      <c r="P69" s="4" t="s">
        <v>386</v>
      </c>
      <c r="Q69" s="4" t="s">
        <v>387</v>
      </c>
      <c r="R69" s="4" t="s">
        <v>388</v>
      </c>
    </row>
    <row r="70" spans="1:18" x14ac:dyDescent="0.2">
      <c r="A70" s="4" t="s">
        <v>78</v>
      </c>
      <c r="B70" s="4" t="s">
        <v>96</v>
      </c>
      <c r="C70" s="4" t="s">
        <v>127</v>
      </c>
      <c r="D70" s="4" t="s">
        <v>104</v>
      </c>
      <c r="E70" s="4" t="s">
        <v>121</v>
      </c>
      <c r="F70" s="4" t="s">
        <v>172</v>
      </c>
      <c r="G70" s="4" t="s">
        <v>84</v>
      </c>
      <c r="H70" s="4" t="s">
        <v>75</v>
      </c>
      <c r="I70" s="4" t="s">
        <v>85</v>
      </c>
      <c r="J70" s="4" t="s">
        <v>75</v>
      </c>
      <c r="K70" s="4" t="s">
        <v>87</v>
      </c>
      <c r="L70" s="5">
        <v>5000</v>
      </c>
      <c r="M70" s="4" t="s">
        <v>75</v>
      </c>
      <c r="N70" s="4" t="s">
        <v>89</v>
      </c>
      <c r="O70" s="4" t="s">
        <v>116</v>
      </c>
      <c r="P70" s="4" t="s">
        <v>75</v>
      </c>
      <c r="Q70" s="4" t="s">
        <v>75</v>
      </c>
      <c r="R70" s="4" t="s">
        <v>75</v>
      </c>
    </row>
    <row r="71" spans="1:18" x14ac:dyDescent="0.2">
      <c r="A71" s="4" t="s">
        <v>78</v>
      </c>
      <c r="B71" s="4" t="s">
        <v>96</v>
      </c>
      <c r="C71" s="4" t="s">
        <v>127</v>
      </c>
      <c r="D71" s="4" t="s">
        <v>81</v>
      </c>
      <c r="E71" s="4" t="s">
        <v>121</v>
      </c>
      <c r="F71" s="4" t="s">
        <v>83</v>
      </c>
      <c r="G71" s="4" t="s">
        <v>84</v>
      </c>
      <c r="H71" s="4" t="s">
        <v>75</v>
      </c>
      <c r="I71" s="4" t="s">
        <v>85</v>
      </c>
      <c r="J71" s="4" t="s">
        <v>392</v>
      </c>
      <c r="K71" s="4" t="s">
        <v>87</v>
      </c>
      <c r="L71" s="5">
        <v>7151.9</v>
      </c>
      <c r="M71" s="4" t="s">
        <v>152</v>
      </c>
      <c r="N71" s="4" t="s">
        <v>89</v>
      </c>
      <c r="O71" s="4" t="s">
        <v>116</v>
      </c>
      <c r="P71" s="4" t="s">
        <v>75</v>
      </c>
      <c r="Q71" s="4" t="s">
        <v>393</v>
      </c>
      <c r="R71" s="4" t="s">
        <v>394</v>
      </c>
    </row>
    <row r="72" spans="1:18" x14ac:dyDescent="0.2">
      <c r="A72" s="4" t="s">
        <v>95</v>
      </c>
      <c r="B72" s="4" t="s">
        <v>96</v>
      </c>
      <c r="C72" s="4" t="s">
        <v>80</v>
      </c>
      <c r="D72" s="4" t="s">
        <v>81</v>
      </c>
      <c r="E72" s="4" t="s">
        <v>97</v>
      </c>
      <c r="F72" s="4" t="s">
        <v>83</v>
      </c>
      <c r="G72" s="4" t="s">
        <v>84</v>
      </c>
      <c r="H72" s="4" t="s">
        <v>75</v>
      </c>
      <c r="I72" s="4" t="s">
        <v>85</v>
      </c>
      <c r="J72" s="4" t="s">
        <v>75</v>
      </c>
      <c r="K72" s="4" t="s">
        <v>87</v>
      </c>
      <c r="L72" s="5">
        <v>2055.86</v>
      </c>
      <c r="M72" s="4" t="s">
        <v>115</v>
      </c>
      <c r="N72" s="4" t="s">
        <v>89</v>
      </c>
      <c r="O72" s="4" t="s">
        <v>106</v>
      </c>
      <c r="P72" s="4" t="s">
        <v>75</v>
      </c>
      <c r="Q72" s="4" t="s">
        <v>75</v>
      </c>
      <c r="R72" s="4" t="s">
        <v>75</v>
      </c>
    </row>
    <row r="73" spans="1:18" x14ac:dyDescent="0.2">
      <c r="A73" s="4" t="s">
        <v>95</v>
      </c>
      <c r="B73" s="4" t="s">
        <v>79</v>
      </c>
      <c r="C73" s="4" t="s">
        <v>127</v>
      </c>
      <c r="D73" s="4" t="s">
        <v>104</v>
      </c>
      <c r="E73" s="4" t="s">
        <v>121</v>
      </c>
      <c r="F73" s="4" t="s">
        <v>172</v>
      </c>
      <c r="G73" s="4" t="s">
        <v>115</v>
      </c>
      <c r="H73" s="4" t="s">
        <v>75</v>
      </c>
      <c r="I73" s="4" t="s">
        <v>85</v>
      </c>
      <c r="J73" s="4" t="s">
        <v>399</v>
      </c>
      <c r="K73" s="4" t="s">
        <v>87</v>
      </c>
      <c r="L73" s="5">
        <v>11872.73</v>
      </c>
      <c r="M73" s="4" t="s">
        <v>128</v>
      </c>
      <c r="N73" s="4" t="s">
        <v>89</v>
      </c>
      <c r="O73" s="4" t="s">
        <v>400</v>
      </c>
      <c r="P73" s="4" t="s">
        <v>401</v>
      </c>
      <c r="Q73" s="4" t="s">
        <v>402</v>
      </c>
      <c r="R73" s="4" t="s">
        <v>75</v>
      </c>
    </row>
    <row r="74" spans="1:18" x14ac:dyDescent="0.2">
      <c r="A74" s="4" t="s">
        <v>78</v>
      </c>
      <c r="B74" s="4" t="s">
        <v>96</v>
      </c>
      <c r="C74" s="4" t="s">
        <v>127</v>
      </c>
      <c r="D74" s="4" t="s">
        <v>104</v>
      </c>
      <c r="E74" s="4" t="s">
        <v>112</v>
      </c>
      <c r="F74" s="4" t="s">
        <v>172</v>
      </c>
      <c r="G74" s="4" t="s">
        <v>84</v>
      </c>
      <c r="H74" s="4" t="s">
        <v>75</v>
      </c>
      <c r="I74" s="4" t="s">
        <v>85</v>
      </c>
      <c r="J74" s="4" t="s">
        <v>405</v>
      </c>
      <c r="K74" s="4" t="s">
        <v>114</v>
      </c>
      <c r="L74" s="5">
        <v>2302.66</v>
      </c>
      <c r="M74" s="4" t="s">
        <v>115</v>
      </c>
      <c r="N74" s="4" t="s">
        <v>89</v>
      </c>
      <c r="O74" s="4" t="s">
        <v>106</v>
      </c>
      <c r="P74" s="4" t="s">
        <v>75</v>
      </c>
      <c r="Q74" s="4" t="s">
        <v>406</v>
      </c>
      <c r="R74" s="4" t="s">
        <v>407</v>
      </c>
    </row>
    <row r="75" spans="1:18" x14ac:dyDescent="0.2">
      <c r="A75" s="4" t="s">
        <v>111</v>
      </c>
      <c r="B75" s="4" t="s">
        <v>79</v>
      </c>
      <c r="C75" s="4" t="s">
        <v>127</v>
      </c>
      <c r="D75" s="4" t="s">
        <v>81</v>
      </c>
      <c r="E75" s="4" t="s">
        <v>97</v>
      </c>
      <c r="F75" s="4" t="s">
        <v>83</v>
      </c>
      <c r="G75" s="4" t="s">
        <v>84</v>
      </c>
      <c r="H75" s="4" t="s">
        <v>75</v>
      </c>
      <c r="I75" s="4" t="s">
        <v>85</v>
      </c>
      <c r="J75" s="4" t="s">
        <v>410</v>
      </c>
      <c r="K75" s="4" t="s">
        <v>99</v>
      </c>
      <c r="L75" s="5">
        <v>3236.3</v>
      </c>
      <c r="M75" s="4" t="s">
        <v>75</v>
      </c>
      <c r="N75" s="4" t="s">
        <v>145</v>
      </c>
      <c r="O75" s="4" t="s">
        <v>234</v>
      </c>
      <c r="P75" s="4" t="s">
        <v>75</v>
      </c>
      <c r="Q75" s="4" t="s">
        <v>411</v>
      </c>
      <c r="R75" s="4" t="s">
        <v>75</v>
      </c>
    </row>
    <row r="76" spans="1:18" x14ac:dyDescent="0.2">
      <c r="A76" s="4" t="s">
        <v>95</v>
      </c>
      <c r="B76" s="4" t="s">
        <v>96</v>
      </c>
      <c r="C76" s="4" t="s">
        <v>127</v>
      </c>
      <c r="D76" s="4" t="s">
        <v>81</v>
      </c>
      <c r="E76" s="4" t="s">
        <v>82</v>
      </c>
      <c r="F76" s="4" t="s">
        <v>172</v>
      </c>
      <c r="G76" s="4" t="s">
        <v>115</v>
      </c>
      <c r="H76" s="4" t="s">
        <v>75</v>
      </c>
      <c r="I76" s="4" t="s">
        <v>85</v>
      </c>
      <c r="J76" s="4" t="s">
        <v>75</v>
      </c>
      <c r="K76" s="4" t="s">
        <v>87</v>
      </c>
      <c r="L76" s="5">
        <v>6117.82</v>
      </c>
      <c r="M76" s="4" t="s">
        <v>115</v>
      </c>
      <c r="N76" s="4" t="s">
        <v>89</v>
      </c>
      <c r="O76" s="4" t="s">
        <v>116</v>
      </c>
      <c r="P76" s="4" t="s">
        <v>75</v>
      </c>
      <c r="Q76" s="4" t="s">
        <v>414</v>
      </c>
      <c r="R76" s="4" t="s">
        <v>415</v>
      </c>
    </row>
    <row r="77" spans="1:18" x14ac:dyDescent="0.2">
      <c r="A77" s="4" t="s">
        <v>95</v>
      </c>
      <c r="B77" s="4" t="s">
        <v>96</v>
      </c>
      <c r="C77" s="4" t="s">
        <v>80</v>
      </c>
      <c r="D77" s="4" t="s">
        <v>104</v>
      </c>
      <c r="E77" s="4" t="s">
        <v>112</v>
      </c>
      <c r="F77" s="4" t="s">
        <v>98</v>
      </c>
      <c r="G77" s="4" t="s">
        <v>84</v>
      </c>
      <c r="H77" s="4" t="s">
        <v>75</v>
      </c>
      <c r="I77" s="4" t="s">
        <v>75</v>
      </c>
      <c r="J77" s="4" t="s">
        <v>75</v>
      </c>
      <c r="K77" s="4" t="s">
        <v>87</v>
      </c>
      <c r="L77" s="5">
        <v>1603.99</v>
      </c>
      <c r="M77" s="4" t="s">
        <v>88</v>
      </c>
      <c r="N77" s="4" t="s">
        <v>89</v>
      </c>
      <c r="O77" s="4" t="s">
        <v>106</v>
      </c>
      <c r="P77" s="4" t="s">
        <v>75</v>
      </c>
      <c r="Q77" s="4" t="s">
        <v>418</v>
      </c>
      <c r="R77" s="4" t="s">
        <v>419</v>
      </c>
    </row>
    <row r="78" spans="1:18" x14ac:dyDescent="0.2">
      <c r="A78" s="4" t="s">
        <v>111</v>
      </c>
      <c r="B78" s="4" t="s">
        <v>96</v>
      </c>
      <c r="C78" s="4" t="s">
        <v>80</v>
      </c>
      <c r="D78" s="4" t="s">
        <v>104</v>
      </c>
      <c r="E78" s="4" t="s">
        <v>97</v>
      </c>
      <c r="F78" s="4" t="s">
        <v>83</v>
      </c>
      <c r="G78" s="4" t="s">
        <v>143</v>
      </c>
      <c r="H78" s="4" t="s">
        <v>75</v>
      </c>
      <c r="I78" s="4" t="s">
        <v>89</v>
      </c>
      <c r="J78" s="4" t="s">
        <v>75</v>
      </c>
      <c r="K78" s="4" t="s">
        <v>99</v>
      </c>
      <c r="L78" s="5">
        <v>1676.74</v>
      </c>
      <c r="M78" s="4" t="s">
        <v>152</v>
      </c>
      <c r="N78" s="4" t="s">
        <v>89</v>
      </c>
      <c r="O78" s="4" t="s">
        <v>106</v>
      </c>
      <c r="P78" s="4" t="s">
        <v>75</v>
      </c>
      <c r="Q78" s="4" t="s">
        <v>75</v>
      </c>
      <c r="R78" s="4" t="s">
        <v>75</v>
      </c>
    </row>
    <row r="79" spans="1:18" x14ac:dyDescent="0.2">
      <c r="A79" s="4" t="s">
        <v>78</v>
      </c>
      <c r="B79" s="4" t="s">
        <v>79</v>
      </c>
      <c r="C79" s="4" t="s">
        <v>80</v>
      </c>
      <c r="D79" s="4" t="s">
        <v>81</v>
      </c>
      <c r="E79" s="4" t="s">
        <v>112</v>
      </c>
      <c r="F79" s="4" t="s">
        <v>83</v>
      </c>
      <c r="G79" s="4" t="s">
        <v>115</v>
      </c>
      <c r="H79" s="4" t="s">
        <v>75</v>
      </c>
      <c r="I79" s="4" t="s">
        <v>85</v>
      </c>
      <c r="J79" s="4" t="s">
        <v>424</v>
      </c>
      <c r="K79" s="4" t="s">
        <v>87</v>
      </c>
      <c r="L79" s="5">
        <v>10011.07</v>
      </c>
      <c r="M79" s="4" t="s">
        <v>128</v>
      </c>
      <c r="N79" s="4" t="s">
        <v>89</v>
      </c>
      <c r="O79" s="4" t="s">
        <v>137</v>
      </c>
      <c r="P79" s="4" t="s">
        <v>75</v>
      </c>
      <c r="Q79" s="4" t="s">
        <v>425</v>
      </c>
      <c r="R79" s="4" t="s">
        <v>426</v>
      </c>
    </row>
    <row r="80" spans="1:18" x14ac:dyDescent="0.2">
      <c r="A80" s="4" t="s">
        <v>111</v>
      </c>
      <c r="B80" s="4" t="s">
        <v>96</v>
      </c>
      <c r="C80" s="4" t="s">
        <v>80</v>
      </c>
      <c r="D80" s="4" t="s">
        <v>81</v>
      </c>
      <c r="E80" s="4" t="s">
        <v>97</v>
      </c>
      <c r="F80" s="4" t="s">
        <v>98</v>
      </c>
      <c r="G80" s="4" t="s">
        <v>84</v>
      </c>
      <c r="H80" s="4" t="s">
        <v>75</v>
      </c>
      <c r="I80" s="4" t="s">
        <v>89</v>
      </c>
      <c r="J80" s="4" t="s">
        <v>75</v>
      </c>
      <c r="K80" s="4" t="s">
        <v>87</v>
      </c>
      <c r="L80" s="5">
        <v>1637.66</v>
      </c>
      <c r="M80" s="4" t="s">
        <v>88</v>
      </c>
      <c r="N80" s="4" t="s">
        <v>89</v>
      </c>
      <c r="O80" s="4" t="s">
        <v>100</v>
      </c>
      <c r="P80" s="4" t="s">
        <v>75</v>
      </c>
      <c r="Q80" s="4" t="s">
        <v>428</v>
      </c>
      <c r="R80" s="4" t="s">
        <v>429</v>
      </c>
    </row>
    <row r="81" spans="1:18" x14ac:dyDescent="0.2">
      <c r="A81" s="4" t="s">
        <v>78</v>
      </c>
      <c r="B81" s="4" t="s">
        <v>96</v>
      </c>
      <c r="C81" s="4" t="s">
        <v>127</v>
      </c>
      <c r="D81" s="4" t="s">
        <v>81</v>
      </c>
      <c r="E81" s="4" t="s">
        <v>112</v>
      </c>
      <c r="F81" s="4" t="s">
        <v>98</v>
      </c>
      <c r="G81" s="4" t="s">
        <v>143</v>
      </c>
      <c r="H81" s="4" t="s">
        <v>75</v>
      </c>
      <c r="I81" s="4" t="s">
        <v>85</v>
      </c>
      <c r="J81" s="4" t="s">
        <v>75</v>
      </c>
      <c r="K81" s="4" t="s">
        <v>87</v>
      </c>
      <c r="L81" s="5">
        <v>2022.47</v>
      </c>
      <c r="M81" s="4" t="s">
        <v>229</v>
      </c>
      <c r="N81" s="4" t="s">
        <v>89</v>
      </c>
      <c r="O81" s="4" t="s">
        <v>301</v>
      </c>
      <c r="P81" s="4" t="s">
        <v>380</v>
      </c>
      <c r="Q81" s="4" t="s">
        <v>314</v>
      </c>
      <c r="R81" s="4" t="s">
        <v>75</v>
      </c>
    </row>
    <row r="82" spans="1:18" x14ac:dyDescent="0.2">
      <c r="A82" s="4" t="s">
        <v>111</v>
      </c>
      <c r="B82" s="4" t="s">
        <v>79</v>
      </c>
      <c r="C82" s="4" t="s">
        <v>127</v>
      </c>
      <c r="D82" s="4" t="s">
        <v>81</v>
      </c>
      <c r="E82" s="4" t="s">
        <v>112</v>
      </c>
      <c r="F82" s="4" t="s">
        <v>172</v>
      </c>
      <c r="G82" s="4" t="s">
        <v>84</v>
      </c>
      <c r="H82" s="4" t="s">
        <v>75</v>
      </c>
      <c r="I82" s="4" t="s">
        <v>89</v>
      </c>
      <c r="J82" s="4" t="s">
        <v>75</v>
      </c>
      <c r="K82" s="4" t="s">
        <v>87</v>
      </c>
      <c r="L82" s="5">
        <v>15000</v>
      </c>
      <c r="M82" s="4" t="s">
        <v>115</v>
      </c>
      <c r="N82" s="4" t="s">
        <v>145</v>
      </c>
      <c r="O82" s="4" t="s">
        <v>106</v>
      </c>
      <c r="P82" s="4" t="s">
        <v>75</v>
      </c>
      <c r="Q82" s="4" t="s">
        <v>434</v>
      </c>
      <c r="R82" s="4" t="s">
        <v>435</v>
      </c>
    </row>
    <row r="83" spans="1:18" x14ac:dyDescent="0.2">
      <c r="A83" s="4" t="s">
        <v>78</v>
      </c>
      <c r="B83" s="4" t="s">
        <v>96</v>
      </c>
      <c r="C83" s="4" t="s">
        <v>127</v>
      </c>
      <c r="D83" s="4" t="s">
        <v>81</v>
      </c>
      <c r="E83" s="4" t="s">
        <v>112</v>
      </c>
      <c r="F83" s="4" t="s">
        <v>172</v>
      </c>
      <c r="G83" s="4" t="s">
        <v>143</v>
      </c>
      <c r="H83" s="4" t="s">
        <v>75</v>
      </c>
      <c r="I83" s="4" t="s">
        <v>89</v>
      </c>
      <c r="J83" s="4" t="s">
        <v>75</v>
      </c>
      <c r="K83" s="4" t="s">
        <v>87</v>
      </c>
      <c r="L83" s="5">
        <v>6077.41</v>
      </c>
      <c r="M83" s="4" t="s">
        <v>115</v>
      </c>
      <c r="N83" s="4" t="s">
        <v>89</v>
      </c>
      <c r="O83" s="4" t="s">
        <v>106</v>
      </c>
      <c r="P83" s="4" t="s">
        <v>75</v>
      </c>
      <c r="Q83" s="4" t="s">
        <v>438</v>
      </c>
      <c r="R83" s="4" t="s">
        <v>439</v>
      </c>
    </row>
    <row r="84" spans="1:18" x14ac:dyDescent="0.2">
      <c r="A84" s="4" t="s">
        <v>111</v>
      </c>
      <c r="B84" s="4" t="s">
        <v>96</v>
      </c>
      <c r="C84" s="4" t="s">
        <v>127</v>
      </c>
      <c r="D84" s="4" t="s">
        <v>104</v>
      </c>
      <c r="E84" s="4" t="s">
        <v>97</v>
      </c>
      <c r="F84" s="4" t="s">
        <v>98</v>
      </c>
      <c r="G84" s="4" t="s">
        <v>75</v>
      </c>
      <c r="H84" s="4" t="s">
        <v>75</v>
      </c>
      <c r="I84" s="4" t="s">
        <v>85</v>
      </c>
      <c r="J84" s="4" t="s">
        <v>75</v>
      </c>
      <c r="K84" s="4" t="s">
        <v>87</v>
      </c>
      <c r="L84" s="5">
        <v>4667.67</v>
      </c>
      <c r="M84" s="4" t="s">
        <v>88</v>
      </c>
      <c r="N84" s="4" t="s">
        <v>89</v>
      </c>
      <c r="O84" s="4" t="s">
        <v>146</v>
      </c>
      <c r="P84" s="4" t="s">
        <v>75</v>
      </c>
      <c r="Q84" s="4" t="s">
        <v>442</v>
      </c>
      <c r="R84" s="4" t="s">
        <v>443</v>
      </c>
    </row>
    <row r="85" spans="1:18" x14ac:dyDescent="0.2">
      <c r="A85" s="4" t="s">
        <v>111</v>
      </c>
      <c r="B85" s="4" t="s">
        <v>96</v>
      </c>
      <c r="C85" s="4" t="s">
        <v>127</v>
      </c>
      <c r="D85" s="4" t="s">
        <v>104</v>
      </c>
      <c r="E85" s="4" t="s">
        <v>112</v>
      </c>
      <c r="F85" s="4" t="s">
        <v>172</v>
      </c>
      <c r="G85" s="4" t="s">
        <v>84</v>
      </c>
      <c r="H85" s="4" t="s">
        <v>75</v>
      </c>
      <c r="I85" s="4" t="s">
        <v>85</v>
      </c>
      <c r="J85" s="4" t="s">
        <v>446</v>
      </c>
      <c r="K85" s="4" t="s">
        <v>114</v>
      </c>
      <c r="L85" s="5">
        <v>5085.62</v>
      </c>
      <c r="M85" s="4" t="s">
        <v>152</v>
      </c>
      <c r="N85" s="4" t="s">
        <v>89</v>
      </c>
      <c r="O85" s="4" t="s">
        <v>116</v>
      </c>
      <c r="P85" s="4" t="s">
        <v>75</v>
      </c>
      <c r="Q85" s="4" t="s">
        <v>447</v>
      </c>
      <c r="R85" s="4" t="s">
        <v>448</v>
      </c>
    </row>
    <row r="86" spans="1:18" x14ac:dyDescent="0.2">
      <c r="A86" s="4" t="s">
        <v>111</v>
      </c>
      <c r="B86" s="4" t="s">
        <v>96</v>
      </c>
      <c r="C86" s="4" t="s">
        <v>127</v>
      </c>
      <c r="D86" s="4" t="s">
        <v>104</v>
      </c>
      <c r="E86" s="4" t="s">
        <v>97</v>
      </c>
      <c r="F86" s="4" t="s">
        <v>83</v>
      </c>
      <c r="G86" s="4" t="s">
        <v>84</v>
      </c>
      <c r="H86" s="4" t="s">
        <v>75</v>
      </c>
      <c r="I86" s="4" t="s">
        <v>89</v>
      </c>
      <c r="J86" s="4" t="s">
        <v>75</v>
      </c>
      <c r="K86" s="4" t="s">
        <v>99</v>
      </c>
      <c r="L86" s="5">
        <v>2311.64</v>
      </c>
      <c r="M86" s="4" t="s">
        <v>88</v>
      </c>
      <c r="N86" s="4" t="s">
        <v>89</v>
      </c>
      <c r="O86" s="4" t="s">
        <v>146</v>
      </c>
      <c r="P86" s="4" t="s">
        <v>75</v>
      </c>
      <c r="Q86" s="4" t="s">
        <v>451</v>
      </c>
      <c r="R86" s="4" t="s">
        <v>452</v>
      </c>
    </row>
  </sheetData>
  <autoFilter ref="A1:R87" xr:uid="{00000000-0009-0000-0000-000000000000}"/>
  <pageMargins left="0.7" right="0.7" top="0.75" bottom="0.75" header="0.3" footer="0.3"/>
  <ignoredErrors>
    <ignoredError sqref="A1:A86 B1:B86 C1:C86 D1:D86 E1:E86 F1:F86 G1:G86 H1:H86 I1:I86 J1:J86 K1:K86 M1:M86 N1:N86 O1:O86 P1:P86 Q1:Q86 R1:R8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79"/>
  <sheetViews>
    <sheetView showGridLines="0" topLeftCell="A160" workbookViewId="0">
      <selection activeCell="D173" sqref="D173"/>
    </sheetView>
  </sheetViews>
  <sheetFormatPr baseColWidth="10" defaultColWidth="8.83203125" defaultRowHeight="15" x14ac:dyDescent="0.2"/>
  <cols>
    <col min="1" max="1" width="2.6640625" customWidth="1"/>
    <col min="2" max="2" width="36.5" bestFit="1" customWidth="1"/>
    <col min="3" max="3" width="11.5" bestFit="1" customWidth="1"/>
    <col min="4" max="4" width="19.5" bestFit="1" customWidth="1"/>
    <col min="5" max="5" width="11" customWidth="1"/>
  </cols>
  <sheetData>
    <row r="1" spans="1:12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8" x14ac:dyDescent="0.2">
      <c r="A2" s="20"/>
      <c r="B2" s="91" t="s">
        <v>498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16" thickBo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s="90" customFormat="1" ht="17" thickTop="1" thickBot="1" x14ac:dyDescent="0.25">
      <c r="A4" s="93"/>
      <c r="B4" s="93" t="s">
        <v>504</v>
      </c>
      <c r="C4" s="93"/>
      <c r="D4" s="93"/>
      <c r="E4" s="93"/>
      <c r="F4" s="93"/>
      <c r="G4" s="93"/>
      <c r="H4" s="93"/>
      <c r="I4" s="93"/>
      <c r="J4" s="93"/>
      <c r="K4" s="93"/>
      <c r="L4" s="93"/>
    </row>
    <row r="5" spans="1:12" s="75" customFormat="1" ht="16" thickTop="1" x14ac:dyDescent="0.2"/>
    <row r="6" spans="1:12" s="75" customFormat="1" x14ac:dyDescent="0.2">
      <c r="B6" t="s">
        <v>499</v>
      </c>
    </row>
    <row r="7" spans="1:12" s="75" customFormat="1" x14ac:dyDescent="0.2">
      <c r="B7"/>
    </row>
    <row r="8" spans="1:12" s="75" customFormat="1" x14ac:dyDescent="0.2">
      <c r="B8" s="92" t="s">
        <v>500</v>
      </c>
    </row>
    <row r="9" spans="1:12" s="75" customFormat="1" x14ac:dyDescent="0.2">
      <c r="B9" s="92" t="s">
        <v>501</v>
      </c>
    </row>
    <row r="10" spans="1:12" s="75" customFormat="1" x14ac:dyDescent="0.2">
      <c r="B10" s="92" t="s">
        <v>502</v>
      </c>
    </row>
    <row r="11" spans="1:12" s="75" customFormat="1" x14ac:dyDescent="0.2">
      <c r="A11"/>
      <c r="B11" s="92" t="s">
        <v>503</v>
      </c>
    </row>
    <row r="13" spans="1:12" ht="16" thickBot="1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12" x14ac:dyDescent="0.2">
      <c r="A14" s="20"/>
      <c r="B14" s="33" t="s">
        <v>466</v>
      </c>
      <c r="C14" s="33" t="s">
        <v>468</v>
      </c>
      <c r="D14" s="35" t="s">
        <v>470</v>
      </c>
      <c r="E14" s="20"/>
      <c r="F14" s="20"/>
      <c r="G14" s="20"/>
      <c r="H14" s="20"/>
      <c r="I14" s="20"/>
      <c r="J14" s="20"/>
      <c r="K14" s="20"/>
      <c r="L14" s="20"/>
    </row>
    <row r="15" spans="1:12" x14ac:dyDescent="0.2">
      <c r="A15" s="20"/>
      <c r="B15" s="44" t="s">
        <v>104</v>
      </c>
      <c r="C15" s="45">
        <v>32</v>
      </c>
      <c r="D15" s="38">
        <f>C15/$C$17</f>
        <v>0.37647058823529411</v>
      </c>
      <c r="E15" s="20"/>
      <c r="F15" s="20"/>
      <c r="G15" s="20"/>
      <c r="H15" s="20"/>
      <c r="I15" s="20"/>
      <c r="J15" s="20"/>
      <c r="K15" s="20"/>
      <c r="L15" s="20"/>
    </row>
    <row r="16" spans="1:12" x14ac:dyDescent="0.2">
      <c r="A16" s="20"/>
      <c r="B16" s="44" t="s">
        <v>81</v>
      </c>
      <c r="C16" s="45">
        <v>53</v>
      </c>
      <c r="D16" s="38">
        <f>C16/$C$17</f>
        <v>0.62352941176470589</v>
      </c>
      <c r="E16" s="20"/>
      <c r="F16" s="20"/>
      <c r="G16" s="20"/>
      <c r="H16" s="20"/>
      <c r="I16" s="20"/>
      <c r="J16" s="20"/>
      <c r="K16" s="20"/>
      <c r="L16" s="20"/>
    </row>
    <row r="17" spans="1:12" ht="16" thickBot="1" x14ac:dyDescent="0.25">
      <c r="A17" s="20"/>
      <c r="B17" s="44" t="s">
        <v>465</v>
      </c>
      <c r="C17" s="45">
        <v>85</v>
      </c>
      <c r="D17" s="39">
        <f>C17/$C$17</f>
        <v>1</v>
      </c>
      <c r="E17" s="20"/>
      <c r="F17" s="20"/>
      <c r="G17" s="20"/>
      <c r="H17" s="20"/>
      <c r="I17" s="20"/>
      <c r="J17" s="20"/>
      <c r="K17" s="20"/>
      <c r="L17" s="20"/>
    </row>
    <row r="18" spans="1:12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spans="1:12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ht="16" thickBot="1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2" ht="17" thickTop="1" thickBot="1" x14ac:dyDescent="0.25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3"/>
    </row>
    <row r="23" spans="1:12" x14ac:dyDescent="0.2">
      <c r="A23" s="24"/>
      <c r="B23" s="34" t="s">
        <v>467</v>
      </c>
      <c r="C23" s="34" t="s">
        <v>468</v>
      </c>
      <c r="D23" s="35" t="s">
        <v>470</v>
      </c>
      <c r="E23" s="25"/>
      <c r="F23" s="25"/>
      <c r="G23" s="25"/>
      <c r="H23" s="25"/>
      <c r="I23" s="25"/>
      <c r="J23" s="25"/>
      <c r="K23" s="25"/>
      <c r="L23" s="26"/>
    </row>
    <row r="24" spans="1:12" x14ac:dyDescent="0.2">
      <c r="A24" s="24"/>
      <c r="B24" s="36" t="s">
        <v>97</v>
      </c>
      <c r="C24" s="37">
        <v>22</v>
      </c>
      <c r="D24" s="38">
        <f>C24/$C$29</f>
        <v>0.25882352941176473</v>
      </c>
      <c r="E24" s="25"/>
      <c r="F24" s="25"/>
      <c r="G24" s="25"/>
      <c r="H24" s="25"/>
      <c r="I24" s="25"/>
      <c r="J24" s="25"/>
      <c r="K24" s="25"/>
      <c r="L24" s="26"/>
    </row>
    <row r="25" spans="1:12" x14ac:dyDescent="0.2">
      <c r="A25" s="24"/>
      <c r="B25" s="36" t="s">
        <v>82</v>
      </c>
      <c r="C25" s="37">
        <v>9</v>
      </c>
      <c r="D25" s="38">
        <f t="shared" ref="D25:D29" si="0">C25/$C$29</f>
        <v>0.10588235294117647</v>
      </c>
      <c r="E25" s="25"/>
      <c r="F25" s="25"/>
      <c r="G25" s="25"/>
      <c r="H25" s="25"/>
      <c r="I25" s="25"/>
      <c r="J25" s="25"/>
      <c r="K25" s="25"/>
      <c r="L25" s="26"/>
    </row>
    <row r="26" spans="1:12" x14ac:dyDescent="0.2">
      <c r="A26" s="24"/>
      <c r="B26" s="36" t="s">
        <v>112</v>
      </c>
      <c r="C26" s="37">
        <v>35</v>
      </c>
      <c r="D26" s="38">
        <f t="shared" si="0"/>
        <v>0.41176470588235292</v>
      </c>
      <c r="E26" s="25"/>
      <c r="F26" s="25"/>
      <c r="G26" s="25"/>
      <c r="H26" s="25"/>
      <c r="I26" s="25"/>
      <c r="J26" s="25"/>
      <c r="K26" s="25"/>
      <c r="L26" s="26"/>
    </row>
    <row r="27" spans="1:12" x14ac:dyDescent="0.2">
      <c r="A27" s="24"/>
      <c r="B27" s="36" t="s">
        <v>121</v>
      </c>
      <c r="C27" s="37">
        <v>18</v>
      </c>
      <c r="D27" s="38">
        <f t="shared" si="0"/>
        <v>0.21176470588235294</v>
      </c>
      <c r="E27" s="25"/>
      <c r="F27" s="25"/>
      <c r="G27" s="25"/>
      <c r="H27" s="25"/>
      <c r="I27" s="25"/>
      <c r="J27" s="25"/>
      <c r="K27" s="25"/>
      <c r="L27" s="26"/>
    </row>
    <row r="28" spans="1:12" x14ac:dyDescent="0.2">
      <c r="A28" s="24"/>
      <c r="B28" s="36" t="s">
        <v>294</v>
      </c>
      <c r="C28" s="37">
        <v>1</v>
      </c>
      <c r="D28" s="38">
        <f t="shared" si="0"/>
        <v>1.1764705882352941E-2</v>
      </c>
      <c r="E28" s="25"/>
      <c r="F28" s="25"/>
      <c r="G28" s="25"/>
      <c r="H28" s="25"/>
      <c r="I28" s="25"/>
      <c r="J28" s="25"/>
      <c r="K28" s="25"/>
      <c r="L28" s="26"/>
    </row>
    <row r="29" spans="1:12" ht="16" thickBot="1" x14ac:dyDescent="0.25">
      <c r="A29" s="24"/>
      <c r="B29" s="36" t="s">
        <v>465</v>
      </c>
      <c r="C29" s="37">
        <v>85</v>
      </c>
      <c r="D29" s="39">
        <f t="shared" si="0"/>
        <v>1</v>
      </c>
      <c r="E29" s="25"/>
      <c r="F29" s="25"/>
      <c r="G29" s="25"/>
      <c r="H29" s="25"/>
      <c r="I29" s="25"/>
      <c r="J29" s="25"/>
      <c r="K29" s="25"/>
      <c r="L29" s="26"/>
    </row>
    <row r="30" spans="1:12" x14ac:dyDescent="0.2">
      <c r="A30" s="24"/>
      <c r="B30" s="27"/>
      <c r="C30" s="28"/>
      <c r="D30" s="32"/>
      <c r="E30" s="25"/>
      <c r="F30" s="25"/>
      <c r="G30" s="25"/>
      <c r="H30" s="25"/>
      <c r="I30" s="25"/>
      <c r="J30" s="25"/>
      <c r="K30" s="25"/>
      <c r="L30" s="26"/>
    </row>
    <row r="31" spans="1:12" x14ac:dyDescent="0.2">
      <c r="A31" s="24"/>
      <c r="B31" s="27"/>
      <c r="C31" s="28"/>
      <c r="D31" s="32"/>
      <c r="E31" s="25"/>
      <c r="F31" s="25"/>
      <c r="G31" s="25"/>
      <c r="H31" s="25"/>
      <c r="I31" s="25"/>
      <c r="J31" s="25"/>
      <c r="K31" s="25"/>
      <c r="L31" s="26"/>
    </row>
    <row r="32" spans="1:12" x14ac:dyDescent="0.2">
      <c r="A32" s="24"/>
      <c r="B32" s="27"/>
      <c r="C32" s="28"/>
      <c r="D32" s="32"/>
      <c r="E32" s="25"/>
      <c r="F32" s="25"/>
      <c r="G32" s="25"/>
      <c r="H32" s="25"/>
      <c r="I32" s="25"/>
      <c r="J32" s="25"/>
      <c r="K32" s="25"/>
      <c r="L32" s="26"/>
    </row>
    <row r="33" spans="1:12" ht="16" thickBo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1"/>
    </row>
    <row r="34" spans="1:12" ht="17" thickTop="1" thickBot="1" x14ac:dyDescent="0.25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3"/>
    </row>
    <row r="35" spans="1:12" x14ac:dyDescent="0.2">
      <c r="A35" s="24"/>
      <c r="B35" s="34" t="s">
        <v>58</v>
      </c>
      <c r="C35" s="34" t="s">
        <v>468</v>
      </c>
      <c r="D35" s="35" t="s">
        <v>470</v>
      </c>
      <c r="E35" s="25"/>
      <c r="F35" s="25"/>
      <c r="G35" s="25"/>
      <c r="H35" s="25"/>
      <c r="I35" s="25"/>
      <c r="J35" s="25"/>
      <c r="K35" s="25"/>
      <c r="L35" s="26"/>
    </row>
    <row r="36" spans="1:12" x14ac:dyDescent="0.2">
      <c r="A36" s="24"/>
      <c r="B36" s="36" t="s">
        <v>122</v>
      </c>
      <c r="C36" s="37">
        <v>2</v>
      </c>
      <c r="D36" s="38">
        <f>C36/$C$40</f>
        <v>2.3529411764705882E-2</v>
      </c>
      <c r="E36" s="25"/>
      <c r="F36" s="25"/>
      <c r="G36" s="25"/>
      <c r="H36" s="25"/>
      <c r="I36" s="25"/>
      <c r="J36" s="25"/>
      <c r="K36" s="25"/>
      <c r="L36" s="26"/>
    </row>
    <row r="37" spans="1:12" x14ac:dyDescent="0.2">
      <c r="A37" s="24"/>
      <c r="B37" s="36" t="s">
        <v>98</v>
      </c>
      <c r="C37" s="37">
        <v>34</v>
      </c>
      <c r="D37" s="38">
        <f t="shared" ref="D37:D40" si="1">C37/$C$40</f>
        <v>0.4</v>
      </c>
      <c r="E37" s="25"/>
      <c r="F37" s="25"/>
      <c r="G37" s="25"/>
      <c r="H37" s="25"/>
      <c r="I37" s="25"/>
      <c r="J37" s="25"/>
      <c r="K37" s="25"/>
      <c r="L37" s="26"/>
    </row>
    <row r="38" spans="1:12" x14ac:dyDescent="0.2">
      <c r="A38" s="24"/>
      <c r="B38" s="36" t="s">
        <v>83</v>
      </c>
      <c r="C38" s="37">
        <v>31</v>
      </c>
      <c r="D38" s="38">
        <f t="shared" si="1"/>
        <v>0.36470588235294116</v>
      </c>
      <c r="E38" s="25"/>
      <c r="F38" s="25"/>
      <c r="G38" s="25"/>
      <c r="H38" s="25"/>
      <c r="I38" s="25"/>
      <c r="J38" s="25"/>
      <c r="K38" s="25"/>
      <c r="L38" s="26"/>
    </row>
    <row r="39" spans="1:12" x14ac:dyDescent="0.2">
      <c r="A39" s="24"/>
      <c r="B39" s="36" t="s">
        <v>172</v>
      </c>
      <c r="C39" s="37">
        <v>18</v>
      </c>
      <c r="D39" s="38">
        <f t="shared" si="1"/>
        <v>0.21176470588235294</v>
      </c>
      <c r="E39" s="25"/>
      <c r="F39" s="25"/>
      <c r="G39" s="25"/>
      <c r="H39" s="25"/>
      <c r="I39" s="25"/>
      <c r="J39" s="25"/>
      <c r="K39" s="25"/>
      <c r="L39" s="26"/>
    </row>
    <row r="40" spans="1:12" ht="16" thickBot="1" x14ac:dyDescent="0.25">
      <c r="A40" s="24"/>
      <c r="B40" s="36" t="s">
        <v>465</v>
      </c>
      <c r="C40" s="37">
        <v>85</v>
      </c>
      <c r="D40" s="39">
        <f t="shared" si="1"/>
        <v>1</v>
      </c>
      <c r="E40" s="25"/>
      <c r="F40" s="25"/>
      <c r="G40" s="25"/>
      <c r="H40" s="25"/>
      <c r="I40" s="25"/>
      <c r="J40" s="25"/>
      <c r="K40" s="25"/>
      <c r="L40" s="26"/>
    </row>
    <row r="41" spans="1:12" x14ac:dyDescent="0.2">
      <c r="A41" s="24"/>
      <c r="B41" s="27"/>
      <c r="C41" s="28"/>
      <c r="D41" s="28"/>
      <c r="E41" s="25"/>
      <c r="F41" s="25"/>
      <c r="G41" s="25"/>
      <c r="H41" s="25"/>
      <c r="I41" s="25"/>
      <c r="J41" s="25"/>
      <c r="K41" s="25"/>
      <c r="L41" s="26"/>
    </row>
    <row r="42" spans="1:12" x14ac:dyDescent="0.2">
      <c r="A42" s="24"/>
      <c r="B42" s="27"/>
      <c r="C42" s="28"/>
      <c r="D42" s="32"/>
      <c r="E42" s="25"/>
      <c r="F42" s="25"/>
      <c r="G42" s="25"/>
      <c r="H42" s="25"/>
      <c r="I42" s="25"/>
      <c r="J42" s="25"/>
      <c r="K42" s="25"/>
      <c r="L42" s="26"/>
    </row>
    <row r="43" spans="1:12" x14ac:dyDescent="0.2">
      <c r="A43" s="24"/>
      <c r="B43" s="27"/>
      <c r="C43" s="28"/>
      <c r="D43" s="32"/>
      <c r="E43" s="25"/>
      <c r="F43" s="25"/>
      <c r="G43" s="25"/>
      <c r="H43" s="25"/>
      <c r="I43" s="25"/>
      <c r="J43" s="25"/>
      <c r="K43" s="25"/>
      <c r="L43" s="26"/>
    </row>
    <row r="44" spans="1:12" x14ac:dyDescent="0.2">
      <c r="A44" s="24"/>
      <c r="B44" s="27"/>
      <c r="C44" s="28"/>
      <c r="D44" s="32"/>
      <c r="E44" s="25"/>
      <c r="F44" s="25"/>
      <c r="G44" s="25"/>
      <c r="H44" s="25"/>
      <c r="I44" s="25"/>
      <c r="J44" s="25"/>
      <c r="K44" s="25"/>
      <c r="L44" s="26"/>
    </row>
    <row r="45" spans="1:12" ht="16" thickBot="1" x14ac:dyDescent="0.25">
      <c r="A45" s="29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1"/>
    </row>
    <row r="46" spans="1:12" ht="17" thickTop="1" thickBo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3"/>
    </row>
    <row r="47" spans="1:12" x14ac:dyDescent="0.2">
      <c r="A47" s="24"/>
      <c r="B47" s="34" t="s">
        <v>54</v>
      </c>
      <c r="C47" s="34" t="s">
        <v>468</v>
      </c>
      <c r="D47" s="35" t="s">
        <v>470</v>
      </c>
      <c r="E47" s="25"/>
      <c r="F47" s="25"/>
      <c r="G47" s="25"/>
      <c r="H47" s="25"/>
      <c r="I47" s="25"/>
      <c r="J47" s="25"/>
      <c r="K47" s="25"/>
      <c r="L47" s="26"/>
    </row>
    <row r="48" spans="1:12" x14ac:dyDescent="0.2">
      <c r="A48" s="24"/>
      <c r="B48" s="36" t="s">
        <v>96</v>
      </c>
      <c r="C48" s="40">
        <v>62</v>
      </c>
      <c r="D48" s="38">
        <f>C48/$C$50</f>
        <v>0.72941176470588232</v>
      </c>
      <c r="E48" s="25"/>
      <c r="F48" s="25"/>
      <c r="G48" s="25"/>
      <c r="H48" s="25"/>
      <c r="I48" s="25"/>
      <c r="J48" s="25"/>
      <c r="K48" s="25"/>
      <c r="L48" s="26"/>
    </row>
    <row r="49" spans="1:12" x14ac:dyDescent="0.2">
      <c r="A49" s="24"/>
      <c r="B49" s="36" t="s">
        <v>79</v>
      </c>
      <c r="C49" s="40">
        <v>23</v>
      </c>
      <c r="D49" s="38">
        <f>C49/$C$50</f>
        <v>0.27058823529411763</v>
      </c>
      <c r="E49" s="25"/>
      <c r="F49" s="25"/>
      <c r="G49" s="25"/>
      <c r="H49" s="25"/>
      <c r="I49" s="25"/>
      <c r="J49" s="25"/>
      <c r="K49" s="25"/>
      <c r="L49" s="26"/>
    </row>
    <row r="50" spans="1:12" ht="16" thickBot="1" x14ac:dyDescent="0.25">
      <c r="A50" s="24"/>
      <c r="B50" s="36" t="s">
        <v>465</v>
      </c>
      <c r="C50" s="40">
        <v>85</v>
      </c>
      <c r="D50" s="39">
        <f>C50/$C$50</f>
        <v>1</v>
      </c>
      <c r="E50" s="25"/>
      <c r="F50" s="25"/>
      <c r="G50" s="25"/>
      <c r="H50" s="25"/>
      <c r="I50" s="25"/>
      <c r="J50" s="25"/>
      <c r="K50" s="25"/>
      <c r="L50" s="26"/>
    </row>
    <row r="51" spans="1:12" ht="16" thickBot="1" x14ac:dyDescent="0.25">
      <c r="A51" s="24"/>
      <c r="B51" s="27"/>
      <c r="C51" s="28"/>
      <c r="D51" s="32"/>
      <c r="E51" s="25"/>
      <c r="F51" s="25"/>
      <c r="G51" s="25"/>
      <c r="H51" s="25"/>
      <c r="I51" s="25"/>
      <c r="J51" s="25"/>
      <c r="K51" s="25"/>
      <c r="L51" s="26"/>
    </row>
    <row r="52" spans="1:12" ht="17" thickTop="1" thickBot="1" x14ac:dyDescent="0.25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3"/>
    </row>
    <row r="53" spans="1:12" x14ac:dyDescent="0.2">
      <c r="A53" s="24"/>
      <c r="B53" s="34" t="s">
        <v>472</v>
      </c>
      <c r="C53" s="42" t="s">
        <v>468</v>
      </c>
      <c r="D53" s="35" t="s">
        <v>470</v>
      </c>
      <c r="E53" s="25"/>
      <c r="F53" s="25"/>
      <c r="G53" s="25"/>
      <c r="H53" s="25"/>
      <c r="I53" s="25"/>
      <c r="J53" s="25"/>
      <c r="K53" s="25"/>
      <c r="L53" s="26"/>
    </row>
    <row r="54" spans="1:12" x14ac:dyDescent="0.2">
      <c r="A54" s="24"/>
      <c r="B54" s="36" t="s">
        <v>80</v>
      </c>
      <c r="C54" s="40">
        <v>33</v>
      </c>
      <c r="D54" s="38">
        <f>C54/$C$57</f>
        <v>0.38823529411764707</v>
      </c>
      <c r="E54" s="25"/>
      <c r="F54" s="25"/>
      <c r="G54" s="25"/>
      <c r="H54" s="25"/>
      <c r="I54" s="25"/>
      <c r="J54" s="25"/>
      <c r="K54" s="25"/>
      <c r="L54" s="26"/>
    </row>
    <row r="55" spans="1:12" x14ac:dyDescent="0.2">
      <c r="A55" s="24"/>
      <c r="B55" s="36" t="s">
        <v>142</v>
      </c>
      <c r="C55" s="40">
        <v>8</v>
      </c>
      <c r="D55" s="38">
        <f>C55/$C$57</f>
        <v>9.4117647058823528E-2</v>
      </c>
      <c r="E55" s="25"/>
      <c r="F55" s="25"/>
      <c r="G55" s="25"/>
      <c r="H55" s="25"/>
      <c r="I55" s="25"/>
      <c r="J55" s="25"/>
      <c r="K55" s="25"/>
      <c r="L55" s="26"/>
    </row>
    <row r="56" spans="1:12" x14ac:dyDescent="0.2">
      <c r="A56" s="24"/>
      <c r="B56" s="36" t="s">
        <v>127</v>
      </c>
      <c r="C56" s="40">
        <v>44</v>
      </c>
      <c r="D56" s="38">
        <f>C56/$C$57</f>
        <v>0.51764705882352946</v>
      </c>
      <c r="E56" s="25"/>
      <c r="F56" s="25"/>
      <c r="G56" s="25"/>
      <c r="H56" s="25"/>
      <c r="I56" s="25"/>
      <c r="J56" s="25"/>
      <c r="K56" s="25"/>
      <c r="L56" s="26"/>
    </row>
    <row r="57" spans="1:12" ht="16" thickBot="1" x14ac:dyDescent="0.25">
      <c r="A57" s="24"/>
      <c r="B57" s="36" t="s">
        <v>465</v>
      </c>
      <c r="C57" s="40">
        <v>85</v>
      </c>
      <c r="D57" s="41">
        <f>C57/$C$57</f>
        <v>1</v>
      </c>
      <c r="E57" s="25"/>
      <c r="F57" s="25"/>
      <c r="G57" s="25"/>
      <c r="H57" s="25"/>
      <c r="I57" s="25"/>
      <c r="J57" s="25"/>
      <c r="K57" s="25"/>
      <c r="L57" s="26"/>
    </row>
    <row r="58" spans="1:12" ht="16" thickBot="1" x14ac:dyDescent="0.25">
      <c r="A58" s="24"/>
      <c r="B58" s="27"/>
      <c r="C58" s="28"/>
      <c r="D58" s="32"/>
      <c r="E58" s="25"/>
      <c r="F58" s="25"/>
      <c r="G58" s="25"/>
      <c r="H58" s="25"/>
      <c r="I58" s="25"/>
      <c r="J58" s="25"/>
      <c r="K58" s="25"/>
      <c r="L58" s="26"/>
    </row>
    <row r="59" spans="1:12" ht="17" thickTop="1" thickBot="1" x14ac:dyDescent="0.25">
      <c r="A59" s="21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3"/>
    </row>
    <row r="60" spans="1:12" ht="32" x14ac:dyDescent="0.2">
      <c r="A60" s="24"/>
      <c r="B60" s="3" t="s">
        <v>63</v>
      </c>
      <c r="C60" s="46" t="s">
        <v>468</v>
      </c>
      <c r="D60" s="47" t="s">
        <v>470</v>
      </c>
      <c r="E60" s="25"/>
      <c r="F60" s="25"/>
      <c r="G60" s="25"/>
      <c r="H60" s="25"/>
      <c r="I60" s="25"/>
      <c r="J60" s="25"/>
      <c r="K60" s="25"/>
      <c r="L60" s="26"/>
    </row>
    <row r="61" spans="1:12" x14ac:dyDescent="0.2">
      <c r="A61" s="24"/>
      <c r="B61" t="s">
        <v>99</v>
      </c>
      <c r="C61" s="16">
        <v>25</v>
      </c>
      <c r="D61" s="18">
        <f>C61/$C$65</f>
        <v>0.29411764705882354</v>
      </c>
      <c r="E61" s="25"/>
      <c r="F61" s="25"/>
      <c r="G61" s="25"/>
      <c r="H61" s="25"/>
      <c r="I61" s="25"/>
      <c r="J61" s="25"/>
      <c r="K61" s="25"/>
      <c r="L61" s="26"/>
    </row>
    <row r="62" spans="1:12" x14ac:dyDescent="0.2">
      <c r="A62" s="24"/>
      <c r="B62" t="s">
        <v>87</v>
      </c>
      <c r="C62" s="16">
        <v>51</v>
      </c>
      <c r="D62" s="18">
        <f>C62/$C$65</f>
        <v>0.6</v>
      </c>
      <c r="E62" s="25"/>
      <c r="F62" s="25"/>
      <c r="G62" s="25"/>
      <c r="H62" s="25"/>
      <c r="I62" s="25"/>
      <c r="J62" s="25"/>
      <c r="K62" s="25"/>
      <c r="L62" s="26"/>
    </row>
    <row r="63" spans="1:12" x14ac:dyDescent="0.2">
      <c r="A63" s="24"/>
      <c r="B63" t="s">
        <v>114</v>
      </c>
      <c r="C63" s="16">
        <v>7</v>
      </c>
      <c r="D63" s="18">
        <f>C63/$C$65</f>
        <v>8.2352941176470587E-2</v>
      </c>
      <c r="E63" s="25"/>
      <c r="F63" s="25"/>
      <c r="G63" s="25"/>
      <c r="H63" s="25"/>
      <c r="I63" s="25"/>
      <c r="J63" s="25"/>
      <c r="K63" s="25"/>
      <c r="L63" s="26"/>
    </row>
    <row r="64" spans="1:12" x14ac:dyDescent="0.2">
      <c r="A64" s="24"/>
      <c r="B64" t="s">
        <v>460</v>
      </c>
      <c r="C64" s="16">
        <v>2</v>
      </c>
      <c r="D64" s="18">
        <f>C64/$C$65</f>
        <v>2.3529411764705882E-2</v>
      </c>
      <c r="E64" s="25"/>
      <c r="F64" s="25"/>
      <c r="G64" s="25"/>
      <c r="H64" s="25"/>
      <c r="I64" s="25"/>
      <c r="J64" s="25"/>
      <c r="K64" s="25"/>
      <c r="L64" s="26"/>
    </row>
    <row r="65" spans="1:12" ht="16" thickBot="1" x14ac:dyDescent="0.25">
      <c r="A65" s="24"/>
      <c r="B65" t="s">
        <v>465</v>
      </c>
      <c r="C65" s="16">
        <v>85</v>
      </c>
      <c r="D65" s="19">
        <f>C65/$C$65</f>
        <v>1</v>
      </c>
      <c r="E65" s="25"/>
      <c r="F65" s="25"/>
      <c r="G65" s="25"/>
      <c r="H65" s="25"/>
      <c r="I65" s="25"/>
      <c r="J65" s="25"/>
      <c r="K65" s="25"/>
      <c r="L65" s="26"/>
    </row>
    <row r="66" spans="1:12" x14ac:dyDescent="0.2">
      <c r="A66" s="24"/>
      <c r="B66" s="27"/>
      <c r="C66" s="28"/>
      <c r="D66" s="28"/>
      <c r="E66" s="25"/>
      <c r="F66" s="25"/>
      <c r="G66" s="25"/>
      <c r="H66" s="25"/>
      <c r="I66" s="25"/>
      <c r="J66" s="25"/>
      <c r="K66" s="25"/>
      <c r="L66" s="26"/>
    </row>
    <row r="67" spans="1:12" x14ac:dyDescent="0.2">
      <c r="A67" s="24"/>
      <c r="B67" s="27"/>
      <c r="C67" s="28"/>
      <c r="D67" s="32"/>
      <c r="E67" s="25"/>
      <c r="F67" s="25"/>
      <c r="G67" s="25"/>
      <c r="H67" s="25"/>
      <c r="I67" s="25"/>
      <c r="J67" s="25"/>
      <c r="K67" s="25"/>
      <c r="L67" s="26"/>
    </row>
    <row r="68" spans="1:12" x14ac:dyDescent="0.2">
      <c r="A68" s="24"/>
      <c r="B68" s="27"/>
      <c r="C68" s="28"/>
      <c r="D68" s="32"/>
      <c r="E68" s="25"/>
      <c r="F68" s="25"/>
      <c r="G68" s="25"/>
      <c r="H68" s="25"/>
      <c r="I68" s="25"/>
      <c r="J68" s="25"/>
      <c r="K68" s="25"/>
      <c r="L68" s="26"/>
    </row>
    <row r="69" spans="1:12" x14ac:dyDescent="0.2">
      <c r="A69" s="24"/>
      <c r="B69" s="27"/>
      <c r="C69" s="28"/>
      <c r="D69" s="32"/>
      <c r="E69" s="25"/>
      <c r="F69" s="25"/>
      <c r="G69" s="25"/>
      <c r="H69" s="25"/>
      <c r="I69" s="25"/>
      <c r="J69" s="25"/>
      <c r="K69" s="25"/>
      <c r="L69" s="26"/>
    </row>
    <row r="70" spans="1:12" ht="16" thickBot="1" x14ac:dyDescent="0.25">
      <c r="A70" s="2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1"/>
    </row>
    <row r="71" spans="1:12" ht="17" thickTop="1" thickBot="1" x14ac:dyDescent="0.25">
      <c r="A71" s="21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3"/>
    </row>
    <row r="72" spans="1:12" ht="16" x14ac:dyDescent="0.2">
      <c r="A72" s="24"/>
      <c r="B72" s="3" t="s">
        <v>474</v>
      </c>
      <c r="C72" s="46" t="s">
        <v>468</v>
      </c>
      <c r="D72" s="47" t="s">
        <v>470</v>
      </c>
      <c r="E72" s="25"/>
      <c r="F72" s="25"/>
      <c r="G72" s="25"/>
      <c r="H72" s="25"/>
      <c r="I72" s="25"/>
      <c r="J72" s="25"/>
      <c r="K72" s="25"/>
      <c r="L72" s="26"/>
    </row>
    <row r="73" spans="1:12" x14ac:dyDescent="0.2">
      <c r="A73" s="24"/>
      <c r="B73" t="s">
        <v>89</v>
      </c>
      <c r="C73" s="16">
        <v>71</v>
      </c>
      <c r="D73" s="18">
        <f>C73/$C$76</f>
        <v>0.83529411764705885</v>
      </c>
      <c r="E73" s="25"/>
      <c r="F73" s="25"/>
      <c r="G73" s="25"/>
      <c r="H73" s="25"/>
      <c r="I73" s="25"/>
      <c r="J73" s="25"/>
      <c r="K73" s="25"/>
      <c r="L73" s="26"/>
    </row>
    <row r="74" spans="1:12" x14ac:dyDescent="0.2">
      <c r="A74" s="24"/>
      <c r="B74" t="s">
        <v>145</v>
      </c>
      <c r="C74" s="16">
        <v>13</v>
      </c>
      <c r="D74" s="18">
        <f>C74/$C$76</f>
        <v>0.15294117647058825</v>
      </c>
      <c r="E74" s="25"/>
      <c r="F74" s="25"/>
      <c r="G74" s="25"/>
      <c r="H74" s="25"/>
      <c r="I74" s="25"/>
      <c r="J74" s="25"/>
      <c r="K74" s="25"/>
      <c r="L74" s="26"/>
    </row>
    <row r="75" spans="1:12" x14ac:dyDescent="0.2">
      <c r="A75" s="24"/>
      <c r="B75" t="s">
        <v>460</v>
      </c>
      <c r="C75" s="16">
        <v>1</v>
      </c>
      <c r="D75" s="18">
        <f>C75/$C$76</f>
        <v>1.1764705882352941E-2</v>
      </c>
      <c r="E75" s="25"/>
      <c r="F75" s="25"/>
      <c r="G75" s="25"/>
      <c r="H75" s="25"/>
      <c r="I75" s="25"/>
      <c r="J75" s="25"/>
      <c r="K75" s="25"/>
      <c r="L75" s="26"/>
    </row>
    <row r="76" spans="1:12" ht="16" thickBot="1" x14ac:dyDescent="0.25">
      <c r="A76" s="24"/>
      <c r="B76" t="s">
        <v>465</v>
      </c>
      <c r="C76" s="16">
        <v>85</v>
      </c>
      <c r="D76" s="19">
        <f>C76/$C$76</f>
        <v>1</v>
      </c>
      <c r="E76" s="25"/>
      <c r="F76" s="25"/>
      <c r="G76" s="25"/>
      <c r="H76" s="25"/>
      <c r="I76" s="25"/>
      <c r="J76" s="25"/>
      <c r="K76" s="25"/>
      <c r="L76" s="26"/>
    </row>
    <row r="77" spans="1:12" ht="16" thickBot="1" x14ac:dyDescent="0.25">
      <c r="A77" s="24"/>
      <c r="B77" s="27"/>
      <c r="C77" s="28"/>
      <c r="D77" s="32"/>
      <c r="E77" s="25"/>
      <c r="F77" s="25"/>
      <c r="G77" s="25"/>
      <c r="H77" s="25"/>
      <c r="I77" s="25"/>
      <c r="J77" s="25"/>
      <c r="K77" s="25"/>
      <c r="L77" s="26"/>
    </row>
    <row r="78" spans="1:12" ht="17" thickTop="1" thickBot="1" x14ac:dyDescent="0.25">
      <c r="A78" s="21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3"/>
    </row>
    <row r="79" spans="1:12" ht="32" x14ac:dyDescent="0.2">
      <c r="A79" s="24"/>
      <c r="B79" s="50" t="s">
        <v>475</v>
      </c>
      <c r="C79" s="51" t="s">
        <v>468</v>
      </c>
      <c r="D79" s="52" t="s">
        <v>470</v>
      </c>
      <c r="E79" s="25"/>
      <c r="F79" s="25"/>
      <c r="G79" s="25"/>
      <c r="H79" s="25"/>
      <c r="I79" s="25"/>
      <c r="J79" s="25"/>
      <c r="K79" s="25"/>
      <c r="L79" s="26"/>
    </row>
    <row r="80" spans="1:12" x14ac:dyDescent="0.2">
      <c r="A80" s="24"/>
      <c r="B80" s="53" t="s">
        <v>78</v>
      </c>
      <c r="C80" s="54">
        <v>29</v>
      </c>
      <c r="D80" s="38">
        <f>C80/$C$83</f>
        <v>0.3411764705882353</v>
      </c>
      <c r="E80" s="25"/>
      <c r="F80" s="25"/>
      <c r="G80" s="25"/>
      <c r="H80" s="25"/>
      <c r="I80" s="25"/>
      <c r="J80" s="25"/>
      <c r="K80" s="25"/>
      <c r="L80" s="26"/>
    </row>
    <row r="81" spans="1:13" x14ac:dyDescent="0.2">
      <c r="A81" s="24"/>
      <c r="B81" s="53" t="s">
        <v>95</v>
      </c>
      <c r="C81" s="54">
        <v>26</v>
      </c>
      <c r="D81" s="38">
        <f>C81/$C$83</f>
        <v>0.30588235294117649</v>
      </c>
      <c r="E81" s="25"/>
      <c r="F81" s="25"/>
      <c r="G81" s="25"/>
      <c r="H81" s="25"/>
      <c r="I81" s="25"/>
      <c r="J81" s="25"/>
      <c r="K81" s="25"/>
      <c r="L81" s="26"/>
    </row>
    <row r="82" spans="1:13" x14ac:dyDescent="0.2">
      <c r="A82" s="24"/>
      <c r="B82" s="53" t="s">
        <v>111</v>
      </c>
      <c r="C82" s="54">
        <v>30</v>
      </c>
      <c r="D82" s="38">
        <f>C82/$C$83</f>
        <v>0.35294117647058826</v>
      </c>
      <c r="E82" s="25"/>
      <c r="F82" s="25"/>
      <c r="G82" s="25"/>
      <c r="H82" s="25"/>
      <c r="I82" s="25"/>
      <c r="J82" s="25"/>
      <c r="K82" s="25"/>
      <c r="L82" s="26"/>
    </row>
    <row r="83" spans="1:13" ht="16" thickBot="1" x14ac:dyDescent="0.25">
      <c r="A83" s="24"/>
      <c r="B83" s="43" t="s">
        <v>476</v>
      </c>
      <c r="C83" s="49">
        <f>SUM(C80:C82)</f>
        <v>85</v>
      </c>
      <c r="D83" s="39">
        <f>C83/$C$83</f>
        <v>1</v>
      </c>
      <c r="E83" s="25"/>
      <c r="F83" s="25"/>
      <c r="G83" s="25"/>
      <c r="H83" s="25"/>
      <c r="I83" s="25"/>
      <c r="J83" s="25"/>
      <c r="K83" s="25"/>
      <c r="L83" s="26"/>
    </row>
    <row r="84" spans="1:13" x14ac:dyDescent="0.2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6"/>
    </row>
    <row r="85" spans="1:13" x14ac:dyDescent="0.2">
      <c r="A85" s="2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6"/>
    </row>
    <row r="86" spans="1:13" x14ac:dyDescent="0.2">
      <c r="A86" s="24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6"/>
    </row>
    <row r="87" spans="1:13" x14ac:dyDescent="0.2">
      <c r="A87" s="24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6"/>
    </row>
    <row r="88" spans="1:13" ht="16" thickBot="1" x14ac:dyDescent="0.25">
      <c r="A88" s="29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1"/>
    </row>
    <row r="89" spans="1:13" ht="17" thickTop="1" thickBot="1" x14ac:dyDescent="0.25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3"/>
    </row>
    <row r="90" spans="1:13" ht="16" x14ac:dyDescent="0.2">
      <c r="A90" s="24"/>
      <c r="B90" s="50" t="s">
        <v>469</v>
      </c>
      <c r="C90" s="51" t="s">
        <v>468</v>
      </c>
      <c r="D90" s="55" t="s">
        <v>470</v>
      </c>
      <c r="E90" s="25"/>
      <c r="F90" s="25"/>
      <c r="G90" s="25"/>
      <c r="H90" s="25"/>
      <c r="I90" s="25"/>
      <c r="J90" s="25"/>
      <c r="K90" s="25"/>
      <c r="L90" s="26"/>
      <c r="M90" s="13"/>
    </row>
    <row r="91" spans="1:13" x14ac:dyDescent="0.2">
      <c r="A91" s="24"/>
      <c r="B91" s="53" t="s">
        <v>84</v>
      </c>
      <c r="C91" s="54">
        <v>37</v>
      </c>
      <c r="D91" s="56">
        <f>C91/$C$95</f>
        <v>0.43529411764705883</v>
      </c>
      <c r="E91" s="25"/>
      <c r="F91" s="25"/>
      <c r="G91" s="25"/>
      <c r="H91" s="25"/>
      <c r="I91" s="25"/>
      <c r="J91" s="25"/>
      <c r="K91" s="25"/>
      <c r="L91" s="26"/>
    </row>
    <row r="92" spans="1:13" x14ac:dyDescent="0.2">
      <c r="A92" s="24"/>
      <c r="B92" s="53" t="s">
        <v>460</v>
      </c>
      <c r="C92" s="54">
        <v>17</v>
      </c>
      <c r="D92" s="56">
        <f t="shared" ref="D92:D95" si="2">C92/$C$95</f>
        <v>0.2</v>
      </c>
      <c r="E92" s="25"/>
      <c r="F92" s="25"/>
      <c r="G92" s="25"/>
      <c r="H92" s="25"/>
      <c r="I92" s="25"/>
      <c r="J92" s="25"/>
      <c r="K92" s="25"/>
      <c r="L92" s="26"/>
    </row>
    <row r="93" spans="1:13" x14ac:dyDescent="0.2">
      <c r="A93" s="24"/>
      <c r="B93" s="53" t="s">
        <v>143</v>
      </c>
      <c r="C93" s="54">
        <v>12</v>
      </c>
      <c r="D93" s="56">
        <f t="shared" si="2"/>
        <v>0.14117647058823529</v>
      </c>
      <c r="E93" s="25"/>
      <c r="F93" s="25"/>
      <c r="G93" s="25"/>
      <c r="H93" s="25"/>
      <c r="I93" s="25"/>
      <c r="J93" s="25"/>
      <c r="K93" s="25"/>
      <c r="L93" s="26"/>
    </row>
    <row r="94" spans="1:13" x14ac:dyDescent="0.2">
      <c r="A94" s="24"/>
      <c r="B94" s="53" t="s">
        <v>115</v>
      </c>
      <c r="C94" s="54">
        <v>19</v>
      </c>
      <c r="D94" s="56">
        <f t="shared" si="2"/>
        <v>0.22352941176470589</v>
      </c>
      <c r="E94" s="25"/>
      <c r="F94" s="25"/>
      <c r="G94" s="25"/>
      <c r="H94" s="25"/>
      <c r="I94" s="25"/>
      <c r="J94" s="25"/>
      <c r="K94" s="25"/>
      <c r="L94" s="26"/>
    </row>
    <row r="95" spans="1:13" ht="16" thickBot="1" x14ac:dyDescent="0.25">
      <c r="A95" s="24"/>
      <c r="B95" s="43" t="s">
        <v>465</v>
      </c>
      <c r="C95" s="49">
        <v>85</v>
      </c>
      <c r="D95" s="57">
        <f t="shared" si="2"/>
        <v>1</v>
      </c>
      <c r="E95" s="25"/>
      <c r="F95" s="25"/>
      <c r="G95" s="25"/>
      <c r="H95" s="25"/>
      <c r="I95" s="25"/>
      <c r="J95" s="25"/>
      <c r="K95" s="25"/>
      <c r="L95" s="26"/>
    </row>
    <row r="96" spans="1:13" x14ac:dyDescent="0.2">
      <c r="A96" s="24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6"/>
    </row>
    <row r="97" spans="1:13" x14ac:dyDescent="0.2">
      <c r="A97" s="24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6"/>
    </row>
    <row r="98" spans="1:13" x14ac:dyDescent="0.2">
      <c r="A98" s="24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6"/>
    </row>
    <row r="99" spans="1:13" x14ac:dyDescent="0.2">
      <c r="A99" s="24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6"/>
    </row>
    <row r="100" spans="1:13" ht="16" thickBot="1" x14ac:dyDescent="0.25">
      <c r="A100" s="29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1"/>
    </row>
    <row r="101" spans="1:13" ht="16" thickTop="1" x14ac:dyDescent="0.2">
      <c r="A101" s="2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3"/>
    </row>
    <row r="102" spans="1:13" ht="16" thickBot="1" x14ac:dyDescent="0.25">
      <c r="A102" s="24"/>
      <c r="B102" s="120" t="s">
        <v>469</v>
      </c>
      <c r="C102" s="126" t="s">
        <v>468</v>
      </c>
      <c r="D102" s="127" t="s">
        <v>477</v>
      </c>
      <c r="E102" s="25"/>
      <c r="F102" s="25"/>
      <c r="G102" s="25"/>
      <c r="H102" s="25"/>
      <c r="I102" s="25"/>
      <c r="J102" s="25"/>
      <c r="K102" s="25"/>
      <c r="L102" s="26"/>
      <c r="M102" s="13"/>
    </row>
    <row r="103" spans="1:13" ht="16" thickTop="1" x14ac:dyDescent="0.2">
      <c r="A103" s="24"/>
      <c r="B103" s="120" t="s">
        <v>84</v>
      </c>
      <c r="C103" s="124">
        <v>37</v>
      </c>
      <c r="D103" s="129">
        <v>5231.5035135135113</v>
      </c>
      <c r="E103" s="25"/>
      <c r="F103" s="25"/>
      <c r="G103" s="25"/>
      <c r="H103" s="25"/>
      <c r="I103" s="25"/>
      <c r="J103" s="25"/>
      <c r="K103" s="25"/>
      <c r="L103" s="26"/>
    </row>
    <row r="104" spans="1:13" x14ac:dyDescent="0.2">
      <c r="A104" s="24"/>
      <c r="B104" s="120" t="s">
        <v>460</v>
      </c>
      <c r="C104" s="124">
        <v>17</v>
      </c>
      <c r="D104" s="129">
        <v>5454.66</v>
      </c>
      <c r="E104" s="25"/>
      <c r="F104" s="25"/>
      <c r="G104" s="25"/>
      <c r="H104" s="25"/>
      <c r="I104" s="25"/>
      <c r="J104" s="25"/>
      <c r="K104" s="25"/>
      <c r="L104" s="26"/>
    </row>
    <row r="105" spans="1:13" x14ac:dyDescent="0.2">
      <c r="A105" s="24"/>
      <c r="B105" s="120" t="s">
        <v>143</v>
      </c>
      <c r="C105" s="124">
        <v>12</v>
      </c>
      <c r="D105" s="129">
        <v>5429.9491666666654</v>
      </c>
      <c r="E105" s="25"/>
      <c r="F105" s="25"/>
      <c r="G105" s="25"/>
      <c r="H105" s="25"/>
      <c r="I105" s="25"/>
      <c r="J105" s="25"/>
      <c r="K105" s="25"/>
      <c r="L105" s="26"/>
    </row>
    <row r="106" spans="1:13" x14ac:dyDescent="0.2">
      <c r="A106" s="24"/>
      <c r="B106" s="120" t="s">
        <v>115</v>
      </c>
      <c r="C106" s="124">
        <v>19</v>
      </c>
      <c r="D106" s="129">
        <v>4152.1747368421056</v>
      </c>
      <c r="E106" s="25"/>
      <c r="F106" s="25"/>
      <c r="G106" s="25"/>
      <c r="H106" s="25"/>
      <c r="I106" s="25"/>
      <c r="J106" s="25"/>
      <c r="K106" s="25"/>
      <c r="L106" s="26"/>
    </row>
    <row r="107" spans="1:13" ht="16" thickBot="1" x14ac:dyDescent="0.25">
      <c r="A107" s="24"/>
      <c r="B107" s="119" t="s">
        <v>465</v>
      </c>
      <c r="C107" s="125">
        <v>85</v>
      </c>
      <c r="D107" s="128">
        <v>5062.8889411764685</v>
      </c>
      <c r="E107" s="25"/>
      <c r="F107" s="25"/>
      <c r="G107" s="25"/>
      <c r="H107" s="25"/>
      <c r="I107" s="25"/>
      <c r="J107" s="25"/>
      <c r="K107" s="25"/>
      <c r="L107" s="26"/>
    </row>
    <row r="108" spans="1:13" ht="16" thickTop="1" x14ac:dyDescent="0.2">
      <c r="A108" s="24"/>
      <c r="E108" s="25"/>
      <c r="F108" s="25"/>
      <c r="G108" s="25"/>
      <c r="H108" s="25"/>
      <c r="I108" s="25"/>
      <c r="J108" s="25"/>
      <c r="K108" s="25"/>
      <c r="L108" s="26"/>
    </row>
    <row r="109" spans="1:13" x14ac:dyDescent="0.2">
      <c r="A109" s="24"/>
      <c r="E109" s="25"/>
      <c r="F109" s="25"/>
      <c r="G109" s="25"/>
      <c r="H109" s="25"/>
      <c r="I109" s="25"/>
      <c r="J109" s="25"/>
      <c r="K109" s="25"/>
      <c r="L109" s="26"/>
    </row>
    <row r="110" spans="1:13" ht="16" thickBot="1" x14ac:dyDescent="0.25">
      <c r="A110" s="29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1"/>
    </row>
    <row r="111" spans="1:13" ht="16" thickTop="1" x14ac:dyDescent="0.2">
      <c r="A111" s="21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3"/>
    </row>
    <row r="112" spans="1:13" x14ac:dyDescent="0.2">
      <c r="A112" s="24"/>
      <c r="B112" s="34" t="s">
        <v>57</v>
      </c>
      <c r="C112" s="34" t="s">
        <v>468</v>
      </c>
      <c r="D112" s="34" t="s">
        <v>477</v>
      </c>
      <c r="E112" s="25"/>
      <c r="F112" s="25"/>
      <c r="G112" s="25"/>
      <c r="H112" s="25"/>
      <c r="I112" s="25"/>
      <c r="J112" s="25"/>
      <c r="K112" s="25"/>
      <c r="L112" s="26"/>
      <c r="M112" s="13"/>
    </row>
    <row r="113" spans="1:13" x14ac:dyDescent="0.2">
      <c r="A113" s="24"/>
      <c r="B113" s="34" t="s">
        <v>97</v>
      </c>
      <c r="C113" s="40">
        <v>22</v>
      </c>
      <c r="D113" s="60">
        <v>2639.0186363636362</v>
      </c>
      <c r="E113" s="25"/>
      <c r="F113" s="25"/>
      <c r="G113" s="25"/>
      <c r="H113" s="25"/>
      <c r="I113" s="25"/>
      <c r="J113" s="25"/>
      <c r="K113" s="25"/>
      <c r="L113" s="26"/>
    </row>
    <row r="114" spans="1:13" x14ac:dyDescent="0.2">
      <c r="A114" s="24"/>
      <c r="B114" s="34" t="s">
        <v>82</v>
      </c>
      <c r="C114" s="40">
        <v>9</v>
      </c>
      <c r="D114" s="60">
        <v>5107.4955555555543</v>
      </c>
      <c r="E114" s="25"/>
      <c r="F114" s="25"/>
      <c r="G114" s="25"/>
      <c r="H114" s="25"/>
      <c r="I114" s="25"/>
      <c r="J114" s="25"/>
      <c r="K114" s="25"/>
      <c r="L114" s="26"/>
    </row>
    <row r="115" spans="1:13" x14ac:dyDescent="0.2">
      <c r="A115" s="24"/>
      <c r="B115" s="34" t="s">
        <v>112</v>
      </c>
      <c r="C115" s="40">
        <v>35</v>
      </c>
      <c r="D115" s="60">
        <v>5283.4137142857135</v>
      </c>
      <c r="E115" s="25"/>
      <c r="F115" s="25"/>
      <c r="G115" s="25"/>
      <c r="H115" s="25"/>
      <c r="I115" s="25"/>
      <c r="J115" s="25"/>
      <c r="K115" s="25"/>
      <c r="L115" s="26"/>
    </row>
    <row r="116" spans="1:13" x14ac:dyDescent="0.2">
      <c r="A116" s="24"/>
      <c r="B116" s="34" t="s">
        <v>121</v>
      </c>
      <c r="C116" s="40">
        <v>18</v>
      </c>
      <c r="D116" s="60">
        <v>7022.233888888888</v>
      </c>
      <c r="E116" s="25"/>
      <c r="F116" s="25"/>
      <c r="G116" s="25"/>
      <c r="H116" s="25"/>
      <c r="I116" s="25"/>
      <c r="J116" s="25"/>
      <c r="K116" s="25"/>
      <c r="L116" s="26"/>
    </row>
    <row r="117" spans="1:13" x14ac:dyDescent="0.2">
      <c r="A117" s="24"/>
      <c r="B117" s="34" t="s">
        <v>294</v>
      </c>
      <c r="C117" s="40">
        <v>1</v>
      </c>
      <c r="D117" s="60">
        <v>15000</v>
      </c>
      <c r="E117" s="25"/>
      <c r="F117" s="25"/>
      <c r="G117" s="25"/>
      <c r="H117" s="25"/>
      <c r="I117" s="25"/>
      <c r="J117" s="25"/>
      <c r="K117" s="25"/>
      <c r="L117" s="26"/>
    </row>
    <row r="118" spans="1:13" x14ac:dyDescent="0.2">
      <c r="A118" s="24"/>
      <c r="B118" s="34" t="s">
        <v>465</v>
      </c>
      <c r="C118" s="40">
        <v>85</v>
      </c>
      <c r="D118" s="60">
        <v>5062.8889411764694</v>
      </c>
      <c r="E118" s="25"/>
      <c r="F118" s="25"/>
      <c r="G118" s="25"/>
      <c r="H118" s="25"/>
      <c r="I118" s="25"/>
      <c r="J118" s="25"/>
      <c r="K118" s="25"/>
      <c r="L118" s="26"/>
    </row>
    <row r="119" spans="1:13" x14ac:dyDescent="0.2">
      <c r="A119" s="24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6"/>
    </row>
    <row r="120" spans="1:13" ht="16" thickBot="1" x14ac:dyDescent="0.25">
      <c r="A120" s="29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1"/>
    </row>
    <row r="121" spans="1:13" ht="16" thickTop="1" x14ac:dyDescent="0.2">
      <c r="A121" s="2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3"/>
    </row>
    <row r="122" spans="1:13" x14ac:dyDescent="0.2">
      <c r="A122" s="24"/>
      <c r="B122" s="116" t="s">
        <v>468</v>
      </c>
      <c r="C122" s="75" t="s">
        <v>466</v>
      </c>
      <c r="D122" s="75"/>
      <c r="E122" s="75"/>
      <c r="F122" s="25"/>
      <c r="G122" s="25"/>
      <c r="H122" s="25"/>
      <c r="I122" s="25"/>
      <c r="J122" s="25"/>
      <c r="K122" s="25"/>
      <c r="L122" s="26"/>
    </row>
    <row r="123" spans="1:13" ht="16" x14ac:dyDescent="0.2">
      <c r="A123" s="24"/>
      <c r="B123" s="117" t="s">
        <v>469</v>
      </c>
      <c r="C123" s="102" t="s">
        <v>104</v>
      </c>
      <c r="D123" s="102" t="s">
        <v>81</v>
      </c>
      <c r="E123" s="102" t="s">
        <v>465</v>
      </c>
      <c r="F123" s="25"/>
      <c r="G123" s="25"/>
      <c r="H123" s="25"/>
      <c r="I123" s="25"/>
      <c r="J123" s="25"/>
      <c r="K123" s="25"/>
      <c r="L123" s="26"/>
      <c r="M123" s="13"/>
    </row>
    <row r="124" spans="1:13" x14ac:dyDescent="0.2">
      <c r="A124" s="24"/>
      <c r="B124" s="75" t="s">
        <v>115</v>
      </c>
      <c r="C124" s="118">
        <v>9</v>
      </c>
      <c r="D124" s="118">
        <v>10</v>
      </c>
      <c r="E124" s="118">
        <v>19</v>
      </c>
      <c r="F124" s="25"/>
      <c r="G124" s="25"/>
      <c r="H124" s="25"/>
      <c r="I124" s="25"/>
      <c r="J124" s="25"/>
      <c r="K124" s="25"/>
      <c r="L124" s="26"/>
    </row>
    <row r="125" spans="1:13" x14ac:dyDescent="0.2">
      <c r="A125" s="24"/>
      <c r="B125" s="75" t="s">
        <v>143</v>
      </c>
      <c r="C125" s="118">
        <v>5</v>
      </c>
      <c r="D125" s="118">
        <v>7</v>
      </c>
      <c r="E125" s="118">
        <v>12</v>
      </c>
      <c r="F125" s="25"/>
      <c r="G125" s="25"/>
      <c r="H125" s="25"/>
      <c r="I125" s="25"/>
      <c r="J125" s="25"/>
      <c r="K125" s="25"/>
      <c r="L125" s="26"/>
    </row>
    <row r="126" spans="1:13" x14ac:dyDescent="0.2">
      <c r="A126" s="24"/>
      <c r="B126" s="75" t="s">
        <v>460</v>
      </c>
      <c r="C126" s="118">
        <v>6</v>
      </c>
      <c r="D126" s="118">
        <v>11</v>
      </c>
      <c r="E126" s="118">
        <v>17</v>
      </c>
      <c r="F126" s="25"/>
      <c r="G126" s="25"/>
      <c r="H126" s="25"/>
      <c r="I126" s="25"/>
      <c r="J126" s="25"/>
      <c r="K126" s="25"/>
      <c r="L126" s="26"/>
    </row>
    <row r="127" spans="1:13" x14ac:dyDescent="0.2">
      <c r="A127" s="24"/>
      <c r="B127" s="75" t="s">
        <v>84</v>
      </c>
      <c r="C127" s="118">
        <v>12</v>
      </c>
      <c r="D127" s="118">
        <v>25</v>
      </c>
      <c r="E127" s="118">
        <v>37</v>
      </c>
      <c r="F127" s="25"/>
      <c r="G127" s="25"/>
      <c r="H127" s="25"/>
      <c r="I127" s="25"/>
      <c r="J127" s="25"/>
      <c r="K127" s="25"/>
      <c r="L127" s="26"/>
    </row>
    <row r="128" spans="1:13" x14ac:dyDescent="0.2">
      <c r="A128" s="24"/>
      <c r="B128" s="75" t="s">
        <v>465</v>
      </c>
      <c r="C128" s="118">
        <v>32</v>
      </c>
      <c r="D128" s="118">
        <v>53</v>
      </c>
      <c r="E128" s="118">
        <v>85</v>
      </c>
      <c r="F128" s="25"/>
      <c r="G128" s="25"/>
      <c r="H128" s="25"/>
      <c r="I128" s="25"/>
      <c r="J128" s="25"/>
      <c r="K128" s="25"/>
      <c r="L128" s="26"/>
    </row>
    <row r="129" spans="1:29" x14ac:dyDescent="0.2">
      <c r="A129" s="24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6"/>
    </row>
    <row r="130" spans="1:29" x14ac:dyDescent="0.2">
      <c r="A130" s="24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6"/>
    </row>
    <row r="131" spans="1:29" x14ac:dyDescent="0.2">
      <c r="A131" s="24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6"/>
    </row>
    <row r="132" spans="1:29" x14ac:dyDescent="0.2">
      <c r="A132" s="24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6"/>
    </row>
    <row r="133" spans="1:29" ht="16" thickBot="1" x14ac:dyDescent="0.25">
      <c r="A133" s="29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1"/>
    </row>
    <row r="134" spans="1:29" ht="16" thickTop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</row>
    <row r="135" spans="1:29" ht="16" x14ac:dyDescent="0.2">
      <c r="A135" s="25"/>
      <c r="B135" s="14" t="s">
        <v>469</v>
      </c>
      <c r="C135" s="58" t="s">
        <v>57</v>
      </c>
      <c r="D135" s="46" t="s">
        <v>468</v>
      </c>
      <c r="E135" s="61"/>
      <c r="F135" s="61"/>
      <c r="G135" s="61"/>
      <c r="H135" s="61"/>
      <c r="I135" s="61"/>
      <c r="J135" s="61"/>
      <c r="K135" s="61"/>
      <c r="L135" s="61"/>
      <c r="M135" s="13"/>
      <c r="X135" t="s">
        <v>468</v>
      </c>
      <c r="Y135" t="s">
        <v>57</v>
      </c>
    </row>
    <row r="136" spans="1:29" x14ac:dyDescent="0.2">
      <c r="A136" s="25"/>
      <c r="B136" t="s">
        <v>115</v>
      </c>
      <c r="C136" t="s">
        <v>97</v>
      </c>
      <c r="D136" s="16">
        <v>5</v>
      </c>
      <c r="E136" s="25"/>
      <c r="F136" s="25"/>
      <c r="G136" s="25"/>
      <c r="H136" s="25"/>
      <c r="I136" s="25"/>
      <c r="J136" s="25"/>
      <c r="K136" s="25"/>
      <c r="L136" s="25"/>
      <c r="X136" t="s">
        <v>469</v>
      </c>
      <c r="Y136" t="s">
        <v>97</v>
      </c>
      <c r="Z136" t="s">
        <v>82</v>
      </c>
      <c r="AA136" t="s">
        <v>112</v>
      </c>
      <c r="AB136" t="s">
        <v>121</v>
      </c>
      <c r="AC136" t="s">
        <v>294</v>
      </c>
    </row>
    <row r="137" spans="1:29" x14ac:dyDescent="0.2">
      <c r="A137" s="25"/>
      <c r="B137" t="s">
        <v>115</v>
      </c>
      <c r="C137" t="s">
        <v>82</v>
      </c>
      <c r="D137" s="16">
        <v>2</v>
      </c>
      <c r="E137" s="25"/>
      <c r="F137" s="25"/>
      <c r="G137" s="25"/>
      <c r="H137" s="25"/>
      <c r="I137" s="25"/>
      <c r="J137" s="25"/>
      <c r="K137" s="25"/>
      <c r="L137" s="25"/>
      <c r="X137" t="s">
        <v>115</v>
      </c>
      <c r="Y137">
        <v>5</v>
      </c>
      <c r="Z137">
        <v>2</v>
      </c>
      <c r="AA137">
        <v>7</v>
      </c>
      <c r="AB137">
        <v>5</v>
      </c>
    </row>
    <row r="138" spans="1:29" x14ac:dyDescent="0.2">
      <c r="A138" s="25"/>
      <c r="B138" t="s">
        <v>115</v>
      </c>
      <c r="C138" t="s">
        <v>112</v>
      </c>
      <c r="D138" s="16">
        <v>7</v>
      </c>
      <c r="E138" s="25"/>
      <c r="F138" s="25"/>
      <c r="G138" s="25"/>
      <c r="H138" s="25"/>
      <c r="I138" s="25"/>
      <c r="J138" s="25"/>
      <c r="K138" s="25"/>
      <c r="L138" s="25"/>
      <c r="X138" t="s">
        <v>143</v>
      </c>
      <c r="Y138">
        <v>3</v>
      </c>
      <c r="AA138">
        <v>8</v>
      </c>
      <c r="AB138">
        <v>1</v>
      </c>
    </row>
    <row r="139" spans="1:29" x14ac:dyDescent="0.2">
      <c r="A139" s="25"/>
      <c r="B139" t="s">
        <v>115</v>
      </c>
      <c r="C139" t="s">
        <v>121</v>
      </c>
      <c r="D139" s="16">
        <v>5</v>
      </c>
      <c r="E139" s="25"/>
      <c r="F139" s="25"/>
      <c r="G139" s="25"/>
      <c r="H139" s="25"/>
      <c r="I139" s="25"/>
      <c r="J139" s="25"/>
      <c r="K139" s="25"/>
      <c r="L139" s="25"/>
      <c r="X139" t="s">
        <v>460</v>
      </c>
      <c r="Y139">
        <v>5</v>
      </c>
      <c r="Z139">
        <v>5</v>
      </c>
      <c r="AA139">
        <v>3</v>
      </c>
      <c r="AB139">
        <v>3</v>
      </c>
      <c r="AC139">
        <v>1</v>
      </c>
    </row>
    <row r="140" spans="1:29" x14ac:dyDescent="0.2">
      <c r="A140" s="25"/>
      <c r="B140" t="s">
        <v>143</v>
      </c>
      <c r="C140" t="s">
        <v>97</v>
      </c>
      <c r="D140" s="16">
        <v>3</v>
      </c>
      <c r="E140" s="25"/>
      <c r="F140" s="25"/>
      <c r="G140" s="25"/>
      <c r="H140" s="25"/>
      <c r="I140" s="25"/>
      <c r="J140" s="25"/>
      <c r="K140" s="25"/>
      <c r="L140" s="25"/>
      <c r="X140" t="s">
        <v>84</v>
      </c>
      <c r="Y140">
        <v>9</v>
      </c>
      <c r="Z140">
        <v>2</v>
      </c>
      <c r="AA140">
        <v>17</v>
      </c>
      <c r="AB140">
        <v>9</v>
      </c>
    </row>
    <row r="141" spans="1:29" x14ac:dyDescent="0.2">
      <c r="A141" s="25"/>
      <c r="B141" t="s">
        <v>143</v>
      </c>
      <c r="C141" t="s">
        <v>112</v>
      </c>
      <c r="D141" s="16">
        <v>8</v>
      </c>
      <c r="E141" s="25"/>
      <c r="F141" s="25"/>
      <c r="G141" s="25"/>
      <c r="H141" s="25"/>
      <c r="I141" s="25"/>
      <c r="J141" s="25"/>
      <c r="K141" s="25"/>
      <c r="L141" s="25"/>
      <c r="X141" t="s">
        <v>465</v>
      </c>
      <c r="Y141">
        <v>22</v>
      </c>
      <c r="Z141">
        <v>9</v>
      </c>
      <c r="AA141">
        <v>35</v>
      </c>
      <c r="AB141">
        <v>18</v>
      </c>
      <c r="AC141">
        <v>1</v>
      </c>
    </row>
    <row r="142" spans="1:29" x14ac:dyDescent="0.2">
      <c r="A142" s="25"/>
      <c r="B142" t="s">
        <v>143</v>
      </c>
      <c r="C142" t="s">
        <v>121</v>
      </c>
      <c r="D142" s="16">
        <v>1</v>
      </c>
      <c r="E142" s="25"/>
      <c r="F142" s="25"/>
      <c r="G142" s="25"/>
      <c r="H142" s="25"/>
      <c r="I142" s="25"/>
      <c r="J142" s="25"/>
      <c r="K142" s="25"/>
      <c r="L142" s="25"/>
    </row>
    <row r="143" spans="1:29" x14ac:dyDescent="0.2">
      <c r="A143" s="25"/>
      <c r="B143" t="s">
        <v>460</v>
      </c>
      <c r="C143" t="s">
        <v>97</v>
      </c>
      <c r="D143" s="16">
        <v>5</v>
      </c>
      <c r="E143" s="25"/>
      <c r="F143" s="25"/>
      <c r="G143" s="25"/>
      <c r="H143" s="25"/>
      <c r="I143" s="25"/>
      <c r="J143" s="25"/>
      <c r="K143" s="25"/>
      <c r="L143" s="25"/>
    </row>
    <row r="144" spans="1:29" x14ac:dyDescent="0.2">
      <c r="A144" s="25"/>
      <c r="B144" t="s">
        <v>460</v>
      </c>
      <c r="C144" t="s">
        <v>82</v>
      </c>
      <c r="D144" s="16">
        <v>5</v>
      </c>
      <c r="E144" s="25"/>
      <c r="F144" s="25"/>
      <c r="G144" s="25"/>
      <c r="H144" s="25"/>
      <c r="I144" s="25"/>
      <c r="J144" s="25"/>
      <c r="K144" s="25"/>
      <c r="L144" s="25"/>
    </row>
    <row r="145" spans="1:12" x14ac:dyDescent="0.2">
      <c r="A145" s="25"/>
      <c r="B145" t="s">
        <v>460</v>
      </c>
      <c r="C145" t="s">
        <v>112</v>
      </c>
      <c r="D145" s="16">
        <v>3</v>
      </c>
      <c r="E145" s="25"/>
      <c r="F145" s="25"/>
      <c r="G145" s="25"/>
      <c r="H145" s="25"/>
      <c r="I145" s="25"/>
      <c r="J145" s="25"/>
      <c r="K145" s="25"/>
      <c r="L145" s="25"/>
    </row>
    <row r="146" spans="1:12" x14ac:dyDescent="0.2">
      <c r="A146" s="25"/>
      <c r="B146" t="s">
        <v>460</v>
      </c>
      <c r="C146" t="s">
        <v>121</v>
      </c>
      <c r="D146" s="16">
        <v>3</v>
      </c>
      <c r="E146" s="25"/>
      <c r="F146" s="25"/>
      <c r="G146" s="25"/>
      <c r="H146" s="25"/>
      <c r="I146" s="25"/>
      <c r="J146" s="25"/>
      <c r="K146" s="25"/>
      <c r="L146" s="25"/>
    </row>
    <row r="147" spans="1:12" x14ac:dyDescent="0.2">
      <c r="A147" s="25"/>
      <c r="B147" t="s">
        <v>460</v>
      </c>
      <c r="C147" t="s">
        <v>294</v>
      </c>
      <c r="D147" s="16">
        <v>1</v>
      </c>
      <c r="E147" s="25"/>
      <c r="F147" s="25"/>
      <c r="G147" s="25"/>
      <c r="H147" s="25"/>
      <c r="I147" s="25"/>
      <c r="J147" s="25"/>
      <c r="K147" s="25"/>
      <c r="L147" s="25"/>
    </row>
    <row r="148" spans="1:12" x14ac:dyDescent="0.2">
      <c r="A148" s="25"/>
      <c r="B148" t="s">
        <v>84</v>
      </c>
      <c r="C148" t="s">
        <v>97</v>
      </c>
      <c r="D148" s="16">
        <v>9</v>
      </c>
      <c r="E148" s="25"/>
      <c r="F148" s="25"/>
      <c r="G148" s="25"/>
      <c r="H148" s="25"/>
      <c r="I148" s="25"/>
      <c r="J148" s="25"/>
      <c r="K148" s="25"/>
      <c r="L148" s="25"/>
    </row>
    <row r="149" spans="1:12" x14ac:dyDescent="0.2">
      <c r="A149" s="25"/>
      <c r="B149" t="s">
        <v>84</v>
      </c>
      <c r="C149" t="s">
        <v>82</v>
      </c>
      <c r="D149" s="16">
        <v>2</v>
      </c>
      <c r="E149" s="25"/>
      <c r="F149" s="25"/>
      <c r="G149" s="25"/>
      <c r="H149" s="25"/>
      <c r="I149" s="25"/>
      <c r="J149" s="25"/>
      <c r="K149" s="25"/>
      <c r="L149" s="25"/>
    </row>
    <row r="150" spans="1:12" x14ac:dyDescent="0.2">
      <c r="A150" s="25"/>
      <c r="B150" t="s">
        <v>84</v>
      </c>
      <c r="C150" t="s">
        <v>112</v>
      </c>
      <c r="D150" s="16">
        <v>17</v>
      </c>
      <c r="E150" s="25"/>
      <c r="F150" s="25"/>
      <c r="G150" s="25"/>
      <c r="H150" s="25"/>
      <c r="I150" s="25"/>
      <c r="J150" s="25"/>
      <c r="K150" s="25"/>
      <c r="L150" s="25"/>
    </row>
    <row r="151" spans="1:12" x14ac:dyDescent="0.2">
      <c r="A151" s="25"/>
      <c r="B151" t="s">
        <v>84</v>
      </c>
      <c r="C151" t="s">
        <v>121</v>
      </c>
      <c r="D151" s="16">
        <v>9</v>
      </c>
      <c r="E151" s="25"/>
      <c r="F151" s="25"/>
      <c r="G151" s="25"/>
      <c r="H151" s="25"/>
      <c r="I151" s="25"/>
      <c r="J151" s="25"/>
      <c r="K151" s="25"/>
      <c r="L151" s="25"/>
    </row>
    <row r="152" spans="1:12" x14ac:dyDescent="0.2">
      <c r="A152" s="25"/>
      <c r="B152" t="s">
        <v>465</v>
      </c>
      <c r="D152" s="16">
        <v>85</v>
      </c>
      <c r="E152" s="25"/>
      <c r="F152" s="25"/>
      <c r="G152" s="25"/>
      <c r="H152" s="25"/>
      <c r="I152" s="25"/>
      <c r="J152" s="25"/>
      <c r="K152" s="25"/>
      <c r="L152" s="25"/>
    </row>
    <row r="153" spans="1:12" ht="16" thickBot="1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</row>
    <row r="154" spans="1:12" ht="17" thickTop="1" thickBot="1" x14ac:dyDescent="0.25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3"/>
    </row>
    <row r="155" spans="1:12" ht="35.25" customHeight="1" x14ac:dyDescent="0.2">
      <c r="A155" s="24"/>
      <c r="B155" s="50" t="s">
        <v>478</v>
      </c>
      <c r="C155" s="51" t="s">
        <v>468</v>
      </c>
      <c r="D155" s="35" t="s">
        <v>470</v>
      </c>
      <c r="E155" s="25"/>
      <c r="F155" s="25"/>
      <c r="G155" s="25"/>
      <c r="H155" s="25"/>
      <c r="I155" s="25"/>
      <c r="J155" s="25"/>
      <c r="K155" s="25"/>
      <c r="L155" s="26"/>
    </row>
    <row r="156" spans="1:12" x14ac:dyDescent="0.2">
      <c r="A156" s="24"/>
      <c r="B156" s="53" t="s">
        <v>137</v>
      </c>
      <c r="C156" s="54">
        <v>30</v>
      </c>
      <c r="D156" s="38">
        <f t="shared" ref="D156:D166" si="3">C156/$C$166</f>
        <v>0.19480519480519481</v>
      </c>
      <c r="E156" s="25"/>
      <c r="F156" s="25"/>
      <c r="G156" s="25"/>
      <c r="H156" s="25"/>
      <c r="I156" s="25"/>
      <c r="J156" s="25"/>
      <c r="K156" s="25"/>
      <c r="L156" s="26"/>
    </row>
    <row r="157" spans="1:12" x14ac:dyDescent="0.2">
      <c r="A157" s="24"/>
      <c r="B157" s="53" t="s">
        <v>100</v>
      </c>
      <c r="C157" s="54">
        <v>45</v>
      </c>
      <c r="D157" s="38">
        <f t="shared" si="3"/>
        <v>0.29220779220779219</v>
      </c>
      <c r="E157" s="25"/>
      <c r="F157" s="25"/>
      <c r="G157" s="25"/>
      <c r="H157" s="25"/>
      <c r="I157" s="25"/>
      <c r="J157" s="25"/>
      <c r="K157" s="25"/>
      <c r="L157" s="26"/>
    </row>
    <row r="158" spans="1:12" x14ac:dyDescent="0.2">
      <c r="A158" s="24"/>
      <c r="B158" s="53" t="s">
        <v>453</v>
      </c>
      <c r="C158" s="54">
        <v>70</v>
      </c>
      <c r="D158" s="38">
        <f t="shared" si="3"/>
        <v>0.45454545454545453</v>
      </c>
      <c r="E158" s="25"/>
      <c r="F158" s="25"/>
      <c r="G158" s="25"/>
      <c r="H158" s="25"/>
      <c r="I158" s="25"/>
      <c r="J158" s="25"/>
      <c r="K158" s="25"/>
      <c r="L158" s="26"/>
    </row>
    <row r="159" spans="1:12" x14ac:dyDescent="0.2">
      <c r="A159" s="24"/>
      <c r="B159" s="53" t="s">
        <v>206</v>
      </c>
      <c r="C159" s="54">
        <v>1</v>
      </c>
      <c r="D159" s="38">
        <f t="shared" si="3"/>
        <v>6.4935064935064939E-3</v>
      </c>
      <c r="E159" s="25"/>
      <c r="F159" s="25"/>
      <c r="G159" s="25"/>
      <c r="H159" s="25"/>
      <c r="I159" s="25"/>
      <c r="J159" s="25"/>
      <c r="K159" s="25"/>
      <c r="L159" s="26"/>
    </row>
    <row r="160" spans="1:12" x14ac:dyDescent="0.2">
      <c r="A160" s="24"/>
      <c r="B160" s="53" t="s">
        <v>458</v>
      </c>
      <c r="C160" s="54">
        <v>1</v>
      </c>
      <c r="D160" s="38">
        <f t="shared" si="3"/>
        <v>6.4935064935064939E-3</v>
      </c>
      <c r="E160" s="25"/>
      <c r="F160" s="25"/>
      <c r="G160" s="25"/>
      <c r="H160" s="25"/>
      <c r="I160" s="25"/>
      <c r="J160" s="25"/>
      <c r="K160" s="25"/>
      <c r="L160" s="26"/>
    </row>
    <row r="161" spans="1:12" x14ac:dyDescent="0.2">
      <c r="A161" s="24"/>
      <c r="B161" s="53" t="s">
        <v>261</v>
      </c>
      <c r="C161" s="54">
        <v>1</v>
      </c>
      <c r="D161" s="38">
        <f t="shared" si="3"/>
        <v>6.4935064935064939E-3</v>
      </c>
      <c r="E161" s="25"/>
      <c r="F161" s="25"/>
      <c r="G161" s="25"/>
      <c r="H161" s="25"/>
      <c r="I161" s="25"/>
      <c r="J161" s="25"/>
      <c r="K161" s="25"/>
      <c r="L161" s="26"/>
    </row>
    <row r="162" spans="1:12" x14ac:dyDescent="0.2">
      <c r="A162" s="24"/>
      <c r="B162" s="53" t="s">
        <v>296</v>
      </c>
      <c r="C162" s="54">
        <v>1</v>
      </c>
      <c r="D162" s="38">
        <f t="shared" si="3"/>
        <v>6.4935064935064939E-3</v>
      </c>
      <c r="E162" s="25"/>
      <c r="F162" s="25"/>
      <c r="G162" s="25"/>
      <c r="H162" s="25"/>
      <c r="I162" s="25"/>
      <c r="J162" s="25"/>
      <c r="K162" s="25"/>
      <c r="L162" s="26"/>
    </row>
    <row r="163" spans="1:12" x14ac:dyDescent="0.2">
      <c r="A163" s="24"/>
      <c r="B163" s="53" t="s">
        <v>302</v>
      </c>
      <c r="C163" s="54">
        <v>1</v>
      </c>
      <c r="D163" s="38">
        <f t="shared" si="3"/>
        <v>6.4935064935064939E-3</v>
      </c>
      <c r="E163" s="25"/>
      <c r="F163" s="25"/>
      <c r="G163" s="25"/>
      <c r="H163" s="25"/>
      <c r="I163" s="25"/>
      <c r="J163" s="25"/>
      <c r="K163" s="25"/>
      <c r="L163" s="26"/>
    </row>
    <row r="164" spans="1:12" x14ac:dyDescent="0.2">
      <c r="A164" s="24"/>
      <c r="B164" s="53" t="s">
        <v>308</v>
      </c>
      <c r="C164" s="54">
        <v>1</v>
      </c>
      <c r="D164" s="38">
        <f t="shared" si="3"/>
        <v>6.4935064935064939E-3</v>
      </c>
      <c r="E164" s="25"/>
      <c r="F164" s="25"/>
      <c r="G164" s="25"/>
      <c r="H164" s="25"/>
      <c r="I164" s="25"/>
      <c r="J164" s="25"/>
      <c r="K164" s="25"/>
      <c r="L164" s="26"/>
    </row>
    <row r="165" spans="1:12" x14ac:dyDescent="0.2">
      <c r="A165" s="24"/>
      <c r="B165" s="53" t="s">
        <v>380</v>
      </c>
      <c r="C165" s="54">
        <v>3</v>
      </c>
      <c r="D165" s="38">
        <f t="shared" si="3"/>
        <v>1.948051948051948E-2</v>
      </c>
      <c r="E165" s="25"/>
      <c r="F165" s="25"/>
      <c r="G165" s="25"/>
      <c r="H165" s="25"/>
      <c r="I165" s="25"/>
      <c r="J165" s="25"/>
      <c r="K165" s="25"/>
      <c r="L165" s="26"/>
    </row>
    <row r="166" spans="1:12" ht="16" thickBot="1" x14ac:dyDescent="0.25">
      <c r="A166" s="24"/>
      <c r="B166" s="62"/>
      <c r="C166" s="63">
        <f>SUM(C156:C165)</f>
        <v>154</v>
      </c>
      <c r="D166" s="39">
        <f t="shared" si="3"/>
        <v>1</v>
      </c>
      <c r="E166" s="25"/>
      <c r="F166" s="25"/>
      <c r="G166" s="25"/>
      <c r="H166" s="25"/>
      <c r="I166" s="25"/>
      <c r="J166" s="25"/>
      <c r="K166" s="25"/>
      <c r="L166" s="26"/>
    </row>
    <row r="167" spans="1:12" ht="16" thickBot="1" x14ac:dyDescent="0.25">
      <c r="A167" s="29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1"/>
    </row>
    <row r="168" spans="1:12" ht="17" thickTop="1" thickBot="1" x14ac:dyDescent="0.25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3"/>
    </row>
    <row r="169" spans="1:12" ht="16" x14ac:dyDescent="0.2">
      <c r="A169" s="24"/>
      <c r="B169" s="59" t="s">
        <v>471</v>
      </c>
      <c r="C169" s="34" t="s">
        <v>468</v>
      </c>
      <c r="D169" s="35" t="s">
        <v>470</v>
      </c>
      <c r="E169" s="25"/>
      <c r="F169" s="25"/>
      <c r="G169" s="25"/>
      <c r="H169" s="25"/>
      <c r="I169" s="25"/>
      <c r="J169" s="25"/>
      <c r="K169" s="25"/>
      <c r="L169" s="26"/>
    </row>
    <row r="170" spans="1:12" x14ac:dyDescent="0.2">
      <c r="A170" s="24"/>
      <c r="B170" s="36" t="s">
        <v>196</v>
      </c>
      <c r="C170" s="37">
        <v>42</v>
      </c>
      <c r="D170" s="38">
        <f>C170/$C$174</f>
        <v>0.49411764705882355</v>
      </c>
      <c r="E170" s="25"/>
      <c r="F170" s="25"/>
      <c r="G170" s="25"/>
      <c r="H170" s="25"/>
      <c r="I170" s="25"/>
      <c r="J170" s="25"/>
      <c r="K170" s="25"/>
      <c r="L170" s="26"/>
    </row>
    <row r="171" spans="1:12" x14ac:dyDescent="0.2">
      <c r="A171" s="24"/>
      <c r="B171" s="36" t="s">
        <v>460</v>
      </c>
      <c r="C171" s="37">
        <v>10</v>
      </c>
      <c r="D171" s="38">
        <f>C171/$C$174</f>
        <v>0.11764705882352941</v>
      </c>
      <c r="E171" s="25"/>
      <c r="F171" s="25"/>
      <c r="G171" s="25"/>
      <c r="H171" s="25"/>
      <c r="I171" s="25"/>
      <c r="J171" s="25"/>
      <c r="K171" s="25"/>
      <c r="L171" s="26"/>
    </row>
    <row r="172" spans="1:12" x14ac:dyDescent="0.2">
      <c r="A172" s="24"/>
      <c r="B172" s="36" t="s">
        <v>459</v>
      </c>
      <c r="C172" s="37">
        <v>16</v>
      </c>
      <c r="D172" s="38">
        <f>C172/$C$174</f>
        <v>0.18823529411764706</v>
      </c>
      <c r="E172" s="25"/>
      <c r="F172" s="25"/>
      <c r="G172" s="25"/>
      <c r="H172" s="25"/>
      <c r="I172" s="25"/>
      <c r="J172" s="25"/>
      <c r="K172" s="25"/>
      <c r="L172" s="26"/>
    </row>
    <row r="173" spans="1:12" x14ac:dyDescent="0.2">
      <c r="A173" s="24"/>
      <c r="B173" s="36" t="s">
        <v>414</v>
      </c>
      <c r="C173" s="37">
        <v>17</v>
      </c>
      <c r="D173" s="38">
        <f>C173/$C$174</f>
        <v>0.2</v>
      </c>
      <c r="E173" s="25"/>
      <c r="F173" s="25"/>
      <c r="G173" s="25"/>
      <c r="H173" s="25"/>
      <c r="I173" s="25"/>
      <c r="J173" s="25"/>
      <c r="K173" s="25"/>
      <c r="L173" s="26"/>
    </row>
    <row r="174" spans="1:12" ht="16" thickBot="1" x14ac:dyDescent="0.25">
      <c r="A174" s="24"/>
      <c r="B174" s="36" t="s">
        <v>465</v>
      </c>
      <c r="C174" s="37">
        <v>85</v>
      </c>
      <c r="D174" s="39">
        <f>C174/$C$174</f>
        <v>1</v>
      </c>
      <c r="E174" s="25"/>
      <c r="F174" s="25"/>
      <c r="G174" s="25"/>
      <c r="H174" s="25"/>
      <c r="I174" s="25"/>
      <c r="J174" s="25"/>
      <c r="K174" s="25"/>
      <c r="L174" s="26"/>
    </row>
    <row r="175" spans="1:12" x14ac:dyDescent="0.2">
      <c r="A175" s="24"/>
      <c r="B175" s="36"/>
      <c r="C175" s="37"/>
      <c r="D175" s="48"/>
      <c r="E175" s="25"/>
      <c r="F175" s="25"/>
      <c r="G175" s="25"/>
      <c r="H175" s="25"/>
      <c r="I175" s="25"/>
      <c r="J175" s="25"/>
      <c r="K175" s="25"/>
      <c r="L175" s="26"/>
    </row>
    <row r="176" spans="1:12" x14ac:dyDescent="0.2">
      <c r="A176" s="24"/>
      <c r="B176" s="36"/>
      <c r="C176" s="37"/>
      <c r="D176" s="48"/>
      <c r="E176" s="25"/>
      <c r="F176" s="25"/>
      <c r="G176" s="25"/>
      <c r="H176" s="25"/>
      <c r="I176" s="25"/>
      <c r="J176" s="25"/>
      <c r="K176" s="25"/>
      <c r="L176" s="26"/>
    </row>
    <row r="177" spans="1:12" x14ac:dyDescent="0.2">
      <c r="A177" s="24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6"/>
    </row>
    <row r="178" spans="1:12" ht="16" thickBot="1" x14ac:dyDescent="0.25">
      <c r="A178" s="29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1"/>
    </row>
    <row r="179" spans="1:12" ht="16" thickTop="1" x14ac:dyDescent="0.2"/>
  </sheetData>
  <pageMargins left="0.511811024" right="0.511811024" top="0.78740157499999996" bottom="0.78740157499999996" header="0.31496062000000002" footer="0.31496062000000002"/>
  <pageSetup paperSize="9" orientation="portrait" r:id="rId14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8"/>
  <sheetViews>
    <sheetView showGridLines="0" workbookViewId="0">
      <selection activeCell="C30" sqref="C30"/>
    </sheetView>
  </sheetViews>
  <sheetFormatPr baseColWidth="10" defaultColWidth="8.83203125" defaultRowHeight="15" x14ac:dyDescent="0.2"/>
  <cols>
    <col min="2" max="2" width="22.5" customWidth="1"/>
    <col min="3" max="13" width="11.6640625" customWidth="1"/>
  </cols>
  <sheetData>
    <row r="1" spans="1:20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20" ht="18" x14ac:dyDescent="0.2">
      <c r="A2" s="20"/>
      <c r="B2" s="91" t="s">
        <v>524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20" ht="16" thickBo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20" s="90" customFormat="1" ht="17" thickTop="1" thickBot="1" x14ac:dyDescent="0.25">
      <c r="A4" s="93"/>
      <c r="B4" s="93" t="s">
        <v>504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</row>
    <row r="5" spans="1:20" s="75" customFormat="1" ht="16" thickTop="1" x14ac:dyDescent="0.2"/>
    <row r="6" spans="1:20" s="75" customFormat="1" x14ac:dyDescent="0.2">
      <c r="B6" t="s">
        <v>499</v>
      </c>
    </row>
    <row r="7" spans="1:20" s="75" customFormat="1" x14ac:dyDescent="0.2">
      <c r="B7"/>
    </row>
    <row r="8" spans="1:20" s="75" customFormat="1" x14ac:dyDescent="0.2">
      <c r="B8" s="92" t="s">
        <v>500</v>
      </c>
    </row>
    <row r="9" spans="1:20" s="75" customFormat="1" x14ac:dyDescent="0.2">
      <c r="B9" s="92" t="s">
        <v>501</v>
      </c>
    </row>
    <row r="10" spans="1:20" s="75" customFormat="1" x14ac:dyDescent="0.2">
      <c r="B10" s="92" t="s">
        <v>502</v>
      </c>
    </row>
    <row r="11" spans="1:20" s="75" customFormat="1" x14ac:dyDescent="0.2">
      <c r="A11"/>
      <c r="B11" s="92" t="s">
        <v>503</v>
      </c>
    </row>
    <row r="12" spans="1:20" s="75" customFormat="1" x14ac:dyDescent="0.2">
      <c r="A12"/>
    </row>
    <row r="13" spans="1:20" s="75" customFormat="1" ht="16" x14ac:dyDescent="0.2">
      <c r="A13" s="94" t="s">
        <v>520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</row>
    <row r="14" spans="1:20" s="75" customFormat="1" x14ac:dyDescent="0.2"/>
    <row r="15" spans="1:20" s="75" customFormat="1" x14ac:dyDescent="0.2">
      <c r="B15" s="96" t="s">
        <v>519</v>
      </c>
      <c r="C15" s="82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1:20" s="75" customFormat="1" x14ac:dyDescent="0.2">
      <c r="B16" s="71" t="s">
        <v>505</v>
      </c>
      <c r="C16" s="73">
        <v>20.2</v>
      </c>
      <c r="D16" s="34"/>
      <c r="E16" s="34"/>
    </row>
    <row r="17" spans="1:13" s="75" customFormat="1" x14ac:dyDescent="0.2">
      <c r="B17" s="71" t="s">
        <v>506</v>
      </c>
      <c r="C17" s="97">
        <v>6.3671029519999998</v>
      </c>
      <c r="D17" s="72"/>
    </row>
    <row r="18" spans="1:13" s="75" customFormat="1" x14ac:dyDescent="0.2">
      <c r="B18" s="71" t="s">
        <v>507</v>
      </c>
      <c r="C18" s="73">
        <v>20</v>
      </c>
      <c r="D18" s="72"/>
    </row>
    <row r="19" spans="1:13" s="75" customFormat="1" x14ac:dyDescent="0.2">
      <c r="B19" s="71" t="s">
        <v>508</v>
      </c>
      <c r="C19" s="73" t="e">
        <v>#N/A</v>
      </c>
      <c r="D19" s="72"/>
      <c r="E19" s="101"/>
      <c r="H19" s="102"/>
    </row>
    <row r="20" spans="1:13" s="75" customFormat="1" x14ac:dyDescent="0.2">
      <c r="B20" s="71" t="s">
        <v>509</v>
      </c>
      <c r="C20" s="73">
        <v>14.23727502</v>
      </c>
      <c r="D20" s="72"/>
      <c r="H20" s="103"/>
    </row>
    <row r="21" spans="1:13" s="75" customFormat="1" x14ac:dyDescent="0.2">
      <c r="B21" s="71" t="s">
        <v>510</v>
      </c>
      <c r="C21" s="73">
        <v>202.7</v>
      </c>
      <c r="D21" s="72"/>
      <c r="H21" s="103"/>
    </row>
    <row r="22" spans="1:13" s="75" customFormat="1" x14ac:dyDescent="0.2">
      <c r="B22" s="71" t="s">
        <v>511</v>
      </c>
      <c r="C22" s="73">
        <v>0.84862496399999998</v>
      </c>
      <c r="D22" s="72"/>
      <c r="H22" s="103"/>
    </row>
    <row r="23" spans="1:13" s="75" customFormat="1" x14ac:dyDescent="0.2">
      <c r="B23" s="71" t="s">
        <v>512</v>
      </c>
      <c r="C23" s="73">
        <v>9.4494061000000004E-2</v>
      </c>
      <c r="D23" s="72"/>
      <c r="H23" s="103"/>
    </row>
    <row r="24" spans="1:13" s="75" customFormat="1" x14ac:dyDescent="0.2">
      <c r="B24" s="71" t="s">
        <v>513</v>
      </c>
      <c r="C24" s="73">
        <v>39</v>
      </c>
      <c r="D24" s="72"/>
      <c r="H24" s="103"/>
    </row>
    <row r="25" spans="1:13" s="75" customFormat="1" x14ac:dyDescent="0.2">
      <c r="B25" s="71" t="s">
        <v>514</v>
      </c>
      <c r="C25" s="73">
        <v>1</v>
      </c>
      <c r="D25" s="72"/>
    </row>
    <row r="26" spans="1:13" s="75" customFormat="1" x14ac:dyDescent="0.2">
      <c r="B26" s="71" t="s">
        <v>515</v>
      </c>
      <c r="C26" s="73">
        <v>40</v>
      </c>
      <c r="D26" s="72"/>
    </row>
    <row r="27" spans="1:13" s="75" customFormat="1" x14ac:dyDescent="0.2">
      <c r="B27" s="71" t="s">
        <v>516</v>
      </c>
      <c r="C27" s="73">
        <v>101</v>
      </c>
      <c r="D27" s="72"/>
      <c r="E27" s="72"/>
      <c r="F27" s="72"/>
    </row>
    <row r="28" spans="1:13" s="75" customFormat="1" x14ac:dyDescent="0.2">
      <c r="B28" s="71" t="s">
        <v>517</v>
      </c>
      <c r="C28" s="73">
        <v>5</v>
      </c>
      <c r="D28" s="72"/>
      <c r="E28" s="72"/>
      <c r="F28" s="72"/>
    </row>
    <row r="29" spans="1:13" s="75" customFormat="1" x14ac:dyDescent="0.2">
      <c r="B29" s="69" t="s">
        <v>518</v>
      </c>
      <c r="C29" s="98">
        <v>0.70479999999999998</v>
      </c>
      <c r="D29" s="72"/>
      <c r="E29" s="72"/>
      <c r="F29" s="72"/>
    </row>
    <row r="30" spans="1:13" s="75" customFormat="1" x14ac:dyDescent="0.2">
      <c r="B30" s="72"/>
      <c r="C30" s="72"/>
      <c r="D30" s="72"/>
      <c r="E30" s="72"/>
      <c r="F30" s="72"/>
    </row>
    <row r="31" spans="1:13" s="72" customFormat="1" x14ac:dyDescent="0.2">
      <c r="E31" s="95"/>
    </row>
    <row r="32" spans="1:13" s="75" customFormat="1" ht="16" x14ac:dyDescent="0.2">
      <c r="A32" s="94" t="s">
        <v>521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</row>
    <row r="34" spans="2:9" x14ac:dyDescent="0.2">
      <c r="B34" s="15" t="s">
        <v>468</v>
      </c>
      <c r="C34" s="13" t="s">
        <v>57</v>
      </c>
    </row>
    <row r="35" spans="2:9" x14ac:dyDescent="0.2">
      <c r="B35" s="13" t="s">
        <v>469</v>
      </c>
      <c r="C35" t="s">
        <v>97</v>
      </c>
      <c r="D35" t="s">
        <v>82</v>
      </c>
      <c r="E35" t="s">
        <v>112</v>
      </c>
      <c r="F35" t="s">
        <v>121</v>
      </c>
      <c r="G35" t="s">
        <v>294</v>
      </c>
      <c r="H35" t="s">
        <v>465</v>
      </c>
    </row>
    <row r="36" spans="2:9" x14ac:dyDescent="0.2">
      <c r="B36" t="s">
        <v>115</v>
      </c>
      <c r="C36" s="88">
        <v>5</v>
      </c>
      <c r="D36" s="88">
        <v>2</v>
      </c>
      <c r="E36" s="88">
        <v>7</v>
      </c>
      <c r="F36" s="88">
        <v>5</v>
      </c>
      <c r="G36" s="88"/>
      <c r="H36" s="16">
        <v>19</v>
      </c>
    </row>
    <row r="37" spans="2:9" x14ac:dyDescent="0.2">
      <c r="B37" t="s">
        <v>143</v>
      </c>
      <c r="C37" s="88">
        <v>3</v>
      </c>
      <c r="D37" s="88"/>
      <c r="E37" s="88">
        <v>8</v>
      </c>
      <c r="F37" s="88">
        <v>1</v>
      </c>
      <c r="G37" s="88"/>
      <c r="H37" s="16">
        <v>12</v>
      </c>
    </row>
    <row r="38" spans="2:9" x14ac:dyDescent="0.2">
      <c r="B38" t="s">
        <v>460</v>
      </c>
      <c r="C38" s="88">
        <v>5</v>
      </c>
      <c r="D38" s="88">
        <v>5</v>
      </c>
      <c r="E38" s="88">
        <v>3</v>
      </c>
      <c r="F38" s="88">
        <v>3</v>
      </c>
      <c r="G38" s="88">
        <v>1</v>
      </c>
      <c r="H38" s="16">
        <v>17</v>
      </c>
    </row>
    <row r="39" spans="2:9" x14ac:dyDescent="0.2">
      <c r="B39" t="s">
        <v>84</v>
      </c>
      <c r="C39" s="88">
        <v>9</v>
      </c>
      <c r="D39" s="88">
        <v>2</v>
      </c>
      <c r="E39" s="88">
        <v>17</v>
      </c>
      <c r="F39" s="88">
        <v>9</v>
      </c>
      <c r="G39" s="88"/>
      <c r="H39" s="16">
        <v>37</v>
      </c>
      <c r="I39" s="64"/>
    </row>
    <row r="40" spans="2:9" x14ac:dyDescent="0.2">
      <c r="B40" t="s">
        <v>465</v>
      </c>
      <c r="C40" s="16">
        <v>22</v>
      </c>
      <c r="D40" s="16">
        <v>9</v>
      </c>
      <c r="E40" s="16">
        <v>35</v>
      </c>
      <c r="F40" s="16">
        <v>18</v>
      </c>
      <c r="G40" s="16">
        <v>1</v>
      </c>
      <c r="H40" s="16">
        <v>85</v>
      </c>
    </row>
    <row r="44" spans="2:9" x14ac:dyDescent="0.2">
      <c r="B44" s="66" t="s">
        <v>494</v>
      </c>
      <c r="C44" s="67"/>
      <c r="D44" s="67"/>
      <c r="E44" s="67"/>
      <c r="F44" s="67"/>
      <c r="G44" s="67"/>
      <c r="H44" s="68"/>
    </row>
    <row r="45" spans="2:9" x14ac:dyDescent="0.2">
      <c r="B45" s="78"/>
      <c r="C45" s="72"/>
      <c r="D45" s="72"/>
      <c r="E45" s="72"/>
      <c r="F45" s="72"/>
      <c r="G45" s="72"/>
      <c r="H45" s="73"/>
    </row>
    <row r="46" spans="2:9" x14ac:dyDescent="0.2">
      <c r="B46" s="79">
        <f>E37/H40</f>
        <v>9.4117647058823528E-2</v>
      </c>
      <c r="C46" s="65"/>
      <c r="D46" s="65"/>
      <c r="E46" s="65"/>
      <c r="F46" s="65"/>
      <c r="G46" s="65"/>
      <c r="H46" s="70"/>
    </row>
    <row r="47" spans="2:9" x14ac:dyDescent="0.2">
      <c r="B47" s="64"/>
    </row>
    <row r="48" spans="2:9" x14ac:dyDescent="0.2">
      <c r="B48" s="80" t="s">
        <v>495</v>
      </c>
      <c r="C48" s="81"/>
      <c r="D48" s="81"/>
      <c r="E48" s="81"/>
      <c r="F48" s="67"/>
      <c r="G48" s="67"/>
      <c r="H48" s="68"/>
    </row>
    <row r="49" spans="1:13" x14ac:dyDescent="0.2">
      <c r="B49" s="83"/>
      <c r="C49" s="75"/>
      <c r="D49" s="75"/>
      <c r="E49" s="75"/>
      <c r="F49" s="72"/>
      <c r="G49" s="72"/>
      <c r="H49" s="73"/>
    </row>
    <row r="50" spans="1:13" x14ac:dyDescent="0.2">
      <c r="B50" s="85">
        <f>(C36+C37+C38+C39+D39+E39+F39)/H40</f>
        <v>0.58823529411764708</v>
      </c>
      <c r="C50" s="86"/>
      <c r="D50" s="86"/>
      <c r="E50" s="86"/>
      <c r="F50" s="65"/>
      <c r="G50" s="65"/>
      <c r="H50" s="70"/>
    </row>
    <row r="52" spans="1:13" x14ac:dyDescent="0.2">
      <c r="B52" s="66" t="s">
        <v>496</v>
      </c>
      <c r="C52" s="67"/>
      <c r="D52" s="67"/>
      <c r="E52" s="67"/>
      <c r="F52" s="67"/>
      <c r="G52" s="67"/>
      <c r="H52" s="68"/>
    </row>
    <row r="53" spans="1:13" x14ac:dyDescent="0.2">
      <c r="B53" s="71"/>
      <c r="C53" s="72"/>
      <c r="D53" s="72"/>
      <c r="E53" s="72"/>
      <c r="F53" s="72"/>
      <c r="G53" s="72"/>
      <c r="H53" s="73"/>
    </row>
    <row r="54" spans="1:13" x14ac:dyDescent="0.2">
      <c r="B54" s="79">
        <f>(C36+D36+E36+G36)/H40</f>
        <v>0.16470588235294117</v>
      </c>
      <c r="C54" s="65"/>
      <c r="D54" s="65"/>
      <c r="E54" s="65"/>
      <c r="F54" s="65"/>
      <c r="G54" s="65"/>
      <c r="H54" s="70"/>
    </row>
    <row r="56" spans="1:13" x14ac:dyDescent="0.2">
      <c r="B56" s="66" t="s">
        <v>497</v>
      </c>
      <c r="C56" s="67"/>
      <c r="D56" s="67"/>
      <c r="E56" s="67"/>
      <c r="F56" s="67"/>
      <c r="G56" s="67"/>
      <c r="H56" s="68"/>
    </row>
    <row r="57" spans="1:13" x14ac:dyDescent="0.2">
      <c r="B57" s="71"/>
      <c r="C57" s="72"/>
      <c r="D57" s="72"/>
      <c r="E57" s="72"/>
      <c r="F57" s="72"/>
      <c r="G57" s="72"/>
      <c r="H57" s="73"/>
    </row>
    <row r="58" spans="1:13" x14ac:dyDescent="0.2">
      <c r="B58" s="79">
        <f>H38/H40</f>
        <v>0.2</v>
      </c>
      <c r="C58" s="65"/>
      <c r="D58" s="65"/>
      <c r="E58" s="65"/>
      <c r="F58" s="65"/>
      <c r="G58" s="65"/>
      <c r="H58" s="70"/>
    </row>
    <row r="61" spans="1:13" s="75" customFormat="1" ht="16" x14ac:dyDescent="0.2">
      <c r="A61" s="94" t="s">
        <v>522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</row>
    <row r="64" spans="1:13" x14ac:dyDescent="0.2">
      <c r="B64" t="s">
        <v>525</v>
      </c>
      <c r="C64" s="104">
        <f>C29/100</f>
        <v>7.0479999999999996E-3</v>
      </c>
    </row>
    <row r="65" spans="2:8" x14ac:dyDescent="0.2">
      <c r="B65" t="s">
        <v>523</v>
      </c>
      <c r="C65">
        <v>85</v>
      </c>
    </row>
    <row r="67" spans="2:8" x14ac:dyDescent="0.2">
      <c r="C67">
        <v>0</v>
      </c>
      <c r="D67">
        <v>1</v>
      </c>
      <c r="E67">
        <v>2</v>
      </c>
      <c r="F67">
        <v>3</v>
      </c>
      <c r="G67">
        <v>4</v>
      </c>
      <c r="H67">
        <v>5</v>
      </c>
    </row>
    <row r="68" spans="2:8" x14ac:dyDescent="0.2">
      <c r="C68" s="100">
        <f>_xlfn.BINOM.DIST(C67,$C$65,$C$64,FALSE)</f>
        <v>0.54815283755059985</v>
      </c>
      <c r="D68" s="100">
        <f>_xlfn.BINOM.DIST(D67,$C$65,$C$64,FALSE)</f>
        <v>0.33071830453014189</v>
      </c>
      <c r="E68" s="100">
        <f t="shared" ref="E68:H68" si="0">_xlfn.BINOM.DIST(E67,$C$65,$C$64,FALSE)</f>
        <v>9.8592791629197055E-2</v>
      </c>
      <c r="F68" s="100">
        <f t="shared" si="0"/>
        <v>1.9361528592994816E-2</v>
      </c>
      <c r="G68" s="100">
        <f t="shared" si="0"/>
        <v>2.8172873383912481E-3</v>
      </c>
      <c r="H68" s="100">
        <f t="shared" si="0"/>
        <v>3.2395433697489953E-4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B56E-9BFA-4A30-B722-50A40ACA2EA8}">
  <dimension ref="A1:G30"/>
  <sheetViews>
    <sheetView showGridLines="0" zoomScale="130" zoomScaleNormal="130" workbookViewId="0">
      <selection activeCell="F34" sqref="F34"/>
    </sheetView>
  </sheetViews>
  <sheetFormatPr baseColWidth="10" defaultColWidth="8.83203125" defaultRowHeight="15" x14ac:dyDescent="0.2"/>
  <cols>
    <col min="1" max="1" width="10.5" style="107" customWidth="1"/>
    <col min="2" max="2" width="17.1640625" style="107" customWidth="1"/>
    <col min="3" max="3" width="15.33203125" style="107" bestFit="1" customWidth="1"/>
    <col min="4" max="16384" width="8.83203125" style="107"/>
  </cols>
  <sheetData>
    <row r="1" spans="1:7" ht="19" x14ac:dyDescent="0.25">
      <c r="A1" s="106" t="s">
        <v>526</v>
      </c>
    </row>
    <row r="2" spans="1:7" ht="19" x14ac:dyDescent="0.25">
      <c r="A2" s="106"/>
    </row>
    <row r="3" spans="1:7" x14ac:dyDescent="0.2">
      <c r="A3" s="108" t="s">
        <v>527</v>
      </c>
      <c r="B3" s="108" t="s">
        <v>528</v>
      </c>
    </row>
    <row r="4" spans="1:7" x14ac:dyDescent="0.2">
      <c r="A4" s="108" t="s">
        <v>529</v>
      </c>
      <c r="B4" s="109">
        <v>5371.69</v>
      </c>
      <c r="C4" s="107" t="s">
        <v>528</v>
      </c>
    </row>
    <row r="5" spans="1:7" x14ac:dyDescent="0.2">
      <c r="A5" s="108" t="s">
        <v>530</v>
      </c>
      <c r="B5" s="109">
        <v>16145216</v>
      </c>
    </row>
    <row r="6" spans="1:7" x14ac:dyDescent="0.2">
      <c r="A6" s="108" t="s">
        <v>531</v>
      </c>
      <c r="B6" s="109">
        <v>99</v>
      </c>
    </row>
    <row r="7" spans="1:7" x14ac:dyDescent="0.2">
      <c r="A7" s="108" t="s">
        <v>532</v>
      </c>
      <c r="B7" s="110">
        <v>0.95</v>
      </c>
    </row>
    <row r="8" spans="1:7" x14ac:dyDescent="0.2">
      <c r="A8" s="108" t="s">
        <v>533</v>
      </c>
      <c r="B8" s="109">
        <v>1.96</v>
      </c>
    </row>
    <row r="9" spans="1:7" x14ac:dyDescent="0.2">
      <c r="A9" s="108" t="s">
        <v>534</v>
      </c>
      <c r="B9" s="111">
        <f>B8*SQRT(B5/B6)</f>
        <v>791.51728597419753</v>
      </c>
      <c r="C9" s="107" t="s">
        <v>535</v>
      </c>
    </row>
    <row r="10" spans="1:7" x14ac:dyDescent="0.2">
      <c r="A10" s="108"/>
      <c r="B10" s="109" t="s">
        <v>536</v>
      </c>
      <c r="C10" s="109" t="s">
        <v>537</v>
      </c>
    </row>
    <row r="11" spans="1:7" x14ac:dyDescent="0.2">
      <c r="A11" s="108" t="s">
        <v>538</v>
      </c>
      <c r="B11" s="111">
        <f>B4-B9</f>
        <v>4580.1727140258017</v>
      </c>
      <c r="C11" s="111">
        <f>B4+B9</f>
        <v>6163.2072859741975</v>
      </c>
    </row>
    <row r="13" spans="1:7" x14ac:dyDescent="0.2">
      <c r="A13" s="114" t="s">
        <v>539</v>
      </c>
      <c r="B13" s="132" t="s">
        <v>546</v>
      </c>
      <c r="C13" s="132"/>
      <c r="D13" s="132"/>
      <c r="E13" s="132"/>
      <c r="F13" s="132"/>
      <c r="G13" s="132"/>
    </row>
    <row r="14" spans="1:7" x14ac:dyDescent="0.2">
      <c r="A14" s="115"/>
      <c r="B14" s="133"/>
      <c r="C14" s="133"/>
      <c r="D14" s="133"/>
      <c r="E14" s="133"/>
      <c r="F14" s="133"/>
      <c r="G14" s="133"/>
    </row>
    <row r="17" spans="1:7" ht="19" x14ac:dyDescent="0.25">
      <c r="A17" s="106" t="s">
        <v>526</v>
      </c>
    </row>
    <row r="18" spans="1:7" ht="19" x14ac:dyDescent="0.25">
      <c r="A18" s="106"/>
    </row>
    <row r="19" spans="1:7" x14ac:dyDescent="0.2">
      <c r="A19" s="108" t="s">
        <v>527</v>
      </c>
      <c r="B19" s="108" t="s">
        <v>540</v>
      </c>
    </row>
    <row r="20" spans="1:7" x14ac:dyDescent="0.2">
      <c r="A20" s="108" t="s">
        <v>529</v>
      </c>
      <c r="B20" s="109">
        <v>20</v>
      </c>
      <c r="C20" s="107" t="s">
        <v>540</v>
      </c>
    </row>
    <row r="21" spans="1:7" x14ac:dyDescent="0.2">
      <c r="A21" s="108" t="s">
        <v>530</v>
      </c>
      <c r="B21" s="109">
        <v>206.5</v>
      </c>
    </row>
    <row r="22" spans="1:7" x14ac:dyDescent="0.2">
      <c r="A22" s="108" t="s">
        <v>531</v>
      </c>
      <c r="B22" s="109">
        <v>5</v>
      </c>
    </row>
    <row r="23" spans="1:7" x14ac:dyDescent="0.2">
      <c r="A23" s="108" t="s">
        <v>532</v>
      </c>
      <c r="B23" s="110">
        <v>0.95</v>
      </c>
    </row>
    <row r="24" spans="1:7" x14ac:dyDescent="0.2">
      <c r="A24" s="108" t="s">
        <v>533</v>
      </c>
      <c r="B24" s="109">
        <v>1.96</v>
      </c>
    </row>
    <row r="25" spans="1:7" x14ac:dyDescent="0.2">
      <c r="A25" s="108" t="s">
        <v>534</v>
      </c>
      <c r="B25" s="111">
        <f>B24*SQRT(B21/B22)</f>
        <v>12.595954906238749</v>
      </c>
      <c r="C25" s="107" t="s">
        <v>541</v>
      </c>
    </row>
    <row r="26" spans="1:7" x14ac:dyDescent="0.2">
      <c r="A26" s="108"/>
      <c r="B26" s="109" t="s">
        <v>536</v>
      </c>
      <c r="C26" s="109" t="s">
        <v>537</v>
      </c>
    </row>
    <row r="27" spans="1:7" x14ac:dyDescent="0.2">
      <c r="A27" s="108" t="s">
        <v>538</v>
      </c>
      <c r="B27" s="111">
        <f>B20-B25</f>
        <v>7.4040450937612512</v>
      </c>
      <c r="C27" s="111">
        <f>B20+B25</f>
        <v>32.595954906238745</v>
      </c>
    </row>
    <row r="29" spans="1:7" x14ac:dyDescent="0.2">
      <c r="A29" s="114" t="s">
        <v>539</v>
      </c>
      <c r="B29" s="132" t="s">
        <v>547</v>
      </c>
      <c r="C29" s="132"/>
      <c r="D29" s="132"/>
      <c r="E29" s="132"/>
      <c r="F29" s="132"/>
      <c r="G29" s="132"/>
    </row>
    <row r="30" spans="1:7" x14ac:dyDescent="0.2">
      <c r="A30" s="115"/>
      <c r="B30" s="133"/>
      <c r="C30" s="133"/>
      <c r="D30" s="133"/>
      <c r="E30" s="133"/>
      <c r="F30" s="133"/>
      <c r="G30" s="133"/>
    </row>
  </sheetData>
  <mergeCells count="2">
    <mergeCell ref="B13:G14"/>
    <mergeCell ref="B29:G3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1D56-EA49-44E5-BBFD-CF4037CD9AF9}">
  <dimension ref="A1:G14"/>
  <sheetViews>
    <sheetView showGridLines="0" zoomScale="120" zoomScaleNormal="120" workbookViewId="0">
      <selection activeCell="H7" sqref="H7"/>
    </sheetView>
  </sheetViews>
  <sheetFormatPr baseColWidth="10" defaultColWidth="8.83203125" defaultRowHeight="15" x14ac:dyDescent="0.2"/>
  <cols>
    <col min="1" max="1" width="12.1640625" style="107" customWidth="1"/>
    <col min="2" max="2" width="18.5" style="107" customWidth="1"/>
    <col min="3" max="3" width="15.33203125" style="107" bestFit="1" customWidth="1"/>
    <col min="4" max="16384" width="8.83203125" style="107"/>
  </cols>
  <sheetData>
    <row r="1" spans="1:7" ht="19" x14ac:dyDescent="0.25">
      <c r="A1" s="106" t="s">
        <v>542</v>
      </c>
    </row>
    <row r="2" spans="1:7" ht="19" x14ac:dyDescent="0.25">
      <c r="A2" s="106"/>
    </row>
    <row r="3" spans="1:7" x14ac:dyDescent="0.2">
      <c r="A3" s="108" t="s">
        <v>527</v>
      </c>
      <c r="B3" s="108" t="s">
        <v>543</v>
      </c>
    </row>
    <row r="4" spans="1:7" x14ac:dyDescent="0.2">
      <c r="A4" s="108" t="s">
        <v>544</v>
      </c>
      <c r="B4" s="112">
        <v>0.28000000000000003</v>
      </c>
    </row>
    <row r="5" spans="1:7" x14ac:dyDescent="0.2">
      <c r="A5" s="108" t="s">
        <v>545</v>
      </c>
      <c r="B5" s="112">
        <f>1-B4</f>
        <v>0.72</v>
      </c>
    </row>
    <row r="6" spans="1:7" x14ac:dyDescent="0.2">
      <c r="A6" s="108" t="s">
        <v>531</v>
      </c>
      <c r="B6" s="109">
        <v>24</v>
      </c>
    </row>
    <row r="7" spans="1:7" x14ac:dyDescent="0.2">
      <c r="A7" s="108" t="s">
        <v>532</v>
      </c>
      <c r="B7" s="110">
        <v>0.95</v>
      </c>
    </row>
    <row r="8" spans="1:7" x14ac:dyDescent="0.2">
      <c r="A8" s="108" t="s">
        <v>533</v>
      </c>
      <c r="B8" s="109">
        <v>1.96</v>
      </c>
    </row>
    <row r="9" spans="1:7" x14ac:dyDescent="0.2">
      <c r="A9" s="108" t="s">
        <v>534</v>
      </c>
      <c r="B9" s="113">
        <f>B8*SQRT((B4*B5)/B6)</f>
        <v>0.17963696724226894</v>
      </c>
      <c r="C9" s="107" t="s">
        <v>541</v>
      </c>
    </row>
    <row r="10" spans="1:7" x14ac:dyDescent="0.2">
      <c r="A10" s="108"/>
      <c r="B10" s="109" t="s">
        <v>536</v>
      </c>
      <c r="C10" s="109" t="s">
        <v>537</v>
      </c>
    </row>
    <row r="11" spans="1:7" x14ac:dyDescent="0.2">
      <c r="A11" s="108" t="s">
        <v>538</v>
      </c>
      <c r="B11" s="113">
        <f>B4-B9</f>
        <v>0.10036303275773109</v>
      </c>
      <c r="C11" s="113">
        <f>B4+B9</f>
        <v>0.45963696724226899</v>
      </c>
    </row>
    <row r="13" spans="1:7" x14ac:dyDescent="0.2">
      <c r="A13" s="114" t="s">
        <v>539</v>
      </c>
      <c r="B13" s="132" t="s">
        <v>548</v>
      </c>
      <c r="C13" s="132"/>
      <c r="D13" s="132"/>
      <c r="E13" s="132"/>
      <c r="F13" s="132"/>
      <c r="G13" s="132"/>
    </row>
    <row r="14" spans="1:7" x14ac:dyDescent="0.2">
      <c r="A14" s="115"/>
      <c r="B14" s="133"/>
      <c r="C14" s="133"/>
      <c r="D14" s="133"/>
      <c r="E14" s="133"/>
      <c r="F14" s="133"/>
      <c r="G14" s="133"/>
    </row>
  </sheetData>
  <mergeCells count="1">
    <mergeCell ref="B13:G14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7728-2151-421E-B903-A96940D11DFF}">
  <dimension ref="A1:E7"/>
  <sheetViews>
    <sheetView showGridLines="0" workbookViewId="0">
      <selection activeCell="B2" sqref="B2"/>
    </sheetView>
  </sheetViews>
  <sheetFormatPr baseColWidth="10" defaultColWidth="8.83203125" defaultRowHeight="15" x14ac:dyDescent="0.2"/>
  <cols>
    <col min="1" max="1" width="18.5" bestFit="1" customWidth="1"/>
    <col min="2" max="2" width="12.5" customWidth="1"/>
    <col min="3" max="3" width="19.5" bestFit="1" customWidth="1"/>
    <col min="4" max="4" width="9.5" bestFit="1" customWidth="1"/>
    <col min="5" max="5" width="12.1640625" bestFit="1" customWidth="1"/>
    <col min="6" max="65" width="9.5" bestFit="1" customWidth="1"/>
    <col min="66" max="75" width="10.5" bestFit="1" customWidth="1"/>
    <col min="76" max="76" width="12.1640625" bestFit="1" customWidth="1"/>
  </cols>
  <sheetData>
    <row r="1" spans="1:5" x14ac:dyDescent="0.2">
      <c r="B1" t="s">
        <v>557</v>
      </c>
    </row>
    <row r="3" spans="1:5" ht="32" x14ac:dyDescent="0.2">
      <c r="A3" s="130" t="s">
        <v>469</v>
      </c>
      <c r="B3" s="130" t="s">
        <v>468</v>
      </c>
      <c r="C3" s="130" t="s">
        <v>477</v>
      </c>
      <c r="D3" s="130" t="s">
        <v>104</v>
      </c>
      <c r="E3" s="130" t="s">
        <v>81</v>
      </c>
    </row>
    <row r="4" spans="1:5" x14ac:dyDescent="0.2">
      <c r="A4" s="123" t="s">
        <v>84</v>
      </c>
      <c r="B4" s="123">
        <v>37</v>
      </c>
      <c r="C4" s="131">
        <v>5231.5035135135113</v>
      </c>
      <c r="D4" s="123">
        <v>12</v>
      </c>
      <c r="E4" s="123">
        <v>25</v>
      </c>
    </row>
    <row r="5" spans="1:5" x14ac:dyDescent="0.2">
      <c r="A5" s="123" t="s">
        <v>460</v>
      </c>
      <c r="B5" s="123">
        <v>17</v>
      </c>
      <c r="C5" s="131">
        <v>5454.66</v>
      </c>
      <c r="D5" s="123">
        <v>6</v>
      </c>
      <c r="E5" s="123">
        <v>11</v>
      </c>
    </row>
    <row r="6" spans="1:5" x14ac:dyDescent="0.2">
      <c r="A6" s="123" t="s">
        <v>143</v>
      </c>
      <c r="B6" s="123">
        <v>12</v>
      </c>
      <c r="C6" s="131">
        <v>5429.9491666666654</v>
      </c>
      <c r="D6" s="123">
        <v>5</v>
      </c>
      <c r="E6" s="123">
        <v>7</v>
      </c>
    </row>
    <row r="7" spans="1:5" x14ac:dyDescent="0.2">
      <c r="A7" s="123" t="s">
        <v>115</v>
      </c>
      <c r="B7" s="123">
        <v>19</v>
      </c>
      <c r="C7" s="131">
        <v>4152.1747368421056</v>
      </c>
      <c r="D7" s="123">
        <v>9</v>
      </c>
      <c r="E7" s="123">
        <v>10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12A6-6029-4B86-9DC0-D06965987649}">
  <dimension ref="A1:E5"/>
  <sheetViews>
    <sheetView workbookViewId="0">
      <selection sqref="A1:E5"/>
    </sheetView>
  </sheetViews>
  <sheetFormatPr baseColWidth="10" defaultColWidth="8.83203125" defaultRowHeight="15" x14ac:dyDescent="0.2"/>
  <cols>
    <col min="1" max="1" width="19.5" bestFit="1" customWidth="1"/>
    <col min="2" max="2" width="12.6640625" bestFit="1" customWidth="1"/>
    <col min="3" max="3" width="19.83203125" bestFit="1" customWidth="1"/>
    <col min="4" max="4" width="12" bestFit="1" customWidth="1"/>
    <col min="5" max="5" width="10.5" bestFit="1" customWidth="1"/>
  </cols>
  <sheetData>
    <row r="1" spans="1:5" x14ac:dyDescent="0.2">
      <c r="A1" s="122"/>
      <c r="B1" s="122" t="s">
        <v>468</v>
      </c>
      <c r="C1" s="122" t="s">
        <v>477</v>
      </c>
      <c r="D1" s="122" t="s">
        <v>104</v>
      </c>
      <c r="E1" s="122" t="s">
        <v>81</v>
      </c>
    </row>
    <row r="2" spans="1:5" x14ac:dyDescent="0.2">
      <c r="A2" s="116" t="s">
        <v>468</v>
      </c>
      <c r="B2" s="116">
        <v>1</v>
      </c>
      <c r="C2" s="116"/>
      <c r="D2" s="116"/>
      <c r="E2" s="116"/>
    </row>
    <row r="3" spans="1:5" x14ac:dyDescent="0.2">
      <c r="A3" s="116" t="s">
        <v>477</v>
      </c>
      <c r="B3" s="116">
        <v>-1.758439542618204E-2</v>
      </c>
      <c r="C3" s="116">
        <v>1</v>
      </c>
      <c r="D3" s="116"/>
      <c r="E3" s="116"/>
    </row>
    <row r="4" spans="1:5" x14ac:dyDescent="0.2">
      <c r="A4" s="116" t="s">
        <v>104</v>
      </c>
      <c r="B4" s="116">
        <v>0.93762486515656629</v>
      </c>
      <c r="C4" s="116">
        <v>-0.36173234858022929</v>
      </c>
      <c r="D4" s="116">
        <v>1</v>
      </c>
      <c r="E4" s="116"/>
    </row>
    <row r="5" spans="1:5" ht="16" thickBot="1" x14ac:dyDescent="0.25">
      <c r="A5" s="121" t="s">
        <v>81</v>
      </c>
      <c r="B5" s="121">
        <v>0.9905499308011162</v>
      </c>
      <c r="C5" s="121">
        <v>0.11878599649766723</v>
      </c>
      <c r="D5" s="121">
        <v>0.88108332485359342</v>
      </c>
      <c r="E5" s="121"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B5B50-57C5-411E-86DE-E77DED895CB5}">
  <dimension ref="A1:M79"/>
  <sheetViews>
    <sheetView showGridLines="0" topLeftCell="A58" workbookViewId="0">
      <selection activeCell="A71" sqref="A71:D79"/>
    </sheetView>
  </sheetViews>
  <sheetFormatPr baseColWidth="10" defaultColWidth="8.83203125" defaultRowHeight="15" x14ac:dyDescent="0.2"/>
  <cols>
    <col min="2" max="2" width="36.5" bestFit="1" customWidth="1"/>
    <col min="3" max="4" width="16.33203125" bestFit="1" customWidth="1"/>
    <col min="5" max="5" width="11.83203125" customWidth="1"/>
    <col min="6" max="6" width="12.5" customWidth="1"/>
    <col min="7" max="7" width="16.33203125" bestFit="1" customWidth="1"/>
    <col min="8" max="8" width="10.6640625" bestFit="1" customWidth="1"/>
    <col min="13" max="13" width="6.5" customWidth="1"/>
  </cols>
  <sheetData>
    <row r="1" spans="1:9" ht="18" x14ac:dyDescent="0.2">
      <c r="A1" s="89" t="s">
        <v>498</v>
      </c>
    </row>
    <row r="7" spans="1:9" x14ac:dyDescent="0.2">
      <c r="C7" s="65" t="s">
        <v>479</v>
      </c>
      <c r="E7" s="66" t="s">
        <v>486</v>
      </c>
      <c r="F7" s="67"/>
      <c r="G7" s="67"/>
      <c r="H7" s="67"/>
      <c r="I7" s="68"/>
    </row>
    <row r="8" spans="1:9" x14ac:dyDescent="0.2">
      <c r="C8" t="s">
        <v>480</v>
      </c>
      <c r="E8" s="69" t="s">
        <v>484</v>
      </c>
      <c r="F8" s="65" t="s">
        <v>485</v>
      </c>
      <c r="G8" s="65"/>
      <c r="H8" s="65"/>
      <c r="I8" s="70"/>
    </row>
    <row r="9" spans="1:9" x14ac:dyDescent="0.2">
      <c r="C9" t="s">
        <v>481</v>
      </c>
    </row>
    <row r="10" spans="1:9" x14ac:dyDescent="0.2">
      <c r="C10" t="s">
        <v>482</v>
      </c>
      <c r="E10" s="66" t="s">
        <v>487</v>
      </c>
      <c r="F10" s="67"/>
      <c r="G10" s="67"/>
      <c r="H10" s="67"/>
      <c r="I10" s="68"/>
    </row>
    <row r="11" spans="1:9" x14ac:dyDescent="0.2">
      <c r="C11" t="s">
        <v>483</v>
      </c>
      <c r="E11" s="71" t="s">
        <v>488</v>
      </c>
      <c r="F11" s="72"/>
      <c r="G11" s="72"/>
      <c r="H11" s="72"/>
      <c r="I11" s="73"/>
    </row>
    <row r="12" spans="1:9" x14ac:dyDescent="0.2">
      <c r="E12" s="71"/>
      <c r="F12" s="72"/>
      <c r="G12" s="72"/>
      <c r="H12" s="72"/>
      <c r="I12" s="73"/>
    </row>
    <row r="13" spans="1:9" x14ac:dyDescent="0.2">
      <c r="E13" s="69" t="s">
        <v>489</v>
      </c>
      <c r="F13" s="65"/>
      <c r="G13" s="65"/>
      <c r="H13" s="65"/>
      <c r="I13" s="70"/>
    </row>
    <row r="15" spans="1:9" x14ac:dyDescent="0.2">
      <c r="E15" s="66" t="s">
        <v>490</v>
      </c>
      <c r="F15" s="67"/>
      <c r="G15" s="67"/>
      <c r="H15" s="67"/>
      <c r="I15" s="68"/>
    </row>
    <row r="16" spans="1:9" x14ac:dyDescent="0.2">
      <c r="E16" s="69" t="s">
        <v>491</v>
      </c>
      <c r="F16" s="65"/>
      <c r="G16" s="65"/>
      <c r="H16" s="65"/>
      <c r="I16" s="70"/>
    </row>
    <row r="17" spans="2:9" x14ac:dyDescent="0.2">
      <c r="E17" s="74"/>
    </row>
    <row r="18" spans="2:9" x14ac:dyDescent="0.2">
      <c r="E18" s="76" t="s">
        <v>492</v>
      </c>
      <c r="F18" s="67"/>
      <c r="G18" s="67"/>
      <c r="H18" s="67"/>
      <c r="I18" s="68"/>
    </row>
    <row r="19" spans="2:9" x14ac:dyDescent="0.2">
      <c r="E19" s="77" t="s">
        <v>493</v>
      </c>
      <c r="F19" s="65"/>
      <c r="G19" s="65"/>
      <c r="H19" s="65"/>
      <c r="I19" s="70"/>
    </row>
    <row r="20" spans="2:9" x14ac:dyDescent="0.2">
      <c r="E20" s="64">
        <f>8/25</f>
        <v>0.32</v>
      </c>
    </row>
    <row r="24" spans="2:9" x14ac:dyDescent="0.2">
      <c r="B24" s="5" t="s">
        <v>468</v>
      </c>
      <c r="C24" t="s">
        <v>57</v>
      </c>
    </row>
    <row r="25" spans="2:9" x14ac:dyDescent="0.2">
      <c r="B25" t="s">
        <v>469</v>
      </c>
      <c r="C25" t="s">
        <v>97</v>
      </c>
      <c r="D25" t="s">
        <v>82</v>
      </c>
      <c r="E25" t="s">
        <v>112</v>
      </c>
      <c r="F25" t="s">
        <v>121</v>
      </c>
      <c r="G25" t="s">
        <v>294</v>
      </c>
      <c r="H25" t="s">
        <v>465</v>
      </c>
    </row>
    <row r="26" spans="2:9" x14ac:dyDescent="0.2">
      <c r="B26" t="s">
        <v>115</v>
      </c>
      <c r="C26" s="88">
        <v>5</v>
      </c>
      <c r="D26" s="88">
        <v>2</v>
      </c>
      <c r="E26" s="88">
        <v>7</v>
      </c>
      <c r="F26" s="88">
        <v>5</v>
      </c>
      <c r="G26" s="88"/>
      <c r="H26" s="16">
        <v>19</v>
      </c>
    </row>
    <row r="27" spans="2:9" x14ac:dyDescent="0.2">
      <c r="B27" t="s">
        <v>143</v>
      </c>
      <c r="C27" s="88">
        <v>3</v>
      </c>
      <c r="D27" s="88"/>
      <c r="E27" s="88">
        <v>8</v>
      </c>
      <c r="F27" s="88">
        <v>1</v>
      </c>
      <c r="G27" s="88"/>
      <c r="H27" s="16">
        <v>12</v>
      </c>
    </row>
    <row r="28" spans="2:9" x14ac:dyDescent="0.2">
      <c r="B28" t="s">
        <v>460</v>
      </c>
      <c r="C28" s="88">
        <v>5</v>
      </c>
      <c r="D28" s="88">
        <v>5</v>
      </c>
      <c r="E28" s="88">
        <v>3</v>
      </c>
      <c r="F28" s="88">
        <v>3</v>
      </c>
      <c r="G28" s="88">
        <v>1</v>
      </c>
      <c r="H28" s="16">
        <v>17</v>
      </c>
    </row>
    <row r="29" spans="2:9" x14ac:dyDescent="0.2">
      <c r="B29" t="s">
        <v>84</v>
      </c>
      <c r="C29" s="88">
        <v>9</v>
      </c>
      <c r="D29" s="88">
        <v>2</v>
      </c>
      <c r="E29" s="88">
        <v>17</v>
      </c>
      <c r="F29" s="88">
        <v>9</v>
      </c>
      <c r="G29" s="88"/>
      <c r="H29" s="16">
        <v>37</v>
      </c>
    </row>
    <row r="30" spans="2:9" x14ac:dyDescent="0.2">
      <c r="B30" t="s">
        <v>465</v>
      </c>
      <c r="C30" s="16">
        <v>22</v>
      </c>
      <c r="D30" s="16">
        <v>9</v>
      </c>
      <c r="E30" s="16">
        <v>35</v>
      </c>
      <c r="F30" s="16">
        <v>18</v>
      </c>
      <c r="G30" s="16">
        <v>1</v>
      </c>
      <c r="H30" s="16">
        <v>85</v>
      </c>
    </row>
    <row r="34" spans="2:13" x14ac:dyDescent="0.2">
      <c r="B34" s="66" t="s">
        <v>494</v>
      </c>
      <c r="C34" s="67"/>
      <c r="D34" s="67"/>
      <c r="E34" s="68"/>
      <c r="G34" s="66" t="s">
        <v>496</v>
      </c>
      <c r="H34" s="67"/>
      <c r="I34" s="67"/>
      <c r="J34" s="67"/>
      <c r="K34" s="67"/>
      <c r="L34" s="67"/>
      <c r="M34" s="68"/>
    </row>
    <row r="35" spans="2:13" x14ac:dyDescent="0.2">
      <c r="B35" s="78"/>
      <c r="C35" s="72"/>
      <c r="D35" s="72"/>
      <c r="E35" s="73"/>
      <c r="G35" s="71"/>
      <c r="H35" s="72"/>
      <c r="I35" s="72"/>
      <c r="J35" s="72"/>
      <c r="K35" s="72"/>
      <c r="L35" s="72"/>
      <c r="M35" s="73"/>
    </row>
    <row r="36" spans="2:13" x14ac:dyDescent="0.2">
      <c r="B36" s="79">
        <f>E27/H30</f>
        <v>9.4117647058823528E-2</v>
      </c>
      <c r="C36" s="65"/>
      <c r="D36" s="65"/>
      <c r="E36" s="70"/>
      <c r="G36" s="79">
        <f>(C26+D26+E26+G26)/H30</f>
        <v>0.16470588235294117</v>
      </c>
      <c r="H36" s="65"/>
      <c r="I36" s="65"/>
      <c r="J36" s="65"/>
      <c r="K36" s="65"/>
      <c r="L36" s="65"/>
      <c r="M36" s="70"/>
    </row>
    <row r="37" spans="2:13" x14ac:dyDescent="0.2">
      <c r="B37" s="64"/>
    </row>
    <row r="38" spans="2:13" x14ac:dyDescent="0.2">
      <c r="B38" s="80" t="s">
        <v>495</v>
      </c>
      <c r="C38" s="81"/>
      <c r="D38" s="81"/>
      <c r="E38" s="82"/>
      <c r="G38" s="66" t="s">
        <v>497</v>
      </c>
      <c r="H38" s="67"/>
      <c r="I38" s="67"/>
      <c r="J38" s="67"/>
      <c r="K38" s="67"/>
      <c r="L38" s="67"/>
      <c r="M38" s="68"/>
    </row>
    <row r="39" spans="2:13" x14ac:dyDescent="0.2">
      <c r="B39" s="83"/>
      <c r="C39" s="75"/>
      <c r="D39" s="75"/>
      <c r="E39" s="84"/>
      <c r="G39" s="71"/>
      <c r="H39" s="72"/>
      <c r="I39" s="72"/>
      <c r="J39" s="72"/>
      <c r="K39" s="72"/>
      <c r="L39" s="72"/>
      <c r="M39" s="73"/>
    </row>
    <row r="40" spans="2:13" x14ac:dyDescent="0.2">
      <c r="B40" s="85">
        <f>(C26+C27+C28+C29+D29+E29+F29)/H30</f>
        <v>0.58823529411764708</v>
      </c>
      <c r="C40" s="86"/>
      <c r="D40" s="86"/>
      <c r="E40" s="87"/>
      <c r="G40" s="79">
        <f>H28/H30</f>
        <v>0.2</v>
      </c>
      <c r="H40" s="65"/>
      <c r="I40" s="65"/>
      <c r="J40" s="65"/>
      <c r="K40" s="65"/>
      <c r="L40" s="65"/>
      <c r="M40" s="70"/>
    </row>
    <row r="43" spans="2:13" ht="16" thickBot="1" x14ac:dyDescent="0.25"/>
    <row r="44" spans="2:13" x14ac:dyDescent="0.2">
      <c r="C44" t="s">
        <v>469</v>
      </c>
      <c r="D44" t="s">
        <v>468</v>
      </c>
      <c r="E44" s="17" t="s">
        <v>470</v>
      </c>
    </row>
    <row r="45" spans="2:13" x14ac:dyDescent="0.2">
      <c r="C45" t="s">
        <v>115</v>
      </c>
      <c r="D45" s="16">
        <v>19</v>
      </c>
      <c r="E45" s="18">
        <f>D45/$D$49</f>
        <v>0.22352941176470589</v>
      </c>
    </row>
    <row r="46" spans="2:13" x14ac:dyDescent="0.2">
      <c r="C46" t="s">
        <v>143</v>
      </c>
      <c r="D46" s="16">
        <v>12</v>
      </c>
      <c r="E46" s="18">
        <f>D46/$D$49</f>
        <v>0.14117647058823529</v>
      </c>
    </row>
    <row r="47" spans="2:13" x14ac:dyDescent="0.2">
      <c r="C47" t="s">
        <v>460</v>
      </c>
      <c r="D47" s="16">
        <v>17</v>
      </c>
      <c r="E47" s="18">
        <f>D47/$D$49</f>
        <v>0.2</v>
      </c>
    </row>
    <row r="48" spans="2:13" x14ac:dyDescent="0.2">
      <c r="C48" t="s">
        <v>84</v>
      </c>
      <c r="D48" s="16">
        <v>37</v>
      </c>
      <c r="E48" s="18">
        <f>D48/$D$49</f>
        <v>0.43529411764705883</v>
      </c>
    </row>
    <row r="49" spans="3:5" ht="16" thickBot="1" x14ac:dyDescent="0.25">
      <c r="C49" t="s">
        <v>465</v>
      </c>
      <c r="D49" s="16">
        <v>85</v>
      </c>
      <c r="E49" s="19">
        <f>D49/$D$49</f>
        <v>1</v>
      </c>
    </row>
    <row r="71" spans="1:3" x14ac:dyDescent="0.2">
      <c r="B71" t="s">
        <v>555</v>
      </c>
    </row>
    <row r="72" spans="1:3" x14ac:dyDescent="0.2">
      <c r="A72" t="s">
        <v>554</v>
      </c>
    </row>
    <row r="73" spans="1:3" x14ac:dyDescent="0.2">
      <c r="A73" t="s">
        <v>556</v>
      </c>
    </row>
    <row r="76" spans="1:3" x14ac:dyDescent="0.2">
      <c r="B76" t="s">
        <v>549</v>
      </c>
      <c r="C76" t="s">
        <v>550</v>
      </c>
    </row>
    <row r="78" spans="1:3" x14ac:dyDescent="0.2">
      <c r="B78" t="s">
        <v>551</v>
      </c>
      <c r="C78" t="s">
        <v>552</v>
      </c>
    </row>
    <row r="79" spans="1:3" x14ac:dyDescent="0.2">
      <c r="C79" t="s">
        <v>553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3"/>
  <sheetViews>
    <sheetView topLeftCell="O1" workbookViewId="0">
      <pane ySplit="2" topLeftCell="A6" activePane="bottomLeft" state="frozen"/>
      <selection activeCell="C16" sqref="C16"/>
      <selection pane="bottomLeft" activeCell="C16" sqref="C16"/>
    </sheetView>
  </sheetViews>
  <sheetFormatPr baseColWidth="10" defaultColWidth="15.6640625" defaultRowHeight="15" x14ac:dyDescent="0.2"/>
  <cols>
    <col min="29" max="29" width="15.6640625" style="11"/>
  </cols>
  <sheetData>
    <row r="1" spans="1:4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9" t="s">
        <v>28</v>
      </c>
      <c r="AD1" s="1" t="s">
        <v>18</v>
      </c>
      <c r="AE1" s="1" t="s">
        <v>29</v>
      </c>
      <c r="AF1" s="1" t="s">
        <v>30</v>
      </c>
      <c r="AG1" s="2" t="s">
        <v>454</v>
      </c>
      <c r="AH1" s="2" t="s">
        <v>455</v>
      </c>
      <c r="AI1" s="2" t="s">
        <v>456</v>
      </c>
      <c r="AJ1" s="2" t="s">
        <v>457</v>
      </c>
      <c r="AK1" s="1" t="s">
        <v>31</v>
      </c>
      <c r="AL1" s="1" t="s">
        <v>32</v>
      </c>
      <c r="AM1" s="2" t="s">
        <v>32</v>
      </c>
      <c r="AN1" s="1" t="s">
        <v>33</v>
      </c>
      <c r="AO1" s="1" t="s">
        <v>34</v>
      </c>
      <c r="AP1" s="1" t="s">
        <v>35</v>
      </c>
    </row>
    <row r="2" spans="1:42" x14ac:dyDescent="0.2">
      <c r="A2" s="1" t="s">
        <v>36</v>
      </c>
      <c r="B2" s="1" t="s">
        <v>37</v>
      </c>
      <c r="C2" s="1" t="s">
        <v>38</v>
      </c>
      <c r="D2" s="1" t="s">
        <v>39</v>
      </c>
      <c r="E2" s="1" t="s">
        <v>40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  <c r="K2" s="1" t="s">
        <v>46</v>
      </c>
      <c r="L2" s="1" t="s">
        <v>47</v>
      </c>
      <c r="M2" s="1" t="s">
        <v>48</v>
      </c>
      <c r="N2" s="1" t="s">
        <v>49</v>
      </c>
      <c r="O2" s="1" t="s">
        <v>50</v>
      </c>
      <c r="P2" s="1" t="s">
        <v>51</v>
      </c>
      <c r="Q2" s="1" t="s">
        <v>52</v>
      </c>
      <c r="R2" s="8" t="s">
        <v>53</v>
      </c>
      <c r="S2" s="8" t="s">
        <v>54</v>
      </c>
      <c r="T2" s="8" t="s">
        <v>55</v>
      </c>
      <c r="U2" s="8" t="s">
        <v>56</v>
      </c>
      <c r="V2" s="8" t="s">
        <v>57</v>
      </c>
      <c r="W2" s="8" t="s">
        <v>58</v>
      </c>
      <c r="X2" s="8" t="s">
        <v>59</v>
      </c>
      <c r="Y2" s="1" t="s">
        <v>60</v>
      </c>
      <c r="Z2" s="8" t="s">
        <v>61</v>
      </c>
      <c r="AA2" s="1" t="s">
        <v>62</v>
      </c>
      <c r="AB2" s="8" t="s">
        <v>63</v>
      </c>
      <c r="AC2" s="12" t="s">
        <v>64</v>
      </c>
      <c r="AD2" s="8" t="s">
        <v>65</v>
      </c>
      <c r="AE2" s="8" t="s">
        <v>66</v>
      </c>
      <c r="AF2" s="1" t="s">
        <v>67</v>
      </c>
      <c r="AG2" s="8" t="s">
        <v>461</v>
      </c>
      <c r="AH2" s="8" t="s">
        <v>462</v>
      </c>
      <c r="AI2" s="8" t="s">
        <v>463</v>
      </c>
      <c r="AJ2" s="8" t="s">
        <v>464</v>
      </c>
      <c r="AK2" s="1" t="s">
        <v>68</v>
      </c>
      <c r="AL2" s="1" t="s">
        <v>69</v>
      </c>
      <c r="AM2" s="8" t="s">
        <v>69</v>
      </c>
      <c r="AN2" s="1" t="s">
        <v>70</v>
      </c>
      <c r="AO2" s="1" t="s">
        <v>34</v>
      </c>
      <c r="AP2" s="1" t="s">
        <v>35</v>
      </c>
    </row>
    <row r="3" spans="1:42" s="5" customFormat="1" x14ac:dyDescent="0.2">
      <c r="A3" s="6">
        <v>43768.389560185184</v>
      </c>
      <c r="B3" s="6">
        <v>43768.391388888886</v>
      </c>
      <c r="C3" s="4" t="s">
        <v>71</v>
      </c>
      <c r="D3" s="4" t="s">
        <v>72</v>
      </c>
      <c r="E3" s="5">
        <v>100</v>
      </c>
      <c r="F3" s="5">
        <v>158</v>
      </c>
      <c r="G3" s="4" t="s">
        <v>73</v>
      </c>
      <c r="H3" s="6">
        <v>43768.391408402778</v>
      </c>
      <c r="I3" s="4" t="s">
        <v>74</v>
      </c>
      <c r="J3" s="4" t="s">
        <v>75</v>
      </c>
      <c r="K3" s="4" t="s">
        <v>75</v>
      </c>
      <c r="L3" s="4" t="s">
        <v>75</v>
      </c>
      <c r="M3" s="4" t="s">
        <v>75</v>
      </c>
      <c r="N3" s="4" t="s">
        <v>75</v>
      </c>
      <c r="O3" s="4" t="s">
        <v>75</v>
      </c>
      <c r="P3" s="4" t="s">
        <v>76</v>
      </c>
      <c r="Q3" s="4" t="s">
        <v>77</v>
      </c>
      <c r="R3" s="4" t="s">
        <v>78</v>
      </c>
      <c r="S3" s="4" t="s">
        <v>79</v>
      </c>
      <c r="T3" s="4" t="s">
        <v>80</v>
      </c>
      <c r="U3" s="4" t="s">
        <v>81</v>
      </c>
      <c r="V3" s="4" t="s">
        <v>82</v>
      </c>
      <c r="W3" s="4" t="s">
        <v>83</v>
      </c>
      <c r="X3" s="4" t="s">
        <v>84</v>
      </c>
      <c r="Y3" s="4" t="s">
        <v>75</v>
      </c>
      <c r="Z3" s="4" t="s">
        <v>314</v>
      </c>
      <c r="AA3" s="4" t="s">
        <v>86</v>
      </c>
      <c r="AB3" s="4" t="s">
        <v>87</v>
      </c>
      <c r="AC3" s="10">
        <v>15000</v>
      </c>
      <c r="AD3" s="4" t="s">
        <v>88</v>
      </c>
      <c r="AE3" s="4" t="s">
        <v>89</v>
      </c>
      <c r="AF3" s="4" t="s">
        <v>90</v>
      </c>
      <c r="AG3" s="7" t="s">
        <v>137</v>
      </c>
      <c r="AH3" s="7" t="s">
        <v>100</v>
      </c>
      <c r="AI3" s="7"/>
      <c r="AJ3" s="7"/>
      <c r="AK3" s="4" t="s">
        <v>75</v>
      </c>
      <c r="AL3" s="4" t="s">
        <v>91</v>
      </c>
      <c r="AM3" s="4" t="s">
        <v>414</v>
      </c>
      <c r="AN3" s="4" t="s">
        <v>92</v>
      </c>
      <c r="AO3" s="4" t="s">
        <v>75</v>
      </c>
      <c r="AP3" s="4" t="s">
        <v>75</v>
      </c>
    </row>
    <row r="4" spans="1:42" s="5" customFormat="1" x14ac:dyDescent="0.2">
      <c r="A4" s="6">
        <v>43768.40420138889</v>
      </c>
      <c r="B4" s="6">
        <v>43768.409560185188</v>
      </c>
      <c r="C4" s="4" t="s">
        <v>71</v>
      </c>
      <c r="D4" s="4" t="s">
        <v>93</v>
      </c>
      <c r="E4" s="5">
        <v>100</v>
      </c>
      <c r="F4" s="5">
        <v>463</v>
      </c>
      <c r="G4" s="4" t="s">
        <v>73</v>
      </c>
      <c r="H4" s="6">
        <v>43768.409577696759</v>
      </c>
      <c r="I4" s="4" t="s">
        <v>94</v>
      </c>
      <c r="J4" s="4" t="s">
        <v>75</v>
      </c>
      <c r="K4" s="4" t="s">
        <v>75</v>
      </c>
      <c r="L4" s="4" t="s">
        <v>75</v>
      </c>
      <c r="M4" s="4" t="s">
        <v>75</v>
      </c>
      <c r="N4" s="4" t="s">
        <v>75</v>
      </c>
      <c r="O4" s="4" t="s">
        <v>75</v>
      </c>
      <c r="P4" s="4" t="s">
        <v>76</v>
      </c>
      <c r="Q4" s="4" t="s">
        <v>77</v>
      </c>
      <c r="R4" s="4" t="s">
        <v>95</v>
      </c>
      <c r="S4" s="4" t="s">
        <v>96</v>
      </c>
      <c r="T4" s="4" t="s">
        <v>80</v>
      </c>
      <c r="U4" s="4" t="s">
        <v>81</v>
      </c>
      <c r="V4" s="4" t="s">
        <v>97</v>
      </c>
      <c r="W4" s="4" t="s">
        <v>98</v>
      </c>
      <c r="X4" s="4" t="s">
        <v>84</v>
      </c>
      <c r="Y4" s="4" t="s">
        <v>75</v>
      </c>
      <c r="Z4" s="4" t="s">
        <v>89</v>
      </c>
      <c r="AA4" s="4" t="s">
        <v>75</v>
      </c>
      <c r="AB4" s="4" t="s">
        <v>99</v>
      </c>
      <c r="AC4" s="10">
        <v>2738.76</v>
      </c>
      <c r="AD4" s="4" t="s">
        <v>88</v>
      </c>
      <c r="AE4" s="4" t="s">
        <v>89</v>
      </c>
      <c r="AF4" s="4" t="s">
        <v>100</v>
      </c>
      <c r="AG4" s="7"/>
      <c r="AH4" s="7" t="s">
        <v>100</v>
      </c>
      <c r="AI4" s="7"/>
      <c r="AJ4" s="7"/>
      <c r="AK4" s="4" t="s">
        <v>75</v>
      </c>
      <c r="AL4" s="4" t="s">
        <v>101</v>
      </c>
      <c r="AM4" s="4" t="s">
        <v>414</v>
      </c>
      <c r="AN4" s="4" t="s">
        <v>102</v>
      </c>
      <c r="AO4" s="4" t="s">
        <v>75</v>
      </c>
      <c r="AP4" s="4" t="s">
        <v>75</v>
      </c>
    </row>
    <row r="5" spans="1:42" s="5" customFormat="1" x14ac:dyDescent="0.2">
      <c r="A5" s="6">
        <v>43768.397291666668</v>
      </c>
      <c r="B5" s="6">
        <v>43768.421388888892</v>
      </c>
      <c r="C5" s="4" t="s">
        <v>71</v>
      </c>
      <c r="D5" s="4" t="s">
        <v>93</v>
      </c>
      <c r="E5" s="5">
        <v>100</v>
      </c>
      <c r="F5" s="5">
        <v>2081</v>
      </c>
      <c r="G5" s="4" t="s">
        <v>73</v>
      </c>
      <c r="H5" s="6">
        <v>43768.421394166668</v>
      </c>
      <c r="I5" s="4" t="s">
        <v>103</v>
      </c>
      <c r="J5" s="4" t="s">
        <v>75</v>
      </c>
      <c r="K5" s="4" t="s">
        <v>75</v>
      </c>
      <c r="L5" s="4" t="s">
        <v>75</v>
      </c>
      <c r="M5" s="4" t="s">
        <v>75</v>
      </c>
      <c r="N5" s="4" t="s">
        <v>75</v>
      </c>
      <c r="O5" s="4" t="s">
        <v>75</v>
      </c>
      <c r="P5" s="4" t="s">
        <v>76</v>
      </c>
      <c r="Q5" s="4" t="s">
        <v>77</v>
      </c>
      <c r="R5" s="4" t="s">
        <v>95</v>
      </c>
      <c r="S5" s="4" t="s">
        <v>96</v>
      </c>
      <c r="T5" s="4" t="s">
        <v>80</v>
      </c>
      <c r="U5" s="4" t="s">
        <v>104</v>
      </c>
      <c r="V5" s="4" t="s">
        <v>82</v>
      </c>
      <c r="W5" s="4" t="s">
        <v>98</v>
      </c>
      <c r="X5" s="4" t="s">
        <v>460</v>
      </c>
      <c r="Y5" s="4" t="s">
        <v>75</v>
      </c>
      <c r="Z5" s="4" t="s">
        <v>314</v>
      </c>
      <c r="AA5" s="4" t="s">
        <v>105</v>
      </c>
      <c r="AB5" s="4" t="s">
        <v>99</v>
      </c>
      <c r="AC5" s="10">
        <v>2943.99</v>
      </c>
      <c r="AD5" s="4" t="s">
        <v>88</v>
      </c>
      <c r="AE5" s="4" t="s">
        <v>89</v>
      </c>
      <c r="AF5" s="4" t="s">
        <v>106</v>
      </c>
      <c r="AG5" s="7"/>
      <c r="AH5" s="7"/>
      <c r="AI5" s="7" t="s">
        <v>453</v>
      </c>
      <c r="AJ5" s="7"/>
      <c r="AK5" s="4" t="s">
        <v>75</v>
      </c>
      <c r="AL5" s="4" t="s">
        <v>107</v>
      </c>
      <c r="AM5" s="4" t="s">
        <v>196</v>
      </c>
      <c r="AN5" s="4" t="s">
        <v>108</v>
      </c>
      <c r="AO5" s="4" t="s">
        <v>75</v>
      </c>
      <c r="AP5" s="4" t="s">
        <v>75</v>
      </c>
    </row>
    <row r="6" spans="1:42" s="5" customFormat="1" x14ac:dyDescent="0.2">
      <c r="A6" s="6">
        <v>43768.39471064815</v>
      </c>
      <c r="B6" s="6">
        <v>43768.431400462963</v>
      </c>
      <c r="C6" s="4" t="s">
        <v>71</v>
      </c>
      <c r="D6" s="4" t="s">
        <v>109</v>
      </c>
      <c r="E6" s="5">
        <v>100</v>
      </c>
      <c r="F6" s="5">
        <v>3170</v>
      </c>
      <c r="G6" s="4" t="s">
        <v>73</v>
      </c>
      <c r="H6" s="6">
        <v>43768.431407708333</v>
      </c>
      <c r="I6" s="4" t="s">
        <v>110</v>
      </c>
      <c r="J6" s="4" t="s">
        <v>75</v>
      </c>
      <c r="K6" s="4" t="s">
        <v>75</v>
      </c>
      <c r="L6" s="4" t="s">
        <v>75</v>
      </c>
      <c r="M6" s="4" t="s">
        <v>75</v>
      </c>
      <c r="N6" s="4" t="s">
        <v>75</v>
      </c>
      <c r="O6" s="4" t="s">
        <v>75</v>
      </c>
      <c r="P6" s="4" t="s">
        <v>76</v>
      </c>
      <c r="Q6" s="4" t="s">
        <v>77</v>
      </c>
      <c r="R6" s="4" t="s">
        <v>111</v>
      </c>
      <c r="S6" s="4" t="s">
        <v>96</v>
      </c>
      <c r="T6" s="4" t="s">
        <v>80</v>
      </c>
      <c r="U6" s="4" t="s">
        <v>104</v>
      </c>
      <c r="V6" s="4" t="s">
        <v>112</v>
      </c>
      <c r="W6" s="4" t="s">
        <v>98</v>
      </c>
      <c r="X6" s="4" t="s">
        <v>84</v>
      </c>
      <c r="Y6" s="4" t="s">
        <v>75</v>
      </c>
      <c r="Z6" s="4" t="s">
        <v>314</v>
      </c>
      <c r="AA6" s="4" t="s">
        <v>113</v>
      </c>
      <c r="AB6" s="4" t="s">
        <v>114</v>
      </c>
      <c r="AC6" s="10">
        <v>2030.12</v>
      </c>
      <c r="AD6" s="4" t="s">
        <v>115</v>
      </c>
      <c r="AE6" s="4" t="s">
        <v>89</v>
      </c>
      <c r="AF6" s="4" t="s">
        <v>116</v>
      </c>
      <c r="AG6" s="7"/>
      <c r="AH6" s="7" t="s">
        <v>100</v>
      </c>
      <c r="AI6" s="7" t="s">
        <v>453</v>
      </c>
      <c r="AJ6" s="7"/>
      <c r="AK6" s="4" t="s">
        <v>75</v>
      </c>
      <c r="AL6" s="4" t="s">
        <v>117</v>
      </c>
      <c r="AM6" s="4" t="s">
        <v>196</v>
      </c>
      <c r="AN6" s="4" t="s">
        <v>118</v>
      </c>
      <c r="AO6" s="4" t="s">
        <v>75</v>
      </c>
      <c r="AP6" s="4" t="s">
        <v>75</v>
      </c>
    </row>
    <row r="7" spans="1:42" s="5" customFormat="1" x14ac:dyDescent="0.2">
      <c r="A7" s="6">
        <v>43768.433263888888</v>
      </c>
      <c r="B7" s="6">
        <v>43768.436180555553</v>
      </c>
      <c r="C7" s="4" t="s">
        <v>71</v>
      </c>
      <c r="D7" s="4" t="s">
        <v>119</v>
      </c>
      <c r="E7" s="5">
        <v>100</v>
      </c>
      <c r="F7" s="5">
        <v>252</v>
      </c>
      <c r="G7" s="4" t="s">
        <v>73</v>
      </c>
      <c r="H7" s="6">
        <v>43768.43619252315</v>
      </c>
      <c r="I7" s="4" t="s">
        <v>120</v>
      </c>
      <c r="J7" s="4" t="s">
        <v>75</v>
      </c>
      <c r="K7" s="4" t="s">
        <v>75</v>
      </c>
      <c r="L7" s="4" t="s">
        <v>75</v>
      </c>
      <c r="M7" s="4" t="s">
        <v>75</v>
      </c>
      <c r="N7" s="4" t="s">
        <v>75</v>
      </c>
      <c r="O7" s="4" t="s">
        <v>75</v>
      </c>
      <c r="P7" s="4" t="s">
        <v>76</v>
      </c>
      <c r="Q7" s="4" t="s">
        <v>77</v>
      </c>
      <c r="R7" s="4" t="s">
        <v>78</v>
      </c>
      <c r="S7" s="4" t="s">
        <v>96</v>
      </c>
      <c r="T7" s="4" t="s">
        <v>80</v>
      </c>
      <c r="U7" s="4" t="s">
        <v>104</v>
      </c>
      <c r="V7" s="4" t="s">
        <v>121</v>
      </c>
      <c r="W7" s="4" t="s">
        <v>122</v>
      </c>
      <c r="X7" s="4" t="s">
        <v>115</v>
      </c>
      <c r="Y7" s="4" t="s">
        <v>75</v>
      </c>
      <c r="Z7" s="4" t="s">
        <v>89</v>
      </c>
      <c r="AA7" s="4" t="s">
        <v>75</v>
      </c>
      <c r="AB7" s="4" t="s">
        <v>99</v>
      </c>
      <c r="AC7" s="10">
        <v>1624.55</v>
      </c>
      <c r="AD7" s="4" t="s">
        <v>115</v>
      </c>
      <c r="AE7" s="4" t="s">
        <v>89</v>
      </c>
      <c r="AF7" s="4" t="s">
        <v>106</v>
      </c>
      <c r="AG7" s="7"/>
      <c r="AH7" s="7"/>
      <c r="AI7" s="7" t="s">
        <v>453</v>
      </c>
      <c r="AJ7" s="7"/>
      <c r="AK7" s="4" t="s">
        <v>75</v>
      </c>
      <c r="AL7" s="4" t="s">
        <v>123</v>
      </c>
      <c r="AM7" s="4" t="s">
        <v>196</v>
      </c>
      <c r="AN7" s="4" t="s">
        <v>124</v>
      </c>
      <c r="AO7" s="4" t="s">
        <v>75</v>
      </c>
      <c r="AP7" s="4" t="s">
        <v>75</v>
      </c>
    </row>
    <row r="8" spans="1:42" s="5" customFormat="1" x14ac:dyDescent="0.2">
      <c r="A8" s="6">
        <v>43768.434999999998</v>
      </c>
      <c r="B8" s="6">
        <v>43768.436249999999</v>
      </c>
      <c r="C8" s="4" t="s">
        <v>71</v>
      </c>
      <c r="D8" s="4" t="s">
        <v>125</v>
      </c>
      <c r="E8" s="5">
        <v>100</v>
      </c>
      <c r="F8" s="5">
        <v>108</v>
      </c>
      <c r="G8" s="4" t="s">
        <v>73</v>
      </c>
      <c r="H8" s="6">
        <v>43768.43632375</v>
      </c>
      <c r="I8" s="4" t="s">
        <v>126</v>
      </c>
      <c r="J8" s="4" t="s">
        <v>75</v>
      </c>
      <c r="K8" s="4" t="s">
        <v>75</v>
      </c>
      <c r="L8" s="4" t="s">
        <v>75</v>
      </c>
      <c r="M8" s="4" t="s">
        <v>75</v>
      </c>
      <c r="N8" s="4" t="s">
        <v>75</v>
      </c>
      <c r="O8" s="4" t="s">
        <v>75</v>
      </c>
      <c r="P8" s="4" t="s">
        <v>76</v>
      </c>
      <c r="Q8" s="4" t="s">
        <v>77</v>
      </c>
      <c r="R8" s="4" t="s">
        <v>78</v>
      </c>
      <c r="S8" s="4" t="s">
        <v>79</v>
      </c>
      <c r="T8" s="4" t="s">
        <v>127</v>
      </c>
      <c r="U8" s="4" t="s">
        <v>81</v>
      </c>
      <c r="V8" s="4" t="s">
        <v>121</v>
      </c>
      <c r="W8" s="4" t="s">
        <v>98</v>
      </c>
      <c r="X8" s="4" t="s">
        <v>460</v>
      </c>
      <c r="Y8" s="4" t="s">
        <v>75</v>
      </c>
      <c r="Z8" s="4" t="s">
        <v>89</v>
      </c>
      <c r="AA8" s="4" t="s">
        <v>75</v>
      </c>
      <c r="AB8" s="4" t="s">
        <v>114</v>
      </c>
      <c r="AC8" s="10">
        <v>10669.67</v>
      </c>
      <c r="AD8" s="4" t="s">
        <v>128</v>
      </c>
      <c r="AE8" s="4" t="s">
        <v>89</v>
      </c>
      <c r="AF8" s="4" t="s">
        <v>106</v>
      </c>
      <c r="AG8" s="7"/>
      <c r="AH8" s="7"/>
      <c r="AI8" s="7" t="s">
        <v>453</v>
      </c>
      <c r="AJ8" s="7"/>
      <c r="AK8" s="4" t="s">
        <v>75</v>
      </c>
      <c r="AL8" s="4" t="s">
        <v>129</v>
      </c>
      <c r="AM8" s="4" t="s">
        <v>459</v>
      </c>
      <c r="AN8" s="4" t="s">
        <v>130</v>
      </c>
      <c r="AO8" s="4" t="s">
        <v>75</v>
      </c>
      <c r="AP8" s="4" t="s">
        <v>75</v>
      </c>
    </row>
    <row r="9" spans="1:42" s="5" customFormat="1" x14ac:dyDescent="0.2">
      <c r="A9" s="6">
        <v>43768.436435185184</v>
      </c>
      <c r="B9" s="6">
        <v>43768.438194444447</v>
      </c>
      <c r="C9" s="4" t="s">
        <v>71</v>
      </c>
      <c r="D9" s="4" t="s">
        <v>131</v>
      </c>
      <c r="E9" s="5">
        <v>100</v>
      </c>
      <c r="F9" s="5">
        <v>151</v>
      </c>
      <c r="G9" s="4" t="s">
        <v>73</v>
      </c>
      <c r="H9" s="6">
        <v>43768.438219097225</v>
      </c>
      <c r="I9" s="4" t="s">
        <v>132</v>
      </c>
      <c r="J9" s="4" t="s">
        <v>75</v>
      </c>
      <c r="K9" s="4" t="s">
        <v>75</v>
      </c>
      <c r="L9" s="4" t="s">
        <v>75</v>
      </c>
      <c r="M9" s="4" t="s">
        <v>75</v>
      </c>
      <c r="N9" s="4" t="s">
        <v>75</v>
      </c>
      <c r="O9" s="4" t="s">
        <v>75</v>
      </c>
      <c r="P9" s="4" t="s">
        <v>76</v>
      </c>
      <c r="Q9" s="4" t="s">
        <v>77</v>
      </c>
      <c r="R9" s="4" t="s">
        <v>78</v>
      </c>
      <c r="S9" s="4" t="s">
        <v>79</v>
      </c>
      <c r="T9" s="4" t="s">
        <v>80</v>
      </c>
      <c r="U9" s="4" t="s">
        <v>104</v>
      </c>
      <c r="V9" s="4" t="s">
        <v>121</v>
      </c>
      <c r="W9" s="4" t="s">
        <v>98</v>
      </c>
      <c r="X9" s="4" t="s">
        <v>115</v>
      </c>
      <c r="Y9" s="4" t="s">
        <v>75</v>
      </c>
      <c r="Z9" s="4" t="s">
        <v>89</v>
      </c>
      <c r="AA9" s="4" t="s">
        <v>75</v>
      </c>
      <c r="AB9" s="4" t="s">
        <v>99</v>
      </c>
      <c r="AC9" s="10">
        <v>2716.66</v>
      </c>
      <c r="AD9" s="4" t="s">
        <v>460</v>
      </c>
      <c r="AE9" s="4" t="s">
        <v>89</v>
      </c>
      <c r="AF9" s="4" t="s">
        <v>116</v>
      </c>
      <c r="AG9" s="7"/>
      <c r="AH9" s="7" t="s">
        <v>100</v>
      </c>
      <c r="AI9" s="7" t="s">
        <v>453</v>
      </c>
      <c r="AJ9" s="7"/>
      <c r="AK9" s="4" t="s">
        <v>75</v>
      </c>
      <c r="AL9" s="4" t="s">
        <v>133</v>
      </c>
      <c r="AM9" s="4" t="s">
        <v>414</v>
      </c>
      <c r="AN9" s="4" t="s">
        <v>134</v>
      </c>
      <c r="AO9" s="4" t="s">
        <v>75</v>
      </c>
      <c r="AP9" s="4" t="s">
        <v>75</v>
      </c>
    </row>
    <row r="10" spans="1:42" s="5" customFormat="1" x14ac:dyDescent="0.2">
      <c r="A10" s="6">
        <v>43768.435381944444</v>
      </c>
      <c r="B10" s="6">
        <v>43768.438391203701</v>
      </c>
      <c r="C10" s="4" t="s">
        <v>71</v>
      </c>
      <c r="D10" s="4" t="s">
        <v>72</v>
      </c>
      <c r="E10" s="5">
        <v>100</v>
      </c>
      <c r="F10" s="5">
        <v>259</v>
      </c>
      <c r="G10" s="4" t="s">
        <v>73</v>
      </c>
      <c r="H10" s="6">
        <v>43768.438398749997</v>
      </c>
      <c r="I10" s="4" t="s">
        <v>135</v>
      </c>
      <c r="J10" s="4" t="s">
        <v>75</v>
      </c>
      <c r="K10" s="4" t="s">
        <v>75</v>
      </c>
      <c r="L10" s="4" t="s">
        <v>75</v>
      </c>
      <c r="M10" s="4" t="s">
        <v>75</v>
      </c>
      <c r="N10" s="4" t="s">
        <v>75</v>
      </c>
      <c r="O10" s="4" t="s">
        <v>75</v>
      </c>
      <c r="P10" s="4" t="s">
        <v>76</v>
      </c>
      <c r="Q10" s="4" t="s">
        <v>77</v>
      </c>
      <c r="R10" s="4" t="s">
        <v>95</v>
      </c>
      <c r="S10" s="4" t="s">
        <v>96</v>
      </c>
      <c r="T10" s="4" t="s">
        <v>80</v>
      </c>
      <c r="U10" s="4" t="s">
        <v>81</v>
      </c>
      <c r="V10" s="4" t="s">
        <v>112</v>
      </c>
      <c r="W10" s="4" t="s">
        <v>98</v>
      </c>
      <c r="X10" s="4" t="s">
        <v>84</v>
      </c>
      <c r="Y10" s="4" t="s">
        <v>75</v>
      </c>
      <c r="Z10" s="4" t="s">
        <v>314</v>
      </c>
      <c r="AA10" s="4" t="s">
        <v>136</v>
      </c>
      <c r="AB10" s="4" t="s">
        <v>87</v>
      </c>
      <c r="AC10" s="10">
        <v>4487.3599999999997</v>
      </c>
      <c r="AD10" s="4" t="s">
        <v>88</v>
      </c>
      <c r="AE10" s="4" t="s">
        <v>89</v>
      </c>
      <c r="AF10" s="4" t="s">
        <v>137</v>
      </c>
      <c r="AG10" s="7" t="s">
        <v>137</v>
      </c>
      <c r="AH10" s="7"/>
      <c r="AI10" s="7"/>
      <c r="AJ10" s="7"/>
      <c r="AK10" s="4" t="s">
        <v>75</v>
      </c>
      <c r="AL10" s="4" t="s">
        <v>138</v>
      </c>
      <c r="AM10" s="4" t="s">
        <v>414</v>
      </c>
      <c r="AN10" s="4" t="s">
        <v>139</v>
      </c>
      <c r="AO10" s="4" t="s">
        <v>75</v>
      </c>
      <c r="AP10" s="4" t="s">
        <v>75</v>
      </c>
    </row>
    <row r="11" spans="1:42" s="5" customFormat="1" x14ac:dyDescent="0.2">
      <c r="A11" s="6">
        <v>43768.435914351852</v>
      </c>
      <c r="B11" s="6">
        <v>43768.439606481479</v>
      </c>
      <c r="C11" s="4" t="s">
        <v>71</v>
      </c>
      <c r="D11" s="4" t="s">
        <v>140</v>
      </c>
      <c r="E11" s="5">
        <v>100</v>
      </c>
      <c r="F11" s="5">
        <v>319</v>
      </c>
      <c r="G11" s="4" t="s">
        <v>73</v>
      </c>
      <c r="H11" s="6">
        <v>43768.439612037037</v>
      </c>
      <c r="I11" s="4" t="s">
        <v>141</v>
      </c>
      <c r="J11" s="4" t="s">
        <v>75</v>
      </c>
      <c r="K11" s="4" t="s">
        <v>75</v>
      </c>
      <c r="L11" s="4" t="s">
        <v>75</v>
      </c>
      <c r="M11" s="4" t="s">
        <v>75</v>
      </c>
      <c r="N11" s="4" t="s">
        <v>75</v>
      </c>
      <c r="O11" s="4" t="s">
        <v>75</v>
      </c>
      <c r="P11" s="4" t="s">
        <v>76</v>
      </c>
      <c r="Q11" s="4" t="s">
        <v>77</v>
      </c>
      <c r="R11" s="4" t="s">
        <v>78</v>
      </c>
      <c r="S11" s="4" t="s">
        <v>79</v>
      </c>
      <c r="T11" s="4" t="s">
        <v>142</v>
      </c>
      <c r="U11" s="4" t="s">
        <v>81</v>
      </c>
      <c r="V11" s="4" t="s">
        <v>121</v>
      </c>
      <c r="W11" s="4" t="s">
        <v>83</v>
      </c>
      <c r="X11" s="4" t="s">
        <v>143</v>
      </c>
      <c r="Y11" s="4" t="s">
        <v>75</v>
      </c>
      <c r="Z11" s="4" t="s">
        <v>314</v>
      </c>
      <c r="AA11" s="4" t="s">
        <v>144</v>
      </c>
      <c r="AB11" s="4" t="s">
        <v>87</v>
      </c>
      <c r="AC11" s="10">
        <v>15000</v>
      </c>
      <c r="AD11" s="4" t="s">
        <v>128</v>
      </c>
      <c r="AE11" s="4" t="s">
        <v>145</v>
      </c>
      <c r="AF11" s="4" t="s">
        <v>146</v>
      </c>
      <c r="AG11" s="7" t="s">
        <v>137</v>
      </c>
      <c r="AH11" s="7" t="s">
        <v>100</v>
      </c>
      <c r="AI11" s="7" t="s">
        <v>453</v>
      </c>
      <c r="AJ11" s="7"/>
      <c r="AK11" s="4" t="s">
        <v>75</v>
      </c>
      <c r="AL11" s="4" t="s">
        <v>147</v>
      </c>
      <c r="AM11" s="4" t="s">
        <v>196</v>
      </c>
      <c r="AN11" s="4" t="s">
        <v>148</v>
      </c>
      <c r="AO11" s="4" t="s">
        <v>75</v>
      </c>
      <c r="AP11" s="4" t="s">
        <v>75</v>
      </c>
    </row>
    <row r="12" spans="1:42" s="5" customFormat="1" x14ac:dyDescent="0.2">
      <c r="A12" s="6">
        <v>43768.437199074076</v>
      </c>
      <c r="B12" s="6">
        <v>43768.439699074072</v>
      </c>
      <c r="C12" s="4" t="s">
        <v>71</v>
      </c>
      <c r="D12" s="4" t="s">
        <v>149</v>
      </c>
      <c r="E12" s="5">
        <v>100</v>
      </c>
      <c r="F12" s="5">
        <v>215</v>
      </c>
      <c r="G12" s="4" t="s">
        <v>73</v>
      </c>
      <c r="H12" s="6">
        <v>43768.439706168982</v>
      </c>
      <c r="I12" s="4" t="s">
        <v>150</v>
      </c>
      <c r="J12" s="4" t="s">
        <v>75</v>
      </c>
      <c r="K12" s="4" t="s">
        <v>75</v>
      </c>
      <c r="L12" s="4" t="s">
        <v>75</v>
      </c>
      <c r="M12" s="4" t="s">
        <v>75</v>
      </c>
      <c r="N12" s="4" t="s">
        <v>75</v>
      </c>
      <c r="O12" s="4" t="s">
        <v>75</v>
      </c>
      <c r="P12" s="4" t="s">
        <v>76</v>
      </c>
      <c r="Q12" s="4" t="s">
        <v>77</v>
      </c>
      <c r="R12" s="4" t="s">
        <v>111</v>
      </c>
      <c r="S12" s="4" t="s">
        <v>96</v>
      </c>
      <c r="T12" s="4" t="s">
        <v>127</v>
      </c>
      <c r="U12" s="4" t="s">
        <v>81</v>
      </c>
      <c r="V12" s="4" t="s">
        <v>112</v>
      </c>
      <c r="W12" s="4" t="s">
        <v>83</v>
      </c>
      <c r="X12" s="4" t="s">
        <v>115</v>
      </c>
      <c r="Y12" s="4" t="s">
        <v>75</v>
      </c>
      <c r="Z12" s="4" t="s">
        <v>314</v>
      </c>
      <c r="AA12" s="4" t="s">
        <v>151</v>
      </c>
      <c r="AB12" s="4" t="s">
        <v>114</v>
      </c>
      <c r="AC12" s="10">
        <v>3181.18</v>
      </c>
      <c r="AD12" s="4" t="s">
        <v>152</v>
      </c>
      <c r="AE12" s="4" t="s">
        <v>89</v>
      </c>
      <c r="AF12" s="4" t="s">
        <v>116</v>
      </c>
      <c r="AG12" s="7"/>
      <c r="AH12" s="7" t="s">
        <v>100</v>
      </c>
      <c r="AI12" s="7" t="s">
        <v>453</v>
      </c>
      <c r="AJ12" s="7"/>
      <c r="AK12" s="4" t="s">
        <v>75</v>
      </c>
      <c r="AL12" s="4" t="s">
        <v>153</v>
      </c>
      <c r="AM12" s="4" t="s">
        <v>196</v>
      </c>
      <c r="AN12" s="4" t="s">
        <v>75</v>
      </c>
      <c r="AO12" s="4" t="s">
        <v>75</v>
      </c>
      <c r="AP12" s="4" t="s">
        <v>75</v>
      </c>
    </row>
    <row r="13" spans="1:42" s="5" customFormat="1" x14ac:dyDescent="0.2">
      <c r="A13" s="6">
        <v>43768.435868055552</v>
      </c>
      <c r="B13" s="6">
        <v>43768.439953703702</v>
      </c>
      <c r="C13" s="4" t="s">
        <v>71</v>
      </c>
      <c r="D13" s="4" t="s">
        <v>154</v>
      </c>
      <c r="E13" s="5">
        <v>100</v>
      </c>
      <c r="F13" s="5">
        <v>352</v>
      </c>
      <c r="G13" s="4" t="s">
        <v>73</v>
      </c>
      <c r="H13" s="6">
        <v>43768.439957407405</v>
      </c>
      <c r="I13" s="4" t="s">
        <v>155</v>
      </c>
      <c r="J13" s="4" t="s">
        <v>75</v>
      </c>
      <c r="K13" s="4" t="s">
        <v>75</v>
      </c>
      <c r="L13" s="4" t="s">
        <v>75</v>
      </c>
      <c r="M13" s="4" t="s">
        <v>75</v>
      </c>
      <c r="N13" s="4" t="s">
        <v>75</v>
      </c>
      <c r="O13" s="4" t="s">
        <v>75</v>
      </c>
      <c r="P13" s="4" t="s">
        <v>76</v>
      </c>
      <c r="Q13" s="4" t="s">
        <v>77</v>
      </c>
      <c r="R13" s="4" t="s">
        <v>111</v>
      </c>
      <c r="S13" s="4" t="s">
        <v>96</v>
      </c>
      <c r="T13" s="4" t="s">
        <v>80</v>
      </c>
      <c r="U13" s="4" t="s">
        <v>81</v>
      </c>
      <c r="V13" s="4" t="s">
        <v>97</v>
      </c>
      <c r="W13" s="4" t="s">
        <v>98</v>
      </c>
      <c r="X13" s="4" t="s">
        <v>84</v>
      </c>
      <c r="Y13" s="4" t="s">
        <v>75</v>
      </c>
      <c r="Z13" s="4" t="s">
        <v>89</v>
      </c>
      <c r="AA13" s="4" t="s">
        <v>75</v>
      </c>
      <c r="AB13" s="4" t="s">
        <v>99</v>
      </c>
      <c r="AC13" s="10">
        <v>1407.89</v>
      </c>
      <c r="AD13" s="4" t="s">
        <v>88</v>
      </c>
      <c r="AE13" s="4" t="s">
        <v>145</v>
      </c>
      <c r="AF13" s="4" t="s">
        <v>106</v>
      </c>
      <c r="AG13" s="7"/>
      <c r="AH13" s="7"/>
      <c r="AI13" s="7" t="s">
        <v>453</v>
      </c>
      <c r="AJ13" s="7"/>
      <c r="AK13" s="4" t="s">
        <v>75</v>
      </c>
      <c r="AL13" s="4" t="s">
        <v>156</v>
      </c>
      <c r="AM13" s="4" t="s">
        <v>196</v>
      </c>
      <c r="AN13" s="4" t="s">
        <v>157</v>
      </c>
      <c r="AO13" s="4" t="s">
        <v>75</v>
      </c>
      <c r="AP13" s="4" t="s">
        <v>75</v>
      </c>
    </row>
    <row r="14" spans="1:42" s="5" customFormat="1" x14ac:dyDescent="0.2">
      <c r="A14" s="6">
        <v>43768.439976851849</v>
      </c>
      <c r="B14" s="6">
        <v>43768.442094907405</v>
      </c>
      <c r="C14" s="4" t="s">
        <v>71</v>
      </c>
      <c r="D14" s="4" t="s">
        <v>158</v>
      </c>
      <c r="E14" s="5">
        <v>100</v>
      </c>
      <c r="F14" s="5">
        <v>182</v>
      </c>
      <c r="G14" s="4" t="s">
        <v>73</v>
      </c>
      <c r="H14" s="6">
        <v>43768.442102384259</v>
      </c>
      <c r="I14" s="4" t="s">
        <v>159</v>
      </c>
      <c r="J14" s="4" t="s">
        <v>75</v>
      </c>
      <c r="K14" s="4" t="s">
        <v>75</v>
      </c>
      <c r="L14" s="4" t="s">
        <v>75</v>
      </c>
      <c r="M14" s="4" t="s">
        <v>75</v>
      </c>
      <c r="N14" s="4" t="s">
        <v>75</v>
      </c>
      <c r="O14" s="4" t="s">
        <v>75</v>
      </c>
      <c r="P14" s="4" t="s">
        <v>76</v>
      </c>
      <c r="Q14" s="4" t="s">
        <v>77</v>
      </c>
      <c r="R14" s="4" t="s">
        <v>78</v>
      </c>
      <c r="S14" s="4" t="s">
        <v>96</v>
      </c>
      <c r="T14" s="4" t="s">
        <v>127</v>
      </c>
      <c r="U14" s="4" t="s">
        <v>81</v>
      </c>
      <c r="V14" s="4" t="s">
        <v>82</v>
      </c>
      <c r="W14" s="4" t="s">
        <v>83</v>
      </c>
      <c r="X14" s="4" t="s">
        <v>460</v>
      </c>
      <c r="Y14" s="4" t="s">
        <v>75</v>
      </c>
      <c r="Z14" s="4" t="s">
        <v>89</v>
      </c>
      <c r="AA14" s="4" t="s">
        <v>75</v>
      </c>
      <c r="AB14" s="4" t="s">
        <v>99</v>
      </c>
      <c r="AC14" s="10">
        <v>7448.63</v>
      </c>
      <c r="AD14" s="4" t="s">
        <v>115</v>
      </c>
      <c r="AE14" s="4" t="s">
        <v>89</v>
      </c>
      <c r="AF14" s="4" t="s">
        <v>116</v>
      </c>
      <c r="AG14" s="7"/>
      <c r="AH14" s="7" t="s">
        <v>100</v>
      </c>
      <c r="AI14" s="7" t="s">
        <v>453</v>
      </c>
      <c r="AJ14" s="7"/>
      <c r="AK14" s="4" t="s">
        <v>75</v>
      </c>
      <c r="AL14" s="4" t="s">
        <v>160</v>
      </c>
      <c r="AM14" s="4" t="s">
        <v>196</v>
      </c>
      <c r="AN14" s="4" t="s">
        <v>161</v>
      </c>
      <c r="AO14" s="4" t="s">
        <v>75</v>
      </c>
      <c r="AP14" s="4" t="s">
        <v>75</v>
      </c>
    </row>
    <row r="15" spans="1:42" s="5" customFormat="1" x14ac:dyDescent="0.2">
      <c r="A15" s="6">
        <v>43768.435254629629</v>
      </c>
      <c r="B15" s="6">
        <v>43768.442604166667</v>
      </c>
      <c r="C15" s="4" t="s">
        <v>71</v>
      </c>
      <c r="D15" s="4" t="s">
        <v>93</v>
      </c>
      <c r="E15" s="5">
        <v>100</v>
      </c>
      <c r="F15" s="5">
        <v>635</v>
      </c>
      <c r="G15" s="4" t="s">
        <v>73</v>
      </c>
      <c r="H15" s="6">
        <v>43768.442624120369</v>
      </c>
      <c r="I15" s="4" t="s">
        <v>162</v>
      </c>
      <c r="J15" s="4" t="s">
        <v>75</v>
      </c>
      <c r="K15" s="4" t="s">
        <v>75</v>
      </c>
      <c r="L15" s="4" t="s">
        <v>75</v>
      </c>
      <c r="M15" s="4" t="s">
        <v>75</v>
      </c>
      <c r="N15" s="4" t="s">
        <v>75</v>
      </c>
      <c r="O15" s="4" t="s">
        <v>75</v>
      </c>
      <c r="P15" s="4" t="s">
        <v>76</v>
      </c>
      <c r="Q15" s="4" t="s">
        <v>77</v>
      </c>
      <c r="R15" s="4" t="s">
        <v>78</v>
      </c>
      <c r="S15" s="4" t="s">
        <v>96</v>
      </c>
      <c r="T15" s="4" t="s">
        <v>80</v>
      </c>
      <c r="U15" s="4" t="s">
        <v>81</v>
      </c>
      <c r="V15" s="4" t="s">
        <v>121</v>
      </c>
      <c r="W15" s="4" t="s">
        <v>122</v>
      </c>
      <c r="X15" s="4" t="s">
        <v>460</v>
      </c>
      <c r="Y15" s="4" t="s">
        <v>75</v>
      </c>
      <c r="Z15" s="4" t="s">
        <v>89</v>
      </c>
      <c r="AA15" s="4" t="s">
        <v>75</v>
      </c>
      <c r="AB15" s="4" t="s">
        <v>87</v>
      </c>
      <c r="AC15" s="10">
        <v>3560.39</v>
      </c>
      <c r="AD15" s="4" t="s">
        <v>88</v>
      </c>
      <c r="AE15" s="4" t="s">
        <v>89</v>
      </c>
      <c r="AF15" s="4" t="s">
        <v>90</v>
      </c>
      <c r="AG15" s="7" t="s">
        <v>137</v>
      </c>
      <c r="AH15" s="7" t="s">
        <v>100</v>
      </c>
      <c r="AI15" s="7"/>
      <c r="AJ15" s="7"/>
      <c r="AK15" s="4" t="s">
        <v>75</v>
      </c>
      <c r="AL15" s="4" t="s">
        <v>163</v>
      </c>
      <c r="AM15" s="4" t="s">
        <v>414</v>
      </c>
      <c r="AN15" s="4" t="s">
        <v>164</v>
      </c>
      <c r="AO15" s="4" t="s">
        <v>75</v>
      </c>
      <c r="AP15" s="4" t="s">
        <v>75</v>
      </c>
    </row>
    <row r="16" spans="1:42" s="5" customFormat="1" x14ac:dyDescent="0.2">
      <c r="A16" s="6">
        <v>43768.43540509259</v>
      </c>
      <c r="B16" s="6">
        <v>43768.443414351852</v>
      </c>
      <c r="C16" s="4" t="s">
        <v>71</v>
      </c>
      <c r="D16" s="4" t="s">
        <v>165</v>
      </c>
      <c r="E16" s="5">
        <v>100</v>
      </c>
      <c r="F16" s="5">
        <v>692</v>
      </c>
      <c r="G16" s="4" t="s">
        <v>73</v>
      </c>
      <c r="H16" s="6">
        <v>43768.443423067132</v>
      </c>
      <c r="I16" s="4" t="s">
        <v>166</v>
      </c>
      <c r="J16" s="4" t="s">
        <v>75</v>
      </c>
      <c r="K16" s="4" t="s">
        <v>75</v>
      </c>
      <c r="L16" s="4" t="s">
        <v>75</v>
      </c>
      <c r="M16" s="4" t="s">
        <v>75</v>
      </c>
      <c r="N16" s="4" t="s">
        <v>75</v>
      </c>
      <c r="O16" s="4" t="s">
        <v>75</v>
      </c>
      <c r="P16" s="4" t="s">
        <v>76</v>
      </c>
      <c r="Q16" s="4" t="s">
        <v>77</v>
      </c>
      <c r="R16" s="4" t="s">
        <v>95</v>
      </c>
      <c r="S16" s="4" t="s">
        <v>96</v>
      </c>
      <c r="T16" s="4" t="s">
        <v>80</v>
      </c>
      <c r="U16" s="4" t="s">
        <v>104</v>
      </c>
      <c r="V16" s="4" t="s">
        <v>112</v>
      </c>
      <c r="W16" s="4" t="s">
        <v>98</v>
      </c>
      <c r="X16" s="4" t="s">
        <v>84</v>
      </c>
      <c r="Y16" s="4" t="s">
        <v>75</v>
      </c>
      <c r="Z16" s="4" t="s">
        <v>89</v>
      </c>
      <c r="AA16" s="4" t="s">
        <v>75</v>
      </c>
      <c r="AB16" s="4" t="s">
        <v>87</v>
      </c>
      <c r="AC16" s="10">
        <v>11101.08</v>
      </c>
      <c r="AD16" s="4" t="s">
        <v>460</v>
      </c>
      <c r="AE16" s="4" t="s">
        <v>145</v>
      </c>
      <c r="AF16" s="4" t="s">
        <v>146</v>
      </c>
      <c r="AG16" s="7" t="s">
        <v>137</v>
      </c>
      <c r="AH16" s="7" t="s">
        <v>100</v>
      </c>
      <c r="AI16" s="7" t="s">
        <v>453</v>
      </c>
      <c r="AJ16" s="7"/>
      <c r="AK16" s="4" t="s">
        <v>75</v>
      </c>
      <c r="AL16" s="4" t="s">
        <v>167</v>
      </c>
      <c r="AM16" s="4" t="s">
        <v>459</v>
      </c>
      <c r="AN16" s="4" t="s">
        <v>168</v>
      </c>
      <c r="AO16" s="4" t="s">
        <v>75</v>
      </c>
      <c r="AP16" s="4" t="s">
        <v>75</v>
      </c>
    </row>
    <row r="17" spans="1:42" s="5" customFormat="1" x14ac:dyDescent="0.2">
      <c r="A17" s="6">
        <v>43768.441689814812</v>
      </c>
      <c r="B17" s="6">
        <v>43768.443703703706</v>
      </c>
      <c r="C17" s="4" t="s">
        <v>71</v>
      </c>
      <c r="D17" s="4" t="s">
        <v>93</v>
      </c>
      <c r="E17" s="5">
        <v>100</v>
      </c>
      <c r="F17" s="5">
        <v>174</v>
      </c>
      <c r="G17" s="4" t="s">
        <v>73</v>
      </c>
      <c r="H17" s="6">
        <v>43768.443801678244</v>
      </c>
      <c r="I17" s="4" t="s">
        <v>169</v>
      </c>
      <c r="J17" s="4" t="s">
        <v>75</v>
      </c>
      <c r="K17" s="4" t="s">
        <v>75</v>
      </c>
      <c r="L17" s="4" t="s">
        <v>75</v>
      </c>
      <c r="M17" s="4" t="s">
        <v>75</v>
      </c>
      <c r="N17" s="4" t="s">
        <v>75</v>
      </c>
      <c r="O17" s="4" t="s">
        <v>75</v>
      </c>
      <c r="P17" s="4" t="s">
        <v>76</v>
      </c>
      <c r="Q17" s="4" t="s">
        <v>77</v>
      </c>
      <c r="R17" s="4" t="s">
        <v>78</v>
      </c>
      <c r="S17" s="4" t="s">
        <v>96</v>
      </c>
      <c r="T17" s="4" t="s">
        <v>80</v>
      </c>
      <c r="U17" s="4" t="s">
        <v>81</v>
      </c>
      <c r="V17" s="4" t="s">
        <v>112</v>
      </c>
      <c r="W17" s="4" t="s">
        <v>98</v>
      </c>
      <c r="X17" s="4" t="s">
        <v>84</v>
      </c>
      <c r="Y17" s="4" t="s">
        <v>75</v>
      </c>
      <c r="Z17" s="4" t="s">
        <v>89</v>
      </c>
      <c r="AA17" s="4" t="s">
        <v>75</v>
      </c>
      <c r="AB17" s="4" t="s">
        <v>87</v>
      </c>
      <c r="AC17" s="10">
        <v>5036.1000000000004</v>
      </c>
      <c r="AD17" s="4" t="s">
        <v>88</v>
      </c>
      <c r="AE17" s="4" t="s">
        <v>89</v>
      </c>
      <c r="AF17" s="4" t="s">
        <v>146</v>
      </c>
      <c r="AG17" s="7" t="s">
        <v>137</v>
      </c>
      <c r="AH17" s="7" t="s">
        <v>100</v>
      </c>
      <c r="AI17" s="7" t="s">
        <v>453</v>
      </c>
      <c r="AJ17" s="7"/>
      <c r="AK17" s="4" t="s">
        <v>75</v>
      </c>
      <c r="AL17" s="4" t="s">
        <v>75</v>
      </c>
      <c r="AM17" s="4" t="s">
        <v>460</v>
      </c>
      <c r="AN17" s="4" t="s">
        <v>75</v>
      </c>
      <c r="AO17" s="4" t="s">
        <v>75</v>
      </c>
      <c r="AP17" s="4" t="s">
        <v>75</v>
      </c>
    </row>
    <row r="18" spans="1:42" s="5" customFormat="1" x14ac:dyDescent="0.2">
      <c r="A18" s="6">
        <v>43768.443935185183</v>
      </c>
      <c r="B18" s="6">
        <v>43768.446782407409</v>
      </c>
      <c r="C18" s="4" t="s">
        <v>71</v>
      </c>
      <c r="D18" s="4" t="s">
        <v>170</v>
      </c>
      <c r="E18" s="5">
        <v>100</v>
      </c>
      <c r="F18" s="5">
        <v>246</v>
      </c>
      <c r="G18" s="4" t="s">
        <v>73</v>
      </c>
      <c r="H18" s="6">
        <v>43768.446788680558</v>
      </c>
      <c r="I18" s="4" t="s">
        <v>171</v>
      </c>
      <c r="J18" s="4" t="s">
        <v>75</v>
      </c>
      <c r="K18" s="4" t="s">
        <v>75</v>
      </c>
      <c r="L18" s="4" t="s">
        <v>75</v>
      </c>
      <c r="M18" s="4" t="s">
        <v>75</v>
      </c>
      <c r="N18" s="4" t="s">
        <v>75</v>
      </c>
      <c r="O18" s="4" t="s">
        <v>75</v>
      </c>
      <c r="P18" s="4" t="s">
        <v>76</v>
      </c>
      <c r="Q18" s="4" t="s">
        <v>77</v>
      </c>
      <c r="R18" s="4" t="s">
        <v>111</v>
      </c>
      <c r="S18" s="4" t="s">
        <v>79</v>
      </c>
      <c r="T18" s="4" t="s">
        <v>127</v>
      </c>
      <c r="U18" s="4" t="s">
        <v>104</v>
      </c>
      <c r="V18" s="4" t="s">
        <v>112</v>
      </c>
      <c r="W18" s="4" t="s">
        <v>172</v>
      </c>
      <c r="X18" s="4" t="s">
        <v>84</v>
      </c>
      <c r="Y18" s="4" t="s">
        <v>75</v>
      </c>
      <c r="Z18" s="4" t="s">
        <v>314</v>
      </c>
      <c r="AA18" s="4" t="s">
        <v>173</v>
      </c>
      <c r="AB18" s="4" t="s">
        <v>87</v>
      </c>
      <c r="AC18" s="10">
        <v>3544.3</v>
      </c>
      <c r="AD18" s="4" t="s">
        <v>115</v>
      </c>
      <c r="AE18" s="4" t="s">
        <v>89</v>
      </c>
      <c r="AF18" s="4" t="s">
        <v>116</v>
      </c>
      <c r="AG18" s="7"/>
      <c r="AH18" s="7" t="s">
        <v>100</v>
      </c>
      <c r="AI18" s="7" t="s">
        <v>453</v>
      </c>
      <c r="AJ18" s="7"/>
      <c r="AK18" s="4" t="s">
        <v>75</v>
      </c>
      <c r="AL18" s="4" t="s">
        <v>174</v>
      </c>
      <c r="AM18" s="4" t="s">
        <v>459</v>
      </c>
      <c r="AN18" s="4" t="s">
        <v>175</v>
      </c>
      <c r="AO18" s="4" t="s">
        <v>75</v>
      </c>
      <c r="AP18" s="4" t="s">
        <v>75</v>
      </c>
    </row>
    <row r="19" spans="1:42" s="5" customFormat="1" x14ac:dyDescent="0.2">
      <c r="A19" s="6">
        <v>43768.446412037039</v>
      </c>
      <c r="B19" s="6">
        <v>43768.447951388887</v>
      </c>
      <c r="C19" s="4" t="s">
        <v>71</v>
      </c>
      <c r="D19" s="4" t="s">
        <v>176</v>
      </c>
      <c r="E19" s="5">
        <v>100</v>
      </c>
      <c r="F19" s="5">
        <v>132</v>
      </c>
      <c r="G19" s="4" t="s">
        <v>73</v>
      </c>
      <c r="H19" s="6">
        <v>43768.447958518518</v>
      </c>
      <c r="I19" s="4" t="s">
        <v>177</v>
      </c>
      <c r="J19" s="4" t="s">
        <v>75</v>
      </c>
      <c r="K19" s="4" t="s">
        <v>75</v>
      </c>
      <c r="L19" s="4" t="s">
        <v>75</v>
      </c>
      <c r="M19" s="4" t="s">
        <v>75</v>
      </c>
      <c r="N19" s="4" t="s">
        <v>75</v>
      </c>
      <c r="O19" s="4" t="s">
        <v>75</v>
      </c>
      <c r="P19" s="4" t="s">
        <v>76</v>
      </c>
      <c r="Q19" s="4" t="s">
        <v>77</v>
      </c>
      <c r="R19" s="4" t="s">
        <v>95</v>
      </c>
      <c r="S19" s="4" t="s">
        <v>79</v>
      </c>
      <c r="T19" s="4" t="s">
        <v>80</v>
      </c>
      <c r="U19" s="4" t="s">
        <v>81</v>
      </c>
      <c r="V19" s="4" t="s">
        <v>112</v>
      </c>
      <c r="W19" s="4" t="s">
        <v>172</v>
      </c>
      <c r="X19" s="4" t="s">
        <v>115</v>
      </c>
      <c r="Y19" s="4" t="s">
        <v>75</v>
      </c>
      <c r="Z19" s="4" t="s">
        <v>89</v>
      </c>
      <c r="AA19" s="4" t="s">
        <v>75</v>
      </c>
      <c r="AB19" s="4" t="s">
        <v>99</v>
      </c>
      <c r="AC19" s="10">
        <v>10613.72</v>
      </c>
      <c r="AD19" s="4" t="s">
        <v>115</v>
      </c>
      <c r="AE19" s="4" t="s">
        <v>145</v>
      </c>
      <c r="AF19" s="4" t="s">
        <v>146</v>
      </c>
      <c r="AG19" s="7" t="s">
        <v>137</v>
      </c>
      <c r="AH19" s="7" t="s">
        <v>100</v>
      </c>
      <c r="AI19" s="7" t="s">
        <v>453</v>
      </c>
      <c r="AJ19" s="7"/>
      <c r="AK19" s="4" t="s">
        <v>75</v>
      </c>
      <c r="AL19" s="4" t="s">
        <v>178</v>
      </c>
      <c r="AM19" s="4" t="s">
        <v>459</v>
      </c>
      <c r="AN19" s="4" t="s">
        <v>179</v>
      </c>
      <c r="AO19" s="4" t="s">
        <v>75</v>
      </c>
      <c r="AP19" s="4" t="s">
        <v>75</v>
      </c>
    </row>
    <row r="20" spans="1:42" s="5" customFormat="1" x14ac:dyDescent="0.2">
      <c r="A20" s="6">
        <v>43768.441886574074</v>
      </c>
      <c r="B20" s="6">
        <v>43768.448611111111</v>
      </c>
      <c r="C20" s="4" t="s">
        <v>71</v>
      </c>
      <c r="D20" s="4" t="s">
        <v>180</v>
      </c>
      <c r="E20" s="5">
        <v>100</v>
      </c>
      <c r="F20" s="5">
        <v>580</v>
      </c>
      <c r="G20" s="4" t="s">
        <v>73</v>
      </c>
      <c r="H20" s="6">
        <v>43768.448634907407</v>
      </c>
      <c r="I20" s="4" t="s">
        <v>181</v>
      </c>
      <c r="J20" s="4" t="s">
        <v>75</v>
      </c>
      <c r="K20" s="4" t="s">
        <v>75</v>
      </c>
      <c r="L20" s="4" t="s">
        <v>75</v>
      </c>
      <c r="M20" s="4" t="s">
        <v>75</v>
      </c>
      <c r="N20" s="4" t="s">
        <v>75</v>
      </c>
      <c r="O20" s="4" t="s">
        <v>75</v>
      </c>
      <c r="P20" s="4" t="s">
        <v>76</v>
      </c>
      <c r="Q20" s="4" t="s">
        <v>77</v>
      </c>
      <c r="R20" s="4" t="s">
        <v>95</v>
      </c>
      <c r="S20" s="4" t="s">
        <v>96</v>
      </c>
      <c r="T20" s="4" t="s">
        <v>80</v>
      </c>
      <c r="U20" s="4" t="s">
        <v>104</v>
      </c>
      <c r="V20" s="4" t="s">
        <v>112</v>
      </c>
      <c r="W20" s="4" t="s">
        <v>83</v>
      </c>
      <c r="X20" s="4" t="s">
        <v>143</v>
      </c>
      <c r="Y20" s="4" t="s">
        <v>75</v>
      </c>
      <c r="Z20" s="4" t="s">
        <v>314</v>
      </c>
      <c r="AA20" s="4" t="s">
        <v>182</v>
      </c>
      <c r="AB20" s="4" t="s">
        <v>87</v>
      </c>
      <c r="AC20" s="10">
        <v>1950.89</v>
      </c>
      <c r="AD20" s="4" t="s">
        <v>152</v>
      </c>
      <c r="AE20" s="4" t="s">
        <v>145</v>
      </c>
      <c r="AF20" s="4" t="s">
        <v>116</v>
      </c>
      <c r="AG20" s="7"/>
      <c r="AH20" s="7" t="s">
        <v>100</v>
      </c>
      <c r="AI20" s="7" t="s">
        <v>453</v>
      </c>
      <c r="AJ20" s="7"/>
      <c r="AK20" s="4" t="s">
        <v>75</v>
      </c>
      <c r="AL20" s="4" t="s">
        <v>183</v>
      </c>
      <c r="AM20" s="4" t="s">
        <v>196</v>
      </c>
      <c r="AN20" s="4" t="s">
        <v>184</v>
      </c>
      <c r="AO20" s="4" t="s">
        <v>75</v>
      </c>
      <c r="AP20" s="4" t="s">
        <v>75</v>
      </c>
    </row>
    <row r="21" spans="1:42" s="5" customFormat="1" x14ac:dyDescent="0.2">
      <c r="A21" s="6">
        <v>43768.443472222221</v>
      </c>
      <c r="B21" s="6">
        <v>43768.451423611114</v>
      </c>
      <c r="C21" s="4" t="s">
        <v>71</v>
      </c>
      <c r="D21" s="4" t="s">
        <v>185</v>
      </c>
      <c r="E21" s="5">
        <v>100</v>
      </c>
      <c r="F21" s="5">
        <v>686</v>
      </c>
      <c r="G21" s="4" t="s">
        <v>73</v>
      </c>
      <c r="H21" s="6">
        <v>43768.451430810186</v>
      </c>
      <c r="I21" s="4" t="s">
        <v>186</v>
      </c>
      <c r="J21" s="4" t="s">
        <v>75</v>
      </c>
      <c r="K21" s="4" t="s">
        <v>75</v>
      </c>
      <c r="L21" s="4" t="s">
        <v>75</v>
      </c>
      <c r="M21" s="4" t="s">
        <v>75</v>
      </c>
      <c r="N21" s="4" t="s">
        <v>75</v>
      </c>
      <c r="O21" s="4" t="s">
        <v>75</v>
      </c>
      <c r="P21" s="4" t="s">
        <v>76</v>
      </c>
      <c r="Q21" s="4" t="s">
        <v>77</v>
      </c>
      <c r="R21" s="4" t="s">
        <v>95</v>
      </c>
      <c r="S21" s="4" t="s">
        <v>96</v>
      </c>
      <c r="T21" s="4" t="s">
        <v>80</v>
      </c>
      <c r="U21" s="4" t="s">
        <v>81</v>
      </c>
      <c r="V21" s="4" t="s">
        <v>112</v>
      </c>
      <c r="W21" s="4" t="s">
        <v>98</v>
      </c>
      <c r="X21" s="4" t="s">
        <v>84</v>
      </c>
      <c r="Y21" s="4" t="s">
        <v>75</v>
      </c>
      <c r="Z21" s="4" t="s">
        <v>314</v>
      </c>
      <c r="AA21" s="4" t="s">
        <v>187</v>
      </c>
      <c r="AB21" s="4" t="s">
        <v>87</v>
      </c>
      <c r="AC21" s="10">
        <v>2030.69</v>
      </c>
      <c r="AD21" s="4" t="s">
        <v>115</v>
      </c>
      <c r="AE21" s="4" t="s">
        <v>460</v>
      </c>
      <c r="AF21" s="4" t="s">
        <v>116</v>
      </c>
      <c r="AG21" s="7"/>
      <c r="AH21" s="7" t="s">
        <v>100</v>
      </c>
      <c r="AI21" s="7" t="s">
        <v>453</v>
      </c>
      <c r="AJ21" s="7"/>
      <c r="AK21" s="4" t="s">
        <v>75</v>
      </c>
      <c r="AL21" s="4" t="s">
        <v>188</v>
      </c>
      <c r="AM21" s="4" t="s">
        <v>459</v>
      </c>
      <c r="AN21" s="4" t="s">
        <v>189</v>
      </c>
      <c r="AO21" s="4" t="s">
        <v>75</v>
      </c>
      <c r="AP21" s="4" t="s">
        <v>75</v>
      </c>
    </row>
    <row r="22" spans="1:42" s="5" customFormat="1" x14ac:dyDescent="0.2">
      <c r="A22" s="6">
        <v>43768.448692129627</v>
      </c>
      <c r="B22" s="6">
        <v>43768.452141203707</v>
      </c>
      <c r="C22" s="4" t="s">
        <v>71</v>
      </c>
      <c r="D22" s="4" t="s">
        <v>190</v>
      </c>
      <c r="E22" s="5">
        <v>100</v>
      </c>
      <c r="F22" s="5">
        <v>298</v>
      </c>
      <c r="G22" s="4" t="s">
        <v>73</v>
      </c>
      <c r="H22" s="6">
        <v>43768.452155358798</v>
      </c>
      <c r="I22" s="4" t="s">
        <v>191</v>
      </c>
      <c r="J22" s="4" t="s">
        <v>75</v>
      </c>
      <c r="K22" s="4" t="s">
        <v>75</v>
      </c>
      <c r="L22" s="4" t="s">
        <v>75</v>
      </c>
      <c r="M22" s="4" t="s">
        <v>75</v>
      </c>
      <c r="N22" s="4" t="s">
        <v>75</v>
      </c>
      <c r="O22" s="4" t="s">
        <v>75</v>
      </c>
      <c r="P22" s="4" t="s">
        <v>76</v>
      </c>
      <c r="Q22" s="4" t="s">
        <v>77</v>
      </c>
      <c r="R22" s="4" t="s">
        <v>78</v>
      </c>
      <c r="S22" s="4" t="s">
        <v>79</v>
      </c>
      <c r="T22" s="4" t="s">
        <v>127</v>
      </c>
      <c r="U22" s="4" t="s">
        <v>81</v>
      </c>
      <c r="V22" s="4" t="s">
        <v>112</v>
      </c>
      <c r="W22" s="4" t="s">
        <v>83</v>
      </c>
      <c r="X22" s="4" t="s">
        <v>143</v>
      </c>
      <c r="Y22" s="4" t="s">
        <v>75</v>
      </c>
      <c r="Z22" s="4" t="s">
        <v>314</v>
      </c>
      <c r="AA22" s="4" t="s">
        <v>75</v>
      </c>
      <c r="AB22" s="4" t="s">
        <v>460</v>
      </c>
      <c r="AC22" s="10">
        <v>8995.7900000000009</v>
      </c>
      <c r="AD22" s="4" t="s">
        <v>115</v>
      </c>
      <c r="AE22" s="4" t="s">
        <v>89</v>
      </c>
      <c r="AF22" s="4" t="s">
        <v>116</v>
      </c>
      <c r="AG22" s="7"/>
      <c r="AH22" s="7" t="s">
        <v>100</v>
      </c>
      <c r="AI22" s="7" t="s">
        <v>453</v>
      </c>
      <c r="AJ22" s="7"/>
      <c r="AK22" s="4" t="s">
        <v>75</v>
      </c>
      <c r="AL22" s="4" t="s">
        <v>192</v>
      </c>
      <c r="AM22" s="4" t="s">
        <v>414</v>
      </c>
      <c r="AN22" s="4" t="s">
        <v>193</v>
      </c>
      <c r="AO22" s="4" t="s">
        <v>75</v>
      </c>
      <c r="AP22" s="4" t="s">
        <v>75</v>
      </c>
    </row>
    <row r="23" spans="1:42" s="5" customFormat="1" x14ac:dyDescent="0.2">
      <c r="A23" s="6">
        <v>43768.448101851849</v>
      </c>
      <c r="B23" s="6">
        <v>43768.452337962961</v>
      </c>
      <c r="C23" s="4" t="s">
        <v>71</v>
      </c>
      <c r="D23" s="4" t="s">
        <v>194</v>
      </c>
      <c r="E23" s="5">
        <v>100</v>
      </c>
      <c r="F23" s="5">
        <v>366</v>
      </c>
      <c r="G23" s="4" t="s">
        <v>73</v>
      </c>
      <c r="H23" s="6">
        <v>43768.452346307873</v>
      </c>
      <c r="I23" s="4" t="s">
        <v>195</v>
      </c>
      <c r="J23" s="4" t="s">
        <v>75</v>
      </c>
      <c r="K23" s="4" t="s">
        <v>75</v>
      </c>
      <c r="L23" s="4" t="s">
        <v>75</v>
      </c>
      <c r="M23" s="4" t="s">
        <v>75</v>
      </c>
      <c r="N23" s="4" t="s">
        <v>75</v>
      </c>
      <c r="O23" s="4" t="s">
        <v>75</v>
      </c>
      <c r="P23" s="4" t="s">
        <v>76</v>
      </c>
      <c r="Q23" s="4" t="s">
        <v>77</v>
      </c>
      <c r="R23" s="4" t="s">
        <v>95</v>
      </c>
      <c r="S23" s="4" t="s">
        <v>96</v>
      </c>
      <c r="T23" s="4" t="s">
        <v>127</v>
      </c>
      <c r="U23" s="4" t="s">
        <v>104</v>
      </c>
      <c r="V23" s="4" t="s">
        <v>82</v>
      </c>
      <c r="W23" s="4" t="s">
        <v>172</v>
      </c>
      <c r="X23" s="4" t="s">
        <v>84</v>
      </c>
      <c r="Y23" s="4" t="s">
        <v>75</v>
      </c>
      <c r="Z23" s="4" t="s">
        <v>89</v>
      </c>
      <c r="AA23" s="4" t="s">
        <v>75</v>
      </c>
      <c r="AB23" s="4" t="s">
        <v>99</v>
      </c>
      <c r="AC23" s="10">
        <v>4531.72</v>
      </c>
      <c r="AD23" s="4" t="s">
        <v>88</v>
      </c>
      <c r="AE23" s="4" t="s">
        <v>89</v>
      </c>
      <c r="AF23" s="4" t="s">
        <v>146</v>
      </c>
      <c r="AG23" s="7" t="s">
        <v>137</v>
      </c>
      <c r="AH23" s="7" t="s">
        <v>100</v>
      </c>
      <c r="AI23" s="7" t="s">
        <v>453</v>
      </c>
      <c r="AJ23" s="7"/>
      <c r="AK23" s="4" t="s">
        <v>75</v>
      </c>
      <c r="AL23" s="4" t="s">
        <v>196</v>
      </c>
      <c r="AM23" s="4" t="s">
        <v>196</v>
      </c>
      <c r="AN23" s="4" t="s">
        <v>197</v>
      </c>
      <c r="AO23" s="4" t="s">
        <v>75</v>
      </c>
      <c r="AP23" s="4" t="s">
        <v>75</v>
      </c>
    </row>
    <row r="24" spans="1:42" s="5" customFormat="1" x14ac:dyDescent="0.2">
      <c r="A24" s="6">
        <v>43768.44903935185</v>
      </c>
      <c r="B24" s="6">
        <v>43768.453009259261</v>
      </c>
      <c r="C24" s="4" t="s">
        <v>71</v>
      </c>
      <c r="D24" s="4" t="s">
        <v>198</v>
      </c>
      <c r="E24" s="5">
        <v>100</v>
      </c>
      <c r="F24" s="5">
        <v>342</v>
      </c>
      <c r="G24" s="4" t="s">
        <v>73</v>
      </c>
      <c r="H24" s="6">
        <v>43768.453023761576</v>
      </c>
      <c r="I24" s="4" t="s">
        <v>199</v>
      </c>
      <c r="J24" s="4" t="s">
        <v>75</v>
      </c>
      <c r="K24" s="4" t="s">
        <v>75</v>
      </c>
      <c r="L24" s="4" t="s">
        <v>75</v>
      </c>
      <c r="M24" s="4" t="s">
        <v>75</v>
      </c>
      <c r="N24" s="4" t="s">
        <v>75</v>
      </c>
      <c r="O24" s="4" t="s">
        <v>75</v>
      </c>
      <c r="P24" s="4" t="s">
        <v>76</v>
      </c>
      <c r="Q24" s="4" t="s">
        <v>77</v>
      </c>
      <c r="R24" s="4" t="s">
        <v>111</v>
      </c>
      <c r="S24" s="4" t="s">
        <v>79</v>
      </c>
      <c r="T24" s="4" t="s">
        <v>80</v>
      </c>
      <c r="U24" s="4" t="s">
        <v>81</v>
      </c>
      <c r="V24" s="4" t="s">
        <v>112</v>
      </c>
      <c r="W24" s="4" t="s">
        <v>172</v>
      </c>
      <c r="X24" s="4" t="s">
        <v>460</v>
      </c>
      <c r="Y24" s="4" t="s">
        <v>75</v>
      </c>
      <c r="Z24" s="4" t="s">
        <v>314</v>
      </c>
      <c r="AA24" s="4" t="s">
        <v>75</v>
      </c>
      <c r="AB24" s="4" t="s">
        <v>87</v>
      </c>
      <c r="AC24" s="10">
        <v>6064.98</v>
      </c>
      <c r="AD24" s="4" t="s">
        <v>115</v>
      </c>
      <c r="AE24" s="4" t="s">
        <v>89</v>
      </c>
      <c r="AF24" s="4" t="s">
        <v>116</v>
      </c>
      <c r="AG24" s="7"/>
      <c r="AH24" s="7" t="s">
        <v>100</v>
      </c>
      <c r="AI24" s="7" t="s">
        <v>453</v>
      </c>
      <c r="AJ24" s="7"/>
      <c r="AK24" s="4" t="s">
        <v>75</v>
      </c>
      <c r="AL24" s="4" t="s">
        <v>200</v>
      </c>
      <c r="AM24" s="4" t="s">
        <v>414</v>
      </c>
      <c r="AN24" s="4" t="s">
        <v>201</v>
      </c>
      <c r="AO24" s="4" t="s">
        <v>75</v>
      </c>
      <c r="AP24" s="4" t="s">
        <v>75</v>
      </c>
    </row>
    <row r="25" spans="1:42" s="5" customFormat="1" x14ac:dyDescent="0.2">
      <c r="A25" s="6">
        <v>43768.450752314813</v>
      </c>
      <c r="B25" s="6">
        <v>43768.453715277778</v>
      </c>
      <c r="C25" s="4" t="s">
        <v>71</v>
      </c>
      <c r="D25" s="4" t="s">
        <v>202</v>
      </c>
      <c r="E25" s="5">
        <v>100</v>
      </c>
      <c r="F25" s="5">
        <v>255</v>
      </c>
      <c r="G25" s="4" t="s">
        <v>73</v>
      </c>
      <c r="H25" s="6">
        <v>43768.45371908565</v>
      </c>
      <c r="I25" s="4" t="s">
        <v>203</v>
      </c>
      <c r="J25" s="4" t="s">
        <v>75</v>
      </c>
      <c r="K25" s="4" t="s">
        <v>75</v>
      </c>
      <c r="L25" s="4" t="s">
        <v>75</v>
      </c>
      <c r="M25" s="4" t="s">
        <v>75</v>
      </c>
      <c r="N25" s="4" t="s">
        <v>75</v>
      </c>
      <c r="O25" s="4" t="s">
        <v>75</v>
      </c>
      <c r="P25" s="4" t="s">
        <v>76</v>
      </c>
      <c r="Q25" s="4" t="s">
        <v>77</v>
      </c>
      <c r="R25" s="4" t="s">
        <v>95</v>
      </c>
      <c r="S25" s="4" t="s">
        <v>96</v>
      </c>
      <c r="T25" s="4" t="s">
        <v>127</v>
      </c>
      <c r="U25" s="4" t="s">
        <v>81</v>
      </c>
      <c r="V25" s="4" t="s">
        <v>112</v>
      </c>
      <c r="W25" s="4" t="s">
        <v>172</v>
      </c>
      <c r="X25" s="4" t="s">
        <v>143</v>
      </c>
      <c r="Y25" s="4" t="s">
        <v>75</v>
      </c>
      <c r="Z25" s="4" t="s">
        <v>314</v>
      </c>
      <c r="AA25" s="4" t="s">
        <v>204</v>
      </c>
      <c r="AB25" s="4" t="s">
        <v>87</v>
      </c>
      <c r="AC25" s="10">
        <v>8167.81</v>
      </c>
      <c r="AD25" s="4" t="s">
        <v>88</v>
      </c>
      <c r="AE25" s="4" t="s">
        <v>89</v>
      </c>
      <c r="AF25" s="4" t="s">
        <v>205</v>
      </c>
      <c r="AG25" s="7" t="s">
        <v>137</v>
      </c>
      <c r="AH25" s="7" t="s">
        <v>100</v>
      </c>
      <c r="AI25" s="7" t="s">
        <v>453</v>
      </c>
      <c r="AJ25" s="4" t="s">
        <v>206</v>
      </c>
      <c r="AK25" s="4" t="s">
        <v>206</v>
      </c>
      <c r="AL25" s="4" t="s">
        <v>207</v>
      </c>
      <c r="AM25" s="4" t="s">
        <v>459</v>
      </c>
      <c r="AN25" s="4" t="s">
        <v>208</v>
      </c>
      <c r="AO25" s="4" t="s">
        <v>75</v>
      </c>
      <c r="AP25" s="4" t="s">
        <v>75</v>
      </c>
    </row>
    <row r="26" spans="1:42" s="5" customFormat="1" x14ac:dyDescent="0.2">
      <c r="A26" s="6">
        <v>43768.449363425927</v>
      </c>
      <c r="B26" s="6">
        <v>43768.454722222225</v>
      </c>
      <c r="C26" s="4" t="s">
        <v>71</v>
      </c>
      <c r="D26" s="4" t="s">
        <v>209</v>
      </c>
      <c r="E26" s="5">
        <v>100</v>
      </c>
      <c r="F26" s="5">
        <v>462</v>
      </c>
      <c r="G26" s="4" t="s">
        <v>73</v>
      </c>
      <c r="H26" s="6">
        <v>43768.454739224537</v>
      </c>
      <c r="I26" s="4" t="s">
        <v>210</v>
      </c>
      <c r="J26" s="4" t="s">
        <v>75</v>
      </c>
      <c r="K26" s="4" t="s">
        <v>75</v>
      </c>
      <c r="L26" s="4" t="s">
        <v>75</v>
      </c>
      <c r="M26" s="4" t="s">
        <v>75</v>
      </c>
      <c r="N26" s="4" t="s">
        <v>75</v>
      </c>
      <c r="O26" s="4" t="s">
        <v>75</v>
      </c>
      <c r="P26" s="4" t="s">
        <v>76</v>
      </c>
      <c r="Q26" s="4" t="s">
        <v>77</v>
      </c>
      <c r="R26" s="4" t="s">
        <v>111</v>
      </c>
      <c r="S26" s="4" t="s">
        <v>96</v>
      </c>
      <c r="T26" s="4" t="s">
        <v>80</v>
      </c>
      <c r="U26" s="4" t="s">
        <v>81</v>
      </c>
      <c r="V26" s="4" t="s">
        <v>112</v>
      </c>
      <c r="W26" s="4" t="s">
        <v>98</v>
      </c>
      <c r="X26" s="4" t="s">
        <v>84</v>
      </c>
      <c r="Y26" s="4" t="s">
        <v>75</v>
      </c>
      <c r="Z26" s="4" t="s">
        <v>314</v>
      </c>
      <c r="AA26" s="4" t="s">
        <v>211</v>
      </c>
      <c r="AB26" s="4" t="s">
        <v>87</v>
      </c>
      <c r="AC26" s="10">
        <v>2509.02</v>
      </c>
      <c r="AD26" s="4" t="s">
        <v>88</v>
      </c>
      <c r="AE26" s="4" t="s">
        <v>89</v>
      </c>
      <c r="AF26" s="4" t="s">
        <v>90</v>
      </c>
      <c r="AG26" s="7" t="s">
        <v>137</v>
      </c>
      <c r="AH26" s="7" t="s">
        <v>100</v>
      </c>
      <c r="AI26" s="7"/>
      <c r="AJ26" s="7"/>
      <c r="AK26" s="4" t="s">
        <v>75</v>
      </c>
      <c r="AL26" s="4" t="s">
        <v>212</v>
      </c>
      <c r="AM26" s="4" t="s">
        <v>414</v>
      </c>
      <c r="AN26" s="4" t="s">
        <v>213</v>
      </c>
      <c r="AO26" s="4" t="s">
        <v>75</v>
      </c>
      <c r="AP26" s="4" t="s">
        <v>75</v>
      </c>
    </row>
    <row r="27" spans="1:42" s="5" customFormat="1" x14ac:dyDescent="0.2">
      <c r="A27" s="6">
        <v>43768.453009259261</v>
      </c>
      <c r="B27" s="6">
        <v>43768.455937500003</v>
      </c>
      <c r="C27" s="4" t="s">
        <v>71</v>
      </c>
      <c r="D27" s="4" t="s">
        <v>214</v>
      </c>
      <c r="E27" s="5">
        <v>100</v>
      </c>
      <c r="F27" s="5">
        <v>252</v>
      </c>
      <c r="G27" s="4" t="s">
        <v>73</v>
      </c>
      <c r="H27" s="6">
        <v>43768.455953750003</v>
      </c>
      <c r="I27" s="4" t="s">
        <v>215</v>
      </c>
      <c r="J27" s="4" t="s">
        <v>75</v>
      </c>
      <c r="K27" s="4" t="s">
        <v>75</v>
      </c>
      <c r="L27" s="4" t="s">
        <v>75</v>
      </c>
      <c r="M27" s="4" t="s">
        <v>75</v>
      </c>
      <c r="N27" s="4" t="s">
        <v>75</v>
      </c>
      <c r="O27" s="4" t="s">
        <v>75</v>
      </c>
      <c r="P27" s="4" t="s">
        <v>76</v>
      </c>
      <c r="Q27" s="4" t="s">
        <v>77</v>
      </c>
      <c r="R27" s="4" t="s">
        <v>78</v>
      </c>
      <c r="S27" s="4" t="s">
        <v>96</v>
      </c>
      <c r="T27" s="4" t="s">
        <v>127</v>
      </c>
      <c r="U27" s="4" t="s">
        <v>81</v>
      </c>
      <c r="V27" s="4" t="s">
        <v>121</v>
      </c>
      <c r="W27" s="4" t="s">
        <v>172</v>
      </c>
      <c r="X27" s="4" t="s">
        <v>84</v>
      </c>
      <c r="Y27" s="4" t="s">
        <v>75</v>
      </c>
      <c r="Z27" s="4" t="s">
        <v>314</v>
      </c>
      <c r="AA27" s="4" t="s">
        <v>216</v>
      </c>
      <c r="AB27" s="4" t="s">
        <v>114</v>
      </c>
      <c r="AC27" s="10">
        <v>10151.82</v>
      </c>
      <c r="AD27" s="4" t="s">
        <v>460</v>
      </c>
      <c r="AE27" s="4" t="s">
        <v>89</v>
      </c>
      <c r="AF27" s="4" t="s">
        <v>146</v>
      </c>
      <c r="AG27" s="7" t="s">
        <v>137</v>
      </c>
      <c r="AH27" s="7" t="s">
        <v>100</v>
      </c>
      <c r="AI27" s="7" t="s">
        <v>453</v>
      </c>
      <c r="AJ27" s="7"/>
      <c r="AK27" s="4" t="s">
        <v>75</v>
      </c>
      <c r="AL27" s="4" t="s">
        <v>217</v>
      </c>
      <c r="AM27" s="4" t="s">
        <v>196</v>
      </c>
      <c r="AN27" s="4" t="s">
        <v>218</v>
      </c>
      <c r="AO27" s="4" t="s">
        <v>75</v>
      </c>
      <c r="AP27" s="4" t="s">
        <v>75</v>
      </c>
    </row>
    <row r="28" spans="1:42" s="5" customFormat="1" x14ac:dyDescent="0.2">
      <c r="A28" s="6">
        <v>43768.45416666667</v>
      </c>
      <c r="B28" s="6">
        <v>43768.456631944442</v>
      </c>
      <c r="C28" s="4" t="s">
        <v>71</v>
      </c>
      <c r="D28" s="4" t="s">
        <v>219</v>
      </c>
      <c r="E28" s="5">
        <v>100</v>
      </c>
      <c r="F28" s="5">
        <v>213</v>
      </c>
      <c r="G28" s="4" t="s">
        <v>73</v>
      </c>
      <c r="H28" s="6">
        <v>43768.456646064813</v>
      </c>
      <c r="I28" s="4" t="s">
        <v>220</v>
      </c>
      <c r="J28" s="4" t="s">
        <v>75</v>
      </c>
      <c r="K28" s="4" t="s">
        <v>75</v>
      </c>
      <c r="L28" s="4" t="s">
        <v>75</v>
      </c>
      <c r="M28" s="4" t="s">
        <v>75</v>
      </c>
      <c r="N28" s="4" t="s">
        <v>75</v>
      </c>
      <c r="O28" s="4" t="s">
        <v>75</v>
      </c>
      <c r="P28" s="4" t="s">
        <v>76</v>
      </c>
      <c r="Q28" s="4" t="s">
        <v>77</v>
      </c>
      <c r="R28" s="4" t="s">
        <v>78</v>
      </c>
      <c r="S28" s="4" t="s">
        <v>96</v>
      </c>
      <c r="T28" s="4" t="s">
        <v>80</v>
      </c>
      <c r="U28" s="4" t="s">
        <v>81</v>
      </c>
      <c r="V28" s="4" t="s">
        <v>121</v>
      </c>
      <c r="W28" s="4" t="s">
        <v>83</v>
      </c>
      <c r="X28" s="4" t="s">
        <v>84</v>
      </c>
      <c r="Y28" s="4" t="s">
        <v>75</v>
      </c>
      <c r="Z28" s="4" t="s">
        <v>89</v>
      </c>
      <c r="AA28" s="4" t="s">
        <v>75</v>
      </c>
      <c r="AB28" s="4" t="s">
        <v>87</v>
      </c>
      <c r="AC28" s="10">
        <v>14177.22</v>
      </c>
      <c r="AD28" s="4" t="s">
        <v>115</v>
      </c>
      <c r="AE28" s="4" t="s">
        <v>89</v>
      </c>
      <c r="AF28" s="4" t="s">
        <v>116</v>
      </c>
      <c r="AG28" s="7"/>
      <c r="AH28" s="7" t="s">
        <v>100</v>
      </c>
      <c r="AI28" s="7" t="s">
        <v>453</v>
      </c>
      <c r="AJ28" s="7"/>
      <c r="AK28" s="4" t="s">
        <v>75</v>
      </c>
      <c r="AL28" s="4" t="s">
        <v>221</v>
      </c>
      <c r="AM28" s="4" t="s">
        <v>196</v>
      </c>
      <c r="AN28" s="4" t="s">
        <v>222</v>
      </c>
      <c r="AO28" s="4" t="s">
        <v>75</v>
      </c>
      <c r="AP28" s="4" t="s">
        <v>75</v>
      </c>
    </row>
    <row r="29" spans="1:42" s="5" customFormat="1" x14ac:dyDescent="0.2">
      <c r="A29" s="6">
        <v>43768.455127314817</v>
      </c>
      <c r="B29" s="6">
        <v>43768.457685185182</v>
      </c>
      <c r="C29" s="4" t="s">
        <v>71</v>
      </c>
      <c r="D29" s="4" t="s">
        <v>223</v>
      </c>
      <c r="E29" s="5">
        <v>100</v>
      </c>
      <c r="F29" s="5">
        <v>221</v>
      </c>
      <c r="G29" s="4" t="s">
        <v>73</v>
      </c>
      <c r="H29" s="6">
        <v>43768.457693124998</v>
      </c>
      <c r="I29" s="4" t="s">
        <v>224</v>
      </c>
      <c r="J29" s="4" t="s">
        <v>75</v>
      </c>
      <c r="K29" s="4" t="s">
        <v>75</v>
      </c>
      <c r="L29" s="4" t="s">
        <v>75</v>
      </c>
      <c r="M29" s="4" t="s">
        <v>75</v>
      </c>
      <c r="N29" s="4" t="s">
        <v>75</v>
      </c>
      <c r="O29" s="4" t="s">
        <v>75</v>
      </c>
      <c r="P29" s="4" t="s">
        <v>76</v>
      </c>
      <c r="Q29" s="4" t="s">
        <v>77</v>
      </c>
      <c r="R29" s="4" t="s">
        <v>78</v>
      </c>
      <c r="S29" s="4" t="s">
        <v>79</v>
      </c>
      <c r="T29" s="4" t="s">
        <v>80</v>
      </c>
      <c r="U29" s="4" t="s">
        <v>81</v>
      </c>
      <c r="V29" s="4" t="s">
        <v>121</v>
      </c>
      <c r="W29" s="4" t="s">
        <v>98</v>
      </c>
      <c r="X29" s="4" t="s">
        <v>460</v>
      </c>
      <c r="Y29" s="4" t="s">
        <v>75</v>
      </c>
      <c r="Z29" s="4" t="s">
        <v>89</v>
      </c>
      <c r="AA29" s="4" t="s">
        <v>75</v>
      </c>
      <c r="AB29" s="4" t="s">
        <v>99</v>
      </c>
      <c r="AC29" s="10">
        <v>12635.76</v>
      </c>
      <c r="AD29" s="4" t="s">
        <v>88</v>
      </c>
      <c r="AE29" s="4" t="s">
        <v>89</v>
      </c>
      <c r="AF29" s="4" t="s">
        <v>90</v>
      </c>
      <c r="AG29" s="7" t="s">
        <v>137</v>
      </c>
      <c r="AH29" s="7" t="s">
        <v>100</v>
      </c>
      <c r="AI29" s="7"/>
      <c r="AJ29" s="7"/>
      <c r="AK29" s="4" t="s">
        <v>75</v>
      </c>
      <c r="AL29" s="4" t="s">
        <v>225</v>
      </c>
      <c r="AM29" s="4" t="s">
        <v>196</v>
      </c>
      <c r="AN29" s="4" t="s">
        <v>161</v>
      </c>
      <c r="AO29" s="4" t="s">
        <v>75</v>
      </c>
      <c r="AP29" s="4" t="s">
        <v>75</v>
      </c>
    </row>
    <row r="30" spans="1:42" s="5" customFormat="1" x14ac:dyDescent="0.2">
      <c r="A30" s="6">
        <v>43768.459664351853</v>
      </c>
      <c r="B30" s="6">
        <v>43768.463622685187</v>
      </c>
      <c r="C30" s="4" t="s">
        <v>71</v>
      </c>
      <c r="D30" s="4" t="s">
        <v>226</v>
      </c>
      <c r="E30" s="5">
        <v>100</v>
      </c>
      <c r="F30" s="5">
        <v>342</v>
      </c>
      <c r="G30" s="4" t="s">
        <v>73</v>
      </c>
      <c r="H30" s="6">
        <v>43768.463636111112</v>
      </c>
      <c r="I30" s="4" t="s">
        <v>227</v>
      </c>
      <c r="J30" s="4" t="s">
        <v>75</v>
      </c>
      <c r="K30" s="4" t="s">
        <v>75</v>
      </c>
      <c r="L30" s="4" t="s">
        <v>75</v>
      </c>
      <c r="M30" s="4" t="s">
        <v>75</v>
      </c>
      <c r="N30" s="4" t="s">
        <v>75</v>
      </c>
      <c r="O30" s="4" t="s">
        <v>75</v>
      </c>
      <c r="P30" s="4" t="s">
        <v>76</v>
      </c>
      <c r="Q30" s="4" t="s">
        <v>77</v>
      </c>
      <c r="R30" s="4" t="s">
        <v>78</v>
      </c>
      <c r="S30" s="4" t="s">
        <v>96</v>
      </c>
      <c r="T30" s="4" t="s">
        <v>127</v>
      </c>
      <c r="U30" s="4" t="s">
        <v>104</v>
      </c>
      <c r="V30" s="4" t="s">
        <v>112</v>
      </c>
      <c r="W30" s="4" t="s">
        <v>172</v>
      </c>
      <c r="X30" s="4" t="s">
        <v>115</v>
      </c>
      <c r="Y30" s="4" t="s">
        <v>75</v>
      </c>
      <c r="Z30" s="4" t="s">
        <v>314</v>
      </c>
      <c r="AA30" s="4" t="s">
        <v>228</v>
      </c>
      <c r="AB30" s="4" t="s">
        <v>99</v>
      </c>
      <c r="AC30" s="10">
        <v>4033.23</v>
      </c>
      <c r="AD30" s="4" t="s">
        <v>229</v>
      </c>
      <c r="AE30" s="4" t="s">
        <v>89</v>
      </c>
      <c r="AF30" s="4" t="s">
        <v>100</v>
      </c>
      <c r="AG30" s="7"/>
      <c r="AH30" s="7" t="s">
        <v>100</v>
      </c>
      <c r="AI30" s="7"/>
      <c r="AJ30" s="7"/>
      <c r="AK30" s="4" t="s">
        <v>75</v>
      </c>
      <c r="AL30" s="4" t="s">
        <v>230</v>
      </c>
      <c r="AM30" s="4" t="s">
        <v>459</v>
      </c>
      <c r="AN30" s="4" t="s">
        <v>231</v>
      </c>
      <c r="AO30" s="4" t="s">
        <v>75</v>
      </c>
      <c r="AP30" s="4" t="s">
        <v>75</v>
      </c>
    </row>
    <row r="31" spans="1:42" s="5" customFormat="1" x14ac:dyDescent="0.2">
      <c r="A31" s="6">
        <v>43768.480254629627</v>
      </c>
      <c r="B31" s="6">
        <v>43768.481423611112</v>
      </c>
      <c r="C31" s="4" t="s">
        <v>71</v>
      </c>
      <c r="D31" s="4" t="s">
        <v>232</v>
      </c>
      <c r="E31" s="5">
        <v>100</v>
      </c>
      <c r="F31" s="5">
        <v>101</v>
      </c>
      <c r="G31" s="4" t="s">
        <v>73</v>
      </c>
      <c r="H31" s="6">
        <v>43768.481435879628</v>
      </c>
      <c r="I31" s="4" t="s">
        <v>233</v>
      </c>
      <c r="J31" s="4" t="s">
        <v>75</v>
      </c>
      <c r="K31" s="4" t="s">
        <v>75</v>
      </c>
      <c r="L31" s="4" t="s">
        <v>75</v>
      </c>
      <c r="M31" s="4" t="s">
        <v>75</v>
      </c>
      <c r="N31" s="4" t="s">
        <v>75</v>
      </c>
      <c r="O31" s="4" t="s">
        <v>75</v>
      </c>
      <c r="P31" s="4" t="s">
        <v>76</v>
      </c>
      <c r="Q31" s="4" t="s">
        <v>77</v>
      </c>
      <c r="R31" s="4" t="s">
        <v>95</v>
      </c>
      <c r="S31" s="4" t="s">
        <v>96</v>
      </c>
      <c r="T31" s="4" t="s">
        <v>80</v>
      </c>
      <c r="U31" s="4" t="s">
        <v>81</v>
      </c>
      <c r="V31" s="4" t="s">
        <v>112</v>
      </c>
      <c r="W31" s="4" t="s">
        <v>98</v>
      </c>
      <c r="X31" s="4" t="s">
        <v>460</v>
      </c>
      <c r="Y31" s="4" t="s">
        <v>75</v>
      </c>
      <c r="Z31" s="4" t="s">
        <v>89</v>
      </c>
      <c r="AA31" s="4" t="s">
        <v>75</v>
      </c>
      <c r="AB31" s="4" t="s">
        <v>460</v>
      </c>
      <c r="AC31" s="10">
        <v>3267.15</v>
      </c>
      <c r="AD31" s="4" t="s">
        <v>460</v>
      </c>
      <c r="AE31" s="4" t="s">
        <v>89</v>
      </c>
      <c r="AF31" s="4" t="s">
        <v>234</v>
      </c>
      <c r="AG31" s="7" t="s">
        <v>137</v>
      </c>
      <c r="AH31" s="7"/>
      <c r="AI31" s="7" t="s">
        <v>453</v>
      </c>
      <c r="AJ31" s="7"/>
      <c r="AK31" s="4" t="s">
        <v>75</v>
      </c>
      <c r="AL31" s="4" t="s">
        <v>75</v>
      </c>
      <c r="AM31" s="4" t="s">
        <v>460</v>
      </c>
      <c r="AN31" s="4" t="s">
        <v>75</v>
      </c>
      <c r="AO31" s="4" t="s">
        <v>75</v>
      </c>
      <c r="AP31" s="4" t="s">
        <v>75</v>
      </c>
    </row>
    <row r="32" spans="1:42" s="5" customFormat="1" x14ac:dyDescent="0.2">
      <c r="A32" s="6">
        <v>43768.479861111111</v>
      </c>
      <c r="B32" s="6">
        <v>43768.481851851851</v>
      </c>
      <c r="C32" s="4" t="s">
        <v>71</v>
      </c>
      <c r="D32" s="4" t="s">
        <v>235</v>
      </c>
      <c r="E32" s="5">
        <v>100</v>
      </c>
      <c r="F32" s="5">
        <v>171</v>
      </c>
      <c r="G32" s="4" t="s">
        <v>73</v>
      </c>
      <c r="H32" s="6">
        <v>43768.481858541665</v>
      </c>
      <c r="I32" s="4" t="s">
        <v>236</v>
      </c>
      <c r="J32" s="4" t="s">
        <v>75</v>
      </c>
      <c r="K32" s="4" t="s">
        <v>75</v>
      </c>
      <c r="L32" s="4" t="s">
        <v>75</v>
      </c>
      <c r="M32" s="4" t="s">
        <v>75</v>
      </c>
      <c r="N32" s="4" t="s">
        <v>75</v>
      </c>
      <c r="O32" s="4" t="s">
        <v>75</v>
      </c>
      <c r="P32" s="4" t="s">
        <v>76</v>
      </c>
      <c r="Q32" s="4" t="s">
        <v>77</v>
      </c>
      <c r="R32" s="4" t="s">
        <v>111</v>
      </c>
      <c r="S32" s="4" t="s">
        <v>96</v>
      </c>
      <c r="T32" s="4" t="s">
        <v>80</v>
      </c>
      <c r="U32" s="4" t="s">
        <v>104</v>
      </c>
      <c r="V32" s="4" t="s">
        <v>97</v>
      </c>
      <c r="W32" s="4" t="s">
        <v>83</v>
      </c>
      <c r="X32" s="4" t="s">
        <v>460</v>
      </c>
      <c r="Y32" s="4" t="s">
        <v>75</v>
      </c>
      <c r="Z32" s="4" t="s">
        <v>314</v>
      </c>
      <c r="AA32" s="4" t="s">
        <v>237</v>
      </c>
      <c r="AB32" s="4" t="s">
        <v>87</v>
      </c>
      <c r="AC32" s="10">
        <v>1413.37</v>
      </c>
      <c r="AD32" s="4" t="s">
        <v>115</v>
      </c>
      <c r="AE32" s="4" t="s">
        <v>89</v>
      </c>
      <c r="AF32" s="4" t="s">
        <v>106</v>
      </c>
      <c r="AG32" s="7"/>
      <c r="AH32" s="7"/>
      <c r="AI32" s="7" t="s">
        <v>453</v>
      </c>
      <c r="AJ32" s="7"/>
      <c r="AK32" s="4" t="s">
        <v>75</v>
      </c>
      <c r="AL32" s="4" t="s">
        <v>196</v>
      </c>
      <c r="AM32" s="4" t="s">
        <v>196</v>
      </c>
      <c r="AN32" s="4" t="s">
        <v>161</v>
      </c>
      <c r="AO32" s="4" t="s">
        <v>75</v>
      </c>
      <c r="AP32" s="4" t="s">
        <v>75</v>
      </c>
    </row>
    <row r="33" spans="1:42" s="5" customFormat="1" x14ac:dyDescent="0.2">
      <c r="A33" s="6">
        <v>43768.482418981483</v>
      </c>
      <c r="B33" s="6">
        <v>43768.484259259261</v>
      </c>
      <c r="C33" s="4" t="s">
        <v>71</v>
      </c>
      <c r="D33" s="4" t="s">
        <v>238</v>
      </c>
      <c r="E33" s="5">
        <v>100</v>
      </c>
      <c r="F33" s="5">
        <v>159</v>
      </c>
      <c r="G33" s="4" t="s">
        <v>73</v>
      </c>
      <c r="H33" s="6">
        <v>43768.484266724539</v>
      </c>
      <c r="I33" s="4" t="s">
        <v>239</v>
      </c>
      <c r="J33" s="4" t="s">
        <v>75</v>
      </c>
      <c r="K33" s="4" t="s">
        <v>75</v>
      </c>
      <c r="L33" s="4" t="s">
        <v>75</v>
      </c>
      <c r="M33" s="4" t="s">
        <v>75</v>
      </c>
      <c r="N33" s="4" t="s">
        <v>75</v>
      </c>
      <c r="O33" s="4" t="s">
        <v>75</v>
      </c>
      <c r="P33" s="4" t="s">
        <v>76</v>
      </c>
      <c r="Q33" s="4" t="s">
        <v>77</v>
      </c>
      <c r="R33" s="4" t="s">
        <v>111</v>
      </c>
      <c r="S33" s="4" t="s">
        <v>96</v>
      </c>
      <c r="T33" s="4" t="s">
        <v>127</v>
      </c>
      <c r="U33" s="4" t="s">
        <v>81</v>
      </c>
      <c r="V33" s="4" t="s">
        <v>97</v>
      </c>
      <c r="W33" s="4" t="s">
        <v>98</v>
      </c>
      <c r="X33" s="4" t="s">
        <v>115</v>
      </c>
      <c r="Y33" s="4" t="s">
        <v>75</v>
      </c>
      <c r="Z33" s="4" t="s">
        <v>89</v>
      </c>
      <c r="AA33" s="4" t="s">
        <v>75</v>
      </c>
      <c r="AB33" s="4" t="s">
        <v>99</v>
      </c>
      <c r="AC33" s="10">
        <v>1009.9</v>
      </c>
      <c r="AD33" s="4" t="s">
        <v>115</v>
      </c>
      <c r="AE33" s="4" t="s">
        <v>89</v>
      </c>
      <c r="AF33" s="4" t="s">
        <v>106</v>
      </c>
      <c r="AG33" s="7"/>
      <c r="AH33" s="7"/>
      <c r="AI33" s="7" t="s">
        <v>453</v>
      </c>
      <c r="AJ33" s="7"/>
      <c r="AK33" s="4" t="s">
        <v>75</v>
      </c>
      <c r="AL33" s="4" t="s">
        <v>240</v>
      </c>
      <c r="AM33" s="4" t="s">
        <v>196</v>
      </c>
      <c r="AN33" s="4" t="s">
        <v>75</v>
      </c>
      <c r="AO33" s="4" t="s">
        <v>75</v>
      </c>
      <c r="AP33" s="4" t="s">
        <v>75</v>
      </c>
    </row>
    <row r="34" spans="1:42" s="5" customFormat="1" x14ac:dyDescent="0.2">
      <c r="A34" s="6">
        <v>43768.481851851851</v>
      </c>
      <c r="B34" s="6">
        <v>43768.484872685185</v>
      </c>
      <c r="C34" s="4" t="s">
        <v>71</v>
      </c>
      <c r="D34" s="4" t="s">
        <v>241</v>
      </c>
      <c r="E34" s="5">
        <v>100</v>
      </c>
      <c r="F34" s="5">
        <v>261</v>
      </c>
      <c r="G34" s="4" t="s">
        <v>73</v>
      </c>
      <c r="H34" s="6">
        <v>43768.484892106484</v>
      </c>
      <c r="I34" s="4" t="s">
        <v>242</v>
      </c>
      <c r="J34" s="4" t="s">
        <v>75</v>
      </c>
      <c r="K34" s="4" t="s">
        <v>75</v>
      </c>
      <c r="L34" s="4" t="s">
        <v>75</v>
      </c>
      <c r="M34" s="4" t="s">
        <v>75</v>
      </c>
      <c r="N34" s="4" t="s">
        <v>75</v>
      </c>
      <c r="O34" s="4" t="s">
        <v>75</v>
      </c>
      <c r="P34" s="4" t="s">
        <v>76</v>
      </c>
      <c r="Q34" s="4" t="s">
        <v>77</v>
      </c>
      <c r="R34" s="4" t="s">
        <v>78</v>
      </c>
      <c r="S34" s="4" t="s">
        <v>96</v>
      </c>
      <c r="T34" s="4" t="s">
        <v>142</v>
      </c>
      <c r="U34" s="4" t="s">
        <v>81</v>
      </c>
      <c r="V34" s="4" t="s">
        <v>112</v>
      </c>
      <c r="W34" s="4" t="s">
        <v>83</v>
      </c>
      <c r="X34" s="4" t="s">
        <v>84</v>
      </c>
      <c r="Y34" s="4" t="s">
        <v>75</v>
      </c>
      <c r="Z34" s="4" t="s">
        <v>314</v>
      </c>
      <c r="AA34" s="4" t="s">
        <v>75</v>
      </c>
      <c r="AB34" s="4" t="s">
        <v>87</v>
      </c>
      <c r="AC34" s="10">
        <v>8005.62</v>
      </c>
      <c r="AD34" s="4" t="s">
        <v>88</v>
      </c>
      <c r="AE34" s="4" t="s">
        <v>89</v>
      </c>
      <c r="AF34" s="4" t="s">
        <v>146</v>
      </c>
      <c r="AG34" s="7" t="s">
        <v>137</v>
      </c>
      <c r="AH34" s="7" t="s">
        <v>100</v>
      </c>
      <c r="AI34" s="7" t="s">
        <v>453</v>
      </c>
      <c r="AJ34" s="7"/>
      <c r="AK34" s="4" t="s">
        <v>75</v>
      </c>
      <c r="AL34" s="4" t="s">
        <v>243</v>
      </c>
      <c r="AM34" s="4" t="s">
        <v>196</v>
      </c>
      <c r="AN34" s="4" t="s">
        <v>75</v>
      </c>
      <c r="AO34" s="4" t="s">
        <v>75</v>
      </c>
      <c r="AP34" s="4" t="s">
        <v>75</v>
      </c>
    </row>
    <row r="35" spans="1:42" s="5" customFormat="1" x14ac:dyDescent="0.2">
      <c r="A35" s="6">
        <v>43768.483460648145</v>
      </c>
      <c r="B35" s="6">
        <v>43768.485590277778</v>
      </c>
      <c r="C35" s="4" t="s">
        <v>71</v>
      </c>
      <c r="D35" s="4" t="s">
        <v>244</v>
      </c>
      <c r="E35" s="5">
        <v>100</v>
      </c>
      <c r="F35" s="5">
        <v>183</v>
      </c>
      <c r="G35" s="4" t="s">
        <v>73</v>
      </c>
      <c r="H35" s="6">
        <v>43768.485595474536</v>
      </c>
      <c r="I35" s="4" t="s">
        <v>245</v>
      </c>
      <c r="J35" s="4" t="s">
        <v>75</v>
      </c>
      <c r="K35" s="4" t="s">
        <v>75</v>
      </c>
      <c r="L35" s="4" t="s">
        <v>75</v>
      </c>
      <c r="M35" s="4" t="s">
        <v>75</v>
      </c>
      <c r="N35" s="4" t="s">
        <v>75</v>
      </c>
      <c r="O35" s="4" t="s">
        <v>75</v>
      </c>
      <c r="P35" s="4" t="s">
        <v>76</v>
      </c>
      <c r="Q35" s="4" t="s">
        <v>77</v>
      </c>
      <c r="R35" s="4" t="s">
        <v>95</v>
      </c>
      <c r="S35" s="4" t="s">
        <v>96</v>
      </c>
      <c r="T35" s="4" t="s">
        <v>142</v>
      </c>
      <c r="U35" s="4" t="s">
        <v>104</v>
      </c>
      <c r="V35" s="4" t="s">
        <v>82</v>
      </c>
      <c r="W35" s="4" t="s">
        <v>172</v>
      </c>
      <c r="X35" s="4" t="s">
        <v>460</v>
      </c>
      <c r="Y35" s="4" t="s">
        <v>75</v>
      </c>
      <c r="Z35" s="4" t="s">
        <v>89</v>
      </c>
      <c r="AA35" s="4" t="s">
        <v>75</v>
      </c>
      <c r="AB35" s="4" t="s">
        <v>87</v>
      </c>
      <c r="AC35" s="10">
        <v>4143.75</v>
      </c>
      <c r="AD35" s="4" t="s">
        <v>152</v>
      </c>
      <c r="AE35" s="4" t="s">
        <v>89</v>
      </c>
      <c r="AF35" s="4" t="s">
        <v>106</v>
      </c>
      <c r="AG35" s="7"/>
      <c r="AH35" s="7"/>
      <c r="AI35" s="7" t="s">
        <v>453</v>
      </c>
      <c r="AJ35" s="7"/>
      <c r="AK35" s="4" t="s">
        <v>75</v>
      </c>
      <c r="AL35" s="4" t="s">
        <v>246</v>
      </c>
      <c r="AM35" s="4" t="s">
        <v>196</v>
      </c>
      <c r="AN35" s="4" t="s">
        <v>75</v>
      </c>
      <c r="AO35" s="4" t="s">
        <v>75</v>
      </c>
      <c r="AP35" s="4" t="s">
        <v>75</v>
      </c>
    </row>
    <row r="36" spans="1:42" s="5" customFormat="1" x14ac:dyDescent="0.2">
      <c r="A36" s="6">
        <v>43768.482881944445</v>
      </c>
      <c r="B36" s="6">
        <v>43768.485902777778</v>
      </c>
      <c r="C36" s="4" t="s">
        <v>71</v>
      </c>
      <c r="D36" s="4" t="s">
        <v>247</v>
      </c>
      <c r="E36" s="5">
        <v>100</v>
      </c>
      <c r="F36" s="5">
        <v>260</v>
      </c>
      <c r="G36" s="4" t="s">
        <v>73</v>
      </c>
      <c r="H36" s="6">
        <v>43768.485906956019</v>
      </c>
      <c r="I36" s="4" t="s">
        <v>248</v>
      </c>
      <c r="J36" s="4" t="s">
        <v>75</v>
      </c>
      <c r="K36" s="4" t="s">
        <v>75</v>
      </c>
      <c r="L36" s="4" t="s">
        <v>75</v>
      </c>
      <c r="M36" s="4" t="s">
        <v>75</v>
      </c>
      <c r="N36" s="4" t="s">
        <v>75</v>
      </c>
      <c r="O36" s="4" t="s">
        <v>75</v>
      </c>
      <c r="P36" s="4" t="s">
        <v>76</v>
      </c>
      <c r="Q36" s="4" t="s">
        <v>77</v>
      </c>
      <c r="R36" s="4" t="s">
        <v>78</v>
      </c>
      <c r="S36" s="4" t="s">
        <v>79</v>
      </c>
      <c r="T36" s="4" t="s">
        <v>127</v>
      </c>
      <c r="U36" s="4" t="s">
        <v>81</v>
      </c>
      <c r="V36" s="4" t="s">
        <v>112</v>
      </c>
      <c r="W36" s="4" t="s">
        <v>83</v>
      </c>
      <c r="X36" s="4" t="s">
        <v>115</v>
      </c>
      <c r="Y36" s="4" t="s">
        <v>75</v>
      </c>
      <c r="Z36" s="4" t="s">
        <v>314</v>
      </c>
      <c r="AA36" s="4" t="s">
        <v>75</v>
      </c>
      <c r="AB36" s="4" t="s">
        <v>99</v>
      </c>
      <c r="AC36" s="10">
        <v>8003.36</v>
      </c>
      <c r="AD36" s="4" t="s">
        <v>115</v>
      </c>
      <c r="AE36" s="4" t="s">
        <v>89</v>
      </c>
      <c r="AF36" s="4" t="s">
        <v>146</v>
      </c>
      <c r="AG36" s="7" t="s">
        <v>137</v>
      </c>
      <c r="AH36" s="7" t="s">
        <v>100</v>
      </c>
      <c r="AI36" s="7" t="s">
        <v>453</v>
      </c>
      <c r="AJ36" s="7"/>
      <c r="AK36" s="4" t="s">
        <v>75</v>
      </c>
      <c r="AL36" s="4" t="s">
        <v>249</v>
      </c>
      <c r="AM36" s="4" t="s">
        <v>414</v>
      </c>
      <c r="AN36" s="4" t="s">
        <v>75</v>
      </c>
      <c r="AO36" s="4" t="s">
        <v>75</v>
      </c>
      <c r="AP36" s="4" t="s">
        <v>75</v>
      </c>
    </row>
    <row r="37" spans="1:42" s="5" customFormat="1" x14ac:dyDescent="0.2">
      <c r="A37" s="6">
        <v>43768.483414351853</v>
      </c>
      <c r="B37" s="6">
        <v>43768.487303240741</v>
      </c>
      <c r="C37" s="4" t="s">
        <v>71</v>
      </c>
      <c r="D37" s="4" t="s">
        <v>250</v>
      </c>
      <c r="E37" s="5">
        <v>100</v>
      </c>
      <c r="F37" s="5">
        <v>335</v>
      </c>
      <c r="G37" s="4" t="s">
        <v>73</v>
      </c>
      <c r="H37" s="6">
        <v>43768.487311527781</v>
      </c>
      <c r="I37" s="4" t="s">
        <v>251</v>
      </c>
      <c r="J37" s="4" t="s">
        <v>75</v>
      </c>
      <c r="K37" s="4" t="s">
        <v>75</v>
      </c>
      <c r="L37" s="4" t="s">
        <v>75</v>
      </c>
      <c r="M37" s="4" t="s">
        <v>75</v>
      </c>
      <c r="N37" s="4" t="s">
        <v>75</v>
      </c>
      <c r="O37" s="4" t="s">
        <v>75</v>
      </c>
      <c r="P37" s="4" t="s">
        <v>76</v>
      </c>
      <c r="Q37" s="4" t="s">
        <v>77</v>
      </c>
      <c r="R37" s="4" t="s">
        <v>95</v>
      </c>
      <c r="S37" s="4" t="s">
        <v>96</v>
      </c>
      <c r="T37" s="4" t="s">
        <v>127</v>
      </c>
      <c r="U37" s="4" t="s">
        <v>104</v>
      </c>
      <c r="V37" s="4" t="s">
        <v>112</v>
      </c>
      <c r="W37" s="4" t="s">
        <v>98</v>
      </c>
      <c r="X37" s="4" t="s">
        <v>115</v>
      </c>
      <c r="Y37" s="4" t="s">
        <v>75</v>
      </c>
      <c r="Z37" s="4" t="s">
        <v>89</v>
      </c>
      <c r="AA37" s="4" t="s">
        <v>75</v>
      </c>
      <c r="AB37" s="4" t="s">
        <v>87</v>
      </c>
      <c r="AC37" s="10">
        <v>1949.46</v>
      </c>
      <c r="AD37" s="4" t="s">
        <v>152</v>
      </c>
      <c r="AE37" s="4" t="s">
        <v>89</v>
      </c>
      <c r="AF37" s="4" t="s">
        <v>146</v>
      </c>
      <c r="AG37" s="7" t="s">
        <v>137</v>
      </c>
      <c r="AH37" s="7" t="s">
        <v>100</v>
      </c>
      <c r="AI37" s="7" t="s">
        <v>453</v>
      </c>
      <c r="AJ37" s="7"/>
      <c r="AK37" s="4" t="s">
        <v>75</v>
      </c>
      <c r="AL37" s="4" t="s">
        <v>252</v>
      </c>
      <c r="AM37" s="4" t="s">
        <v>196</v>
      </c>
      <c r="AN37" s="4" t="s">
        <v>161</v>
      </c>
      <c r="AO37" s="4" t="s">
        <v>75</v>
      </c>
      <c r="AP37" s="4" t="s">
        <v>75</v>
      </c>
    </row>
    <row r="38" spans="1:42" s="5" customFormat="1" x14ac:dyDescent="0.2">
      <c r="A38" s="6">
        <v>43768.487025462964</v>
      </c>
      <c r="B38" s="6">
        <v>43768.489699074074</v>
      </c>
      <c r="C38" s="4" t="s">
        <v>71</v>
      </c>
      <c r="D38" s="4" t="s">
        <v>253</v>
      </c>
      <c r="E38" s="5">
        <v>100</v>
      </c>
      <c r="F38" s="5">
        <v>230</v>
      </c>
      <c r="G38" s="4" t="s">
        <v>73</v>
      </c>
      <c r="H38" s="6">
        <v>43768.48970435185</v>
      </c>
      <c r="I38" s="4" t="s">
        <v>254</v>
      </c>
      <c r="J38" s="4" t="s">
        <v>75</v>
      </c>
      <c r="K38" s="4" t="s">
        <v>75</v>
      </c>
      <c r="L38" s="4" t="s">
        <v>75</v>
      </c>
      <c r="M38" s="4" t="s">
        <v>75</v>
      </c>
      <c r="N38" s="4" t="s">
        <v>75</v>
      </c>
      <c r="O38" s="4" t="s">
        <v>75</v>
      </c>
      <c r="P38" s="4" t="s">
        <v>76</v>
      </c>
      <c r="Q38" s="4" t="s">
        <v>77</v>
      </c>
      <c r="R38" s="4" t="s">
        <v>95</v>
      </c>
      <c r="S38" s="4" t="s">
        <v>96</v>
      </c>
      <c r="T38" s="4" t="s">
        <v>80</v>
      </c>
      <c r="U38" s="4" t="s">
        <v>81</v>
      </c>
      <c r="V38" s="4" t="s">
        <v>112</v>
      </c>
      <c r="W38" s="4" t="s">
        <v>83</v>
      </c>
      <c r="X38" s="4" t="s">
        <v>115</v>
      </c>
      <c r="Y38" s="4" t="s">
        <v>75</v>
      </c>
      <c r="Z38" s="4" t="s">
        <v>314</v>
      </c>
      <c r="AA38" s="4" t="s">
        <v>255</v>
      </c>
      <c r="AB38" s="4" t="s">
        <v>87</v>
      </c>
      <c r="AC38" s="10">
        <v>2780.9</v>
      </c>
      <c r="AD38" s="4" t="s">
        <v>115</v>
      </c>
      <c r="AE38" s="4" t="s">
        <v>89</v>
      </c>
      <c r="AF38" s="4" t="s">
        <v>106</v>
      </c>
      <c r="AG38" s="7"/>
      <c r="AH38" s="7"/>
      <c r="AI38" s="7" t="s">
        <v>453</v>
      </c>
      <c r="AJ38" s="7"/>
      <c r="AK38" s="4" t="s">
        <v>75</v>
      </c>
      <c r="AL38" s="4" t="s">
        <v>256</v>
      </c>
      <c r="AM38" s="4" t="s">
        <v>414</v>
      </c>
      <c r="AN38" s="4" t="s">
        <v>257</v>
      </c>
      <c r="AO38" s="4" t="s">
        <v>75</v>
      </c>
      <c r="AP38" s="4" t="s">
        <v>75</v>
      </c>
    </row>
    <row r="39" spans="1:42" s="5" customFormat="1" x14ac:dyDescent="0.2">
      <c r="A39" s="6">
        <v>43768.478773148148</v>
      </c>
      <c r="B39" s="6">
        <v>43768.490324074075</v>
      </c>
      <c r="C39" s="4" t="s">
        <v>71</v>
      </c>
      <c r="D39" s="4" t="s">
        <v>72</v>
      </c>
      <c r="E39" s="5">
        <v>100</v>
      </c>
      <c r="F39" s="5">
        <v>998</v>
      </c>
      <c r="G39" s="4" t="s">
        <v>73</v>
      </c>
      <c r="H39" s="6">
        <v>43768.490338344905</v>
      </c>
      <c r="I39" s="4" t="s">
        <v>258</v>
      </c>
      <c r="J39" s="4" t="s">
        <v>75</v>
      </c>
      <c r="K39" s="4" t="s">
        <v>75</v>
      </c>
      <c r="L39" s="4" t="s">
        <v>75</v>
      </c>
      <c r="M39" s="4" t="s">
        <v>75</v>
      </c>
      <c r="N39" s="4" t="s">
        <v>75</v>
      </c>
      <c r="O39" s="4" t="s">
        <v>75</v>
      </c>
      <c r="P39" s="4" t="s">
        <v>76</v>
      </c>
      <c r="Q39" s="4" t="s">
        <v>77</v>
      </c>
      <c r="R39" s="4" t="s">
        <v>111</v>
      </c>
      <c r="S39" s="4" t="s">
        <v>96</v>
      </c>
      <c r="T39" s="4" t="s">
        <v>80</v>
      </c>
      <c r="U39" s="4" t="s">
        <v>104</v>
      </c>
      <c r="V39" s="4" t="s">
        <v>112</v>
      </c>
      <c r="W39" s="4" t="s">
        <v>98</v>
      </c>
      <c r="X39" s="4" t="s">
        <v>84</v>
      </c>
      <c r="Y39" s="4" t="s">
        <v>75</v>
      </c>
      <c r="Z39" s="4" t="s">
        <v>314</v>
      </c>
      <c r="AA39" s="4" t="s">
        <v>259</v>
      </c>
      <c r="AB39" s="4" t="s">
        <v>87</v>
      </c>
      <c r="AC39" s="10">
        <v>1327.25</v>
      </c>
      <c r="AD39" s="4" t="s">
        <v>115</v>
      </c>
      <c r="AE39" s="4" t="s">
        <v>89</v>
      </c>
      <c r="AF39" s="4" t="s">
        <v>260</v>
      </c>
      <c r="AG39" s="7"/>
      <c r="AH39" s="7"/>
      <c r="AI39" s="7" t="s">
        <v>453</v>
      </c>
      <c r="AJ39" s="4" t="s">
        <v>261</v>
      </c>
      <c r="AK39" s="4" t="s">
        <v>261</v>
      </c>
      <c r="AL39" s="4" t="s">
        <v>262</v>
      </c>
      <c r="AM39" s="4" t="s">
        <v>196</v>
      </c>
      <c r="AN39" s="4" t="s">
        <v>263</v>
      </c>
      <c r="AO39" s="4" t="s">
        <v>75</v>
      </c>
      <c r="AP39" s="4" t="s">
        <v>75</v>
      </c>
    </row>
    <row r="40" spans="1:42" s="5" customFormat="1" x14ac:dyDescent="0.2">
      <c r="A40" s="6">
        <v>43768.489560185182</v>
      </c>
      <c r="B40" s="6">
        <v>43768.490636574075</v>
      </c>
      <c r="C40" s="4" t="s">
        <v>71</v>
      </c>
      <c r="D40" s="4" t="s">
        <v>264</v>
      </c>
      <c r="E40" s="5">
        <v>100</v>
      </c>
      <c r="F40" s="5">
        <v>93</v>
      </c>
      <c r="G40" s="4" t="s">
        <v>73</v>
      </c>
      <c r="H40" s="6">
        <v>43768.490650428241</v>
      </c>
      <c r="I40" s="4" t="s">
        <v>265</v>
      </c>
      <c r="J40" s="4" t="s">
        <v>75</v>
      </c>
      <c r="K40" s="4" t="s">
        <v>75</v>
      </c>
      <c r="L40" s="4" t="s">
        <v>75</v>
      </c>
      <c r="M40" s="4" t="s">
        <v>75</v>
      </c>
      <c r="N40" s="4" t="s">
        <v>75</v>
      </c>
      <c r="O40" s="4" t="s">
        <v>75</v>
      </c>
      <c r="P40" s="4" t="s">
        <v>76</v>
      </c>
      <c r="Q40" s="4" t="s">
        <v>77</v>
      </c>
      <c r="R40" s="4" t="s">
        <v>111</v>
      </c>
      <c r="S40" s="4" t="s">
        <v>96</v>
      </c>
      <c r="T40" s="4" t="s">
        <v>127</v>
      </c>
      <c r="U40" s="4" t="s">
        <v>81</v>
      </c>
      <c r="V40" s="4" t="s">
        <v>97</v>
      </c>
      <c r="W40" s="4" t="s">
        <v>83</v>
      </c>
      <c r="X40" s="4" t="s">
        <v>84</v>
      </c>
      <c r="Y40" s="4" t="s">
        <v>75</v>
      </c>
      <c r="Z40" s="4" t="s">
        <v>89</v>
      </c>
      <c r="AA40" s="4" t="s">
        <v>75</v>
      </c>
      <c r="AB40" s="4" t="s">
        <v>99</v>
      </c>
      <c r="AC40" s="10">
        <v>4223.83</v>
      </c>
      <c r="AD40" s="4" t="s">
        <v>128</v>
      </c>
      <c r="AE40" s="4" t="s">
        <v>89</v>
      </c>
      <c r="AF40" s="4" t="s">
        <v>106</v>
      </c>
      <c r="AG40" s="7"/>
      <c r="AH40" s="7"/>
      <c r="AI40" s="7" t="s">
        <v>453</v>
      </c>
      <c r="AJ40" s="7"/>
      <c r="AK40" s="4" t="s">
        <v>75</v>
      </c>
      <c r="AL40" s="4" t="s">
        <v>75</v>
      </c>
      <c r="AM40" s="4" t="s">
        <v>460</v>
      </c>
      <c r="AN40" s="4" t="s">
        <v>75</v>
      </c>
      <c r="AO40" s="4" t="s">
        <v>75</v>
      </c>
      <c r="AP40" s="4" t="s">
        <v>75</v>
      </c>
    </row>
    <row r="41" spans="1:42" s="5" customFormat="1" x14ac:dyDescent="0.2">
      <c r="A41" s="6">
        <v>43768.489328703705</v>
      </c>
      <c r="B41" s="6">
        <v>43768.490833333337</v>
      </c>
      <c r="C41" s="4" t="s">
        <v>71</v>
      </c>
      <c r="D41" s="4" t="s">
        <v>266</v>
      </c>
      <c r="E41" s="5">
        <v>100</v>
      </c>
      <c r="F41" s="5">
        <v>130</v>
      </c>
      <c r="G41" s="4" t="s">
        <v>73</v>
      </c>
      <c r="H41" s="6">
        <v>43768.490839120372</v>
      </c>
      <c r="I41" s="4" t="s">
        <v>267</v>
      </c>
      <c r="J41" s="4" t="s">
        <v>75</v>
      </c>
      <c r="K41" s="4" t="s">
        <v>75</v>
      </c>
      <c r="L41" s="4" t="s">
        <v>75</v>
      </c>
      <c r="M41" s="4" t="s">
        <v>75</v>
      </c>
      <c r="N41" s="4" t="s">
        <v>75</v>
      </c>
      <c r="O41" s="4" t="s">
        <v>75</v>
      </c>
      <c r="P41" s="4" t="s">
        <v>76</v>
      </c>
      <c r="Q41" s="4" t="s">
        <v>77</v>
      </c>
      <c r="R41" s="4" t="s">
        <v>95</v>
      </c>
      <c r="S41" s="4" t="s">
        <v>96</v>
      </c>
      <c r="T41" s="4" t="s">
        <v>127</v>
      </c>
      <c r="U41" s="4" t="s">
        <v>81</v>
      </c>
      <c r="V41" s="4" t="s">
        <v>112</v>
      </c>
      <c r="W41" s="4" t="s">
        <v>98</v>
      </c>
      <c r="X41" s="4" t="s">
        <v>460</v>
      </c>
      <c r="Y41" s="4" t="s">
        <v>75</v>
      </c>
      <c r="Z41" s="4" t="s">
        <v>314</v>
      </c>
      <c r="AA41" s="4" t="s">
        <v>75</v>
      </c>
      <c r="AB41" s="4" t="s">
        <v>87</v>
      </c>
      <c r="AC41" s="10">
        <v>3008.49</v>
      </c>
      <c r="AD41" s="4" t="s">
        <v>115</v>
      </c>
      <c r="AE41" s="4" t="s">
        <v>89</v>
      </c>
      <c r="AF41" s="4" t="s">
        <v>106</v>
      </c>
      <c r="AG41" s="7"/>
      <c r="AH41" s="7"/>
      <c r="AI41" s="7" t="s">
        <v>453</v>
      </c>
      <c r="AJ41" s="7"/>
      <c r="AK41" s="4" t="s">
        <v>75</v>
      </c>
      <c r="AL41" s="4" t="s">
        <v>75</v>
      </c>
      <c r="AM41" s="4" t="s">
        <v>460</v>
      </c>
      <c r="AN41" s="4" t="s">
        <v>75</v>
      </c>
      <c r="AO41" s="4" t="s">
        <v>75</v>
      </c>
      <c r="AP41" s="4" t="s">
        <v>75</v>
      </c>
    </row>
    <row r="42" spans="1:42" s="5" customFormat="1" x14ac:dyDescent="0.2">
      <c r="A42" s="6">
        <v>43768.490023148152</v>
      </c>
      <c r="B42" s="6">
        <v>43768.491643518515</v>
      </c>
      <c r="C42" s="4" t="s">
        <v>71</v>
      </c>
      <c r="D42" s="4" t="s">
        <v>268</v>
      </c>
      <c r="E42" s="5">
        <v>100</v>
      </c>
      <c r="F42" s="5">
        <v>140</v>
      </c>
      <c r="G42" s="4" t="s">
        <v>73</v>
      </c>
      <c r="H42" s="6">
        <v>43768.491662800923</v>
      </c>
      <c r="I42" s="4" t="s">
        <v>269</v>
      </c>
      <c r="J42" s="4" t="s">
        <v>75</v>
      </c>
      <c r="K42" s="4" t="s">
        <v>75</v>
      </c>
      <c r="L42" s="4" t="s">
        <v>75</v>
      </c>
      <c r="M42" s="4" t="s">
        <v>75</v>
      </c>
      <c r="N42" s="4" t="s">
        <v>75</v>
      </c>
      <c r="O42" s="4" t="s">
        <v>75</v>
      </c>
      <c r="P42" s="4" t="s">
        <v>76</v>
      </c>
      <c r="Q42" s="4" t="s">
        <v>77</v>
      </c>
      <c r="R42" s="4" t="s">
        <v>111</v>
      </c>
      <c r="S42" s="4" t="s">
        <v>96</v>
      </c>
      <c r="T42" s="4" t="s">
        <v>127</v>
      </c>
      <c r="U42" s="4" t="s">
        <v>104</v>
      </c>
      <c r="V42" s="4" t="s">
        <v>82</v>
      </c>
      <c r="W42" s="4" t="s">
        <v>98</v>
      </c>
      <c r="X42" s="4" t="s">
        <v>115</v>
      </c>
      <c r="Y42" s="4" t="s">
        <v>75</v>
      </c>
      <c r="Z42" s="4" t="s">
        <v>89</v>
      </c>
      <c r="AA42" s="4" t="s">
        <v>75</v>
      </c>
      <c r="AB42" s="4" t="s">
        <v>87</v>
      </c>
      <c r="AC42" s="10">
        <v>1900.68</v>
      </c>
      <c r="AD42" s="4" t="s">
        <v>115</v>
      </c>
      <c r="AE42" s="4" t="s">
        <v>145</v>
      </c>
      <c r="AF42" s="4" t="s">
        <v>106</v>
      </c>
      <c r="AG42" s="7"/>
      <c r="AH42" s="7"/>
      <c r="AI42" s="7" t="s">
        <v>453</v>
      </c>
      <c r="AJ42" s="7"/>
      <c r="AK42" s="4" t="s">
        <v>75</v>
      </c>
      <c r="AL42" s="4" t="s">
        <v>270</v>
      </c>
      <c r="AM42" s="4" t="s">
        <v>196</v>
      </c>
      <c r="AN42" s="4" t="s">
        <v>75</v>
      </c>
      <c r="AO42" s="4" t="s">
        <v>75</v>
      </c>
      <c r="AP42" s="4" t="s">
        <v>75</v>
      </c>
    </row>
    <row r="43" spans="1:42" s="5" customFormat="1" x14ac:dyDescent="0.2">
      <c r="A43" s="6">
        <v>43768.49114583333</v>
      </c>
      <c r="B43" s="6">
        <v>43768.492152777777</v>
      </c>
      <c r="C43" s="4" t="s">
        <v>71</v>
      </c>
      <c r="D43" s="4" t="s">
        <v>271</v>
      </c>
      <c r="E43" s="5">
        <v>100</v>
      </c>
      <c r="F43" s="5">
        <v>86</v>
      </c>
      <c r="G43" s="4" t="s">
        <v>73</v>
      </c>
      <c r="H43" s="6">
        <v>43768.492158090281</v>
      </c>
      <c r="I43" s="4" t="s">
        <v>272</v>
      </c>
      <c r="J43" s="4" t="s">
        <v>75</v>
      </c>
      <c r="K43" s="4" t="s">
        <v>75</v>
      </c>
      <c r="L43" s="4" t="s">
        <v>75</v>
      </c>
      <c r="M43" s="4" t="s">
        <v>75</v>
      </c>
      <c r="N43" s="4" t="s">
        <v>75</v>
      </c>
      <c r="O43" s="4" t="s">
        <v>75</v>
      </c>
      <c r="P43" s="4" t="s">
        <v>76</v>
      </c>
      <c r="Q43" s="4" t="s">
        <v>77</v>
      </c>
      <c r="R43" s="4" t="s">
        <v>95</v>
      </c>
      <c r="S43" s="4" t="s">
        <v>79</v>
      </c>
      <c r="T43" s="4" t="s">
        <v>127</v>
      </c>
      <c r="U43" s="4" t="s">
        <v>81</v>
      </c>
      <c r="V43" s="4" t="s">
        <v>97</v>
      </c>
      <c r="W43" s="4" t="s">
        <v>172</v>
      </c>
      <c r="X43" s="4" t="s">
        <v>460</v>
      </c>
      <c r="Y43" s="4" t="s">
        <v>75</v>
      </c>
      <c r="Z43" s="4" t="s">
        <v>89</v>
      </c>
      <c r="AA43" s="4" t="s">
        <v>75</v>
      </c>
      <c r="AB43" s="4" t="s">
        <v>87</v>
      </c>
      <c r="AC43" s="10">
        <v>2003.42</v>
      </c>
      <c r="AD43" s="4" t="s">
        <v>88</v>
      </c>
      <c r="AE43" s="4" t="s">
        <v>89</v>
      </c>
      <c r="AF43" s="4" t="s">
        <v>106</v>
      </c>
      <c r="AG43" s="7"/>
      <c r="AH43" s="7"/>
      <c r="AI43" s="7" t="s">
        <v>453</v>
      </c>
      <c r="AJ43" s="7"/>
      <c r="AK43" s="4" t="s">
        <v>75</v>
      </c>
      <c r="AL43" s="4" t="s">
        <v>196</v>
      </c>
      <c r="AM43" s="4" t="s">
        <v>196</v>
      </c>
      <c r="AN43" s="4" t="s">
        <v>75</v>
      </c>
      <c r="AO43" s="4" t="s">
        <v>75</v>
      </c>
      <c r="AP43" s="4" t="s">
        <v>75</v>
      </c>
    </row>
    <row r="44" spans="1:42" s="5" customFormat="1" x14ac:dyDescent="0.2">
      <c r="A44" s="6">
        <v>43768.492337962962</v>
      </c>
      <c r="B44" s="6">
        <v>43768.495219907411</v>
      </c>
      <c r="C44" s="4" t="s">
        <v>71</v>
      </c>
      <c r="D44" s="4" t="s">
        <v>273</v>
      </c>
      <c r="E44" s="5">
        <v>100</v>
      </c>
      <c r="F44" s="5">
        <v>249</v>
      </c>
      <c r="G44" s="4" t="s">
        <v>73</v>
      </c>
      <c r="H44" s="6">
        <v>43768.495236435185</v>
      </c>
      <c r="I44" s="4" t="s">
        <v>274</v>
      </c>
      <c r="J44" s="4" t="s">
        <v>75</v>
      </c>
      <c r="K44" s="4" t="s">
        <v>75</v>
      </c>
      <c r="L44" s="4" t="s">
        <v>75</v>
      </c>
      <c r="M44" s="4" t="s">
        <v>75</v>
      </c>
      <c r="N44" s="4" t="s">
        <v>75</v>
      </c>
      <c r="O44" s="4" t="s">
        <v>75</v>
      </c>
      <c r="P44" s="4" t="s">
        <v>76</v>
      </c>
      <c r="Q44" s="4" t="s">
        <v>77</v>
      </c>
      <c r="R44" s="4" t="s">
        <v>78</v>
      </c>
      <c r="S44" s="4" t="s">
        <v>96</v>
      </c>
      <c r="T44" s="4" t="s">
        <v>142</v>
      </c>
      <c r="U44" s="4" t="s">
        <v>81</v>
      </c>
      <c r="V44" s="4" t="s">
        <v>112</v>
      </c>
      <c r="W44" s="4" t="s">
        <v>83</v>
      </c>
      <c r="X44" s="4" t="s">
        <v>84</v>
      </c>
      <c r="Y44" s="4" t="s">
        <v>75</v>
      </c>
      <c r="Z44" s="4" t="s">
        <v>314</v>
      </c>
      <c r="AA44" s="4" t="s">
        <v>275</v>
      </c>
      <c r="AB44" s="4" t="s">
        <v>87</v>
      </c>
      <c r="AC44" s="10">
        <v>5703.85</v>
      </c>
      <c r="AD44" s="4" t="s">
        <v>115</v>
      </c>
      <c r="AE44" s="4" t="s">
        <v>145</v>
      </c>
      <c r="AF44" s="4" t="s">
        <v>106</v>
      </c>
      <c r="AG44" s="7"/>
      <c r="AH44" s="7"/>
      <c r="AI44" s="7" t="s">
        <v>453</v>
      </c>
      <c r="AJ44" s="7"/>
      <c r="AK44" s="4" t="s">
        <v>75</v>
      </c>
      <c r="AL44" s="4" t="s">
        <v>276</v>
      </c>
      <c r="AM44" s="4" t="s">
        <v>414</v>
      </c>
      <c r="AN44" s="4" t="s">
        <v>277</v>
      </c>
      <c r="AO44" s="4" t="s">
        <v>75</v>
      </c>
      <c r="AP44" s="4" t="s">
        <v>75</v>
      </c>
    </row>
    <row r="45" spans="1:42" s="5" customFormat="1" x14ac:dyDescent="0.2">
      <c r="A45" s="6">
        <v>43768.495023148149</v>
      </c>
      <c r="B45" s="6">
        <v>43768.502858796295</v>
      </c>
      <c r="C45" s="4" t="s">
        <v>71</v>
      </c>
      <c r="D45" s="4" t="s">
        <v>278</v>
      </c>
      <c r="E45" s="5">
        <v>100</v>
      </c>
      <c r="F45" s="5">
        <v>676</v>
      </c>
      <c r="G45" s="4" t="s">
        <v>73</v>
      </c>
      <c r="H45" s="6">
        <v>43768.502868912037</v>
      </c>
      <c r="I45" s="4" t="s">
        <v>279</v>
      </c>
      <c r="J45" s="4" t="s">
        <v>75</v>
      </c>
      <c r="K45" s="4" t="s">
        <v>75</v>
      </c>
      <c r="L45" s="4" t="s">
        <v>75</v>
      </c>
      <c r="M45" s="4" t="s">
        <v>75</v>
      </c>
      <c r="N45" s="4" t="s">
        <v>75</v>
      </c>
      <c r="O45" s="4" t="s">
        <v>75</v>
      </c>
      <c r="P45" s="4" t="s">
        <v>76</v>
      </c>
      <c r="Q45" s="4" t="s">
        <v>77</v>
      </c>
      <c r="R45" s="4" t="s">
        <v>95</v>
      </c>
      <c r="S45" s="4" t="s">
        <v>79</v>
      </c>
      <c r="T45" s="4" t="s">
        <v>127</v>
      </c>
      <c r="U45" s="4" t="s">
        <v>81</v>
      </c>
      <c r="V45" s="4" t="s">
        <v>121</v>
      </c>
      <c r="W45" s="4" t="s">
        <v>98</v>
      </c>
      <c r="X45" s="4" t="s">
        <v>84</v>
      </c>
      <c r="Y45" s="4" t="s">
        <v>75</v>
      </c>
      <c r="Z45" s="4" t="s">
        <v>314</v>
      </c>
      <c r="AA45" s="4" t="s">
        <v>280</v>
      </c>
      <c r="AB45" s="4" t="s">
        <v>87</v>
      </c>
      <c r="AC45" s="10">
        <v>3032.49</v>
      </c>
      <c r="AD45" s="4" t="s">
        <v>152</v>
      </c>
      <c r="AE45" s="4" t="s">
        <v>89</v>
      </c>
      <c r="AF45" s="4" t="s">
        <v>146</v>
      </c>
      <c r="AG45" s="7" t="s">
        <v>137</v>
      </c>
      <c r="AH45" s="7" t="s">
        <v>100</v>
      </c>
      <c r="AI45" s="7" t="s">
        <v>453</v>
      </c>
      <c r="AJ45" s="7"/>
      <c r="AK45" s="4" t="s">
        <v>75</v>
      </c>
      <c r="AL45" s="4" t="s">
        <v>281</v>
      </c>
      <c r="AM45" s="4" t="s">
        <v>459</v>
      </c>
      <c r="AN45" s="4" t="s">
        <v>282</v>
      </c>
      <c r="AO45" s="4" t="s">
        <v>75</v>
      </c>
      <c r="AP45" s="4" t="s">
        <v>75</v>
      </c>
    </row>
    <row r="46" spans="1:42" s="5" customFormat="1" x14ac:dyDescent="0.2">
      <c r="A46" s="6">
        <v>43768.506006944444</v>
      </c>
      <c r="B46" s="6">
        <v>43768.509641203702</v>
      </c>
      <c r="C46" s="4" t="s">
        <v>71</v>
      </c>
      <c r="D46" s="4" t="s">
        <v>283</v>
      </c>
      <c r="E46" s="5">
        <v>100</v>
      </c>
      <c r="F46" s="5">
        <v>314</v>
      </c>
      <c r="G46" s="4" t="s">
        <v>73</v>
      </c>
      <c r="H46" s="6">
        <v>43768.509647604165</v>
      </c>
      <c r="I46" s="4" t="s">
        <v>284</v>
      </c>
      <c r="J46" s="4" t="s">
        <v>75</v>
      </c>
      <c r="K46" s="4" t="s">
        <v>75</v>
      </c>
      <c r="L46" s="4" t="s">
        <v>75</v>
      </c>
      <c r="M46" s="4" t="s">
        <v>75</v>
      </c>
      <c r="N46" s="4" t="s">
        <v>75</v>
      </c>
      <c r="O46" s="4" t="s">
        <v>75</v>
      </c>
      <c r="P46" s="4" t="s">
        <v>76</v>
      </c>
      <c r="Q46" s="4" t="s">
        <v>77</v>
      </c>
      <c r="R46" s="4" t="s">
        <v>111</v>
      </c>
      <c r="S46" s="4" t="s">
        <v>96</v>
      </c>
      <c r="T46" s="4" t="s">
        <v>142</v>
      </c>
      <c r="U46" s="4" t="s">
        <v>104</v>
      </c>
      <c r="V46" s="4" t="s">
        <v>97</v>
      </c>
      <c r="W46" s="4" t="s">
        <v>98</v>
      </c>
      <c r="X46" s="4" t="s">
        <v>115</v>
      </c>
      <c r="Y46" s="4" t="s">
        <v>75</v>
      </c>
      <c r="Z46" s="4" t="s">
        <v>314</v>
      </c>
      <c r="AA46" s="4" t="s">
        <v>285</v>
      </c>
      <c r="AB46" s="4" t="s">
        <v>99</v>
      </c>
      <c r="AC46" s="10">
        <v>930.82</v>
      </c>
      <c r="AD46" s="4" t="s">
        <v>152</v>
      </c>
      <c r="AE46" s="4" t="s">
        <v>89</v>
      </c>
      <c r="AF46" s="4" t="s">
        <v>106</v>
      </c>
      <c r="AG46" s="7"/>
      <c r="AH46" s="7"/>
      <c r="AI46" s="7" t="s">
        <v>453</v>
      </c>
      <c r="AJ46" s="7"/>
      <c r="AK46" s="4" t="s">
        <v>75</v>
      </c>
      <c r="AL46" s="4" t="s">
        <v>286</v>
      </c>
      <c r="AM46" s="4" t="s">
        <v>196</v>
      </c>
      <c r="AN46" s="4" t="s">
        <v>287</v>
      </c>
      <c r="AO46" s="4" t="s">
        <v>75</v>
      </c>
      <c r="AP46" s="4" t="s">
        <v>75</v>
      </c>
    </row>
    <row r="47" spans="1:42" s="5" customFormat="1" x14ac:dyDescent="0.2">
      <c r="A47" s="6">
        <v>43768.528067129628</v>
      </c>
      <c r="B47" s="6">
        <v>43768.532523148147</v>
      </c>
      <c r="C47" s="4" t="s">
        <v>71</v>
      </c>
      <c r="D47" s="4" t="s">
        <v>288</v>
      </c>
      <c r="E47" s="5">
        <v>100</v>
      </c>
      <c r="F47" s="5">
        <v>384</v>
      </c>
      <c r="G47" s="4" t="s">
        <v>73</v>
      </c>
      <c r="H47" s="6">
        <v>43768.532535300925</v>
      </c>
      <c r="I47" s="4" t="s">
        <v>289</v>
      </c>
      <c r="J47" s="4" t="s">
        <v>75</v>
      </c>
      <c r="K47" s="4" t="s">
        <v>75</v>
      </c>
      <c r="L47" s="4" t="s">
        <v>75</v>
      </c>
      <c r="M47" s="4" t="s">
        <v>75</v>
      </c>
      <c r="N47" s="4" t="s">
        <v>75</v>
      </c>
      <c r="O47" s="4" t="s">
        <v>75</v>
      </c>
      <c r="P47" s="4" t="s">
        <v>76</v>
      </c>
      <c r="Q47" s="4" t="s">
        <v>77</v>
      </c>
      <c r="R47" s="4" t="s">
        <v>78</v>
      </c>
      <c r="S47" s="4" t="s">
        <v>96</v>
      </c>
      <c r="T47" s="4" t="s">
        <v>142</v>
      </c>
      <c r="U47" s="4" t="s">
        <v>81</v>
      </c>
      <c r="V47" s="4" t="s">
        <v>121</v>
      </c>
      <c r="W47" s="4" t="s">
        <v>98</v>
      </c>
      <c r="X47" s="4" t="s">
        <v>84</v>
      </c>
      <c r="Y47" s="4" t="s">
        <v>75</v>
      </c>
      <c r="Z47" s="4" t="s">
        <v>89</v>
      </c>
      <c r="AA47" s="4" t="s">
        <v>75</v>
      </c>
      <c r="AB47" s="4" t="s">
        <v>99</v>
      </c>
      <c r="AC47" s="10">
        <v>5569.62</v>
      </c>
      <c r="AD47" s="4" t="s">
        <v>88</v>
      </c>
      <c r="AE47" s="4" t="s">
        <v>89</v>
      </c>
      <c r="AF47" s="4" t="s">
        <v>100</v>
      </c>
      <c r="AG47" s="7"/>
      <c r="AH47" s="7" t="s">
        <v>100</v>
      </c>
      <c r="AI47" s="7"/>
      <c r="AJ47" s="7"/>
      <c r="AK47" s="4" t="s">
        <v>75</v>
      </c>
      <c r="AL47" s="4" t="s">
        <v>290</v>
      </c>
      <c r="AM47" s="4" t="s">
        <v>196</v>
      </c>
      <c r="AN47" s="4" t="s">
        <v>291</v>
      </c>
      <c r="AO47" s="4" t="s">
        <v>75</v>
      </c>
      <c r="AP47" s="4" t="s">
        <v>75</v>
      </c>
    </row>
    <row r="48" spans="1:42" s="5" customFormat="1" x14ac:dyDescent="0.2">
      <c r="A48" s="6">
        <v>43768.529849537037</v>
      </c>
      <c r="B48" s="6">
        <v>43768.53496527778</v>
      </c>
      <c r="C48" s="4" t="s">
        <v>71</v>
      </c>
      <c r="D48" s="4" t="s">
        <v>292</v>
      </c>
      <c r="E48" s="5">
        <v>100</v>
      </c>
      <c r="F48" s="5">
        <v>442</v>
      </c>
      <c r="G48" s="4" t="s">
        <v>73</v>
      </c>
      <c r="H48" s="6">
        <v>43768.534977835647</v>
      </c>
      <c r="I48" s="4" t="s">
        <v>293</v>
      </c>
      <c r="J48" s="4" t="s">
        <v>75</v>
      </c>
      <c r="K48" s="4" t="s">
        <v>75</v>
      </c>
      <c r="L48" s="4" t="s">
        <v>75</v>
      </c>
      <c r="M48" s="4" t="s">
        <v>75</v>
      </c>
      <c r="N48" s="4" t="s">
        <v>75</v>
      </c>
      <c r="O48" s="4" t="s">
        <v>75</v>
      </c>
      <c r="P48" s="4" t="s">
        <v>76</v>
      </c>
      <c r="Q48" s="4" t="s">
        <v>77</v>
      </c>
      <c r="R48" s="4" t="s">
        <v>78</v>
      </c>
      <c r="S48" s="4" t="s">
        <v>79</v>
      </c>
      <c r="T48" s="4" t="s">
        <v>127</v>
      </c>
      <c r="U48" s="4" t="s">
        <v>81</v>
      </c>
      <c r="V48" s="4" t="s">
        <v>294</v>
      </c>
      <c r="W48" s="4" t="s">
        <v>83</v>
      </c>
      <c r="X48" s="4" t="s">
        <v>460</v>
      </c>
      <c r="Y48" s="4" t="s">
        <v>75</v>
      </c>
      <c r="Z48" s="4" t="s">
        <v>314</v>
      </c>
      <c r="AA48" s="4" t="s">
        <v>295</v>
      </c>
      <c r="AB48" s="4" t="s">
        <v>87</v>
      </c>
      <c r="AC48" s="10">
        <v>15000</v>
      </c>
      <c r="AD48" s="4" t="s">
        <v>115</v>
      </c>
      <c r="AE48" s="4" t="s">
        <v>89</v>
      </c>
      <c r="AF48" s="4" t="s">
        <v>260</v>
      </c>
      <c r="AG48" s="7"/>
      <c r="AH48" s="7"/>
      <c r="AI48" s="7" t="s">
        <v>453</v>
      </c>
      <c r="AJ48" s="4" t="s">
        <v>296</v>
      </c>
      <c r="AK48" s="4" t="s">
        <v>296</v>
      </c>
      <c r="AL48" s="4" t="s">
        <v>297</v>
      </c>
      <c r="AM48" s="4" t="s">
        <v>459</v>
      </c>
      <c r="AN48" s="4" t="s">
        <v>298</v>
      </c>
      <c r="AO48" s="4" t="s">
        <v>75</v>
      </c>
      <c r="AP48" s="4" t="s">
        <v>75</v>
      </c>
    </row>
    <row r="49" spans="1:42" s="5" customFormat="1" x14ac:dyDescent="0.2">
      <c r="A49" s="6">
        <v>43768.533090277779</v>
      </c>
      <c r="B49" s="6">
        <v>43768.535254629627</v>
      </c>
      <c r="C49" s="4" t="s">
        <v>71</v>
      </c>
      <c r="D49" s="4" t="s">
        <v>288</v>
      </c>
      <c r="E49" s="5">
        <v>100</v>
      </c>
      <c r="F49" s="5">
        <v>187</v>
      </c>
      <c r="G49" s="4" t="s">
        <v>73</v>
      </c>
      <c r="H49" s="6">
        <v>43768.535270266206</v>
      </c>
      <c r="I49" s="4" t="s">
        <v>299</v>
      </c>
      <c r="J49" s="4" t="s">
        <v>75</v>
      </c>
      <c r="K49" s="4" t="s">
        <v>75</v>
      </c>
      <c r="L49" s="4" t="s">
        <v>75</v>
      </c>
      <c r="M49" s="4" t="s">
        <v>75</v>
      </c>
      <c r="N49" s="4" t="s">
        <v>75</v>
      </c>
      <c r="O49" s="4" t="s">
        <v>75</v>
      </c>
      <c r="P49" s="4" t="s">
        <v>76</v>
      </c>
      <c r="Q49" s="4" t="s">
        <v>77</v>
      </c>
      <c r="R49" s="4" t="s">
        <v>111</v>
      </c>
      <c r="S49" s="4" t="s">
        <v>96</v>
      </c>
      <c r="T49" s="4" t="s">
        <v>142</v>
      </c>
      <c r="U49" s="4" t="s">
        <v>81</v>
      </c>
      <c r="V49" s="4" t="s">
        <v>97</v>
      </c>
      <c r="W49" s="4" t="s">
        <v>83</v>
      </c>
      <c r="X49" s="4" t="s">
        <v>460</v>
      </c>
      <c r="Y49" s="4" t="s">
        <v>75</v>
      </c>
      <c r="Z49" s="4" t="s">
        <v>314</v>
      </c>
      <c r="AA49" s="4" t="s">
        <v>300</v>
      </c>
      <c r="AB49" s="4" t="s">
        <v>99</v>
      </c>
      <c r="AC49" s="10">
        <v>9008.44</v>
      </c>
      <c r="AD49" s="4" t="s">
        <v>128</v>
      </c>
      <c r="AE49" s="4" t="s">
        <v>89</v>
      </c>
      <c r="AF49" s="4" t="s">
        <v>301</v>
      </c>
      <c r="AG49" s="7"/>
      <c r="AH49" s="7"/>
      <c r="AI49" s="7"/>
      <c r="AJ49" s="4" t="s">
        <v>302</v>
      </c>
      <c r="AK49" s="4" t="s">
        <v>302</v>
      </c>
      <c r="AL49" s="4" t="s">
        <v>303</v>
      </c>
      <c r="AM49" s="4" t="s">
        <v>196</v>
      </c>
      <c r="AN49" s="4" t="s">
        <v>75</v>
      </c>
      <c r="AO49" s="4" t="s">
        <v>75</v>
      </c>
      <c r="AP49" s="4" t="s">
        <v>75</v>
      </c>
    </row>
    <row r="50" spans="1:42" s="5" customFormat="1" x14ac:dyDescent="0.2">
      <c r="A50" s="6">
        <v>43768.492511574077</v>
      </c>
      <c r="B50" s="6">
        <v>43768.541956018518</v>
      </c>
      <c r="C50" s="4" t="s">
        <v>71</v>
      </c>
      <c r="D50" s="4" t="s">
        <v>304</v>
      </c>
      <c r="E50" s="5">
        <v>100</v>
      </c>
      <c r="F50" s="5">
        <v>4272</v>
      </c>
      <c r="G50" s="4" t="s">
        <v>73</v>
      </c>
      <c r="H50" s="6">
        <v>43768.541966909725</v>
      </c>
      <c r="I50" s="4" t="s">
        <v>305</v>
      </c>
      <c r="J50" s="4" t="s">
        <v>75</v>
      </c>
      <c r="K50" s="4" t="s">
        <v>75</v>
      </c>
      <c r="L50" s="4" t="s">
        <v>75</v>
      </c>
      <c r="M50" s="4" t="s">
        <v>75</v>
      </c>
      <c r="N50" s="4" t="s">
        <v>75</v>
      </c>
      <c r="O50" s="4" t="s">
        <v>75</v>
      </c>
      <c r="P50" s="4" t="s">
        <v>76</v>
      </c>
      <c r="Q50" s="4" t="s">
        <v>77</v>
      </c>
      <c r="R50" s="4" t="s">
        <v>95</v>
      </c>
      <c r="S50" s="4" t="s">
        <v>79</v>
      </c>
      <c r="T50" s="4" t="s">
        <v>127</v>
      </c>
      <c r="U50" s="4" t="s">
        <v>81</v>
      </c>
      <c r="V50" s="4" t="s">
        <v>112</v>
      </c>
      <c r="W50" s="4" t="s">
        <v>83</v>
      </c>
      <c r="X50" s="4" t="s">
        <v>84</v>
      </c>
      <c r="Y50" s="4" t="s">
        <v>75</v>
      </c>
      <c r="Z50" s="4" t="s">
        <v>314</v>
      </c>
      <c r="AA50" s="4" t="s">
        <v>306</v>
      </c>
      <c r="AB50" s="4" t="s">
        <v>87</v>
      </c>
      <c r="AC50" s="10">
        <v>7580.87</v>
      </c>
      <c r="AD50" s="4" t="s">
        <v>115</v>
      </c>
      <c r="AE50" s="4" t="s">
        <v>89</v>
      </c>
      <c r="AF50" s="4" t="s">
        <v>307</v>
      </c>
      <c r="AG50" s="7"/>
      <c r="AH50" s="7" t="s">
        <v>100</v>
      </c>
      <c r="AI50" s="7"/>
      <c r="AJ50" s="4" t="s">
        <v>308</v>
      </c>
      <c r="AK50" s="4" t="s">
        <v>308</v>
      </c>
      <c r="AL50" s="4" t="s">
        <v>309</v>
      </c>
      <c r="AM50" s="4" t="s">
        <v>196</v>
      </c>
      <c r="AN50" s="4" t="s">
        <v>310</v>
      </c>
      <c r="AO50" s="4" t="s">
        <v>75</v>
      </c>
      <c r="AP50" s="4" t="s">
        <v>75</v>
      </c>
    </row>
    <row r="51" spans="1:42" s="5" customFormat="1" x14ac:dyDescent="0.2">
      <c r="A51" s="6">
        <v>43768.570891203701</v>
      </c>
      <c r="B51" s="6">
        <v>43768.572210648148</v>
      </c>
      <c r="C51" s="4" t="s">
        <v>71</v>
      </c>
      <c r="D51" s="4" t="s">
        <v>311</v>
      </c>
      <c r="E51" s="5">
        <v>100</v>
      </c>
      <c r="F51" s="5">
        <v>113</v>
      </c>
      <c r="G51" s="4" t="s">
        <v>73</v>
      </c>
      <c r="H51" s="6">
        <v>43768.572230486112</v>
      </c>
      <c r="I51" s="4" t="s">
        <v>312</v>
      </c>
      <c r="J51" s="4" t="s">
        <v>75</v>
      </c>
      <c r="K51" s="4" t="s">
        <v>75</v>
      </c>
      <c r="L51" s="4" t="s">
        <v>75</v>
      </c>
      <c r="M51" s="4" t="s">
        <v>75</v>
      </c>
      <c r="N51" s="4" t="s">
        <v>75</v>
      </c>
      <c r="O51" s="4" t="s">
        <v>75</v>
      </c>
      <c r="P51" s="4" t="s">
        <v>76</v>
      </c>
      <c r="Q51" s="4" t="s">
        <v>77</v>
      </c>
      <c r="R51" s="4" t="s">
        <v>95</v>
      </c>
      <c r="S51" s="4" t="s">
        <v>79</v>
      </c>
      <c r="T51" s="4" t="s">
        <v>127</v>
      </c>
      <c r="U51" s="4" t="s">
        <v>81</v>
      </c>
      <c r="V51" s="4" t="s">
        <v>112</v>
      </c>
      <c r="W51" s="4" t="s">
        <v>83</v>
      </c>
      <c r="X51" s="4" t="s">
        <v>143</v>
      </c>
      <c r="Y51" s="4" t="s">
        <v>75</v>
      </c>
      <c r="Z51" s="4" t="s">
        <v>314</v>
      </c>
      <c r="AA51" s="4" t="s">
        <v>313</v>
      </c>
      <c r="AB51" s="4" t="s">
        <v>87</v>
      </c>
      <c r="AC51" s="10">
        <v>3063.66</v>
      </c>
      <c r="AD51" s="4" t="s">
        <v>229</v>
      </c>
      <c r="AE51" s="4" t="s">
        <v>89</v>
      </c>
      <c r="AF51" s="4" t="s">
        <v>106</v>
      </c>
      <c r="AG51" s="7"/>
      <c r="AH51" s="7"/>
      <c r="AI51" s="7" t="s">
        <v>453</v>
      </c>
      <c r="AJ51" s="7"/>
      <c r="AK51" s="4" t="s">
        <v>75</v>
      </c>
      <c r="AL51" s="4" t="s">
        <v>314</v>
      </c>
      <c r="AM51" s="4" t="s">
        <v>196</v>
      </c>
      <c r="AN51" s="4" t="s">
        <v>315</v>
      </c>
      <c r="AO51" s="4" t="s">
        <v>75</v>
      </c>
      <c r="AP51" s="4" t="s">
        <v>75</v>
      </c>
    </row>
    <row r="52" spans="1:42" s="5" customFormat="1" x14ac:dyDescent="0.2">
      <c r="A52" s="6">
        <v>43768.574305555558</v>
      </c>
      <c r="B52" s="6">
        <v>43768.576238425929</v>
      </c>
      <c r="C52" s="4" t="s">
        <v>71</v>
      </c>
      <c r="D52" s="4" t="s">
        <v>316</v>
      </c>
      <c r="E52" s="5">
        <v>100</v>
      </c>
      <c r="F52" s="5">
        <v>166</v>
      </c>
      <c r="G52" s="4" t="s">
        <v>73</v>
      </c>
      <c r="H52" s="6">
        <v>43768.576243414354</v>
      </c>
      <c r="I52" s="4" t="s">
        <v>317</v>
      </c>
      <c r="J52" s="4" t="s">
        <v>75</v>
      </c>
      <c r="K52" s="4" t="s">
        <v>75</v>
      </c>
      <c r="L52" s="4" t="s">
        <v>75</v>
      </c>
      <c r="M52" s="4" t="s">
        <v>75</v>
      </c>
      <c r="N52" s="4" t="s">
        <v>75</v>
      </c>
      <c r="O52" s="4" t="s">
        <v>75</v>
      </c>
      <c r="P52" s="4" t="s">
        <v>76</v>
      </c>
      <c r="Q52" s="4" t="s">
        <v>77</v>
      </c>
      <c r="R52" s="4" t="s">
        <v>78</v>
      </c>
      <c r="S52" s="4" t="s">
        <v>96</v>
      </c>
      <c r="T52" s="4" t="s">
        <v>127</v>
      </c>
      <c r="U52" s="4" t="s">
        <v>104</v>
      </c>
      <c r="V52" s="4" t="s">
        <v>112</v>
      </c>
      <c r="W52" s="4" t="s">
        <v>172</v>
      </c>
      <c r="X52" s="4" t="s">
        <v>84</v>
      </c>
      <c r="Y52" s="4" t="s">
        <v>75</v>
      </c>
      <c r="Z52" s="4" t="s">
        <v>314</v>
      </c>
      <c r="AA52" s="4" t="s">
        <v>318</v>
      </c>
      <c r="AB52" s="4" t="s">
        <v>87</v>
      </c>
      <c r="AC52" s="10">
        <v>6011.06</v>
      </c>
      <c r="AD52" s="4" t="s">
        <v>88</v>
      </c>
      <c r="AE52" s="4" t="s">
        <v>145</v>
      </c>
      <c r="AF52" s="4" t="s">
        <v>234</v>
      </c>
      <c r="AG52" s="7" t="s">
        <v>137</v>
      </c>
      <c r="AH52" s="7"/>
      <c r="AI52" s="7" t="s">
        <v>453</v>
      </c>
      <c r="AJ52" s="7"/>
      <c r="AK52" s="4" t="s">
        <v>75</v>
      </c>
      <c r="AL52" s="4" t="s">
        <v>319</v>
      </c>
      <c r="AM52" s="4" t="s">
        <v>196</v>
      </c>
      <c r="AN52" s="4" t="s">
        <v>320</v>
      </c>
      <c r="AO52" s="4" t="s">
        <v>75</v>
      </c>
      <c r="AP52" s="4" t="s">
        <v>75</v>
      </c>
    </row>
    <row r="53" spans="1:42" s="5" customFormat="1" x14ac:dyDescent="0.2">
      <c r="A53" s="6">
        <v>43768.577233796299</v>
      </c>
      <c r="B53" s="6">
        <v>43768.579965277779</v>
      </c>
      <c r="C53" s="4" t="s">
        <v>71</v>
      </c>
      <c r="D53" s="4" t="s">
        <v>321</v>
      </c>
      <c r="E53" s="5">
        <v>100</v>
      </c>
      <c r="F53" s="5">
        <v>236</v>
      </c>
      <c r="G53" s="4" t="s">
        <v>73</v>
      </c>
      <c r="H53" s="6">
        <v>43768.579969652776</v>
      </c>
      <c r="I53" s="4" t="s">
        <v>322</v>
      </c>
      <c r="J53" s="4" t="s">
        <v>75</v>
      </c>
      <c r="K53" s="4" t="s">
        <v>75</v>
      </c>
      <c r="L53" s="4" t="s">
        <v>75</v>
      </c>
      <c r="M53" s="4" t="s">
        <v>75</v>
      </c>
      <c r="N53" s="4" t="s">
        <v>75</v>
      </c>
      <c r="O53" s="4" t="s">
        <v>75</v>
      </c>
      <c r="P53" s="4" t="s">
        <v>76</v>
      </c>
      <c r="Q53" s="4" t="s">
        <v>77</v>
      </c>
      <c r="R53" s="4" t="s">
        <v>78</v>
      </c>
      <c r="S53" s="4" t="s">
        <v>79</v>
      </c>
      <c r="T53" s="4" t="s">
        <v>127</v>
      </c>
      <c r="U53" s="4" t="s">
        <v>81</v>
      </c>
      <c r="V53" s="4" t="s">
        <v>121</v>
      </c>
      <c r="W53" s="4" t="s">
        <v>98</v>
      </c>
      <c r="X53" s="4" t="s">
        <v>115</v>
      </c>
      <c r="Y53" s="4" t="s">
        <v>75</v>
      </c>
      <c r="Z53" s="4" t="s">
        <v>314</v>
      </c>
      <c r="AA53" s="4" t="s">
        <v>323</v>
      </c>
      <c r="AB53" s="4" t="s">
        <v>99</v>
      </c>
      <c r="AC53" s="10">
        <v>5126.3500000000004</v>
      </c>
      <c r="AD53" s="4" t="s">
        <v>115</v>
      </c>
      <c r="AE53" s="4" t="s">
        <v>145</v>
      </c>
      <c r="AF53" s="4" t="s">
        <v>106</v>
      </c>
      <c r="AG53" s="7"/>
      <c r="AH53" s="7"/>
      <c r="AI53" s="7" t="s">
        <v>453</v>
      </c>
      <c r="AJ53" s="7"/>
      <c r="AK53" s="4" t="s">
        <v>75</v>
      </c>
      <c r="AL53" s="4" t="s">
        <v>75</v>
      </c>
      <c r="AM53" s="4" t="s">
        <v>460</v>
      </c>
      <c r="AN53" s="4" t="s">
        <v>75</v>
      </c>
      <c r="AO53" s="4" t="s">
        <v>75</v>
      </c>
      <c r="AP53" s="4" t="s">
        <v>75</v>
      </c>
    </row>
    <row r="54" spans="1:42" s="5" customFormat="1" x14ac:dyDescent="0.2">
      <c r="A54" s="6">
        <v>43768.579270833332</v>
      </c>
      <c r="B54" s="6">
        <v>43768.58148148148</v>
      </c>
      <c r="C54" s="4" t="s">
        <v>71</v>
      </c>
      <c r="D54" s="4" t="s">
        <v>324</v>
      </c>
      <c r="E54" s="5">
        <v>100</v>
      </c>
      <c r="F54" s="5">
        <v>191</v>
      </c>
      <c r="G54" s="4" t="s">
        <v>73</v>
      </c>
      <c r="H54" s="6">
        <v>43768.581491226854</v>
      </c>
      <c r="I54" s="4" t="s">
        <v>325</v>
      </c>
      <c r="J54" s="4" t="s">
        <v>75</v>
      </c>
      <c r="K54" s="4" t="s">
        <v>75</v>
      </c>
      <c r="L54" s="4" t="s">
        <v>75</v>
      </c>
      <c r="M54" s="4" t="s">
        <v>75</v>
      </c>
      <c r="N54" s="4" t="s">
        <v>75</v>
      </c>
      <c r="O54" s="4" t="s">
        <v>75</v>
      </c>
      <c r="P54" s="4" t="s">
        <v>76</v>
      </c>
      <c r="Q54" s="4" t="s">
        <v>77</v>
      </c>
      <c r="R54" s="4" t="s">
        <v>95</v>
      </c>
      <c r="S54" s="4" t="s">
        <v>79</v>
      </c>
      <c r="T54" s="4" t="s">
        <v>127</v>
      </c>
      <c r="U54" s="4" t="s">
        <v>81</v>
      </c>
      <c r="V54" s="4" t="s">
        <v>97</v>
      </c>
      <c r="W54" s="4" t="s">
        <v>98</v>
      </c>
      <c r="X54" s="4" t="s">
        <v>84</v>
      </c>
      <c r="Y54" s="4" t="s">
        <v>75</v>
      </c>
      <c r="Z54" s="4" t="s">
        <v>89</v>
      </c>
      <c r="AA54" s="4" t="s">
        <v>75</v>
      </c>
      <c r="AB54" s="4" t="s">
        <v>99</v>
      </c>
      <c r="AC54" s="10">
        <v>7296.07</v>
      </c>
      <c r="AD54" s="4" t="s">
        <v>115</v>
      </c>
      <c r="AE54" s="4" t="s">
        <v>89</v>
      </c>
      <c r="AF54" s="4" t="s">
        <v>116</v>
      </c>
      <c r="AG54" s="7"/>
      <c r="AH54" s="7" t="s">
        <v>100</v>
      </c>
      <c r="AI54" s="7" t="s">
        <v>453</v>
      </c>
      <c r="AJ54" s="7"/>
      <c r="AK54" s="4" t="s">
        <v>75</v>
      </c>
      <c r="AL54" s="4" t="s">
        <v>326</v>
      </c>
      <c r="AM54" s="4" t="s">
        <v>414</v>
      </c>
      <c r="AN54" s="4" t="s">
        <v>327</v>
      </c>
      <c r="AO54" s="4" t="s">
        <v>75</v>
      </c>
      <c r="AP54" s="4" t="s">
        <v>75</v>
      </c>
    </row>
    <row r="55" spans="1:42" s="5" customFormat="1" x14ac:dyDescent="0.2">
      <c r="A55" s="6">
        <v>43768.581724537034</v>
      </c>
      <c r="B55" s="6">
        <v>43768.582881944443</v>
      </c>
      <c r="C55" s="4" t="s">
        <v>71</v>
      </c>
      <c r="D55" s="4" t="s">
        <v>328</v>
      </c>
      <c r="E55" s="5">
        <v>100</v>
      </c>
      <c r="F55" s="5">
        <v>99</v>
      </c>
      <c r="G55" s="4" t="s">
        <v>73</v>
      </c>
      <c r="H55" s="6">
        <v>43768.582899074077</v>
      </c>
      <c r="I55" s="4" t="s">
        <v>329</v>
      </c>
      <c r="J55" s="4" t="s">
        <v>75</v>
      </c>
      <c r="K55" s="4" t="s">
        <v>75</v>
      </c>
      <c r="L55" s="4" t="s">
        <v>75</v>
      </c>
      <c r="M55" s="4" t="s">
        <v>75</v>
      </c>
      <c r="N55" s="4" t="s">
        <v>75</v>
      </c>
      <c r="O55" s="4" t="s">
        <v>75</v>
      </c>
      <c r="P55" s="4" t="s">
        <v>76</v>
      </c>
      <c r="Q55" s="4" t="s">
        <v>77</v>
      </c>
      <c r="R55" s="4" t="s">
        <v>111</v>
      </c>
      <c r="S55" s="4" t="s">
        <v>96</v>
      </c>
      <c r="T55" s="4" t="s">
        <v>127</v>
      </c>
      <c r="U55" s="4" t="s">
        <v>104</v>
      </c>
      <c r="V55" s="4" t="s">
        <v>97</v>
      </c>
      <c r="W55" s="4" t="s">
        <v>172</v>
      </c>
      <c r="X55" s="4" t="s">
        <v>460</v>
      </c>
      <c r="Y55" s="4" t="s">
        <v>75</v>
      </c>
      <c r="Z55" s="4" t="s">
        <v>314</v>
      </c>
      <c r="AA55" s="4" t="s">
        <v>330</v>
      </c>
      <c r="AB55" s="4" t="s">
        <v>87</v>
      </c>
      <c r="AC55" s="10">
        <v>3012.64</v>
      </c>
      <c r="AD55" s="4" t="s">
        <v>128</v>
      </c>
      <c r="AE55" s="4" t="s">
        <v>89</v>
      </c>
      <c r="AF55" s="4" t="s">
        <v>106</v>
      </c>
      <c r="AG55" s="7"/>
      <c r="AH55" s="7"/>
      <c r="AI55" s="7" t="s">
        <v>453</v>
      </c>
      <c r="AJ55" s="7"/>
      <c r="AK55" s="4" t="s">
        <v>75</v>
      </c>
      <c r="AL55" s="4" t="s">
        <v>196</v>
      </c>
      <c r="AM55" s="4" t="s">
        <v>196</v>
      </c>
      <c r="AN55" s="4" t="s">
        <v>75</v>
      </c>
      <c r="AO55" s="4" t="s">
        <v>75</v>
      </c>
      <c r="AP55" s="4" t="s">
        <v>75</v>
      </c>
    </row>
    <row r="56" spans="1:42" s="5" customFormat="1" x14ac:dyDescent="0.2">
      <c r="A56" s="6">
        <v>43768.590717592589</v>
      </c>
      <c r="B56" s="6">
        <v>43768.592534722222</v>
      </c>
      <c r="C56" s="4" t="s">
        <v>71</v>
      </c>
      <c r="D56" s="4" t="s">
        <v>331</v>
      </c>
      <c r="E56" s="5">
        <v>100</v>
      </c>
      <c r="F56" s="5">
        <v>156</v>
      </c>
      <c r="G56" s="4" t="s">
        <v>73</v>
      </c>
      <c r="H56" s="6">
        <v>43768.592538344907</v>
      </c>
      <c r="I56" s="4" t="s">
        <v>332</v>
      </c>
      <c r="J56" s="4" t="s">
        <v>75</v>
      </c>
      <c r="K56" s="4" t="s">
        <v>75</v>
      </c>
      <c r="L56" s="4" t="s">
        <v>75</v>
      </c>
      <c r="M56" s="4" t="s">
        <v>75</v>
      </c>
      <c r="N56" s="4" t="s">
        <v>75</v>
      </c>
      <c r="O56" s="4" t="s">
        <v>75</v>
      </c>
      <c r="P56" s="4" t="s">
        <v>76</v>
      </c>
      <c r="Q56" s="4" t="s">
        <v>77</v>
      </c>
      <c r="R56" s="4" t="s">
        <v>111</v>
      </c>
      <c r="S56" s="4" t="s">
        <v>79</v>
      </c>
      <c r="T56" s="4" t="s">
        <v>80</v>
      </c>
      <c r="U56" s="4" t="s">
        <v>104</v>
      </c>
      <c r="V56" s="4" t="s">
        <v>82</v>
      </c>
      <c r="W56" s="4" t="s">
        <v>98</v>
      </c>
      <c r="X56" s="4" t="s">
        <v>460</v>
      </c>
      <c r="Y56" s="4" t="s">
        <v>75</v>
      </c>
      <c r="Z56" s="4" t="s">
        <v>314</v>
      </c>
      <c r="AA56" s="4" t="s">
        <v>333</v>
      </c>
      <c r="AB56" s="4" t="s">
        <v>87</v>
      </c>
      <c r="AC56" s="10">
        <v>1985.56</v>
      </c>
      <c r="AD56" s="4" t="s">
        <v>88</v>
      </c>
      <c r="AE56" s="4" t="s">
        <v>89</v>
      </c>
      <c r="AF56" s="4" t="s">
        <v>146</v>
      </c>
      <c r="AG56" s="7" t="s">
        <v>137</v>
      </c>
      <c r="AH56" s="7" t="s">
        <v>100</v>
      </c>
      <c r="AI56" s="7" t="s">
        <v>453</v>
      </c>
      <c r="AJ56" s="7"/>
      <c r="AK56" s="4" t="s">
        <v>75</v>
      </c>
      <c r="AL56" s="4" t="s">
        <v>334</v>
      </c>
      <c r="AM56" s="4" t="s">
        <v>459</v>
      </c>
      <c r="AN56" s="4" t="s">
        <v>75</v>
      </c>
      <c r="AO56" s="4" t="s">
        <v>75</v>
      </c>
      <c r="AP56" s="4" t="s">
        <v>75</v>
      </c>
    </row>
    <row r="57" spans="1:42" s="5" customFormat="1" x14ac:dyDescent="0.2">
      <c r="A57" s="6">
        <v>43768.592314814814</v>
      </c>
      <c r="B57" s="6">
        <v>43768.593807870369</v>
      </c>
      <c r="C57" s="4" t="s">
        <v>71</v>
      </c>
      <c r="D57" s="4" t="s">
        <v>335</v>
      </c>
      <c r="E57" s="5">
        <v>100</v>
      </c>
      <c r="F57" s="5">
        <v>128</v>
      </c>
      <c r="G57" s="4" t="s">
        <v>73</v>
      </c>
      <c r="H57" s="6">
        <v>43768.593822164352</v>
      </c>
      <c r="I57" s="4" t="s">
        <v>336</v>
      </c>
      <c r="J57" s="4" t="s">
        <v>75</v>
      </c>
      <c r="K57" s="4" t="s">
        <v>75</v>
      </c>
      <c r="L57" s="4" t="s">
        <v>75</v>
      </c>
      <c r="M57" s="4" t="s">
        <v>75</v>
      </c>
      <c r="N57" s="4" t="s">
        <v>75</v>
      </c>
      <c r="O57" s="4" t="s">
        <v>75</v>
      </c>
      <c r="P57" s="4" t="s">
        <v>76</v>
      </c>
      <c r="Q57" s="4" t="s">
        <v>77</v>
      </c>
      <c r="R57" s="4" t="s">
        <v>111</v>
      </c>
      <c r="S57" s="4" t="s">
        <v>96</v>
      </c>
      <c r="T57" s="4" t="s">
        <v>127</v>
      </c>
      <c r="U57" s="4" t="s">
        <v>81</v>
      </c>
      <c r="V57" s="4" t="s">
        <v>97</v>
      </c>
      <c r="W57" s="4" t="s">
        <v>98</v>
      </c>
      <c r="X57" s="4" t="s">
        <v>84</v>
      </c>
      <c r="Y57" s="4" t="s">
        <v>75</v>
      </c>
      <c r="Z57" s="4" t="s">
        <v>89</v>
      </c>
      <c r="AA57" s="4" t="s">
        <v>75</v>
      </c>
      <c r="AB57" s="4" t="s">
        <v>87</v>
      </c>
      <c r="AC57" s="10">
        <v>1895.31</v>
      </c>
      <c r="AD57" s="4" t="s">
        <v>88</v>
      </c>
      <c r="AE57" s="4" t="s">
        <v>89</v>
      </c>
      <c r="AF57" s="4" t="s">
        <v>106</v>
      </c>
      <c r="AG57" s="7"/>
      <c r="AH57" s="7"/>
      <c r="AI57" s="7" t="s">
        <v>453</v>
      </c>
      <c r="AJ57" s="7"/>
      <c r="AK57" s="4" t="s">
        <v>75</v>
      </c>
      <c r="AL57" s="4" t="s">
        <v>314</v>
      </c>
      <c r="AM57" s="4" t="s">
        <v>196</v>
      </c>
      <c r="AN57" s="4" t="s">
        <v>161</v>
      </c>
      <c r="AO57" s="4" t="s">
        <v>75</v>
      </c>
      <c r="AP57" s="4" t="s">
        <v>75</v>
      </c>
    </row>
    <row r="58" spans="1:42" s="5" customFormat="1" x14ac:dyDescent="0.2">
      <c r="A58" s="6">
        <v>43768.595995370371</v>
      </c>
      <c r="B58" s="6">
        <v>43768.597812499997</v>
      </c>
      <c r="C58" s="4" t="s">
        <v>71</v>
      </c>
      <c r="D58" s="4" t="s">
        <v>337</v>
      </c>
      <c r="E58" s="5">
        <v>100</v>
      </c>
      <c r="F58" s="5">
        <v>157</v>
      </c>
      <c r="G58" s="4" t="s">
        <v>73</v>
      </c>
      <c r="H58" s="6">
        <v>43768.597818506947</v>
      </c>
      <c r="I58" s="4" t="s">
        <v>338</v>
      </c>
      <c r="J58" s="4" t="s">
        <v>75</v>
      </c>
      <c r="K58" s="4" t="s">
        <v>75</v>
      </c>
      <c r="L58" s="4" t="s">
        <v>75</v>
      </c>
      <c r="M58" s="4" t="s">
        <v>75</v>
      </c>
      <c r="N58" s="4" t="s">
        <v>75</v>
      </c>
      <c r="O58" s="4" t="s">
        <v>75</v>
      </c>
      <c r="P58" s="4" t="s">
        <v>76</v>
      </c>
      <c r="Q58" s="4" t="s">
        <v>77</v>
      </c>
      <c r="R58" s="4" t="s">
        <v>111</v>
      </c>
      <c r="S58" s="4" t="s">
        <v>96</v>
      </c>
      <c r="T58" s="4" t="s">
        <v>127</v>
      </c>
      <c r="U58" s="4" t="s">
        <v>104</v>
      </c>
      <c r="V58" s="4" t="s">
        <v>112</v>
      </c>
      <c r="W58" s="4" t="s">
        <v>83</v>
      </c>
      <c r="X58" s="4" t="s">
        <v>143</v>
      </c>
      <c r="Y58" s="4" t="s">
        <v>75</v>
      </c>
      <c r="Z58" s="4" t="s">
        <v>314</v>
      </c>
      <c r="AA58" s="4" t="s">
        <v>339</v>
      </c>
      <c r="AB58" s="4" t="s">
        <v>87</v>
      </c>
      <c r="AC58" s="10">
        <v>2886.24</v>
      </c>
      <c r="AD58" s="4" t="s">
        <v>115</v>
      </c>
      <c r="AE58" s="4" t="s">
        <v>89</v>
      </c>
      <c r="AF58" s="4" t="s">
        <v>106</v>
      </c>
      <c r="AG58" s="7"/>
      <c r="AH58" s="7"/>
      <c r="AI58" s="7" t="s">
        <v>453</v>
      </c>
      <c r="AJ58" s="7"/>
      <c r="AK58" s="4" t="s">
        <v>75</v>
      </c>
      <c r="AL58" s="4" t="s">
        <v>340</v>
      </c>
      <c r="AM58" s="4" t="s">
        <v>459</v>
      </c>
      <c r="AN58" s="4" t="s">
        <v>341</v>
      </c>
      <c r="AO58" s="4" t="s">
        <v>75</v>
      </c>
      <c r="AP58" s="4" t="s">
        <v>75</v>
      </c>
    </row>
    <row r="59" spans="1:42" s="5" customFormat="1" x14ac:dyDescent="0.2">
      <c r="A59" s="6">
        <v>43768.597233796296</v>
      </c>
      <c r="B59" s="6">
        <v>43768.598611111112</v>
      </c>
      <c r="C59" s="4" t="s">
        <v>71</v>
      </c>
      <c r="D59" s="4" t="s">
        <v>342</v>
      </c>
      <c r="E59" s="5">
        <v>100</v>
      </c>
      <c r="F59" s="5">
        <v>119</v>
      </c>
      <c r="G59" s="4" t="s">
        <v>73</v>
      </c>
      <c r="H59" s="6">
        <v>43768.59862355324</v>
      </c>
      <c r="I59" s="4" t="s">
        <v>343</v>
      </c>
      <c r="J59" s="4" t="s">
        <v>75</v>
      </c>
      <c r="K59" s="4" t="s">
        <v>75</v>
      </c>
      <c r="L59" s="4" t="s">
        <v>75</v>
      </c>
      <c r="M59" s="4" t="s">
        <v>75</v>
      </c>
      <c r="N59" s="4" t="s">
        <v>75</v>
      </c>
      <c r="O59" s="4" t="s">
        <v>75</v>
      </c>
      <c r="P59" s="4" t="s">
        <v>76</v>
      </c>
      <c r="Q59" s="4" t="s">
        <v>77</v>
      </c>
      <c r="R59" s="4" t="s">
        <v>111</v>
      </c>
      <c r="S59" s="4" t="s">
        <v>96</v>
      </c>
      <c r="T59" s="4" t="s">
        <v>127</v>
      </c>
      <c r="U59" s="4" t="s">
        <v>104</v>
      </c>
      <c r="V59" s="4" t="s">
        <v>97</v>
      </c>
      <c r="W59" s="4" t="s">
        <v>83</v>
      </c>
      <c r="X59" s="4" t="s">
        <v>115</v>
      </c>
      <c r="Y59" s="4" t="s">
        <v>75</v>
      </c>
      <c r="Z59" s="4" t="s">
        <v>314</v>
      </c>
      <c r="AA59" s="4" t="s">
        <v>75</v>
      </c>
      <c r="AB59" s="4" t="s">
        <v>99</v>
      </c>
      <c r="AC59" s="10">
        <v>1695.21</v>
      </c>
      <c r="AD59" s="4" t="s">
        <v>152</v>
      </c>
      <c r="AE59" s="4" t="s">
        <v>145</v>
      </c>
      <c r="AF59" s="4" t="s">
        <v>116</v>
      </c>
      <c r="AG59" s="7"/>
      <c r="AH59" s="7" t="s">
        <v>100</v>
      </c>
      <c r="AI59" s="7" t="s">
        <v>453</v>
      </c>
      <c r="AJ59" s="7"/>
      <c r="AK59" s="4" t="s">
        <v>75</v>
      </c>
      <c r="AL59" s="4" t="s">
        <v>75</v>
      </c>
      <c r="AM59" s="4" t="s">
        <v>460</v>
      </c>
      <c r="AN59" s="4" t="s">
        <v>75</v>
      </c>
      <c r="AO59" s="4" t="s">
        <v>75</v>
      </c>
      <c r="AP59" s="4" t="s">
        <v>75</v>
      </c>
    </row>
    <row r="60" spans="1:42" s="5" customFormat="1" x14ac:dyDescent="0.2">
      <c r="A60" s="6">
        <v>43768.609837962962</v>
      </c>
      <c r="B60" s="6">
        <v>43768.611458333333</v>
      </c>
      <c r="C60" s="4" t="s">
        <v>71</v>
      </c>
      <c r="D60" s="4" t="s">
        <v>344</v>
      </c>
      <c r="E60" s="5">
        <v>100</v>
      </c>
      <c r="F60" s="5">
        <v>139</v>
      </c>
      <c r="G60" s="4" t="s">
        <v>73</v>
      </c>
      <c r="H60" s="6">
        <v>43768.611465150461</v>
      </c>
      <c r="I60" s="4" t="s">
        <v>345</v>
      </c>
      <c r="J60" s="4" t="s">
        <v>75</v>
      </c>
      <c r="K60" s="4" t="s">
        <v>75</v>
      </c>
      <c r="L60" s="4" t="s">
        <v>75</v>
      </c>
      <c r="M60" s="4" t="s">
        <v>75</v>
      </c>
      <c r="N60" s="4" t="s">
        <v>75</v>
      </c>
      <c r="O60" s="4" t="s">
        <v>75</v>
      </c>
      <c r="P60" s="4" t="s">
        <v>76</v>
      </c>
      <c r="Q60" s="4" t="s">
        <v>77</v>
      </c>
      <c r="R60" s="4" t="s">
        <v>111</v>
      </c>
      <c r="S60" s="4" t="s">
        <v>96</v>
      </c>
      <c r="T60" s="4" t="s">
        <v>127</v>
      </c>
      <c r="U60" s="4" t="s">
        <v>104</v>
      </c>
      <c r="V60" s="4" t="s">
        <v>97</v>
      </c>
      <c r="W60" s="4" t="s">
        <v>83</v>
      </c>
      <c r="X60" s="4" t="s">
        <v>143</v>
      </c>
      <c r="Y60" s="4" t="s">
        <v>75</v>
      </c>
      <c r="Z60" s="4" t="s">
        <v>314</v>
      </c>
      <c r="AA60" s="4" t="s">
        <v>346</v>
      </c>
      <c r="AB60" s="4" t="s">
        <v>87</v>
      </c>
      <c r="AC60" s="10">
        <v>1455.7</v>
      </c>
      <c r="AD60" s="4" t="s">
        <v>229</v>
      </c>
      <c r="AE60" s="4" t="s">
        <v>89</v>
      </c>
      <c r="AF60" s="4" t="s">
        <v>234</v>
      </c>
      <c r="AG60" s="7" t="s">
        <v>137</v>
      </c>
      <c r="AH60" s="7"/>
      <c r="AI60" s="7" t="s">
        <v>453</v>
      </c>
      <c r="AJ60" s="7"/>
      <c r="AK60" s="4" t="s">
        <v>75</v>
      </c>
      <c r="AL60" s="4" t="s">
        <v>196</v>
      </c>
      <c r="AM60" s="4" t="s">
        <v>196</v>
      </c>
      <c r="AN60" s="4" t="s">
        <v>347</v>
      </c>
      <c r="AO60" s="4" t="s">
        <v>75</v>
      </c>
      <c r="AP60" s="4" t="s">
        <v>75</v>
      </c>
    </row>
    <row r="61" spans="1:42" s="5" customFormat="1" x14ac:dyDescent="0.2">
      <c r="A61" s="6">
        <v>43768.610347222224</v>
      </c>
      <c r="B61" s="6">
        <v>43768.612430555557</v>
      </c>
      <c r="C61" s="4" t="s">
        <v>71</v>
      </c>
      <c r="D61" s="4" t="s">
        <v>348</v>
      </c>
      <c r="E61" s="5">
        <v>100</v>
      </c>
      <c r="F61" s="5">
        <v>179</v>
      </c>
      <c r="G61" s="4" t="s">
        <v>73</v>
      </c>
      <c r="H61" s="6">
        <v>43768.612434664348</v>
      </c>
      <c r="I61" s="4" t="s">
        <v>349</v>
      </c>
      <c r="J61" s="4" t="s">
        <v>75</v>
      </c>
      <c r="K61" s="4" t="s">
        <v>75</v>
      </c>
      <c r="L61" s="4" t="s">
        <v>75</v>
      </c>
      <c r="M61" s="4" t="s">
        <v>75</v>
      </c>
      <c r="N61" s="4" t="s">
        <v>75</v>
      </c>
      <c r="O61" s="4" t="s">
        <v>75</v>
      </c>
      <c r="P61" s="4" t="s">
        <v>76</v>
      </c>
      <c r="Q61" s="4" t="s">
        <v>77</v>
      </c>
      <c r="R61" s="4" t="s">
        <v>111</v>
      </c>
      <c r="S61" s="4" t="s">
        <v>96</v>
      </c>
      <c r="T61" s="4" t="s">
        <v>142</v>
      </c>
      <c r="U61" s="4" t="s">
        <v>81</v>
      </c>
      <c r="V61" s="4" t="s">
        <v>121</v>
      </c>
      <c r="W61" s="4" t="s">
        <v>83</v>
      </c>
      <c r="X61" s="4" t="s">
        <v>84</v>
      </c>
      <c r="Y61" s="4" t="s">
        <v>75</v>
      </c>
      <c r="Z61" s="4" t="s">
        <v>314</v>
      </c>
      <c r="AA61" s="4" t="s">
        <v>350</v>
      </c>
      <c r="AB61" s="4" t="s">
        <v>114</v>
      </c>
      <c r="AC61" s="10">
        <v>3193.52</v>
      </c>
      <c r="AD61" s="4" t="s">
        <v>88</v>
      </c>
      <c r="AE61" s="4" t="s">
        <v>89</v>
      </c>
      <c r="AF61" s="4" t="s">
        <v>146</v>
      </c>
      <c r="AG61" s="7" t="s">
        <v>137</v>
      </c>
      <c r="AH61" s="7" t="s">
        <v>100</v>
      </c>
      <c r="AI61" s="7" t="s">
        <v>453</v>
      </c>
      <c r="AJ61" s="7"/>
      <c r="AK61" s="4" t="s">
        <v>75</v>
      </c>
      <c r="AL61" s="4" t="s">
        <v>75</v>
      </c>
      <c r="AM61" s="4" t="s">
        <v>460</v>
      </c>
      <c r="AN61" s="4" t="s">
        <v>75</v>
      </c>
      <c r="AO61" s="4" t="s">
        <v>75</v>
      </c>
      <c r="AP61" s="4" t="s">
        <v>75</v>
      </c>
    </row>
    <row r="62" spans="1:42" s="5" customFormat="1" x14ac:dyDescent="0.2">
      <c r="A62" s="6">
        <v>43768.613125000003</v>
      </c>
      <c r="B62" s="6">
        <v>43768.620243055557</v>
      </c>
      <c r="C62" s="4" t="s">
        <v>71</v>
      </c>
      <c r="D62" s="4" t="s">
        <v>351</v>
      </c>
      <c r="E62" s="5">
        <v>100</v>
      </c>
      <c r="F62" s="5">
        <v>615</v>
      </c>
      <c r="G62" s="4" t="s">
        <v>73</v>
      </c>
      <c r="H62" s="6">
        <v>43768.62026773148</v>
      </c>
      <c r="I62" s="4" t="s">
        <v>352</v>
      </c>
      <c r="J62" s="4" t="s">
        <v>75</v>
      </c>
      <c r="K62" s="4" t="s">
        <v>75</v>
      </c>
      <c r="L62" s="4" t="s">
        <v>75</v>
      </c>
      <c r="M62" s="4" t="s">
        <v>75</v>
      </c>
      <c r="N62" s="4" t="s">
        <v>75</v>
      </c>
      <c r="O62" s="4" t="s">
        <v>75</v>
      </c>
      <c r="P62" s="4" t="s">
        <v>76</v>
      </c>
      <c r="Q62" s="4" t="s">
        <v>77</v>
      </c>
      <c r="R62" s="4" t="s">
        <v>78</v>
      </c>
      <c r="S62" s="4" t="s">
        <v>96</v>
      </c>
      <c r="T62" s="4" t="s">
        <v>80</v>
      </c>
      <c r="U62" s="4" t="s">
        <v>81</v>
      </c>
      <c r="V62" s="4" t="s">
        <v>121</v>
      </c>
      <c r="W62" s="4" t="s">
        <v>98</v>
      </c>
      <c r="X62" s="4" t="s">
        <v>84</v>
      </c>
      <c r="Y62" s="4" t="s">
        <v>75</v>
      </c>
      <c r="Z62" s="4" t="s">
        <v>314</v>
      </c>
      <c r="AA62" s="4" t="s">
        <v>75</v>
      </c>
      <c r="AB62" s="4" t="s">
        <v>87</v>
      </c>
      <c r="AC62" s="10">
        <v>9530.39</v>
      </c>
      <c r="AD62" s="4" t="s">
        <v>88</v>
      </c>
      <c r="AE62" s="4" t="s">
        <v>89</v>
      </c>
      <c r="AF62" s="4" t="s">
        <v>146</v>
      </c>
      <c r="AG62" s="7" t="s">
        <v>137</v>
      </c>
      <c r="AH62" s="7" t="s">
        <v>100</v>
      </c>
      <c r="AI62" s="7" t="s">
        <v>453</v>
      </c>
      <c r="AJ62" s="7"/>
      <c r="AK62" s="4" t="s">
        <v>75</v>
      </c>
      <c r="AL62" s="4" t="s">
        <v>353</v>
      </c>
      <c r="AM62" s="4" t="s">
        <v>459</v>
      </c>
      <c r="AN62" s="4" t="s">
        <v>354</v>
      </c>
      <c r="AO62" s="4" t="s">
        <v>75</v>
      </c>
      <c r="AP62" s="4" t="s">
        <v>75</v>
      </c>
    </row>
    <row r="63" spans="1:42" s="5" customFormat="1" x14ac:dyDescent="0.2">
      <c r="A63" s="6">
        <v>43768.613807870373</v>
      </c>
      <c r="B63" s="6">
        <v>43768.623055555552</v>
      </c>
      <c r="C63" s="4" t="s">
        <v>71</v>
      </c>
      <c r="D63" s="4" t="s">
        <v>355</v>
      </c>
      <c r="E63" s="5">
        <v>100</v>
      </c>
      <c r="F63" s="5">
        <v>798</v>
      </c>
      <c r="G63" s="4" t="s">
        <v>73</v>
      </c>
      <c r="H63" s="6">
        <v>43768.623060868056</v>
      </c>
      <c r="I63" s="4" t="s">
        <v>356</v>
      </c>
      <c r="J63" s="4" t="s">
        <v>75</v>
      </c>
      <c r="K63" s="4" t="s">
        <v>75</v>
      </c>
      <c r="L63" s="4" t="s">
        <v>75</v>
      </c>
      <c r="M63" s="4" t="s">
        <v>75</v>
      </c>
      <c r="N63" s="4" t="s">
        <v>75</v>
      </c>
      <c r="O63" s="4" t="s">
        <v>75</v>
      </c>
      <c r="P63" s="4" t="s">
        <v>76</v>
      </c>
      <c r="Q63" s="4" t="s">
        <v>77</v>
      </c>
      <c r="R63" s="4" t="s">
        <v>78</v>
      </c>
      <c r="S63" s="4" t="s">
        <v>96</v>
      </c>
      <c r="T63" s="4" t="s">
        <v>127</v>
      </c>
      <c r="U63" s="4" t="s">
        <v>81</v>
      </c>
      <c r="V63" s="4" t="s">
        <v>121</v>
      </c>
      <c r="W63" s="4" t="s">
        <v>98</v>
      </c>
      <c r="X63" s="4" t="s">
        <v>115</v>
      </c>
      <c r="Y63" s="4" t="s">
        <v>75</v>
      </c>
      <c r="Z63" s="4" t="s">
        <v>314</v>
      </c>
      <c r="AA63" s="4" t="s">
        <v>357</v>
      </c>
      <c r="AB63" s="4" t="s">
        <v>99</v>
      </c>
      <c r="AC63" s="10">
        <v>2166.06</v>
      </c>
      <c r="AD63" s="4" t="s">
        <v>229</v>
      </c>
      <c r="AE63" s="4" t="s">
        <v>89</v>
      </c>
      <c r="AF63" s="4" t="s">
        <v>234</v>
      </c>
      <c r="AG63" s="7" t="s">
        <v>137</v>
      </c>
      <c r="AH63" s="7"/>
      <c r="AI63" s="7" t="s">
        <v>453</v>
      </c>
      <c r="AJ63" s="7"/>
      <c r="AK63" s="4" t="s">
        <v>75</v>
      </c>
      <c r="AL63" s="4" t="s">
        <v>221</v>
      </c>
      <c r="AM63" s="4" t="s">
        <v>196</v>
      </c>
      <c r="AN63" s="4" t="s">
        <v>358</v>
      </c>
      <c r="AO63" s="4" t="s">
        <v>75</v>
      </c>
      <c r="AP63" s="4" t="s">
        <v>75</v>
      </c>
    </row>
    <row r="64" spans="1:42" s="5" customFormat="1" x14ac:dyDescent="0.2">
      <c r="A64" s="6">
        <v>43768.621712962966</v>
      </c>
      <c r="B64" s="6">
        <v>43768.627743055556</v>
      </c>
      <c r="C64" s="4" t="s">
        <v>71</v>
      </c>
      <c r="D64" s="4" t="s">
        <v>359</v>
      </c>
      <c r="E64" s="5">
        <v>100</v>
      </c>
      <c r="F64" s="5">
        <v>520</v>
      </c>
      <c r="G64" s="4" t="s">
        <v>73</v>
      </c>
      <c r="H64" s="6">
        <v>43768.627751250002</v>
      </c>
      <c r="I64" s="4" t="s">
        <v>360</v>
      </c>
      <c r="J64" s="4" t="s">
        <v>75</v>
      </c>
      <c r="K64" s="4" t="s">
        <v>75</v>
      </c>
      <c r="L64" s="4" t="s">
        <v>75</v>
      </c>
      <c r="M64" s="4" t="s">
        <v>75</v>
      </c>
      <c r="N64" s="4" t="s">
        <v>75</v>
      </c>
      <c r="O64" s="4" t="s">
        <v>75</v>
      </c>
      <c r="P64" s="4" t="s">
        <v>76</v>
      </c>
      <c r="Q64" s="4" t="s">
        <v>77</v>
      </c>
      <c r="R64" s="4" t="s">
        <v>111</v>
      </c>
      <c r="S64" s="4" t="s">
        <v>96</v>
      </c>
      <c r="T64" s="4" t="s">
        <v>127</v>
      </c>
      <c r="U64" s="4" t="s">
        <v>104</v>
      </c>
      <c r="V64" s="4" t="s">
        <v>97</v>
      </c>
      <c r="W64" s="4" t="s">
        <v>83</v>
      </c>
      <c r="X64" s="4" t="s">
        <v>115</v>
      </c>
      <c r="Y64" s="4" t="s">
        <v>75</v>
      </c>
      <c r="Z64" s="4" t="s">
        <v>314</v>
      </c>
      <c r="AA64" s="4" t="s">
        <v>361</v>
      </c>
      <c r="AB64" s="4" t="s">
        <v>87</v>
      </c>
      <c r="AC64" s="10">
        <v>1587</v>
      </c>
      <c r="AD64" s="4" t="s">
        <v>115</v>
      </c>
      <c r="AE64" s="4" t="s">
        <v>145</v>
      </c>
      <c r="AF64" s="4" t="s">
        <v>106</v>
      </c>
      <c r="AG64" s="7"/>
      <c r="AH64" s="7"/>
      <c r="AI64" s="7" t="s">
        <v>453</v>
      </c>
      <c r="AJ64" s="7"/>
      <c r="AK64" s="4" t="s">
        <v>75</v>
      </c>
      <c r="AL64" s="4" t="s">
        <v>362</v>
      </c>
      <c r="AM64" s="4" t="s">
        <v>459</v>
      </c>
      <c r="AN64" s="4" t="s">
        <v>75</v>
      </c>
      <c r="AO64" s="4" t="s">
        <v>75</v>
      </c>
      <c r="AP64" s="4" t="s">
        <v>75</v>
      </c>
    </row>
    <row r="65" spans="1:42" s="5" customFormat="1" x14ac:dyDescent="0.2">
      <c r="A65" s="6">
        <v>43768.666076388887</v>
      </c>
      <c r="B65" s="6">
        <v>43768.668171296296</v>
      </c>
      <c r="C65" s="4" t="s">
        <v>71</v>
      </c>
      <c r="D65" s="4" t="s">
        <v>363</v>
      </c>
      <c r="E65" s="5">
        <v>100</v>
      </c>
      <c r="F65" s="5">
        <v>180</v>
      </c>
      <c r="G65" s="4" t="s">
        <v>73</v>
      </c>
      <c r="H65" s="6">
        <v>43768.668196412036</v>
      </c>
      <c r="I65" s="4" t="s">
        <v>364</v>
      </c>
      <c r="J65" s="4" t="s">
        <v>75</v>
      </c>
      <c r="K65" s="4" t="s">
        <v>75</v>
      </c>
      <c r="L65" s="4" t="s">
        <v>75</v>
      </c>
      <c r="M65" s="4" t="s">
        <v>75</v>
      </c>
      <c r="N65" s="4" t="s">
        <v>75</v>
      </c>
      <c r="O65" s="4" t="s">
        <v>75</v>
      </c>
      <c r="P65" s="4" t="s">
        <v>76</v>
      </c>
      <c r="Q65" s="4" t="s">
        <v>77</v>
      </c>
      <c r="R65" s="4" t="s">
        <v>95</v>
      </c>
      <c r="S65" s="4" t="s">
        <v>79</v>
      </c>
      <c r="T65" s="4" t="s">
        <v>127</v>
      </c>
      <c r="U65" s="4" t="s">
        <v>81</v>
      </c>
      <c r="V65" s="4" t="s">
        <v>112</v>
      </c>
      <c r="W65" s="4" t="s">
        <v>83</v>
      </c>
      <c r="X65" s="4" t="s">
        <v>143</v>
      </c>
      <c r="Y65" s="4" t="s">
        <v>75</v>
      </c>
      <c r="Z65" s="4" t="s">
        <v>314</v>
      </c>
      <c r="AA65" s="4" t="s">
        <v>365</v>
      </c>
      <c r="AB65" s="4" t="s">
        <v>99</v>
      </c>
      <c r="AC65" s="10">
        <v>12639.12</v>
      </c>
      <c r="AD65" s="4" t="s">
        <v>88</v>
      </c>
      <c r="AE65" s="4" t="s">
        <v>89</v>
      </c>
      <c r="AF65" s="4" t="s">
        <v>146</v>
      </c>
      <c r="AG65" s="7" t="s">
        <v>137</v>
      </c>
      <c r="AH65" s="7" t="s">
        <v>100</v>
      </c>
      <c r="AI65" s="7" t="s">
        <v>453</v>
      </c>
      <c r="AJ65" s="7"/>
      <c r="AK65" s="4" t="s">
        <v>75</v>
      </c>
      <c r="AL65" s="4" t="s">
        <v>366</v>
      </c>
      <c r="AM65" s="4" t="s">
        <v>459</v>
      </c>
      <c r="AN65" s="4" t="s">
        <v>367</v>
      </c>
      <c r="AO65" s="4" t="s">
        <v>75</v>
      </c>
      <c r="AP65" s="4" t="s">
        <v>75</v>
      </c>
    </row>
    <row r="66" spans="1:42" s="5" customFormat="1" x14ac:dyDescent="0.2">
      <c r="A66" s="6">
        <v>43768.678888888891</v>
      </c>
      <c r="B66" s="6">
        <v>43768.683692129627</v>
      </c>
      <c r="C66" s="4" t="s">
        <v>71</v>
      </c>
      <c r="D66" s="4" t="s">
        <v>368</v>
      </c>
      <c r="E66" s="5">
        <v>100</v>
      </c>
      <c r="F66" s="5">
        <v>415</v>
      </c>
      <c r="G66" s="4" t="s">
        <v>73</v>
      </c>
      <c r="H66" s="6">
        <v>43768.683702002316</v>
      </c>
      <c r="I66" s="4" t="s">
        <v>369</v>
      </c>
      <c r="J66" s="4" t="s">
        <v>75</v>
      </c>
      <c r="K66" s="4" t="s">
        <v>75</v>
      </c>
      <c r="L66" s="4" t="s">
        <v>75</v>
      </c>
      <c r="M66" s="4" t="s">
        <v>75</v>
      </c>
      <c r="N66" s="4" t="s">
        <v>75</v>
      </c>
      <c r="O66" s="4" t="s">
        <v>75</v>
      </c>
      <c r="P66" s="4" t="s">
        <v>76</v>
      </c>
      <c r="Q66" s="4" t="s">
        <v>77</v>
      </c>
      <c r="R66" s="4" t="s">
        <v>78</v>
      </c>
      <c r="S66" s="4" t="s">
        <v>96</v>
      </c>
      <c r="T66" s="4" t="s">
        <v>80</v>
      </c>
      <c r="U66" s="4" t="s">
        <v>81</v>
      </c>
      <c r="V66" s="4" t="s">
        <v>112</v>
      </c>
      <c r="W66" s="4" t="s">
        <v>98</v>
      </c>
      <c r="X66" s="4" t="s">
        <v>84</v>
      </c>
      <c r="Y66" s="4" t="s">
        <v>75</v>
      </c>
      <c r="Z66" s="4" t="s">
        <v>89</v>
      </c>
      <c r="AA66" s="4" t="s">
        <v>75</v>
      </c>
      <c r="AB66" s="4" t="s">
        <v>87</v>
      </c>
      <c r="AC66" s="10">
        <v>2842.96</v>
      </c>
      <c r="AD66" s="4" t="s">
        <v>115</v>
      </c>
      <c r="AE66" s="4" t="s">
        <v>89</v>
      </c>
      <c r="AF66" s="4" t="s">
        <v>116</v>
      </c>
      <c r="AG66" s="7"/>
      <c r="AH66" s="7" t="s">
        <v>100</v>
      </c>
      <c r="AI66" s="7" t="s">
        <v>453</v>
      </c>
      <c r="AJ66" s="7"/>
      <c r="AK66" s="4" t="s">
        <v>75</v>
      </c>
      <c r="AL66" s="4" t="s">
        <v>370</v>
      </c>
      <c r="AM66" s="4" t="s">
        <v>196</v>
      </c>
      <c r="AN66" s="4" t="s">
        <v>75</v>
      </c>
      <c r="AO66" s="4" t="s">
        <v>75</v>
      </c>
      <c r="AP66" s="4" t="s">
        <v>75</v>
      </c>
    </row>
    <row r="67" spans="1:42" s="5" customFormat="1" x14ac:dyDescent="0.2">
      <c r="A67" s="6">
        <v>43768.697442129633</v>
      </c>
      <c r="B67" s="6">
        <v>43768.698865740742</v>
      </c>
      <c r="C67" s="4" t="s">
        <v>71</v>
      </c>
      <c r="D67" s="4" t="s">
        <v>371</v>
      </c>
      <c r="E67" s="5">
        <v>100</v>
      </c>
      <c r="F67" s="5">
        <v>122</v>
      </c>
      <c r="G67" s="4" t="s">
        <v>73</v>
      </c>
      <c r="H67" s="6">
        <v>43768.698877418981</v>
      </c>
      <c r="I67" s="4" t="s">
        <v>372</v>
      </c>
      <c r="J67" s="4" t="s">
        <v>75</v>
      </c>
      <c r="K67" s="4" t="s">
        <v>75</v>
      </c>
      <c r="L67" s="4" t="s">
        <v>75</v>
      </c>
      <c r="M67" s="4" t="s">
        <v>75</v>
      </c>
      <c r="N67" s="4" t="s">
        <v>75</v>
      </c>
      <c r="O67" s="4" t="s">
        <v>75</v>
      </c>
      <c r="P67" s="4" t="s">
        <v>76</v>
      </c>
      <c r="Q67" s="4" t="s">
        <v>77</v>
      </c>
      <c r="R67" s="4" t="s">
        <v>111</v>
      </c>
      <c r="S67" s="4" t="s">
        <v>96</v>
      </c>
      <c r="T67" s="4" t="s">
        <v>80</v>
      </c>
      <c r="U67" s="4" t="s">
        <v>104</v>
      </c>
      <c r="V67" s="4" t="s">
        <v>97</v>
      </c>
      <c r="W67" s="4" t="s">
        <v>83</v>
      </c>
      <c r="X67" s="4" t="s">
        <v>143</v>
      </c>
      <c r="Y67" s="4" t="s">
        <v>75</v>
      </c>
      <c r="Z67" s="4" t="s">
        <v>89</v>
      </c>
      <c r="AA67" s="4" t="s">
        <v>75</v>
      </c>
      <c r="AB67" s="4" t="s">
        <v>99</v>
      </c>
      <c r="AC67" s="10">
        <v>1223.56</v>
      </c>
      <c r="AD67" s="4" t="s">
        <v>115</v>
      </c>
      <c r="AE67" s="4" t="s">
        <v>89</v>
      </c>
      <c r="AF67" s="4" t="s">
        <v>146</v>
      </c>
      <c r="AG67" s="7" t="s">
        <v>137</v>
      </c>
      <c r="AH67" s="7" t="s">
        <v>100</v>
      </c>
      <c r="AI67" s="7" t="s">
        <v>453</v>
      </c>
      <c r="AJ67" s="7"/>
      <c r="AK67" s="4" t="s">
        <v>75</v>
      </c>
      <c r="AL67" s="4" t="s">
        <v>196</v>
      </c>
      <c r="AM67" s="4" t="s">
        <v>196</v>
      </c>
      <c r="AN67" s="4" t="s">
        <v>75</v>
      </c>
      <c r="AO67" s="4" t="s">
        <v>75</v>
      </c>
      <c r="AP67" s="4" t="s">
        <v>75</v>
      </c>
    </row>
    <row r="68" spans="1:42" s="5" customFormat="1" x14ac:dyDescent="0.2">
      <c r="A68" s="6">
        <v>43768.705659722225</v>
      </c>
      <c r="B68" s="6">
        <v>43768.711608796293</v>
      </c>
      <c r="C68" s="4" t="s">
        <v>71</v>
      </c>
      <c r="D68" s="4" t="s">
        <v>373</v>
      </c>
      <c r="E68" s="5">
        <v>100</v>
      </c>
      <c r="F68" s="5">
        <v>514</v>
      </c>
      <c r="G68" s="4" t="s">
        <v>73</v>
      </c>
      <c r="H68" s="6">
        <v>43768.711625810189</v>
      </c>
      <c r="I68" s="4" t="s">
        <v>374</v>
      </c>
      <c r="J68" s="4" t="s">
        <v>75</v>
      </c>
      <c r="K68" s="4" t="s">
        <v>75</v>
      </c>
      <c r="L68" s="4" t="s">
        <v>75</v>
      </c>
      <c r="M68" s="4" t="s">
        <v>75</v>
      </c>
      <c r="N68" s="4" t="s">
        <v>75</v>
      </c>
      <c r="O68" s="4" t="s">
        <v>75</v>
      </c>
      <c r="P68" s="4" t="s">
        <v>76</v>
      </c>
      <c r="Q68" s="4" t="s">
        <v>77</v>
      </c>
      <c r="R68" s="4" t="s">
        <v>95</v>
      </c>
      <c r="S68" s="4" t="s">
        <v>96</v>
      </c>
      <c r="T68" s="4" t="s">
        <v>127</v>
      </c>
      <c r="U68" s="4" t="s">
        <v>104</v>
      </c>
      <c r="V68" s="4" t="s">
        <v>121</v>
      </c>
      <c r="W68" s="4" t="s">
        <v>83</v>
      </c>
      <c r="X68" s="4" t="s">
        <v>84</v>
      </c>
      <c r="Y68" s="4" t="s">
        <v>75</v>
      </c>
      <c r="Z68" s="4" t="s">
        <v>89</v>
      </c>
      <c r="AA68" s="4" t="s">
        <v>75</v>
      </c>
      <c r="AB68" s="4" t="s">
        <v>87</v>
      </c>
      <c r="AC68" s="10">
        <v>3221.08</v>
      </c>
      <c r="AD68" s="4" t="s">
        <v>115</v>
      </c>
      <c r="AE68" s="4" t="s">
        <v>89</v>
      </c>
      <c r="AF68" s="4" t="s">
        <v>106</v>
      </c>
      <c r="AG68" s="7"/>
      <c r="AH68" s="7"/>
      <c r="AI68" s="7" t="s">
        <v>453</v>
      </c>
      <c r="AJ68" s="7"/>
      <c r="AK68" s="4" t="s">
        <v>75</v>
      </c>
      <c r="AL68" s="4" t="s">
        <v>375</v>
      </c>
      <c r="AM68" s="4" t="s">
        <v>196</v>
      </c>
      <c r="AN68" s="4" t="s">
        <v>376</v>
      </c>
      <c r="AO68" s="4" t="s">
        <v>75</v>
      </c>
      <c r="AP68" s="4" t="s">
        <v>75</v>
      </c>
    </row>
    <row r="69" spans="1:42" s="5" customFormat="1" x14ac:dyDescent="0.2">
      <c r="A69" s="6">
        <v>43768.680034722223</v>
      </c>
      <c r="B69" s="6">
        <v>43768.712997685187</v>
      </c>
      <c r="C69" s="4" t="s">
        <v>71</v>
      </c>
      <c r="D69" s="4" t="s">
        <v>377</v>
      </c>
      <c r="E69" s="5">
        <v>100</v>
      </c>
      <c r="F69" s="5">
        <v>2847</v>
      </c>
      <c r="G69" s="4" t="s">
        <v>73</v>
      </c>
      <c r="H69" s="6">
        <v>43768.713005891201</v>
      </c>
      <c r="I69" s="4" t="s">
        <v>378</v>
      </c>
      <c r="J69" s="4" t="s">
        <v>75</v>
      </c>
      <c r="K69" s="4" t="s">
        <v>75</v>
      </c>
      <c r="L69" s="4" t="s">
        <v>75</v>
      </c>
      <c r="M69" s="4" t="s">
        <v>75</v>
      </c>
      <c r="N69" s="4" t="s">
        <v>75</v>
      </c>
      <c r="O69" s="4" t="s">
        <v>75</v>
      </c>
      <c r="P69" s="4" t="s">
        <v>76</v>
      </c>
      <c r="Q69" s="4" t="s">
        <v>77</v>
      </c>
      <c r="R69" s="4" t="s">
        <v>111</v>
      </c>
      <c r="S69" s="4" t="s">
        <v>96</v>
      </c>
      <c r="T69" s="4" t="s">
        <v>80</v>
      </c>
      <c r="U69" s="4" t="s">
        <v>81</v>
      </c>
      <c r="V69" s="4" t="s">
        <v>97</v>
      </c>
      <c r="W69" s="4" t="s">
        <v>98</v>
      </c>
      <c r="X69" s="4" t="s">
        <v>115</v>
      </c>
      <c r="Y69" s="4" t="s">
        <v>75</v>
      </c>
      <c r="Z69" s="4" t="s">
        <v>314</v>
      </c>
      <c r="AA69" s="4" t="s">
        <v>379</v>
      </c>
      <c r="AB69" s="4" t="s">
        <v>87</v>
      </c>
      <c r="AC69" s="10">
        <v>1570.62</v>
      </c>
      <c r="AD69" s="4" t="s">
        <v>115</v>
      </c>
      <c r="AE69" s="4" t="s">
        <v>89</v>
      </c>
      <c r="AF69" s="4" t="s">
        <v>301</v>
      </c>
      <c r="AG69" s="7"/>
      <c r="AH69" s="7"/>
      <c r="AI69" s="7"/>
      <c r="AJ69" s="4" t="s">
        <v>380</v>
      </c>
      <c r="AK69" s="4" t="s">
        <v>380</v>
      </c>
      <c r="AL69" s="4" t="s">
        <v>381</v>
      </c>
      <c r="AM69" s="4" t="s">
        <v>459</v>
      </c>
      <c r="AN69" s="4" t="s">
        <v>382</v>
      </c>
      <c r="AO69" s="4" t="s">
        <v>75</v>
      </c>
      <c r="AP69" s="4" t="s">
        <v>75</v>
      </c>
    </row>
    <row r="70" spans="1:42" s="5" customFormat="1" x14ac:dyDescent="0.2">
      <c r="A70" s="6">
        <v>43768.711863425924</v>
      </c>
      <c r="B70" s="6">
        <v>43768.715775462966</v>
      </c>
      <c r="C70" s="4" t="s">
        <v>71</v>
      </c>
      <c r="D70" s="4" t="s">
        <v>383</v>
      </c>
      <c r="E70" s="5">
        <v>100</v>
      </c>
      <c r="F70" s="5">
        <v>337</v>
      </c>
      <c r="G70" s="4" t="s">
        <v>73</v>
      </c>
      <c r="H70" s="6">
        <v>43768.715786319444</v>
      </c>
      <c r="I70" s="4" t="s">
        <v>384</v>
      </c>
      <c r="J70" s="4" t="s">
        <v>75</v>
      </c>
      <c r="K70" s="4" t="s">
        <v>75</v>
      </c>
      <c r="L70" s="4" t="s">
        <v>75</v>
      </c>
      <c r="M70" s="4" t="s">
        <v>75</v>
      </c>
      <c r="N70" s="4" t="s">
        <v>75</v>
      </c>
      <c r="O70" s="4" t="s">
        <v>75</v>
      </c>
      <c r="P70" s="4" t="s">
        <v>76</v>
      </c>
      <c r="Q70" s="4" t="s">
        <v>77</v>
      </c>
      <c r="R70" s="4" t="s">
        <v>95</v>
      </c>
      <c r="S70" s="4" t="s">
        <v>96</v>
      </c>
      <c r="T70" s="4" t="s">
        <v>80</v>
      </c>
      <c r="U70" s="4" t="s">
        <v>81</v>
      </c>
      <c r="V70" s="4" t="s">
        <v>82</v>
      </c>
      <c r="W70" s="4" t="s">
        <v>98</v>
      </c>
      <c r="X70" s="4" t="s">
        <v>460</v>
      </c>
      <c r="Y70" s="4" t="s">
        <v>75</v>
      </c>
      <c r="Z70" s="4" t="s">
        <v>314</v>
      </c>
      <c r="AA70" s="4" t="s">
        <v>385</v>
      </c>
      <c r="AB70" s="4" t="s">
        <v>87</v>
      </c>
      <c r="AC70" s="10">
        <v>1895.31</v>
      </c>
      <c r="AD70" s="4" t="s">
        <v>115</v>
      </c>
      <c r="AE70" s="4" t="s">
        <v>89</v>
      </c>
      <c r="AF70" s="4" t="s">
        <v>307</v>
      </c>
      <c r="AG70" s="7"/>
      <c r="AH70" s="7" t="s">
        <v>100</v>
      </c>
      <c r="AI70" s="7"/>
      <c r="AJ70" s="4" t="s">
        <v>380</v>
      </c>
      <c r="AK70" s="4" t="s">
        <v>386</v>
      </c>
      <c r="AL70" s="4" t="s">
        <v>387</v>
      </c>
      <c r="AM70" s="4" t="s">
        <v>196</v>
      </c>
      <c r="AN70" s="4" t="s">
        <v>388</v>
      </c>
      <c r="AO70" s="4" t="s">
        <v>75</v>
      </c>
      <c r="AP70" s="4" t="s">
        <v>75</v>
      </c>
    </row>
    <row r="71" spans="1:42" s="5" customFormat="1" x14ac:dyDescent="0.2">
      <c r="A71" s="6">
        <v>43768.715185185189</v>
      </c>
      <c r="B71" s="6">
        <v>43768.717106481483</v>
      </c>
      <c r="C71" s="4" t="s">
        <v>71</v>
      </c>
      <c r="D71" s="4" t="s">
        <v>389</v>
      </c>
      <c r="E71" s="5">
        <v>100</v>
      </c>
      <c r="F71" s="5">
        <v>165</v>
      </c>
      <c r="G71" s="4" t="s">
        <v>73</v>
      </c>
      <c r="H71" s="6">
        <v>43768.7171097338</v>
      </c>
      <c r="I71" s="4" t="s">
        <v>390</v>
      </c>
      <c r="J71" s="4" t="s">
        <v>75</v>
      </c>
      <c r="K71" s="4" t="s">
        <v>75</v>
      </c>
      <c r="L71" s="4" t="s">
        <v>75</v>
      </c>
      <c r="M71" s="4" t="s">
        <v>75</v>
      </c>
      <c r="N71" s="4" t="s">
        <v>75</v>
      </c>
      <c r="O71" s="4" t="s">
        <v>75</v>
      </c>
      <c r="P71" s="4" t="s">
        <v>76</v>
      </c>
      <c r="Q71" s="4" t="s">
        <v>77</v>
      </c>
      <c r="R71" s="4" t="s">
        <v>78</v>
      </c>
      <c r="S71" s="4" t="s">
        <v>96</v>
      </c>
      <c r="T71" s="4" t="s">
        <v>127</v>
      </c>
      <c r="U71" s="4" t="s">
        <v>104</v>
      </c>
      <c r="V71" s="4" t="s">
        <v>121</v>
      </c>
      <c r="W71" s="4" t="s">
        <v>172</v>
      </c>
      <c r="X71" s="4" t="s">
        <v>84</v>
      </c>
      <c r="Y71" s="4" t="s">
        <v>75</v>
      </c>
      <c r="Z71" s="4" t="s">
        <v>314</v>
      </c>
      <c r="AA71" s="4" t="s">
        <v>75</v>
      </c>
      <c r="AB71" s="4" t="s">
        <v>87</v>
      </c>
      <c r="AC71" s="10">
        <v>5000</v>
      </c>
      <c r="AD71" s="4" t="s">
        <v>460</v>
      </c>
      <c r="AE71" s="4" t="s">
        <v>89</v>
      </c>
      <c r="AF71" s="4" t="s">
        <v>116</v>
      </c>
      <c r="AG71" s="7"/>
      <c r="AH71" s="7" t="s">
        <v>100</v>
      </c>
      <c r="AI71" s="7" t="s">
        <v>453</v>
      </c>
      <c r="AJ71" s="7"/>
      <c r="AK71" s="4" t="s">
        <v>75</v>
      </c>
      <c r="AL71" s="4" t="s">
        <v>75</v>
      </c>
      <c r="AM71" s="4" t="s">
        <v>460</v>
      </c>
      <c r="AN71" s="4" t="s">
        <v>75</v>
      </c>
      <c r="AO71" s="4" t="s">
        <v>75</v>
      </c>
      <c r="AP71" s="4" t="s">
        <v>75</v>
      </c>
    </row>
    <row r="72" spans="1:42" s="5" customFormat="1" x14ac:dyDescent="0.2">
      <c r="A72" s="6">
        <v>43768.715474537035</v>
      </c>
      <c r="B72" s="6">
        <v>43768.721932870372</v>
      </c>
      <c r="C72" s="4" t="s">
        <v>71</v>
      </c>
      <c r="D72" s="4" t="s">
        <v>389</v>
      </c>
      <c r="E72" s="5">
        <v>100</v>
      </c>
      <c r="F72" s="5">
        <v>558</v>
      </c>
      <c r="G72" s="4" t="s">
        <v>73</v>
      </c>
      <c r="H72" s="6">
        <v>43768.721949363426</v>
      </c>
      <c r="I72" s="4" t="s">
        <v>391</v>
      </c>
      <c r="J72" s="4" t="s">
        <v>75</v>
      </c>
      <c r="K72" s="4" t="s">
        <v>75</v>
      </c>
      <c r="L72" s="4" t="s">
        <v>75</v>
      </c>
      <c r="M72" s="4" t="s">
        <v>75</v>
      </c>
      <c r="N72" s="4" t="s">
        <v>75</v>
      </c>
      <c r="O72" s="4" t="s">
        <v>75</v>
      </c>
      <c r="P72" s="4" t="s">
        <v>76</v>
      </c>
      <c r="Q72" s="4" t="s">
        <v>77</v>
      </c>
      <c r="R72" s="4" t="s">
        <v>78</v>
      </c>
      <c r="S72" s="4" t="s">
        <v>96</v>
      </c>
      <c r="T72" s="4" t="s">
        <v>127</v>
      </c>
      <c r="U72" s="4" t="s">
        <v>81</v>
      </c>
      <c r="V72" s="4" t="s">
        <v>121</v>
      </c>
      <c r="W72" s="4" t="s">
        <v>83</v>
      </c>
      <c r="X72" s="4" t="s">
        <v>84</v>
      </c>
      <c r="Y72" s="4" t="s">
        <v>75</v>
      </c>
      <c r="Z72" s="4" t="s">
        <v>314</v>
      </c>
      <c r="AA72" s="4" t="s">
        <v>392</v>
      </c>
      <c r="AB72" s="4" t="s">
        <v>87</v>
      </c>
      <c r="AC72" s="10">
        <v>7151.9</v>
      </c>
      <c r="AD72" s="4" t="s">
        <v>152</v>
      </c>
      <c r="AE72" s="4" t="s">
        <v>89</v>
      </c>
      <c r="AF72" s="4" t="s">
        <v>116</v>
      </c>
      <c r="AG72" s="7"/>
      <c r="AH72" s="7" t="s">
        <v>100</v>
      </c>
      <c r="AI72" s="7" t="s">
        <v>453</v>
      </c>
      <c r="AJ72" s="7"/>
      <c r="AK72" s="4" t="s">
        <v>75</v>
      </c>
      <c r="AL72" s="4" t="s">
        <v>393</v>
      </c>
      <c r="AM72" s="4" t="s">
        <v>459</v>
      </c>
      <c r="AN72" s="4" t="s">
        <v>394</v>
      </c>
      <c r="AO72" s="4" t="s">
        <v>75</v>
      </c>
      <c r="AP72" s="4" t="s">
        <v>75</v>
      </c>
    </row>
    <row r="73" spans="1:42" s="5" customFormat="1" x14ac:dyDescent="0.2">
      <c r="A73" s="6">
        <v>43768.722268518519</v>
      </c>
      <c r="B73" s="6">
        <v>43768.723819444444</v>
      </c>
      <c r="C73" s="4" t="s">
        <v>71</v>
      </c>
      <c r="D73" s="4" t="s">
        <v>395</v>
      </c>
      <c r="E73" s="5">
        <v>100</v>
      </c>
      <c r="F73" s="5">
        <v>134</v>
      </c>
      <c r="G73" s="4" t="s">
        <v>73</v>
      </c>
      <c r="H73" s="6">
        <v>43768.723836620367</v>
      </c>
      <c r="I73" s="4" t="s">
        <v>396</v>
      </c>
      <c r="J73" s="4" t="s">
        <v>75</v>
      </c>
      <c r="K73" s="4" t="s">
        <v>75</v>
      </c>
      <c r="L73" s="4" t="s">
        <v>75</v>
      </c>
      <c r="M73" s="4" t="s">
        <v>75</v>
      </c>
      <c r="N73" s="4" t="s">
        <v>75</v>
      </c>
      <c r="O73" s="4" t="s">
        <v>75</v>
      </c>
      <c r="P73" s="4" t="s">
        <v>76</v>
      </c>
      <c r="Q73" s="4" t="s">
        <v>77</v>
      </c>
      <c r="R73" s="4" t="s">
        <v>95</v>
      </c>
      <c r="S73" s="4" t="s">
        <v>96</v>
      </c>
      <c r="T73" s="4" t="s">
        <v>80</v>
      </c>
      <c r="U73" s="4" t="s">
        <v>81</v>
      </c>
      <c r="V73" s="4" t="s">
        <v>97</v>
      </c>
      <c r="W73" s="4" t="s">
        <v>83</v>
      </c>
      <c r="X73" s="4" t="s">
        <v>84</v>
      </c>
      <c r="Y73" s="4" t="s">
        <v>75</v>
      </c>
      <c r="Z73" s="4" t="s">
        <v>314</v>
      </c>
      <c r="AA73" s="4" t="s">
        <v>75</v>
      </c>
      <c r="AB73" s="4" t="s">
        <v>87</v>
      </c>
      <c r="AC73" s="10">
        <v>2055.86</v>
      </c>
      <c r="AD73" s="4" t="s">
        <v>115</v>
      </c>
      <c r="AE73" s="4" t="s">
        <v>89</v>
      </c>
      <c r="AF73" s="4" t="s">
        <v>106</v>
      </c>
      <c r="AG73" s="7"/>
      <c r="AH73" s="7"/>
      <c r="AI73" s="7" t="s">
        <v>453</v>
      </c>
      <c r="AJ73" s="7"/>
      <c r="AK73" s="4" t="s">
        <v>75</v>
      </c>
      <c r="AL73" s="4" t="s">
        <v>75</v>
      </c>
      <c r="AM73" s="4" t="s">
        <v>460</v>
      </c>
      <c r="AN73" s="4" t="s">
        <v>75</v>
      </c>
      <c r="AO73" s="4" t="s">
        <v>75</v>
      </c>
      <c r="AP73" s="4" t="s">
        <v>75</v>
      </c>
    </row>
    <row r="74" spans="1:42" s="5" customFormat="1" x14ac:dyDescent="0.2">
      <c r="A74" s="6">
        <v>43768.720196759263</v>
      </c>
      <c r="B74" s="6">
        <v>43768.724791666667</v>
      </c>
      <c r="C74" s="4" t="s">
        <v>71</v>
      </c>
      <c r="D74" s="4" t="s">
        <v>397</v>
      </c>
      <c r="E74" s="5">
        <v>100</v>
      </c>
      <c r="F74" s="5">
        <v>397</v>
      </c>
      <c r="G74" s="4" t="s">
        <v>73</v>
      </c>
      <c r="H74" s="6">
        <v>43768.724806134262</v>
      </c>
      <c r="I74" s="4" t="s">
        <v>398</v>
      </c>
      <c r="J74" s="4" t="s">
        <v>75</v>
      </c>
      <c r="K74" s="4" t="s">
        <v>75</v>
      </c>
      <c r="L74" s="4" t="s">
        <v>75</v>
      </c>
      <c r="M74" s="4" t="s">
        <v>75</v>
      </c>
      <c r="N74" s="4" t="s">
        <v>75</v>
      </c>
      <c r="O74" s="4" t="s">
        <v>75</v>
      </c>
      <c r="P74" s="4" t="s">
        <v>76</v>
      </c>
      <c r="Q74" s="4" t="s">
        <v>77</v>
      </c>
      <c r="R74" s="4" t="s">
        <v>95</v>
      </c>
      <c r="S74" s="4" t="s">
        <v>79</v>
      </c>
      <c r="T74" s="4" t="s">
        <v>127</v>
      </c>
      <c r="U74" s="4" t="s">
        <v>104</v>
      </c>
      <c r="V74" s="4" t="s">
        <v>121</v>
      </c>
      <c r="W74" s="4" t="s">
        <v>172</v>
      </c>
      <c r="X74" s="4" t="s">
        <v>115</v>
      </c>
      <c r="Y74" s="4" t="s">
        <v>75</v>
      </c>
      <c r="Z74" s="4" t="s">
        <v>314</v>
      </c>
      <c r="AA74" s="4" t="s">
        <v>399</v>
      </c>
      <c r="AB74" s="4" t="s">
        <v>87</v>
      </c>
      <c r="AC74" s="10">
        <v>11872.73</v>
      </c>
      <c r="AD74" s="4" t="s">
        <v>128</v>
      </c>
      <c r="AE74" s="4" t="s">
        <v>89</v>
      </c>
      <c r="AF74" s="4" t="s">
        <v>400</v>
      </c>
      <c r="AG74" s="7" t="s">
        <v>137</v>
      </c>
      <c r="AH74" s="7"/>
      <c r="AI74" s="7" t="s">
        <v>453</v>
      </c>
      <c r="AJ74" s="4" t="s">
        <v>458</v>
      </c>
      <c r="AK74" s="4" t="s">
        <v>458</v>
      </c>
      <c r="AL74" s="4" t="s">
        <v>402</v>
      </c>
      <c r="AM74" s="4" t="s">
        <v>414</v>
      </c>
      <c r="AN74" s="4" t="s">
        <v>75</v>
      </c>
      <c r="AO74" s="4" t="s">
        <v>75</v>
      </c>
      <c r="AP74" s="4" t="s">
        <v>75</v>
      </c>
    </row>
    <row r="75" spans="1:42" s="5" customFormat="1" x14ac:dyDescent="0.2">
      <c r="A75" s="6">
        <v>43768.724583333336</v>
      </c>
      <c r="B75" s="6">
        <v>43768.725972222222</v>
      </c>
      <c r="C75" s="4" t="s">
        <v>71</v>
      </c>
      <c r="D75" s="4" t="s">
        <v>403</v>
      </c>
      <c r="E75" s="5">
        <v>100</v>
      </c>
      <c r="F75" s="5">
        <v>119</v>
      </c>
      <c r="G75" s="4" t="s">
        <v>73</v>
      </c>
      <c r="H75" s="6">
        <v>43768.72597712963</v>
      </c>
      <c r="I75" s="4" t="s">
        <v>404</v>
      </c>
      <c r="J75" s="4" t="s">
        <v>75</v>
      </c>
      <c r="K75" s="4" t="s">
        <v>75</v>
      </c>
      <c r="L75" s="4" t="s">
        <v>75</v>
      </c>
      <c r="M75" s="4" t="s">
        <v>75</v>
      </c>
      <c r="N75" s="4" t="s">
        <v>75</v>
      </c>
      <c r="O75" s="4" t="s">
        <v>75</v>
      </c>
      <c r="P75" s="4" t="s">
        <v>76</v>
      </c>
      <c r="Q75" s="4" t="s">
        <v>77</v>
      </c>
      <c r="R75" s="4" t="s">
        <v>78</v>
      </c>
      <c r="S75" s="4" t="s">
        <v>96</v>
      </c>
      <c r="T75" s="4" t="s">
        <v>127</v>
      </c>
      <c r="U75" s="4" t="s">
        <v>104</v>
      </c>
      <c r="V75" s="4" t="s">
        <v>112</v>
      </c>
      <c r="W75" s="4" t="s">
        <v>172</v>
      </c>
      <c r="X75" s="4" t="s">
        <v>84</v>
      </c>
      <c r="Y75" s="4" t="s">
        <v>75</v>
      </c>
      <c r="Z75" s="4" t="s">
        <v>314</v>
      </c>
      <c r="AA75" s="4" t="s">
        <v>405</v>
      </c>
      <c r="AB75" s="4" t="s">
        <v>114</v>
      </c>
      <c r="AC75" s="10">
        <v>2302.66</v>
      </c>
      <c r="AD75" s="4" t="s">
        <v>115</v>
      </c>
      <c r="AE75" s="4" t="s">
        <v>89</v>
      </c>
      <c r="AF75" s="4" t="s">
        <v>106</v>
      </c>
      <c r="AG75" s="7"/>
      <c r="AH75" s="7"/>
      <c r="AI75" s="7" t="s">
        <v>453</v>
      </c>
      <c r="AJ75" s="7"/>
      <c r="AK75" s="4" t="s">
        <v>75</v>
      </c>
      <c r="AL75" s="4" t="s">
        <v>406</v>
      </c>
      <c r="AM75" s="4" t="s">
        <v>196</v>
      </c>
      <c r="AN75" s="4" t="s">
        <v>407</v>
      </c>
      <c r="AO75" s="4" t="s">
        <v>75</v>
      </c>
      <c r="AP75" s="4" t="s">
        <v>75</v>
      </c>
    </row>
    <row r="76" spans="1:42" s="5" customFormat="1" x14ac:dyDescent="0.2">
      <c r="A76" s="6">
        <v>43768.767800925925</v>
      </c>
      <c r="B76" s="6">
        <v>43768.769444444442</v>
      </c>
      <c r="C76" s="4" t="s">
        <v>71</v>
      </c>
      <c r="D76" s="4" t="s">
        <v>408</v>
      </c>
      <c r="E76" s="5">
        <v>100</v>
      </c>
      <c r="F76" s="5">
        <v>141</v>
      </c>
      <c r="G76" s="4" t="s">
        <v>73</v>
      </c>
      <c r="H76" s="6">
        <v>43768.769464861114</v>
      </c>
      <c r="I76" s="4" t="s">
        <v>409</v>
      </c>
      <c r="J76" s="4" t="s">
        <v>75</v>
      </c>
      <c r="K76" s="4" t="s">
        <v>75</v>
      </c>
      <c r="L76" s="4" t="s">
        <v>75</v>
      </c>
      <c r="M76" s="4" t="s">
        <v>75</v>
      </c>
      <c r="N76" s="4" t="s">
        <v>75</v>
      </c>
      <c r="O76" s="4" t="s">
        <v>75</v>
      </c>
      <c r="P76" s="4" t="s">
        <v>76</v>
      </c>
      <c r="Q76" s="4" t="s">
        <v>77</v>
      </c>
      <c r="R76" s="4" t="s">
        <v>111</v>
      </c>
      <c r="S76" s="4" t="s">
        <v>79</v>
      </c>
      <c r="T76" s="4" t="s">
        <v>127</v>
      </c>
      <c r="U76" s="4" t="s">
        <v>81</v>
      </c>
      <c r="V76" s="4" t="s">
        <v>97</v>
      </c>
      <c r="W76" s="4" t="s">
        <v>83</v>
      </c>
      <c r="X76" s="4" t="s">
        <v>84</v>
      </c>
      <c r="Y76" s="4" t="s">
        <v>75</v>
      </c>
      <c r="Z76" s="4" t="s">
        <v>314</v>
      </c>
      <c r="AA76" s="4" t="s">
        <v>410</v>
      </c>
      <c r="AB76" s="4" t="s">
        <v>99</v>
      </c>
      <c r="AC76" s="10">
        <v>3236.3</v>
      </c>
      <c r="AD76" s="4" t="s">
        <v>460</v>
      </c>
      <c r="AE76" s="4" t="s">
        <v>145</v>
      </c>
      <c r="AF76" s="4" t="s">
        <v>234</v>
      </c>
      <c r="AG76" s="7" t="s">
        <v>137</v>
      </c>
      <c r="AH76" s="7"/>
      <c r="AI76" s="7" t="s">
        <v>453</v>
      </c>
      <c r="AJ76" s="7"/>
      <c r="AK76" s="4" t="s">
        <v>75</v>
      </c>
      <c r="AL76" s="4" t="s">
        <v>411</v>
      </c>
      <c r="AM76" s="4" t="s">
        <v>196</v>
      </c>
      <c r="AN76" s="4" t="s">
        <v>75</v>
      </c>
      <c r="AO76" s="4" t="s">
        <v>75</v>
      </c>
      <c r="AP76" s="4" t="s">
        <v>75</v>
      </c>
    </row>
    <row r="77" spans="1:42" s="5" customFormat="1" x14ac:dyDescent="0.2">
      <c r="A77" s="6">
        <v>43768.809699074074</v>
      </c>
      <c r="B77" s="6">
        <v>43768.810682870368</v>
      </c>
      <c r="C77" s="4" t="s">
        <v>71</v>
      </c>
      <c r="D77" s="4" t="s">
        <v>412</v>
      </c>
      <c r="E77" s="5">
        <v>100</v>
      </c>
      <c r="F77" s="5">
        <v>84</v>
      </c>
      <c r="G77" s="4" t="s">
        <v>73</v>
      </c>
      <c r="H77" s="6">
        <v>43768.810693611114</v>
      </c>
      <c r="I77" s="4" t="s">
        <v>413</v>
      </c>
      <c r="J77" s="4" t="s">
        <v>75</v>
      </c>
      <c r="K77" s="4" t="s">
        <v>75</v>
      </c>
      <c r="L77" s="4" t="s">
        <v>75</v>
      </c>
      <c r="M77" s="4" t="s">
        <v>75</v>
      </c>
      <c r="N77" s="4" t="s">
        <v>75</v>
      </c>
      <c r="O77" s="4" t="s">
        <v>75</v>
      </c>
      <c r="P77" s="4" t="s">
        <v>76</v>
      </c>
      <c r="Q77" s="4" t="s">
        <v>77</v>
      </c>
      <c r="R77" s="4" t="s">
        <v>95</v>
      </c>
      <c r="S77" s="4" t="s">
        <v>96</v>
      </c>
      <c r="T77" s="4" t="s">
        <v>127</v>
      </c>
      <c r="U77" s="4" t="s">
        <v>81</v>
      </c>
      <c r="V77" s="4" t="s">
        <v>82</v>
      </c>
      <c r="W77" s="4" t="s">
        <v>172</v>
      </c>
      <c r="X77" s="4" t="s">
        <v>115</v>
      </c>
      <c r="Y77" s="4" t="s">
        <v>75</v>
      </c>
      <c r="Z77" s="4" t="s">
        <v>314</v>
      </c>
      <c r="AA77" s="4" t="s">
        <v>75</v>
      </c>
      <c r="AB77" s="4" t="s">
        <v>87</v>
      </c>
      <c r="AC77" s="10">
        <v>6117.82</v>
      </c>
      <c r="AD77" s="4" t="s">
        <v>115</v>
      </c>
      <c r="AE77" s="4" t="s">
        <v>89</v>
      </c>
      <c r="AF77" s="4" t="s">
        <v>116</v>
      </c>
      <c r="AG77" s="7"/>
      <c r="AH77" s="7" t="s">
        <v>100</v>
      </c>
      <c r="AI77" s="7" t="s">
        <v>453</v>
      </c>
      <c r="AJ77" s="7"/>
      <c r="AK77" s="4" t="s">
        <v>75</v>
      </c>
      <c r="AL77" s="4" t="s">
        <v>414</v>
      </c>
      <c r="AM77" s="4" t="s">
        <v>414</v>
      </c>
      <c r="AN77" s="4" t="s">
        <v>415</v>
      </c>
      <c r="AO77" s="4" t="s">
        <v>75</v>
      </c>
      <c r="AP77" s="4" t="s">
        <v>75</v>
      </c>
    </row>
    <row r="78" spans="1:42" s="5" customFormat="1" x14ac:dyDescent="0.2">
      <c r="A78" s="6">
        <v>43768.84579861111</v>
      </c>
      <c r="B78" s="6">
        <v>43768.854409722226</v>
      </c>
      <c r="C78" s="4" t="s">
        <v>71</v>
      </c>
      <c r="D78" s="4" t="s">
        <v>416</v>
      </c>
      <c r="E78" s="5">
        <v>100</v>
      </c>
      <c r="F78" s="5">
        <v>744</v>
      </c>
      <c r="G78" s="4" t="s">
        <v>73</v>
      </c>
      <c r="H78" s="6">
        <v>43768.854415879629</v>
      </c>
      <c r="I78" s="4" t="s">
        <v>417</v>
      </c>
      <c r="J78" s="4" t="s">
        <v>75</v>
      </c>
      <c r="K78" s="4" t="s">
        <v>75</v>
      </c>
      <c r="L78" s="4" t="s">
        <v>75</v>
      </c>
      <c r="M78" s="4" t="s">
        <v>75</v>
      </c>
      <c r="N78" s="4" t="s">
        <v>75</v>
      </c>
      <c r="O78" s="4" t="s">
        <v>75</v>
      </c>
      <c r="P78" s="4" t="s">
        <v>76</v>
      </c>
      <c r="Q78" s="4" t="s">
        <v>77</v>
      </c>
      <c r="R78" s="4" t="s">
        <v>95</v>
      </c>
      <c r="S78" s="4" t="s">
        <v>96</v>
      </c>
      <c r="T78" s="4" t="s">
        <v>80</v>
      </c>
      <c r="U78" s="4" t="s">
        <v>104</v>
      </c>
      <c r="V78" s="4" t="s">
        <v>112</v>
      </c>
      <c r="W78" s="4" t="s">
        <v>98</v>
      </c>
      <c r="X78" s="4" t="s">
        <v>84</v>
      </c>
      <c r="Y78" s="4" t="s">
        <v>75</v>
      </c>
      <c r="Z78" s="4" t="s">
        <v>473</v>
      </c>
      <c r="AA78" s="4" t="s">
        <v>75</v>
      </c>
      <c r="AB78" s="4" t="s">
        <v>87</v>
      </c>
      <c r="AC78" s="10">
        <v>1603.99</v>
      </c>
      <c r="AD78" s="4" t="s">
        <v>88</v>
      </c>
      <c r="AE78" s="4" t="s">
        <v>89</v>
      </c>
      <c r="AF78" s="4" t="s">
        <v>106</v>
      </c>
      <c r="AG78" s="7"/>
      <c r="AH78" s="7"/>
      <c r="AI78" s="7" t="s">
        <v>453</v>
      </c>
      <c r="AJ78" s="7"/>
      <c r="AK78" s="4" t="s">
        <v>75</v>
      </c>
      <c r="AL78" s="4" t="s">
        <v>418</v>
      </c>
      <c r="AM78" s="4" t="s">
        <v>414</v>
      </c>
      <c r="AN78" s="4" t="s">
        <v>419</v>
      </c>
      <c r="AO78" s="4" t="s">
        <v>75</v>
      </c>
      <c r="AP78" s="4" t="s">
        <v>75</v>
      </c>
    </row>
    <row r="79" spans="1:42" s="5" customFormat="1" x14ac:dyDescent="0.2">
      <c r="A79" s="6">
        <v>43769.201585648145</v>
      </c>
      <c r="B79" s="6">
        <v>43769.202719907407</v>
      </c>
      <c r="C79" s="4" t="s">
        <v>71</v>
      </c>
      <c r="D79" s="4" t="s">
        <v>420</v>
      </c>
      <c r="E79" s="5">
        <v>100</v>
      </c>
      <c r="F79" s="5">
        <v>97</v>
      </c>
      <c r="G79" s="4" t="s">
        <v>73</v>
      </c>
      <c r="H79" s="6">
        <v>43769.202733368053</v>
      </c>
      <c r="I79" s="4" t="s">
        <v>421</v>
      </c>
      <c r="J79" s="4" t="s">
        <v>75</v>
      </c>
      <c r="K79" s="4" t="s">
        <v>75</v>
      </c>
      <c r="L79" s="4" t="s">
        <v>75</v>
      </c>
      <c r="M79" s="4" t="s">
        <v>75</v>
      </c>
      <c r="N79" s="4" t="s">
        <v>75</v>
      </c>
      <c r="O79" s="4" t="s">
        <v>75</v>
      </c>
      <c r="P79" s="4" t="s">
        <v>76</v>
      </c>
      <c r="Q79" s="4" t="s">
        <v>77</v>
      </c>
      <c r="R79" s="4" t="s">
        <v>111</v>
      </c>
      <c r="S79" s="4" t="s">
        <v>96</v>
      </c>
      <c r="T79" s="4" t="s">
        <v>80</v>
      </c>
      <c r="U79" s="4" t="s">
        <v>104</v>
      </c>
      <c r="V79" s="4" t="s">
        <v>97</v>
      </c>
      <c r="W79" s="4" t="s">
        <v>83</v>
      </c>
      <c r="X79" s="4" t="s">
        <v>143</v>
      </c>
      <c r="Y79" s="4" t="s">
        <v>75</v>
      </c>
      <c r="Z79" s="4" t="s">
        <v>89</v>
      </c>
      <c r="AA79" s="4" t="s">
        <v>75</v>
      </c>
      <c r="AB79" s="4" t="s">
        <v>99</v>
      </c>
      <c r="AC79" s="10">
        <v>1676.74</v>
      </c>
      <c r="AD79" s="4" t="s">
        <v>152</v>
      </c>
      <c r="AE79" s="4" t="s">
        <v>89</v>
      </c>
      <c r="AF79" s="4" t="s">
        <v>106</v>
      </c>
      <c r="AG79" s="7"/>
      <c r="AH79" s="7"/>
      <c r="AI79" s="7" t="s">
        <v>453</v>
      </c>
      <c r="AJ79" s="7"/>
      <c r="AK79" s="4" t="s">
        <v>75</v>
      </c>
      <c r="AL79" s="4" t="s">
        <v>75</v>
      </c>
      <c r="AM79" s="4" t="s">
        <v>460</v>
      </c>
      <c r="AN79" s="4" t="s">
        <v>75</v>
      </c>
      <c r="AO79" s="4" t="s">
        <v>75</v>
      </c>
      <c r="AP79" s="4" t="s">
        <v>75</v>
      </c>
    </row>
    <row r="80" spans="1:42" s="5" customFormat="1" x14ac:dyDescent="0.2">
      <c r="A80" s="6">
        <v>43769.241793981484</v>
      </c>
      <c r="B80" s="6">
        <v>43769.243356481478</v>
      </c>
      <c r="C80" s="4" t="s">
        <v>71</v>
      </c>
      <c r="D80" s="4" t="s">
        <v>422</v>
      </c>
      <c r="E80" s="5">
        <v>100</v>
      </c>
      <c r="F80" s="5">
        <v>135</v>
      </c>
      <c r="G80" s="4" t="s">
        <v>73</v>
      </c>
      <c r="H80" s="6">
        <v>43769.243362013891</v>
      </c>
      <c r="I80" s="4" t="s">
        <v>423</v>
      </c>
      <c r="J80" s="4" t="s">
        <v>75</v>
      </c>
      <c r="K80" s="4" t="s">
        <v>75</v>
      </c>
      <c r="L80" s="4" t="s">
        <v>75</v>
      </c>
      <c r="M80" s="4" t="s">
        <v>75</v>
      </c>
      <c r="N80" s="4" t="s">
        <v>75</v>
      </c>
      <c r="O80" s="4" t="s">
        <v>75</v>
      </c>
      <c r="P80" s="4" t="s">
        <v>76</v>
      </c>
      <c r="Q80" s="4" t="s">
        <v>77</v>
      </c>
      <c r="R80" s="4" t="s">
        <v>78</v>
      </c>
      <c r="S80" s="4" t="s">
        <v>79</v>
      </c>
      <c r="T80" s="4" t="s">
        <v>80</v>
      </c>
      <c r="U80" s="4" t="s">
        <v>81</v>
      </c>
      <c r="V80" s="4" t="s">
        <v>112</v>
      </c>
      <c r="W80" s="4" t="s">
        <v>83</v>
      </c>
      <c r="X80" s="4" t="s">
        <v>115</v>
      </c>
      <c r="Y80" s="4" t="s">
        <v>75</v>
      </c>
      <c r="Z80" s="4" t="s">
        <v>314</v>
      </c>
      <c r="AA80" s="4" t="s">
        <v>424</v>
      </c>
      <c r="AB80" s="4" t="s">
        <v>87</v>
      </c>
      <c r="AC80" s="10">
        <v>10011.07</v>
      </c>
      <c r="AD80" s="4" t="s">
        <v>128</v>
      </c>
      <c r="AE80" s="4" t="s">
        <v>89</v>
      </c>
      <c r="AF80" s="4" t="s">
        <v>137</v>
      </c>
      <c r="AG80" s="7" t="s">
        <v>137</v>
      </c>
      <c r="AH80" s="7"/>
      <c r="AI80" s="7"/>
      <c r="AJ80" s="7"/>
      <c r="AK80" s="4" t="s">
        <v>75</v>
      </c>
      <c r="AL80" s="4" t="s">
        <v>425</v>
      </c>
      <c r="AM80" s="4" t="s">
        <v>414</v>
      </c>
      <c r="AN80" s="4" t="s">
        <v>426</v>
      </c>
      <c r="AO80" s="4" t="s">
        <v>75</v>
      </c>
      <c r="AP80" s="4" t="s">
        <v>75</v>
      </c>
    </row>
    <row r="81" spans="1:42" s="5" customFormat="1" x14ac:dyDescent="0.2">
      <c r="A81" s="6">
        <v>43769.243761574071</v>
      </c>
      <c r="B81" s="6">
        <v>43769.247928240744</v>
      </c>
      <c r="C81" s="4" t="s">
        <v>71</v>
      </c>
      <c r="D81" s="4" t="s">
        <v>422</v>
      </c>
      <c r="E81" s="5">
        <v>100</v>
      </c>
      <c r="F81" s="5">
        <v>360</v>
      </c>
      <c r="G81" s="4" t="s">
        <v>73</v>
      </c>
      <c r="H81" s="6">
        <v>43769.247942418981</v>
      </c>
      <c r="I81" s="4" t="s">
        <v>427</v>
      </c>
      <c r="J81" s="4" t="s">
        <v>75</v>
      </c>
      <c r="K81" s="4" t="s">
        <v>75</v>
      </c>
      <c r="L81" s="4" t="s">
        <v>75</v>
      </c>
      <c r="M81" s="4" t="s">
        <v>75</v>
      </c>
      <c r="N81" s="4" t="s">
        <v>75</v>
      </c>
      <c r="O81" s="4" t="s">
        <v>75</v>
      </c>
      <c r="P81" s="4" t="s">
        <v>76</v>
      </c>
      <c r="Q81" s="4" t="s">
        <v>77</v>
      </c>
      <c r="R81" s="4" t="s">
        <v>111</v>
      </c>
      <c r="S81" s="4" t="s">
        <v>96</v>
      </c>
      <c r="T81" s="4" t="s">
        <v>80</v>
      </c>
      <c r="U81" s="4" t="s">
        <v>81</v>
      </c>
      <c r="V81" s="4" t="s">
        <v>97</v>
      </c>
      <c r="W81" s="4" t="s">
        <v>98</v>
      </c>
      <c r="X81" s="4" t="s">
        <v>84</v>
      </c>
      <c r="Y81" s="4" t="s">
        <v>75</v>
      </c>
      <c r="Z81" s="4" t="s">
        <v>89</v>
      </c>
      <c r="AA81" s="4" t="s">
        <v>75</v>
      </c>
      <c r="AB81" s="4" t="s">
        <v>87</v>
      </c>
      <c r="AC81" s="10">
        <v>1637.66</v>
      </c>
      <c r="AD81" s="4" t="s">
        <v>88</v>
      </c>
      <c r="AE81" s="4" t="s">
        <v>89</v>
      </c>
      <c r="AF81" s="4" t="s">
        <v>100</v>
      </c>
      <c r="AG81" s="7"/>
      <c r="AH81" s="7" t="s">
        <v>100</v>
      </c>
      <c r="AI81" s="7"/>
      <c r="AJ81" s="7"/>
      <c r="AK81" s="4" t="s">
        <v>75</v>
      </c>
      <c r="AL81" s="4" t="s">
        <v>428</v>
      </c>
      <c r="AM81" s="4" t="s">
        <v>196</v>
      </c>
      <c r="AN81" s="4" t="s">
        <v>429</v>
      </c>
      <c r="AO81" s="4" t="s">
        <v>75</v>
      </c>
      <c r="AP81" s="4" t="s">
        <v>75</v>
      </c>
    </row>
    <row r="82" spans="1:42" s="5" customFormat="1" x14ac:dyDescent="0.2">
      <c r="A82" s="6">
        <v>43769.263379629629</v>
      </c>
      <c r="B82" s="6">
        <v>43769.265266203707</v>
      </c>
      <c r="C82" s="4" t="s">
        <v>71</v>
      </c>
      <c r="D82" s="4" t="s">
        <v>430</v>
      </c>
      <c r="E82" s="5">
        <v>100</v>
      </c>
      <c r="F82" s="5">
        <v>163</v>
      </c>
      <c r="G82" s="4" t="s">
        <v>73</v>
      </c>
      <c r="H82" s="6">
        <v>43769.265292627315</v>
      </c>
      <c r="I82" s="4" t="s">
        <v>431</v>
      </c>
      <c r="J82" s="4" t="s">
        <v>75</v>
      </c>
      <c r="K82" s="4" t="s">
        <v>75</v>
      </c>
      <c r="L82" s="4" t="s">
        <v>75</v>
      </c>
      <c r="M82" s="4" t="s">
        <v>75</v>
      </c>
      <c r="N82" s="4" t="s">
        <v>75</v>
      </c>
      <c r="O82" s="4" t="s">
        <v>75</v>
      </c>
      <c r="P82" s="4" t="s">
        <v>76</v>
      </c>
      <c r="Q82" s="4" t="s">
        <v>77</v>
      </c>
      <c r="R82" s="4" t="s">
        <v>78</v>
      </c>
      <c r="S82" s="4" t="s">
        <v>96</v>
      </c>
      <c r="T82" s="4" t="s">
        <v>127</v>
      </c>
      <c r="U82" s="4" t="s">
        <v>81</v>
      </c>
      <c r="V82" s="4" t="s">
        <v>112</v>
      </c>
      <c r="W82" s="4" t="s">
        <v>98</v>
      </c>
      <c r="X82" s="4" t="s">
        <v>143</v>
      </c>
      <c r="Y82" s="4" t="s">
        <v>75</v>
      </c>
      <c r="Z82" s="4" t="s">
        <v>314</v>
      </c>
      <c r="AA82" s="4" t="s">
        <v>75</v>
      </c>
      <c r="AB82" s="4" t="s">
        <v>87</v>
      </c>
      <c r="AC82" s="10">
        <v>2022.47</v>
      </c>
      <c r="AD82" s="4" t="s">
        <v>229</v>
      </c>
      <c r="AE82" s="4" t="s">
        <v>89</v>
      </c>
      <c r="AF82" s="4" t="s">
        <v>301</v>
      </c>
      <c r="AG82" s="7"/>
      <c r="AH82" s="7"/>
      <c r="AI82" s="7"/>
      <c r="AJ82" s="4" t="s">
        <v>380</v>
      </c>
      <c r="AK82" s="4" t="s">
        <v>380</v>
      </c>
      <c r="AL82" s="4" t="s">
        <v>314</v>
      </c>
      <c r="AM82" s="4" t="s">
        <v>196</v>
      </c>
      <c r="AN82" s="4" t="s">
        <v>75</v>
      </c>
      <c r="AO82" s="4" t="s">
        <v>75</v>
      </c>
      <c r="AP82" s="4" t="s">
        <v>75</v>
      </c>
    </row>
    <row r="83" spans="1:42" s="5" customFormat="1" x14ac:dyDescent="0.2">
      <c r="A83" s="6">
        <v>43769.402650462966</v>
      </c>
      <c r="B83" s="6">
        <v>43769.40420138889</v>
      </c>
      <c r="C83" s="4" t="s">
        <v>71</v>
      </c>
      <c r="D83" s="4" t="s">
        <v>432</v>
      </c>
      <c r="E83" s="5">
        <v>100</v>
      </c>
      <c r="F83" s="5">
        <v>134</v>
      </c>
      <c r="G83" s="4" t="s">
        <v>73</v>
      </c>
      <c r="H83" s="6">
        <v>43769.404210555556</v>
      </c>
      <c r="I83" s="4" t="s">
        <v>433</v>
      </c>
      <c r="J83" s="4" t="s">
        <v>75</v>
      </c>
      <c r="K83" s="4" t="s">
        <v>75</v>
      </c>
      <c r="L83" s="4" t="s">
        <v>75</v>
      </c>
      <c r="M83" s="4" t="s">
        <v>75</v>
      </c>
      <c r="N83" s="4" t="s">
        <v>75</v>
      </c>
      <c r="O83" s="4" t="s">
        <v>75</v>
      </c>
      <c r="P83" s="4" t="s">
        <v>76</v>
      </c>
      <c r="Q83" s="4" t="s">
        <v>77</v>
      </c>
      <c r="R83" s="4" t="s">
        <v>111</v>
      </c>
      <c r="S83" s="4" t="s">
        <v>79</v>
      </c>
      <c r="T83" s="4" t="s">
        <v>127</v>
      </c>
      <c r="U83" s="4" t="s">
        <v>81</v>
      </c>
      <c r="V83" s="4" t="s">
        <v>112</v>
      </c>
      <c r="W83" s="4" t="s">
        <v>172</v>
      </c>
      <c r="X83" s="4" t="s">
        <v>84</v>
      </c>
      <c r="Y83" s="4" t="s">
        <v>75</v>
      </c>
      <c r="Z83" s="4" t="s">
        <v>89</v>
      </c>
      <c r="AA83" s="4" t="s">
        <v>75</v>
      </c>
      <c r="AB83" s="4" t="s">
        <v>87</v>
      </c>
      <c r="AC83" s="10">
        <v>15000</v>
      </c>
      <c r="AD83" s="4" t="s">
        <v>115</v>
      </c>
      <c r="AE83" s="4" t="s">
        <v>145</v>
      </c>
      <c r="AF83" s="4" t="s">
        <v>106</v>
      </c>
      <c r="AG83" s="7"/>
      <c r="AH83" s="7"/>
      <c r="AI83" s="7" t="s">
        <v>453</v>
      </c>
      <c r="AJ83" s="7"/>
      <c r="AK83" s="4" t="s">
        <v>75</v>
      </c>
      <c r="AL83" s="4" t="s">
        <v>434</v>
      </c>
      <c r="AM83" s="4" t="s">
        <v>196</v>
      </c>
      <c r="AN83" s="4" t="s">
        <v>435</v>
      </c>
      <c r="AO83" s="4" t="s">
        <v>75</v>
      </c>
      <c r="AP83" s="4" t="s">
        <v>75</v>
      </c>
    </row>
    <row r="84" spans="1:42" s="5" customFormat="1" x14ac:dyDescent="0.2">
      <c r="A84" s="6">
        <v>43769.421157407407</v>
      </c>
      <c r="B84" s="6">
        <v>43769.423182870371</v>
      </c>
      <c r="C84" s="4" t="s">
        <v>71</v>
      </c>
      <c r="D84" s="4" t="s">
        <v>436</v>
      </c>
      <c r="E84" s="5">
        <v>100</v>
      </c>
      <c r="F84" s="5">
        <v>175</v>
      </c>
      <c r="G84" s="4" t="s">
        <v>73</v>
      </c>
      <c r="H84" s="6">
        <v>43769.423195555559</v>
      </c>
      <c r="I84" s="4" t="s">
        <v>437</v>
      </c>
      <c r="J84" s="4" t="s">
        <v>75</v>
      </c>
      <c r="K84" s="4" t="s">
        <v>75</v>
      </c>
      <c r="L84" s="4" t="s">
        <v>75</v>
      </c>
      <c r="M84" s="4" t="s">
        <v>75</v>
      </c>
      <c r="N84" s="4" t="s">
        <v>75</v>
      </c>
      <c r="O84" s="4" t="s">
        <v>75</v>
      </c>
      <c r="P84" s="4" t="s">
        <v>76</v>
      </c>
      <c r="Q84" s="4" t="s">
        <v>77</v>
      </c>
      <c r="R84" s="4" t="s">
        <v>78</v>
      </c>
      <c r="S84" s="4" t="s">
        <v>96</v>
      </c>
      <c r="T84" s="4" t="s">
        <v>127</v>
      </c>
      <c r="U84" s="4" t="s">
        <v>81</v>
      </c>
      <c r="V84" s="4" t="s">
        <v>112</v>
      </c>
      <c r="W84" s="4" t="s">
        <v>172</v>
      </c>
      <c r="X84" s="4" t="s">
        <v>143</v>
      </c>
      <c r="Y84" s="4" t="s">
        <v>75</v>
      </c>
      <c r="Z84" s="4" t="s">
        <v>89</v>
      </c>
      <c r="AA84" s="4" t="s">
        <v>75</v>
      </c>
      <c r="AB84" s="4" t="s">
        <v>87</v>
      </c>
      <c r="AC84" s="10">
        <v>6077.41</v>
      </c>
      <c r="AD84" s="4" t="s">
        <v>115</v>
      </c>
      <c r="AE84" s="4" t="s">
        <v>89</v>
      </c>
      <c r="AF84" s="4" t="s">
        <v>106</v>
      </c>
      <c r="AG84" s="7"/>
      <c r="AH84" s="7"/>
      <c r="AI84" s="7" t="s">
        <v>453</v>
      </c>
      <c r="AJ84" s="7"/>
      <c r="AK84" s="4" t="s">
        <v>75</v>
      </c>
      <c r="AL84" s="4" t="s">
        <v>438</v>
      </c>
      <c r="AM84" s="4" t="s">
        <v>414</v>
      </c>
      <c r="AN84" s="4" t="s">
        <v>439</v>
      </c>
      <c r="AO84" s="4" t="s">
        <v>75</v>
      </c>
      <c r="AP84" s="4" t="s">
        <v>75</v>
      </c>
    </row>
    <row r="85" spans="1:42" s="5" customFormat="1" x14ac:dyDescent="0.2">
      <c r="A85" s="6">
        <v>43769.656157407408</v>
      </c>
      <c r="B85" s="6">
        <v>43769.657800925925</v>
      </c>
      <c r="C85" s="4" t="s">
        <v>71</v>
      </c>
      <c r="D85" s="4" t="s">
        <v>440</v>
      </c>
      <c r="E85" s="5">
        <v>100</v>
      </c>
      <c r="F85" s="5">
        <v>142</v>
      </c>
      <c r="G85" s="4" t="s">
        <v>73</v>
      </c>
      <c r="H85" s="6">
        <v>43769.657817500003</v>
      </c>
      <c r="I85" s="4" t="s">
        <v>441</v>
      </c>
      <c r="J85" s="4" t="s">
        <v>75</v>
      </c>
      <c r="K85" s="4" t="s">
        <v>75</v>
      </c>
      <c r="L85" s="4" t="s">
        <v>75</v>
      </c>
      <c r="M85" s="4" t="s">
        <v>75</v>
      </c>
      <c r="N85" s="4" t="s">
        <v>75</v>
      </c>
      <c r="O85" s="4" t="s">
        <v>75</v>
      </c>
      <c r="P85" s="4" t="s">
        <v>76</v>
      </c>
      <c r="Q85" s="4" t="s">
        <v>77</v>
      </c>
      <c r="R85" s="4" t="s">
        <v>111</v>
      </c>
      <c r="S85" s="4" t="s">
        <v>96</v>
      </c>
      <c r="T85" s="4" t="s">
        <v>127</v>
      </c>
      <c r="U85" s="4" t="s">
        <v>104</v>
      </c>
      <c r="V85" s="4" t="s">
        <v>97</v>
      </c>
      <c r="W85" s="4" t="s">
        <v>98</v>
      </c>
      <c r="X85" s="4" t="s">
        <v>460</v>
      </c>
      <c r="Y85" s="4" t="s">
        <v>75</v>
      </c>
      <c r="Z85" s="4" t="s">
        <v>314</v>
      </c>
      <c r="AA85" s="4" t="s">
        <v>75</v>
      </c>
      <c r="AB85" s="4" t="s">
        <v>87</v>
      </c>
      <c r="AC85" s="10">
        <v>4667.67</v>
      </c>
      <c r="AD85" s="4" t="s">
        <v>88</v>
      </c>
      <c r="AE85" s="4" t="s">
        <v>89</v>
      </c>
      <c r="AF85" s="4" t="s">
        <v>146</v>
      </c>
      <c r="AG85" s="7" t="s">
        <v>137</v>
      </c>
      <c r="AH85" s="7" t="s">
        <v>100</v>
      </c>
      <c r="AI85" s="7" t="s">
        <v>453</v>
      </c>
      <c r="AJ85" s="7"/>
      <c r="AK85" s="4" t="s">
        <v>75</v>
      </c>
      <c r="AL85" s="4" t="s">
        <v>442</v>
      </c>
      <c r="AM85" s="4" t="s">
        <v>196</v>
      </c>
      <c r="AN85" s="4" t="s">
        <v>443</v>
      </c>
      <c r="AO85" s="4" t="s">
        <v>75</v>
      </c>
      <c r="AP85" s="4" t="s">
        <v>75</v>
      </c>
    </row>
    <row r="86" spans="1:42" s="5" customFormat="1" x14ac:dyDescent="0.2">
      <c r="A86" s="6">
        <v>43769.754849537036</v>
      </c>
      <c r="B86" s="6">
        <v>43769.759143518517</v>
      </c>
      <c r="C86" s="4" t="s">
        <v>71</v>
      </c>
      <c r="D86" s="4" t="s">
        <v>444</v>
      </c>
      <c r="E86" s="5">
        <v>100</v>
      </c>
      <c r="F86" s="5">
        <v>370</v>
      </c>
      <c r="G86" s="4" t="s">
        <v>73</v>
      </c>
      <c r="H86" s="6">
        <v>43769.759154328705</v>
      </c>
      <c r="I86" s="4" t="s">
        <v>445</v>
      </c>
      <c r="J86" s="4" t="s">
        <v>75</v>
      </c>
      <c r="K86" s="4" t="s">
        <v>75</v>
      </c>
      <c r="L86" s="4" t="s">
        <v>75</v>
      </c>
      <c r="M86" s="4" t="s">
        <v>75</v>
      </c>
      <c r="N86" s="4" t="s">
        <v>75</v>
      </c>
      <c r="O86" s="4" t="s">
        <v>75</v>
      </c>
      <c r="P86" s="4" t="s">
        <v>76</v>
      </c>
      <c r="Q86" s="4" t="s">
        <v>77</v>
      </c>
      <c r="R86" s="4" t="s">
        <v>111</v>
      </c>
      <c r="S86" s="4" t="s">
        <v>96</v>
      </c>
      <c r="T86" s="4" t="s">
        <v>127</v>
      </c>
      <c r="U86" s="4" t="s">
        <v>104</v>
      </c>
      <c r="V86" s="4" t="s">
        <v>112</v>
      </c>
      <c r="W86" s="4" t="s">
        <v>172</v>
      </c>
      <c r="X86" s="4" t="s">
        <v>84</v>
      </c>
      <c r="Y86" s="4" t="s">
        <v>75</v>
      </c>
      <c r="Z86" s="4" t="s">
        <v>314</v>
      </c>
      <c r="AA86" s="4" t="s">
        <v>446</v>
      </c>
      <c r="AB86" s="4" t="s">
        <v>114</v>
      </c>
      <c r="AC86" s="10">
        <v>5085.62</v>
      </c>
      <c r="AD86" s="4" t="s">
        <v>152</v>
      </c>
      <c r="AE86" s="4" t="s">
        <v>89</v>
      </c>
      <c r="AF86" s="4" t="s">
        <v>116</v>
      </c>
      <c r="AG86" s="7"/>
      <c r="AH86" s="7" t="s">
        <v>100</v>
      </c>
      <c r="AI86" s="7" t="s">
        <v>453</v>
      </c>
      <c r="AJ86" s="7"/>
      <c r="AK86" s="4" t="s">
        <v>75</v>
      </c>
      <c r="AL86" s="4" t="s">
        <v>447</v>
      </c>
      <c r="AM86" s="4" t="s">
        <v>196</v>
      </c>
      <c r="AN86" s="4" t="s">
        <v>448</v>
      </c>
      <c r="AO86" s="4" t="s">
        <v>75</v>
      </c>
      <c r="AP86" s="4" t="s">
        <v>75</v>
      </c>
    </row>
    <row r="87" spans="1:42" s="5" customFormat="1" x14ac:dyDescent="0.2">
      <c r="A87" s="6">
        <v>43769.761516203704</v>
      </c>
      <c r="B87" s="6">
        <v>43769.764872685184</v>
      </c>
      <c r="C87" s="4" t="s">
        <v>71</v>
      </c>
      <c r="D87" s="4" t="s">
        <v>449</v>
      </c>
      <c r="E87" s="5">
        <v>100</v>
      </c>
      <c r="F87" s="5">
        <v>290</v>
      </c>
      <c r="G87" s="4" t="s">
        <v>73</v>
      </c>
      <c r="H87" s="6">
        <v>43769.764886018522</v>
      </c>
      <c r="I87" s="4" t="s">
        <v>450</v>
      </c>
      <c r="J87" s="4" t="s">
        <v>75</v>
      </c>
      <c r="K87" s="4" t="s">
        <v>75</v>
      </c>
      <c r="L87" s="4" t="s">
        <v>75</v>
      </c>
      <c r="M87" s="4" t="s">
        <v>75</v>
      </c>
      <c r="N87" s="4" t="s">
        <v>75</v>
      </c>
      <c r="O87" s="4" t="s">
        <v>75</v>
      </c>
      <c r="P87" s="4" t="s">
        <v>76</v>
      </c>
      <c r="Q87" s="4" t="s">
        <v>77</v>
      </c>
      <c r="R87" s="4" t="s">
        <v>111</v>
      </c>
      <c r="S87" s="4" t="s">
        <v>96</v>
      </c>
      <c r="T87" s="4" t="s">
        <v>127</v>
      </c>
      <c r="U87" s="4" t="s">
        <v>104</v>
      </c>
      <c r="V87" s="4" t="s">
        <v>97</v>
      </c>
      <c r="W87" s="4" t="s">
        <v>83</v>
      </c>
      <c r="X87" s="4" t="s">
        <v>84</v>
      </c>
      <c r="Y87" s="4" t="s">
        <v>75</v>
      </c>
      <c r="Z87" s="4" t="s">
        <v>89</v>
      </c>
      <c r="AA87" s="4" t="s">
        <v>75</v>
      </c>
      <c r="AB87" s="4" t="s">
        <v>99</v>
      </c>
      <c r="AC87" s="10">
        <v>2311.64</v>
      </c>
      <c r="AD87" s="4" t="s">
        <v>88</v>
      </c>
      <c r="AE87" s="4" t="s">
        <v>89</v>
      </c>
      <c r="AF87" s="4" t="s">
        <v>146</v>
      </c>
      <c r="AG87" s="7" t="s">
        <v>137</v>
      </c>
      <c r="AH87" s="7" t="s">
        <v>100</v>
      </c>
      <c r="AI87" s="7" t="s">
        <v>453</v>
      </c>
      <c r="AJ87" s="7"/>
      <c r="AK87" s="4" t="s">
        <v>75</v>
      </c>
      <c r="AL87" s="4" t="s">
        <v>451</v>
      </c>
      <c r="AM87" s="4" t="s">
        <v>196</v>
      </c>
      <c r="AN87" s="4" t="s">
        <v>452</v>
      </c>
      <c r="AO87" s="4" t="s">
        <v>75</v>
      </c>
      <c r="AP87" s="4" t="s">
        <v>75</v>
      </c>
    </row>
    <row r="91" spans="1:42" x14ac:dyDescent="0.2">
      <c r="R91" s="4"/>
    </row>
    <row r="92" spans="1:42" x14ac:dyDescent="0.2">
      <c r="R92" s="4"/>
    </row>
    <row r="93" spans="1:42" x14ac:dyDescent="0.2">
      <c r="R93" s="4"/>
    </row>
  </sheetData>
  <autoFilter ref="A2:AP87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pesquisa</vt:lpstr>
      <vt:lpstr>4.1 Representação dos dados</vt:lpstr>
      <vt:lpstr>4.2_4.3_4.4</vt:lpstr>
      <vt:lpstr>5.1 Média</vt:lpstr>
      <vt:lpstr>proporção</vt:lpstr>
      <vt:lpstr>5.2 Correlação Linear</vt:lpstr>
      <vt:lpstr>Correlação</vt:lpstr>
      <vt:lpstr>APOIO</vt:lpstr>
      <vt:lpstr>analise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WESLEY MARCOS DE ALMEIDA</cp:lastModifiedBy>
  <dcterms:created xsi:type="dcterms:W3CDTF">2019-11-01T12:39:54Z</dcterms:created>
  <dcterms:modified xsi:type="dcterms:W3CDTF">2020-04-03T16:19:23Z</dcterms:modified>
</cp:coreProperties>
</file>