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Business School\Research\Literature\Technology\Infrastructure\VBMS cable costs\"/>
    </mc:Choice>
  </mc:AlternateContent>
  <bookViews>
    <workbookView xWindow="0" yWindow="0" windowWidth="28800" windowHeight="11400"/>
  </bookViews>
  <sheets>
    <sheet name="Co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7" i="1"/>
  <c r="I16" i="1"/>
  <c r="I15" i="1"/>
  <c r="I14" i="1"/>
  <c r="O13" i="1"/>
  <c r="I13" i="1"/>
  <c r="I12" i="1"/>
  <c r="O11" i="1"/>
  <c r="I11" i="1"/>
  <c r="O10" i="1"/>
  <c r="M17" i="1" s="1"/>
  <c r="I10" i="1"/>
  <c r="I20" i="1" s="1"/>
  <c r="I8" i="1"/>
  <c r="I6" i="1"/>
  <c r="I18" i="1" s="1"/>
</calcChain>
</file>

<file path=xl/sharedStrings.xml><?xml version="1.0" encoding="utf-8"?>
<sst xmlns="http://schemas.openxmlformats.org/spreadsheetml/2006/main" count="52" uniqueCount="45">
  <si>
    <t>P15 - HKZ Alpha 17,6 km P50 V.02</t>
  </si>
  <si>
    <t>P15 HKZ  3x400mm2 Al 66kV</t>
  </si>
  <si>
    <t>Rated Power</t>
  </si>
  <si>
    <t>Cable length</t>
  </si>
  <si>
    <t>Cross-section</t>
  </si>
  <si>
    <t>Correlation</t>
  </si>
  <si>
    <t>Eq</t>
  </si>
  <si>
    <t>CONSTANT</t>
  </si>
  <si>
    <t>C</t>
  </si>
  <si>
    <t>B</t>
  </si>
  <si>
    <t>1.0     PROJECT MANAGEMENT AND ENGINEERING</t>
  </si>
  <si>
    <t>Fixed (average)</t>
  </si>
  <si>
    <t>Cable cost constant, b</t>
  </si>
  <si>
    <t>EUR</t>
  </si>
  <si>
    <t>2.0     UXO SURVEY</t>
  </si>
  <si>
    <t>A + B × km</t>
  </si>
  <si>
    <t>120000+6000*LENGTH</t>
  </si>
  <si>
    <t>Cable supply coefficient 1, x</t>
  </si>
  <si>
    <t>EUR / (MW*km)</t>
  </si>
  <si>
    <t>3.0     PRE-INSTALLATION SURVEY &amp; PLGR</t>
  </si>
  <si>
    <t>720000+18000*LENGTH</t>
  </si>
  <si>
    <t>Cable supply coefficient 2, y</t>
  </si>
  <si>
    <t>EUR / km</t>
  </si>
  <si>
    <t>4.0     CABLE CROSSINGS</t>
  </si>
  <si>
    <t>Cable cost coefficient 1, z</t>
  </si>
  <si>
    <t>5.0     OFFSHORE CABLE INSTALLATION</t>
  </si>
  <si>
    <t>2200000+48000*LENGTH</t>
  </si>
  <si>
    <t>6.0      CABLE BURIAL (POST LAY)</t>
  </si>
  <si>
    <t>200000+38000*LENGTH</t>
  </si>
  <si>
    <t>With cable costs = b+ z*distance+ ((y+x*P)*distance)</t>
  </si>
  <si>
    <t>7.0    TERMINATION &amp; TESTING WORKS</t>
  </si>
  <si>
    <t>8.0     GUARD VESSEL</t>
  </si>
  <si>
    <t>B × km</t>
  </si>
  <si>
    <t>Capex</t>
  </si>
  <si>
    <t>9.0     CABLE SUPPLY</t>
  </si>
  <si>
    <t>( A + C×MW)*km</t>
  </si>
  <si>
    <t>('140000+2820*POWER)*LENGTH</t>
  </si>
  <si>
    <t>NaN</t>
  </si>
  <si>
    <t>10.0  J-TUBE INSTALLATION</t>
  </si>
  <si>
    <t>Boundaries</t>
  </si>
  <si>
    <t>Pmax</t>
  </si>
  <si>
    <t>MW</t>
  </si>
  <si>
    <t>Aprox</t>
  </si>
  <si>
    <t>dmax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</si>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</sst>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2" applyNumberFormat="1" applyFont="1" applyFill="1" applyBorder="1" applyAlignment="1" applyProtection="1">
      <protection locked="0"/>
    </xf>
    <xf numFmtId="0" fontId="4" fillId="0" borderId="2" xfId="0" applyFont="1" applyFill="1" applyBorder="1"/>
    <xf numFmtId="0" fontId="5" fillId="0" borderId="3" xfId="0" applyFont="1" applyBorder="1"/>
    <xf numFmtId="0" fontId="5" fillId="0" borderId="0" xfId="0" applyFont="1"/>
    <xf numFmtId="0" fontId="5" fillId="0" borderId="3" xfId="0" applyFont="1" applyFill="1" applyBorder="1"/>
    <xf numFmtId="0" fontId="5" fillId="2" borderId="0" xfId="0" applyFont="1" applyFill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0" fillId="0" borderId="0" xfId="0" quotePrefix="1"/>
    <xf numFmtId="165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43" fontId="2" fillId="6" borderId="0" xfId="1" applyFont="1" applyFill="1"/>
  </cellXfs>
  <cellStyles count="3">
    <cellStyle name="Komma" xfId="1" builtinId="3"/>
    <cellStyle name="Komma 4" xfId="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2"/>
  <sheetViews>
    <sheetView tabSelected="1" workbookViewId="0">
      <selection activeCell="C33" sqref="C33"/>
    </sheetView>
  </sheetViews>
  <sheetFormatPr defaultRowHeight="15" x14ac:dyDescent="0.25"/>
  <cols>
    <col min="2" max="2" width="34.7109375" bestFit="1" customWidth="1"/>
    <col min="3" max="3" width="14.7109375" bestFit="1" customWidth="1"/>
    <col min="4" max="4" width="14.42578125" customWidth="1"/>
    <col min="5" max="5" width="13.28515625" bestFit="1" customWidth="1"/>
    <col min="7" max="7" width="12.42578125" customWidth="1"/>
    <col min="9" max="9" width="14.28515625" bestFit="1" customWidth="1"/>
    <col min="11" max="11" width="13.7109375" bestFit="1" customWidth="1"/>
    <col min="13" max="13" width="14.28515625" bestFit="1" customWidth="1"/>
    <col min="15" max="15" width="13.28515625" bestFit="1" customWidth="1"/>
  </cols>
  <sheetData>
    <row r="4" spans="2:16" ht="15.75" x14ac:dyDescent="0.25">
      <c r="I4" s="1" t="s">
        <v>0</v>
      </c>
    </row>
    <row r="5" spans="2:16" x14ac:dyDescent="0.25">
      <c r="I5" s="2" t="s">
        <v>1</v>
      </c>
    </row>
    <row r="6" spans="2:16" x14ac:dyDescent="0.25">
      <c r="H6" s="3" t="s">
        <v>2</v>
      </c>
      <c r="I6" s="3">
        <f>15</f>
        <v>15</v>
      </c>
    </row>
    <row r="7" spans="2:16" x14ac:dyDescent="0.25">
      <c r="H7" s="3" t="s">
        <v>3</v>
      </c>
      <c r="I7" s="3">
        <v>17.600000000000001</v>
      </c>
    </row>
    <row r="8" spans="2:16" x14ac:dyDescent="0.25">
      <c r="H8" s="3" t="s">
        <v>4</v>
      </c>
      <c r="I8" s="3">
        <f>3*400</f>
        <v>1200</v>
      </c>
    </row>
    <row r="9" spans="2:16" x14ac:dyDescent="0.25">
      <c r="C9" s="4" t="s">
        <v>5</v>
      </c>
      <c r="D9" t="s">
        <v>6</v>
      </c>
      <c r="E9" t="s">
        <v>7</v>
      </c>
      <c r="F9" t="s">
        <v>8</v>
      </c>
      <c r="G9" t="s">
        <v>9</v>
      </c>
    </row>
    <row r="10" spans="2:16" x14ac:dyDescent="0.25">
      <c r="B10" s="5" t="s">
        <v>10</v>
      </c>
      <c r="C10" s="6" t="s">
        <v>11</v>
      </c>
      <c r="D10" s="7">
        <v>2465000</v>
      </c>
      <c r="E10" s="8">
        <v>2465000</v>
      </c>
      <c r="F10">
        <v>0</v>
      </c>
      <c r="G10" s="8">
        <v>0</v>
      </c>
      <c r="I10" s="8">
        <f>$E10</f>
        <v>2465000</v>
      </c>
      <c r="K10" s="8"/>
      <c r="L10" t="s">
        <v>12</v>
      </c>
      <c r="O10" s="9">
        <f>SUM(E10:E19)</f>
        <v>7853400</v>
      </c>
      <c r="P10" t="s">
        <v>13</v>
      </c>
    </row>
    <row r="11" spans="2:16" x14ac:dyDescent="0.25">
      <c r="B11" s="5" t="s">
        <v>14</v>
      </c>
      <c r="C11" s="10" t="s">
        <v>15</v>
      </c>
      <c r="D11" s="11" t="s">
        <v>16</v>
      </c>
      <c r="E11" s="8">
        <v>120000</v>
      </c>
      <c r="F11">
        <v>0</v>
      </c>
      <c r="G11" s="8">
        <v>6000</v>
      </c>
      <c r="I11" s="8">
        <f>$E11+$G11*I$7</f>
        <v>225600</v>
      </c>
      <c r="K11" s="8"/>
      <c r="L11" t="s">
        <v>17</v>
      </c>
      <c r="O11">
        <f>F18</f>
        <v>2820</v>
      </c>
      <c r="P11" t="s">
        <v>18</v>
      </c>
    </row>
    <row r="12" spans="2:16" x14ac:dyDescent="0.25">
      <c r="B12" s="5" t="s">
        <v>19</v>
      </c>
      <c r="C12" s="10" t="s">
        <v>15</v>
      </c>
      <c r="D12" s="11" t="s">
        <v>20</v>
      </c>
      <c r="E12" s="8">
        <v>720000</v>
      </c>
      <c r="F12">
        <v>0</v>
      </c>
      <c r="G12" s="8">
        <v>18000</v>
      </c>
      <c r="I12" s="8">
        <f>$E12+$G12*I$7</f>
        <v>1036800</v>
      </c>
      <c r="K12" s="12"/>
      <c r="L12" t="s">
        <v>21</v>
      </c>
      <c r="O12">
        <v>140000</v>
      </c>
      <c r="P12" t="s">
        <v>22</v>
      </c>
    </row>
    <row r="13" spans="2:16" x14ac:dyDescent="0.25">
      <c r="B13" s="5" t="s">
        <v>23</v>
      </c>
      <c r="C13" s="6" t="s">
        <v>11</v>
      </c>
      <c r="D13" s="13">
        <v>1278400</v>
      </c>
      <c r="E13" s="8">
        <v>1278400</v>
      </c>
      <c r="F13">
        <v>0</v>
      </c>
      <c r="G13" s="8">
        <v>0</v>
      </c>
      <c r="I13" s="8">
        <f>$E13</f>
        <v>1278400</v>
      </c>
      <c r="L13" t="s">
        <v>24</v>
      </c>
      <c r="O13" s="9">
        <f>SUM(G10:G17)</f>
        <v>121602.13636363637</v>
      </c>
      <c r="P13" t="s">
        <v>22</v>
      </c>
    </row>
    <row r="14" spans="2:16" x14ac:dyDescent="0.25">
      <c r="B14" s="5" t="s">
        <v>25</v>
      </c>
      <c r="C14" s="10" t="s">
        <v>15</v>
      </c>
      <c r="D14" s="11" t="s">
        <v>26</v>
      </c>
      <c r="E14" s="8">
        <v>2200000</v>
      </c>
      <c r="F14">
        <v>0</v>
      </c>
      <c r="G14" s="8">
        <v>48000</v>
      </c>
      <c r="I14" s="8">
        <f>$E14+$G14*I$7</f>
        <v>3044800</v>
      </c>
    </row>
    <row r="15" spans="2:16" x14ac:dyDescent="0.25">
      <c r="B15" s="5" t="s">
        <v>27</v>
      </c>
      <c r="C15" s="10" t="s">
        <v>15</v>
      </c>
      <c r="D15" s="11" t="s">
        <v>28</v>
      </c>
      <c r="E15" s="8">
        <v>200000</v>
      </c>
      <c r="F15">
        <v>0</v>
      </c>
      <c r="G15" s="8">
        <v>38000</v>
      </c>
      <c r="I15" s="8">
        <f>$E15+$G15*I$7</f>
        <v>868800</v>
      </c>
      <c r="L15" t="s">
        <v>29</v>
      </c>
    </row>
    <row r="16" spans="2:16" x14ac:dyDescent="0.25">
      <c r="B16" s="5" t="s">
        <v>30</v>
      </c>
      <c r="C16" s="6" t="s">
        <v>11</v>
      </c>
      <c r="D16" s="7">
        <v>217000</v>
      </c>
      <c r="E16" s="8">
        <v>217000</v>
      </c>
      <c r="F16">
        <v>0</v>
      </c>
      <c r="G16" s="8">
        <v>0</v>
      </c>
      <c r="I16" s="8">
        <f>$E16</f>
        <v>217000</v>
      </c>
    </row>
    <row r="17" spans="2:16" x14ac:dyDescent="0.25">
      <c r="B17" s="5" t="s">
        <v>31</v>
      </c>
      <c r="C17" s="14" t="s">
        <v>32</v>
      </c>
      <c r="D17" s="7">
        <v>11602.136363636364</v>
      </c>
      <c r="E17" s="8">
        <v>0</v>
      </c>
      <c r="F17">
        <v>0</v>
      </c>
      <c r="G17" s="8">
        <v>11602.136363636364</v>
      </c>
      <c r="I17" s="8">
        <f>$E17+$G17*I$7</f>
        <v>204197.60000000003</v>
      </c>
      <c r="L17" t="s">
        <v>33</v>
      </c>
      <c r="M17" s="8">
        <f>O10+O13*I7+((O12+O11*I6)*I7)</f>
        <v>13202077.6</v>
      </c>
    </row>
    <row r="18" spans="2:16" x14ac:dyDescent="0.25">
      <c r="B18" s="5" t="s">
        <v>34</v>
      </c>
      <c r="C18" s="15" t="s">
        <v>35</v>
      </c>
      <c r="D18" s="11" t="s">
        <v>36</v>
      </c>
      <c r="E18" s="8">
        <v>0</v>
      </c>
      <c r="F18">
        <v>2820</v>
      </c>
      <c r="G18" s="8" t="s">
        <v>37</v>
      </c>
      <c r="I18" s="8">
        <f>(140000+$F18*I$6)*I$7</f>
        <v>3208480.0000000005</v>
      </c>
    </row>
    <row r="19" spans="2:16" x14ac:dyDescent="0.25">
      <c r="B19" s="5" t="s">
        <v>38</v>
      </c>
      <c r="C19" s="6" t="s">
        <v>11</v>
      </c>
      <c r="D19" s="7">
        <v>653000</v>
      </c>
      <c r="E19" s="8">
        <v>653000</v>
      </c>
      <c r="F19">
        <v>0</v>
      </c>
      <c r="G19" s="8">
        <v>0</v>
      </c>
      <c r="I19" s="8">
        <f>$E19</f>
        <v>653000</v>
      </c>
      <c r="L19" t="s">
        <v>39</v>
      </c>
      <c r="N19" t="s">
        <v>40</v>
      </c>
      <c r="O19">
        <v>70</v>
      </c>
      <c r="P19" t="s">
        <v>41</v>
      </c>
    </row>
    <row r="20" spans="2:16" x14ac:dyDescent="0.25">
      <c r="H20" t="s">
        <v>42</v>
      </c>
      <c r="I20" s="16">
        <f>SUM(I10:I19)</f>
        <v>13202077.6</v>
      </c>
      <c r="N20" t="s">
        <v>43</v>
      </c>
      <c r="O20">
        <v>50</v>
      </c>
      <c r="P20" t="s">
        <v>44</v>
      </c>
    </row>
    <row r="22" spans="2:16" x14ac:dyDescent="0.25">
      <c r="E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Renz</dc:creator>
  <cp:lastModifiedBy>Malte Renz</cp:lastModifiedBy>
  <dcterms:created xsi:type="dcterms:W3CDTF">2018-05-23T09:08:53Z</dcterms:created>
  <dcterms:modified xsi:type="dcterms:W3CDTF">2018-05-23T09:09:32Z</dcterms:modified>
</cp:coreProperties>
</file>