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EB40F6B9-3794-42A4-81E8-1B7BFE9918F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СборНагрузок" sheetId="1" r:id="rId1"/>
    <sheet name="РасчётБал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B4" i="2" s="1"/>
  <c r="B8" i="2" s="1"/>
  <c r="F3" i="2"/>
  <c r="C4" i="2"/>
  <c r="C3" i="2"/>
  <c r="G11" i="1"/>
  <c r="E11" i="1"/>
  <c r="E10" i="1"/>
  <c r="C7" i="1"/>
  <c r="G4" i="2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B3" i="2" l="1"/>
  <c r="B7" i="2" s="1"/>
  <c r="D7" i="1"/>
  <c r="H2" i="1"/>
  <c r="H5" i="1" s="1"/>
</calcChain>
</file>

<file path=xl/sharedStrings.xml><?xml version="1.0" encoding="utf-8"?>
<sst xmlns="http://schemas.openxmlformats.org/spreadsheetml/2006/main" count="53" uniqueCount="45">
  <si>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</si>
  <si>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</si>
  <si>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</si>
  <si>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</si>
  <si>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</si>
  <si>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</si>
  <si>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</si>
  <si>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</si>
  <si>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</si>
  <si>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</si>
  <si>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</si>
  <si>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</si>
  <si>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</si>
  <si>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</si>
  <si>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</si>
  <si>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</si>
  <si>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</si>
  <si>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</si>
  <si>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</si>
  <si>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</si>
  <si>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</si>
  <si>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</si>
  <si>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</si>
  <si>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</si>
  <si>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</si>
  <si>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Величина</t>
  </si>
  <si>
    <t>Норматив</t>
  </si>
  <si>
    <t>Расчётная</t>
  </si>
  <si>
    <t>Единица</t>
  </si>
  <si>
    <t>кг/м</t>
  </si>
  <si>
    <t>м</t>
  </si>
  <si>
    <t>Второстепенные балки - ГОСТ 30245-2012</t>
  </si>
  <si>
    <t>40x40x2,0</t>
  </si>
  <si>
    <t>b</t>
  </si>
  <si>
    <t>f</t>
  </si>
  <si>
    <t>q</t>
  </si>
  <si>
    <t>l</t>
  </si>
  <si>
    <t>E</t>
  </si>
  <si>
    <t>J</t>
  </si>
  <si>
    <t>Сечение</t>
  </si>
  <si>
    <r>
      <t>b</t>
    </r>
    <r>
      <rPr>
        <vertAlign val="subscript"/>
        <sz val="11"/>
        <color theme="1"/>
        <rFont val="Inter"/>
        <charset val="204"/>
      </rPr>
      <t>гр</t>
    </r>
  </si>
  <si>
    <r>
      <t>м</t>
    </r>
    <r>
      <rPr>
        <vertAlign val="superscript"/>
        <sz val="11"/>
        <color theme="1"/>
        <rFont val="Inter"/>
        <charset val="204"/>
      </rPr>
      <t>4</t>
    </r>
  </si>
  <si>
    <r>
      <t>cм</t>
    </r>
    <r>
      <rPr>
        <vertAlign val="superscript"/>
        <sz val="11"/>
        <color theme="1"/>
        <rFont val="Inter"/>
        <charset val="204"/>
      </rPr>
      <t>4</t>
    </r>
  </si>
  <si>
    <r>
      <t>Макс. прогиб &lt; 1/200*</t>
    </r>
    <r>
      <rPr>
        <b/>
        <i/>
        <sz val="11"/>
        <color theme="1"/>
        <rFont val="Times New Roman"/>
        <family val="1"/>
        <charset val="204"/>
      </rPr>
      <t>l</t>
    </r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</si>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</sst>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i/>
      <sz val="11"/>
      <color theme="1"/>
      <name val="Cambria"/>
      <family val="1"/>
      <charset val="204"/>
    </font>
    <font>
      <vertAlign val="subscript"/>
      <sz val="11"/>
      <color theme="1"/>
      <name val="Inter"/>
      <charset val="204"/>
    </font>
    <font>
      <b/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1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/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" dataDxfId="0" tableBorderDxfId="10">
  <tableColumns count="8">
    <tableColumn id="1" xr3:uid="{8183B60A-E10C-4A2E-92F1-AF84282C6280}" name="№ п/п" dataDxfId="9"/>
    <tableColumn id="2" xr3:uid="{A9B5C510-C500-4B6B-A610-EE651E35788C}" name="Наименование" dataDxfId="8"/>
    <tableColumn id="3" xr3:uid="{BD971CA7-2305-4C0C-839D-A359F4BD63F7}" name="ρ" dataDxfId="7"/>
    <tableColumn id="4" xr3:uid="{41A4268E-525C-47E5-A064-5232788AFB22}" name="h" dataDxfId="6"/>
    <tableColumn id="5" xr3:uid="{1A43476B-C444-4C63-905B-9532CA4DE150}" name="Qн, " dataDxfId="5">
      <calculatedColumnFormula>C2*D2/1000</calculatedColumnFormula>
    </tableColumn>
    <tableColumn id="6" xr3:uid="{101A6059-660B-45D5-909E-4820653C046A}" name="γf" dataDxfId="4"/>
    <tableColumn id="7" xr3:uid="{AF3EEBC6-68E0-4413-8258-2E8F49BDB9F4}" name="Qp" dataDxfId="3">
      <calculatedColumnFormula>E2*F2</calculatedColumnFormula>
    </tableColumn>
    <tableColumn id="8" xr3:uid="{F0C0D757-D5DD-47AF-812E-47A755CB3B6D}" name="№ ГОСТ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220" zoomScaleNormal="220" workbookViewId="0">
      <selection activeCell="H12" sqref="H12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9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24" t="s">
        <v>0</v>
      </c>
      <c r="B1" s="24" t="s">
        <v>1</v>
      </c>
      <c r="C1" s="24" t="s">
        <v>4</v>
      </c>
      <c r="D1" s="24" t="s">
        <v>14</v>
      </c>
      <c r="E1" s="24" t="s">
        <v>17</v>
      </c>
      <c r="F1" s="24" t="s">
        <v>2</v>
      </c>
      <c r="G1" s="24" t="s">
        <v>3</v>
      </c>
      <c r="H1" s="24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25" t="s">
        <v>16</v>
      </c>
      <c r="B8" s="26"/>
      <c r="C8" s="24" t="s">
        <v>19</v>
      </c>
      <c r="D8" s="24" t="s">
        <v>15</v>
      </c>
      <c r="E8" s="24" t="s">
        <v>18</v>
      </c>
      <c r="F8" s="12" t="s">
        <v>23</v>
      </c>
      <c r="G8" s="24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2" x14ac:dyDescent="0.35">
      <c r="D10" s="27" t="s">
        <v>40</v>
      </c>
      <c r="E10" s="28">
        <f>SUM(Таблица1[Qн, ])</f>
        <v>270.95</v>
      </c>
      <c r="F10" s="27"/>
      <c r="G10" s="28">
        <v>360.04500000000002</v>
      </c>
    </row>
    <row r="11" spans="1:8" x14ac:dyDescent="0.25">
      <c r="D11" s="27">
        <v>2</v>
      </c>
      <c r="E11" s="27">
        <f>D11*E10</f>
        <v>541.9</v>
      </c>
      <c r="F11" s="27"/>
      <c r="G11" s="27">
        <f>D11*G10</f>
        <v>720.09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1:M8"/>
  <sheetViews>
    <sheetView tabSelected="1" topLeftCell="C1" zoomScale="205" zoomScaleNormal="355" workbookViewId="0">
      <selection activeCell="G8" sqref="G8"/>
    </sheetView>
  </sheetViews>
  <sheetFormatPr defaultColWidth="9.109375" defaultRowHeight="13.8" x14ac:dyDescent="0.25"/>
  <cols>
    <col min="1" max="1" width="11.33203125" style="21" bestFit="1" customWidth="1"/>
    <col min="2" max="2" width="15.6640625" style="21" bestFit="1" customWidth="1"/>
    <col min="3" max="3" width="9" style="21" bestFit="1" customWidth="1"/>
    <col min="4" max="4" width="2.5546875" style="21" bestFit="1" customWidth="1"/>
    <col min="5" max="5" width="15.77734375" style="21" bestFit="1" customWidth="1"/>
    <col min="6" max="6" width="6.33203125" style="21" bestFit="1" customWidth="1"/>
    <col min="7" max="7" width="11.33203125" style="21" bestFit="1" customWidth="1"/>
    <col min="8" max="16384" width="9.109375" style="21"/>
  </cols>
  <sheetData>
    <row r="1" spans="1:13" x14ac:dyDescent="0.25">
      <c r="A1" s="23"/>
      <c r="B1" s="30" t="s">
        <v>31</v>
      </c>
      <c r="C1" s="30"/>
      <c r="D1" s="30"/>
      <c r="E1" s="30"/>
      <c r="F1" s="30"/>
      <c r="G1" s="31" t="s">
        <v>39</v>
      </c>
      <c r="H1" s="32"/>
      <c r="I1" s="32"/>
      <c r="J1" s="32"/>
      <c r="K1" s="22"/>
      <c r="L1" s="22"/>
      <c r="M1" s="22"/>
    </row>
    <row r="2" spans="1:13" x14ac:dyDescent="0.25">
      <c r="A2" s="33" t="s">
        <v>28</v>
      </c>
      <c r="B2" s="34" t="s">
        <v>34</v>
      </c>
      <c r="C2" s="34" t="s">
        <v>35</v>
      </c>
      <c r="D2" s="34" t="s">
        <v>36</v>
      </c>
      <c r="E2" s="34" t="s">
        <v>37</v>
      </c>
      <c r="F2" s="34" t="s">
        <v>38</v>
      </c>
      <c r="G2" s="34" t="s">
        <v>33</v>
      </c>
      <c r="H2" s="39" t="s">
        <v>14</v>
      </c>
      <c r="I2" s="39" t="s">
        <v>44</v>
      </c>
      <c r="J2" s="34" t="s">
        <v>38</v>
      </c>
    </row>
    <row r="3" spans="1:13" x14ac:dyDescent="0.25">
      <c r="A3" s="35" t="s">
        <v>26</v>
      </c>
      <c r="B3" s="23">
        <f>5/384*(C3*D3^4)/(E3*F3)</f>
        <v>1.9329282622544516E-2</v>
      </c>
      <c r="C3" s="23">
        <f>СборНагрузок!E11</f>
        <v>541.9</v>
      </c>
      <c r="D3" s="36">
        <v>6</v>
      </c>
      <c r="E3" s="36">
        <v>20394324000</v>
      </c>
      <c r="F3" s="23">
        <f>(J3/100)^4</f>
        <v>2.3197323649600005E-5</v>
      </c>
      <c r="G3" s="23" t="s">
        <v>32</v>
      </c>
      <c r="H3" s="29"/>
      <c r="I3" s="29"/>
      <c r="J3" s="23">
        <v>6.94</v>
      </c>
    </row>
    <row r="4" spans="1:13" x14ac:dyDescent="0.25">
      <c r="A4" s="35" t="s">
        <v>27</v>
      </c>
      <c r="B4" s="23">
        <f>5/384*(C4*D3^4)/(E3*F4)</f>
        <v>2.5685224439321062E-2</v>
      </c>
      <c r="C4" s="23">
        <f>СборНагрузок!G11</f>
        <v>720.09</v>
      </c>
      <c r="D4" s="36"/>
      <c r="E4" s="36"/>
      <c r="F4" s="23">
        <f>(J4/100)^4</f>
        <v>2.3197323649600005E-5</v>
      </c>
      <c r="G4" s="23" t="str">
        <f>G3</f>
        <v>40x40x2,0</v>
      </c>
      <c r="H4" s="29"/>
      <c r="I4" s="29"/>
      <c r="J4" s="23">
        <v>6.94</v>
      </c>
    </row>
    <row r="5" spans="1:13" ht="16.2" x14ac:dyDescent="0.25">
      <c r="A5" s="33" t="s">
        <v>25</v>
      </c>
      <c r="B5" s="37" t="s">
        <v>30</v>
      </c>
      <c r="C5" s="37" t="s">
        <v>29</v>
      </c>
      <c r="D5" s="37" t="s">
        <v>30</v>
      </c>
      <c r="E5" s="37" t="s">
        <v>18</v>
      </c>
      <c r="F5" s="37" t="s">
        <v>41</v>
      </c>
      <c r="G5" s="37" t="s">
        <v>15</v>
      </c>
      <c r="H5" s="39"/>
      <c r="I5" s="39"/>
      <c r="J5" s="37" t="s">
        <v>42</v>
      </c>
    </row>
    <row r="6" spans="1:13" ht="14.4" x14ac:dyDescent="0.3">
      <c r="A6" s="38" t="s">
        <v>43</v>
      </c>
      <c r="B6" s="38"/>
      <c r="C6" s="29"/>
      <c r="D6" s="29"/>
      <c r="E6" s="29"/>
      <c r="F6" s="29"/>
      <c r="G6" s="29"/>
      <c r="H6" s="29"/>
      <c r="I6" s="29"/>
      <c r="J6" s="29"/>
    </row>
    <row r="7" spans="1:13" x14ac:dyDescent="0.25">
      <c r="A7" s="29" t="s">
        <v>26</v>
      </c>
      <c r="B7" s="29" t="str">
        <f>IF(B3&lt;1/200*D3, "V", "X")</f>
        <v>V</v>
      </c>
      <c r="C7" s="29"/>
      <c r="D7" s="29"/>
      <c r="E7" s="29"/>
      <c r="F7" s="29"/>
      <c r="G7" s="29"/>
      <c r="H7" s="29"/>
      <c r="I7" s="29"/>
      <c r="J7" s="29"/>
    </row>
    <row r="8" spans="1:13" x14ac:dyDescent="0.25">
      <c r="A8" s="29" t="s">
        <v>27</v>
      </c>
      <c r="B8" s="29" t="str">
        <f>IF(B4&lt;1/200*D3, "V", "X")</f>
        <v>V</v>
      </c>
      <c r="C8" s="29"/>
      <c r="D8" s="29"/>
      <c r="E8" s="29"/>
      <c r="F8" s="29"/>
      <c r="G8" s="29"/>
      <c r="H8" s="29"/>
      <c r="I8" s="29"/>
      <c r="J8" s="29"/>
    </row>
  </sheetData>
  <mergeCells count="4">
    <mergeCell ref="B1:F1"/>
    <mergeCell ref="D3:D4"/>
    <mergeCell ref="E3:E4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РасчётБалок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2024-06-24T08:06:14Z</dcterms:modified>
</cp:coreProperties>
</file>