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RomodanEA\Desktop\Проектная практика\ProjectPractice\"/>
    </mc:Choice>
  </mc:AlternateContent>
  <xr:revisionPtr revIDLastSave="0" documentId="13_ncr:1_{E312CA11-543E-4E47-B1B9-9BC8BA1139D9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СборНагрузок" sheetId="1" r:id="rId1"/>
    <sheet name="РасчётБалок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D2" i="1"/>
  <c r="A3" i="2"/>
  <c r="G9" i="1"/>
  <c r="G3" i="1"/>
  <c r="G4" i="1"/>
  <c r="G5" i="1"/>
  <c r="G6" i="1"/>
  <c r="G7" i="1"/>
  <c r="G2" i="1"/>
  <c r="E3" i="1"/>
  <c r="E4" i="1"/>
  <c r="E5" i="1"/>
  <c r="E6" i="1"/>
  <c r="E7" i="1"/>
  <c r="H4" i="1"/>
  <c r="H2" i="1" s="1"/>
  <c r="H5" i="1" s="1"/>
</calcChain>
</file>

<file path=xl/sharedStrings.xml><?xml version="1.0" encoding="utf-8"?>
<sst xmlns="http://schemas.openxmlformats.org/spreadsheetml/2006/main" count="31" uniqueCount="30">
  <si>
    <t>№ п/п</t>
  </si>
  <si>
    <t>Наименование</t>
  </si>
  <si>
    <t>γf</t>
  </si>
  <si>
    <t>Qp</t>
  </si>
  <si>
    <t>ρ</t>
  </si>
  <si>
    <t>Снег</t>
  </si>
  <si>
    <t>ПВХ мембрана</t>
  </si>
  <si>
    <t>Утеплитель
Базальтовая вата</t>
  </si>
  <si>
    <t>Керамзито-бетон</t>
  </si>
  <si>
    <t>Профнастил</t>
  </si>
  <si>
    <t>№ ГОСТ</t>
  </si>
  <si>
    <t>24045-2016</t>
  </si>
  <si>
    <t>18124-2012</t>
  </si>
  <si>
    <t>Хризотилцем. лист</t>
  </si>
  <si>
    <t>h</t>
  </si>
  <si>
    <t>мм</t>
  </si>
  <si>
    <t>Единицы измерения</t>
  </si>
  <si>
    <t xml:space="preserve">Qн, </t>
  </si>
  <si>
    <r>
      <t>кг/м</t>
    </r>
    <r>
      <rPr>
        <vertAlign val="superscript"/>
        <sz val="11"/>
        <color theme="1"/>
        <rFont val="Inter"/>
        <charset val="204"/>
      </rPr>
      <t>2</t>
    </r>
  </si>
  <si>
    <r>
      <t>кг/м</t>
    </r>
    <r>
      <rPr>
        <vertAlign val="superscript"/>
        <sz val="11"/>
        <color theme="1"/>
        <rFont val="Inter"/>
        <charset val="204"/>
      </rPr>
      <t>3</t>
    </r>
  </si>
  <si>
    <t>плотность</t>
  </si>
  <si>
    <t>толщина</t>
  </si>
  <si>
    <t>нагрузка</t>
  </si>
  <si>
    <t>коэф</t>
  </si>
  <si>
    <t>СП 20.13330.2016</t>
  </si>
  <si>
    <t>S0</t>
  </si>
  <si>
    <t>Ce</t>
  </si>
  <si>
    <t>Ct</t>
  </si>
  <si>
    <t>u</t>
  </si>
  <si>
    <t>Sg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</si>
</sst>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Bahnschrift SemiLight"/>
      <family val="2"/>
      <charset val="204"/>
    </font>
    <font>
      <sz val="11"/>
      <color theme="1"/>
      <name val="Inter"/>
      <charset val="204"/>
    </font>
    <font>
      <vertAlign val="superscript"/>
      <sz val="11"/>
      <color theme="1"/>
      <name val="Inter"/>
      <charset val="204"/>
    </font>
    <font>
      <sz val="8"/>
      <color theme="1"/>
      <name val="Inter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2" fillId="0" borderId="2" xfId="0" applyFont="1" applyBorder="1" applyAlignment="1">
      <alignment horizontal="left" vertical="center"/>
    </xf>
    <xf numFmtId="0" fontId="2" fillId="0" borderId="1" xfId="0" applyFont="1" applyBorder="1" applyAlignment="1">
      <alignment vertical="center"/>
    </xf>
    <xf numFmtId="2" fontId="2" fillId="0" borderId="1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2" fillId="0" borderId="4" xfId="0" applyFont="1" applyBorder="1" applyAlignment="1">
      <alignment horizontal="left" vertical="center"/>
    </xf>
    <xf numFmtId="0" fontId="2" fillId="0" borderId="5" xfId="0" applyFont="1" applyBorder="1" applyAlignment="1">
      <alignment vertical="center"/>
    </xf>
    <xf numFmtId="2" fontId="2" fillId="0" borderId="5" xfId="0" applyNumberFormat="1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vertical="center"/>
    </xf>
    <xf numFmtId="2" fontId="2" fillId="0" borderId="7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/>
    <xf numFmtId="0" fontId="2" fillId="2" borderId="11" xfId="0" applyFont="1" applyFill="1" applyBorder="1"/>
    <xf numFmtId="0" fontId="4" fillId="0" borderId="11" xfId="0" applyFont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/>
    <xf numFmtId="0" fontId="2" fillId="0" borderId="13" xfId="0" applyFont="1" applyBorder="1" applyAlignment="1">
      <alignment horizontal="left" vertical="center"/>
    </xf>
    <xf numFmtId="0" fontId="2" fillId="0" borderId="14" xfId="0" applyFont="1" applyBorder="1" applyAlignment="1">
      <alignment horizontal="center" vertical="center"/>
    </xf>
  </cellXfs>
  <cellStyles count="1">
    <cellStyle name="Обычный" xfId="0" builtinId="0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nter"/>
        <charset val="204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nter"/>
        <charset val="204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nter"/>
        <charset val="204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nter"/>
        <charset val="204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nter"/>
        <charset val="204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nter"/>
        <charset val="204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nter"/>
        <charset val="204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nter"/>
        <charset val="204"/>
        <scheme val="none"/>
      </font>
      <alignment horizontal="left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nter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nter"/>
        <charset val="204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645CFB6-B0BD-4446-9F44-E628F3BF8E11}" name="Таблица1" displayName="Таблица1" ref="A1:H7" totalsRowShown="0" headerRowDxfId="10" dataDxfId="9" tableBorderDxfId="8">
  <tableColumns count="8">
    <tableColumn id="1" xr3:uid="{8183B60A-E10C-4A2E-92F1-AF84282C6280}" name="№ п/п" dataDxfId="7"/>
    <tableColumn id="2" xr3:uid="{A9B5C510-C500-4B6B-A610-EE651E35788C}" name="Наименование" dataDxfId="6"/>
    <tableColumn id="3" xr3:uid="{BD971CA7-2305-4C0C-839D-A359F4BD63F7}" name="ρ" dataDxfId="5"/>
    <tableColumn id="4" xr3:uid="{41A4268E-525C-47E5-A064-5232788AFB22}" name="h" dataDxfId="4"/>
    <tableColumn id="5" xr3:uid="{1A43476B-C444-4C63-905B-9532CA4DE150}" name="Qн, " dataDxfId="3">
      <calculatedColumnFormula>C2*D2/1000</calculatedColumnFormula>
    </tableColumn>
    <tableColumn id="6" xr3:uid="{101A6059-660B-45D5-909E-4820653C046A}" name="γf" dataDxfId="2"/>
    <tableColumn id="7" xr3:uid="{AF3EEBC6-68E0-4413-8258-2E8F49BDB9F4}" name="Qp" dataDxfId="1">
      <calculatedColumnFormula>E2*F2</calculatedColumnFormula>
    </tableColumn>
    <tableColumn id="8" xr3:uid="{F0C0D757-D5DD-47AF-812E-47A755CB3B6D}" name="№ ГОСТ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"/>
  <sheetViews>
    <sheetView tabSelected="1" zoomScale="175" zoomScaleNormal="175" workbookViewId="0">
      <selection activeCell="E14" sqref="E14"/>
    </sheetView>
  </sheetViews>
  <sheetFormatPr defaultRowHeight="13.8" x14ac:dyDescent="0.25"/>
  <cols>
    <col min="1" max="1" width="6.88671875" style="1" bestFit="1" customWidth="1"/>
    <col min="2" max="2" width="20.44140625" style="1" bestFit="1" customWidth="1"/>
    <col min="3" max="3" width="9" style="1" bestFit="1" customWidth="1"/>
    <col min="4" max="4" width="7.5546875" style="1" bestFit="1" customWidth="1"/>
    <col min="5" max="5" width="8" style="1" bestFit="1" customWidth="1"/>
    <col min="6" max="6" width="5.109375" style="1" bestFit="1" customWidth="1"/>
    <col min="7" max="7" width="7.88671875" style="1" bestFit="1" customWidth="1"/>
    <col min="8" max="8" width="19" style="1" bestFit="1" customWidth="1"/>
    <col min="9" max="16384" width="8.88671875" style="1"/>
  </cols>
  <sheetData>
    <row r="1" spans="1:8" ht="14.4" thickBot="1" x14ac:dyDescent="0.3">
      <c r="A1" s="14" t="s">
        <v>0</v>
      </c>
      <c r="B1" s="14" t="s">
        <v>1</v>
      </c>
      <c r="C1" s="14" t="s">
        <v>4</v>
      </c>
      <c r="D1" s="14" t="s">
        <v>14</v>
      </c>
      <c r="E1" s="14" t="s">
        <v>17</v>
      </c>
      <c r="F1" s="14" t="s">
        <v>2</v>
      </c>
      <c r="G1" s="14" t="s">
        <v>3</v>
      </c>
      <c r="H1" s="14" t="s">
        <v>10</v>
      </c>
    </row>
    <row r="2" spans="1:8" x14ac:dyDescent="0.25">
      <c r="A2" s="23">
        <v>1</v>
      </c>
      <c r="B2" s="11" t="s">
        <v>5</v>
      </c>
      <c r="C2" s="12" t="str">
        <f>Таблица1[[#This Row],[h]]</f>
        <v>-</v>
      </c>
      <c r="D2" s="12" t="str">
        <f>H4</f>
        <v>-</v>
      </c>
      <c r="E2" s="12">
        <v>150</v>
      </c>
      <c r="F2" s="12">
        <v>1.4</v>
      </c>
      <c r="G2" s="12">
        <f>E2*F2</f>
        <v>210</v>
      </c>
      <c r="H2" s="24" t="str">
        <f>H4</f>
        <v>-</v>
      </c>
    </row>
    <row r="3" spans="1:8" x14ac:dyDescent="0.25">
      <c r="A3" s="2">
        <v>2</v>
      </c>
      <c r="B3" s="3" t="s">
        <v>6</v>
      </c>
      <c r="C3" s="4">
        <v>1300</v>
      </c>
      <c r="D3" s="4">
        <v>1.5</v>
      </c>
      <c r="E3" s="4">
        <f t="shared" ref="E3:E7" si="0">C3*D3/1000</f>
        <v>1.95</v>
      </c>
      <c r="F3" s="4">
        <v>1.1000000000000001</v>
      </c>
      <c r="G3" s="4">
        <f t="shared" ref="G3:H7" si="1">E3*F3</f>
        <v>2.145</v>
      </c>
      <c r="H3" s="5" t="s">
        <v>24</v>
      </c>
    </row>
    <row r="4" spans="1:8" ht="27.6" x14ac:dyDescent="0.25">
      <c r="A4" s="2">
        <v>3</v>
      </c>
      <c r="B4" s="6" t="s">
        <v>7</v>
      </c>
      <c r="C4" s="4">
        <v>100</v>
      </c>
      <c r="D4" s="4">
        <v>150</v>
      </c>
      <c r="E4" s="4">
        <f t="shared" si="0"/>
        <v>15</v>
      </c>
      <c r="F4" s="4">
        <v>1.2</v>
      </c>
      <c r="G4" s="4">
        <f t="shared" si="1"/>
        <v>18</v>
      </c>
      <c r="H4" s="5" t="str">
        <f>"-"</f>
        <v>-</v>
      </c>
    </row>
    <row r="5" spans="1:8" x14ac:dyDescent="0.25">
      <c r="A5" s="2">
        <v>4</v>
      </c>
      <c r="B5" s="3" t="s">
        <v>8</v>
      </c>
      <c r="C5" s="4">
        <v>800</v>
      </c>
      <c r="D5" s="4">
        <v>90</v>
      </c>
      <c r="E5" s="4">
        <f t="shared" si="0"/>
        <v>72</v>
      </c>
      <c r="F5" s="4">
        <v>1.2</v>
      </c>
      <c r="G5" s="4">
        <f t="shared" si="1"/>
        <v>86.399999999999991</v>
      </c>
      <c r="H5" s="5" t="str">
        <f>H2</f>
        <v>-</v>
      </c>
    </row>
    <row r="6" spans="1:8" x14ac:dyDescent="0.25">
      <c r="A6" s="2">
        <v>5</v>
      </c>
      <c r="B6" s="3" t="s">
        <v>13</v>
      </c>
      <c r="C6" s="4">
        <v>1800</v>
      </c>
      <c r="D6" s="4">
        <v>10</v>
      </c>
      <c r="E6" s="4">
        <f t="shared" si="0"/>
        <v>18</v>
      </c>
      <c r="F6" s="4">
        <v>1.2</v>
      </c>
      <c r="G6" s="4">
        <f t="shared" si="1"/>
        <v>21.599999999999998</v>
      </c>
      <c r="H6" s="5" t="s">
        <v>12</v>
      </c>
    </row>
    <row r="7" spans="1:8" x14ac:dyDescent="0.25">
      <c r="A7" s="7">
        <v>6</v>
      </c>
      <c r="B7" s="8" t="s">
        <v>9</v>
      </c>
      <c r="C7" s="9">
        <v>7850</v>
      </c>
      <c r="D7" s="9">
        <v>114</v>
      </c>
      <c r="E7" s="9">
        <f t="shared" si="0"/>
        <v>894.9</v>
      </c>
      <c r="F7" s="9">
        <v>1.05</v>
      </c>
      <c r="G7" s="9">
        <f t="shared" si="1"/>
        <v>939.64499999999998</v>
      </c>
      <c r="H7" s="10" t="s">
        <v>11</v>
      </c>
    </row>
    <row r="8" spans="1:8" ht="16.2" x14ac:dyDescent="0.25">
      <c r="A8" s="16" t="s">
        <v>16</v>
      </c>
      <c r="B8" s="13"/>
      <c r="C8" s="14" t="s">
        <v>19</v>
      </c>
      <c r="D8" s="14" t="s">
        <v>15</v>
      </c>
      <c r="E8" s="14" t="s">
        <v>18</v>
      </c>
      <c r="F8" s="15" t="s">
        <v>23</v>
      </c>
      <c r="G8" s="14" t="s">
        <v>18</v>
      </c>
      <c r="H8" s="17"/>
    </row>
    <row r="9" spans="1:8" ht="14.4" thickBot="1" x14ac:dyDescent="0.3">
      <c r="A9" s="18"/>
      <c r="B9" s="19"/>
      <c r="C9" s="20" t="s">
        <v>20</v>
      </c>
      <c r="D9" s="20" t="s">
        <v>21</v>
      </c>
      <c r="E9" s="20" t="s">
        <v>22</v>
      </c>
      <c r="F9" s="21"/>
      <c r="G9" s="20" t="str">
        <f>E9</f>
        <v>нагрузка</v>
      </c>
      <c r="H9" s="22"/>
    </row>
  </sheetData>
  <mergeCells count="1">
    <mergeCell ref="A8:B8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CDC94-8D65-44A4-8AE5-D87CCC3BD610}">
  <dimension ref="A2:E3"/>
  <sheetViews>
    <sheetView zoomScale="235" zoomScaleNormal="235" workbookViewId="0">
      <selection activeCell="B10" sqref="B10"/>
    </sheetView>
  </sheetViews>
  <sheetFormatPr defaultRowHeight="14.4" x14ac:dyDescent="0.3"/>
  <sheetData>
    <row r="2" spans="1:5" x14ac:dyDescent="0.3">
      <c r="A2" t="s">
        <v>25</v>
      </c>
      <c r="B2" t="s">
        <v>26</v>
      </c>
      <c r="C2" t="s">
        <v>27</v>
      </c>
      <c r="D2" t="s">
        <v>28</v>
      </c>
      <c r="E2" t="s">
        <v>29</v>
      </c>
    </row>
    <row r="3" spans="1:5" x14ac:dyDescent="0.3">
      <c r="A3">
        <f>PRODUCT(B3:E3)</f>
        <v>1.5</v>
      </c>
      <c r="B3">
        <v>1</v>
      </c>
      <c r="C3">
        <v>1</v>
      </c>
      <c r="D3">
        <v>1</v>
      </c>
      <c r="E3">
        <v>1.5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СборНагрузок</vt:lpstr>
      <vt:lpstr>РасчётБалок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RomodanEA</dc:creator>
  <cp:lastModifiedBy>RomodanEA</cp:lastModifiedBy>
  <dcterms:created xsi:type="dcterms:W3CDTF">2015-06-05T18:19:34Z</dcterms:created>
  <dcterms:modified xsi:type="dcterms:W3CDTF">2024-06-21T08:02:00Z</dcterms:modified>
</cp:coreProperties>
</file>