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处理中\6-二元热膨胀系数机器学习研究\2024.12-25-AFM投稿\数据\数据\"/>
    </mc:Choice>
  </mc:AlternateContent>
  <xr:revisionPtr revIDLastSave="0" documentId="13_ncr:1_{E2979C1B-B787-4B3E-8B32-DB79EFD3722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4" i="1" l="1"/>
  <c r="G64" i="1"/>
  <c r="F64" i="1"/>
  <c r="J63" i="1"/>
  <c r="G63" i="1"/>
  <c r="F63" i="1"/>
  <c r="J62" i="1"/>
  <c r="G62" i="1"/>
  <c r="F62" i="1"/>
  <c r="J61" i="1"/>
  <c r="G61" i="1"/>
  <c r="F61" i="1"/>
  <c r="J60" i="1"/>
  <c r="G60" i="1"/>
  <c r="F60" i="1"/>
  <c r="J59" i="1"/>
  <c r="G59" i="1"/>
  <c r="F59" i="1"/>
  <c r="J57" i="1"/>
  <c r="J39" i="1"/>
  <c r="J58" i="1"/>
  <c r="K52" i="1"/>
  <c r="J52" i="1"/>
  <c r="K50" i="1"/>
  <c r="J50" i="1"/>
  <c r="J46" i="1"/>
  <c r="J3" i="1"/>
</calcChain>
</file>

<file path=xl/sharedStrings.xml><?xml version="1.0" encoding="utf-8"?>
<sst xmlns="http://schemas.openxmlformats.org/spreadsheetml/2006/main" count="112" uniqueCount="111">
  <si>
    <t>LiF</t>
  </si>
  <si>
    <t>LiCl</t>
  </si>
  <si>
    <t>LiBr</t>
  </si>
  <si>
    <t>LiI</t>
  </si>
  <si>
    <t>NaF</t>
  </si>
  <si>
    <t>NaCl</t>
  </si>
  <si>
    <t>NaBr</t>
  </si>
  <si>
    <t>NaI</t>
  </si>
  <si>
    <t>KF</t>
  </si>
  <si>
    <t>KCl</t>
  </si>
  <si>
    <t>KBr</t>
  </si>
  <si>
    <t>KI</t>
  </si>
  <si>
    <t>RbF</t>
  </si>
  <si>
    <t>RbCl</t>
  </si>
  <si>
    <t>RbBr</t>
  </si>
  <si>
    <t>RbI</t>
  </si>
  <si>
    <t>CsF</t>
  </si>
  <si>
    <t>CsCl</t>
  </si>
  <si>
    <t>CsBr</t>
  </si>
  <si>
    <t>CsI</t>
  </si>
  <si>
    <t xml:space="preserve">
4.43</t>
  </si>
  <si>
    <t xml:space="preserve">
-2.999 </t>
  </si>
  <si>
    <t>MgS</t>
  </si>
  <si>
    <t>MgSe</t>
  </si>
  <si>
    <t>MgTe</t>
  </si>
  <si>
    <t>CaO</t>
  </si>
  <si>
    <t>CaS</t>
  </si>
  <si>
    <t>CaSe</t>
  </si>
  <si>
    <t>CaTe</t>
  </si>
  <si>
    <t>SrO</t>
  </si>
  <si>
    <t>SrS</t>
  </si>
  <si>
    <t>SrSe</t>
  </si>
  <si>
    <t>SrTe</t>
  </si>
  <si>
    <t>BaO</t>
  </si>
  <si>
    <t>BaS</t>
  </si>
  <si>
    <t>BaSe</t>
  </si>
  <si>
    <t>BaTe</t>
  </si>
  <si>
    <t>ZnO</t>
  </si>
  <si>
    <t>ZnS</t>
  </si>
  <si>
    <t>ZnSe</t>
  </si>
  <si>
    <t>MnO</t>
  </si>
  <si>
    <t>GaP</t>
  </si>
  <si>
    <t>GaAs</t>
  </si>
  <si>
    <t>InP</t>
  </si>
  <si>
    <t>CaF2</t>
  </si>
  <si>
    <t>SrF2</t>
  </si>
  <si>
    <t>BaF2</t>
  </si>
  <si>
    <t>MgF2</t>
  </si>
  <si>
    <t>Y2O3</t>
  </si>
  <si>
    <t>Al2O3</t>
  </si>
  <si>
    <t>GeO2</t>
  </si>
  <si>
    <t>SnO2</t>
  </si>
  <si>
    <t>AgCl</t>
  </si>
  <si>
    <t>AgBr</t>
  </si>
  <si>
    <t>CuCl</t>
  </si>
  <si>
    <t>CuBr</t>
  </si>
  <si>
    <t>SiC</t>
  </si>
  <si>
    <t>ZnF2</t>
  </si>
  <si>
    <t>FeO</t>
  </si>
  <si>
    <t>HfO2</t>
  </si>
  <si>
    <t>Cu2O</t>
    <phoneticPr fontId="4" type="noConversion"/>
  </si>
  <si>
    <t>ZnF2</t>
    <phoneticPr fontId="4" type="noConversion"/>
  </si>
  <si>
    <t>ZrO2</t>
    <phoneticPr fontId="4" type="noConversion"/>
  </si>
  <si>
    <t>ZnTe</t>
  </si>
  <si>
    <t>CdS</t>
  </si>
  <si>
    <t>CdSe</t>
  </si>
  <si>
    <t>CdTe</t>
  </si>
  <si>
    <t>MgO</t>
    <phoneticPr fontId="4" type="noConversion"/>
  </si>
  <si>
    <t>CuI</t>
  </si>
  <si>
    <t>BeS</t>
  </si>
  <si>
    <t>BeSe</t>
  </si>
  <si>
    <t>BN</t>
  </si>
  <si>
    <t>BP</t>
  </si>
  <si>
    <t>AlP</t>
  </si>
  <si>
    <t>AlAs</t>
  </si>
  <si>
    <t>TlCl</t>
  </si>
  <si>
    <t>TlBr</t>
  </si>
  <si>
    <t>TlI</t>
  </si>
  <si>
    <t>PbF2</t>
  </si>
  <si>
    <t>CdF2</t>
  </si>
  <si>
    <t>SrCl2</t>
  </si>
  <si>
    <t>ThO2</t>
  </si>
  <si>
    <t>CeO2</t>
  </si>
  <si>
    <t>Lu2O3</t>
  </si>
  <si>
    <t>Dy2O3</t>
  </si>
  <si>
    <t>Er2O3</t>
  </si>
  <si>
    <t>Eu2O3</t>
  </si>
  <si>
    <t>Gd2O3</t>
  </si>
  <si>
    <t>Sc2O3</t>
  </si>
  <si>
    <t>Sm2O3</t>
  </si>
  <si>
    <t>Tm2O3</t>
  </si>
  <si>
    <t>Ho2O3</t>
  </si>
  <si>
    <t>TePb</t>
  </si>
  <si>
    <t>PbSe</t>
  </si>
  <si>
    <t>PbS</t>
  </si>
  <si>
    <t>FeF3</t>
  </si>
  <si>
    <t>BeO</t>
  </si>
  <si>
    <t>NiO</t>
  </si>
  <si>
    <t>TNE</t>
    <phoneticPr fontId="4" type="noConversion"/>
  </si>
  <si>
    <t>ONC</t>
    <phoneticPr fontId="4" type="noConversion"/>
  </si>
  <si>
    <t>ONA</t>
    <phoneticPr fontId="4" type="noConversion"/>
  </si>
  <si>
    <t>CR</t>
    <phoneticPr fontId="4" type="noConversion"/>
  </si>
  <si>
    <t>RMW</t>
    <phoneticPr fontId="4" type="noConversion"/>
  </si>
  <si>
    <t>TE</t>
    <phoneticPr fontId="4" type="noConversion"/>
  </si>
  <si>
    <t>BG</t>
    <phoneticPr fontId="4" type="noConversion"/>
  </si>
  <si>
    <t>FE</t>
    <phoneticPr fontId="4" type="noConversion"/>
  </si>
  <si>
    <t>UCPA</t>
    <phoneticPr fontId="4" type="noConversion"/>
  </si>
  <si>
    <t>ABL</t>
    <phoneticPr fontId="4" type="noConversion"/>
  </si>
  <si>
    <t>CVS</t>
    <phoneticPr fontId="4" type="noConversion"/>
  </si>
  <si>
    <t>CCN</t>
    <phoneticPr fontId="4" type="noConversion"/>
  </si>
  <si>
    <t>CTE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</si>
</sst>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_ "/>
    <numFmt numFmtId="177" formatCode="0.000_ "/>
    <numFmt numFmtId="178" formatCode="0.0_ "/>
    <numFmt numFmtId="179" formatCode="0.00_ "/>
    <numFmt numFmtId="180" formatCode="0.0000_ "/>
    <numFmt numFmtId="181" formatCode="0.00000"/>
  </numFmts>
  <fonts count="7" x14ac:knownFonts="1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0.5"/>
      <color rgb="FF353966"/>
      <name val="Segoe UI"/>
      <family val="2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color theme="1"/>
      <name val="Times New Roman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176" fontId="0" fillId="0" borderId="0" xfId="0" applyNumberFormat="1"/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abSelected="1" zoomScaleNormal="100" workbookViewId="0">
      <selection activeCell="A64" activeCellId="2" sqref="A49:XFD49 A60:XFD60 A64:XFD64"/>
    </sheetView>
  </sheetViews>
  <sheetFormatPr defaultColWidth="8.9140625" defaultRowHeight="22.5" customHeight="1" x14ac:dyDescent="0.3"/>
  <cols>
    <col min="1" max="1" width="12.33203125" style="1" customWidth="1"/>
    <col min="2" max="2" width="14.6640625" style="1" customWidth="1"/>
    <col min="3" max="3" width="14.58203125" style="1" customWidth="1"/>
    <col min="4" max="4" width="14" style="1" customWidth="1"/>
    <col min="5" max="5" width="14.08203125" style="1" customWidth="1"/>
    <col min="6" max="7" width="13.08203125" customWidth="1"/>
    <col min="8" max="8" width="12.75" customWidth="1"/>
    <col min="9" max="9" width="12.6640625" customWidth="1"/>
    <col min="10" max="10" width="17.58203125" style="2" customWidth="1"/>
    <col min="11" max="11" width="12" style="3" customWidth="1"/>
    <col min="12" max="12" width="13.33203125" style="1" customWidth="1"/>
    <col min="13" max="13" width="14.08203125" style="1" customWidth="1"/>
    <col min="14" max="14" width="13.25" style="4" customWidth="1"/>
    <col min="15" max="16384" width="8.9140625" style="5"/>
  </cols>
  <sheetData>
    <row r="1" spans="1:14" ht="22.5" customHeight="1" x14ac:dyDescent="0.3">
      <c r="B1" s="13" t="s">
        <v>98</v>
      </c>
      <c r="C1" s="13" t="s">
        <v>99</v>
      </c>
      <c r="D1" s="13" t="s">
        <v>100</v>
      </c>
      <c r="E1" s="13" t="s">
        <v>101</v>
      </c>
      <c r="F1" s="6" t="s">
        <v>102</v>
      </c>
      <c r="G1" s="6" t="s">
        <v>103</v>
      </c>
      <c r="H1" s="6" t="s">
        <v>104</v>
      </c>
      <c r="I1" s="13" t="s">
        <v>105</v>
      </c>
      <c r="J1" s="7" t="s">
        <v>106</v>
      </c>
      <c r="K1" s="14" t="s">
        <v>107</v>
      </c>
      <c r="L1" s="13" t="s">
        <v>108</v>
      </c>
      <c r="M1" s="13" t="s">
        <v>109</v>
      </c>
      <c r="N1" s="8" t="s">
        <v>110</v>
      </c>
    </row>
    <row r="2" spans="1:14" ht="22.5" customHeight="1" x14ac:dyDescent="0.3">
      <c r="A2" s="1" t="s">
        <v>0</v>
      </c>
      <c r="B2" s="9">
        <v>2</v>
      </c>
      <c r="C2" s="9">
        <v>3</v>
      </c>
      <c r="D2" s="9">
        <v>9</v>
      </c>
      <c r="E2" s="9">
        <v>0.76</v>
      </c>
      <c r="F2" s="9">
        <v>25.939599999999999</v>
      </c>
      <c r="G2" s="9">
        <v>4.96</v>
      </c>
      <c r="H2" s="9">
        <v>7.56</v>
      </c>
      <c r="I2" s="9">
        <v>-2.903</v>
      </c>
      <c r="J2" s="9">
        <v>8.3849999999999998</v>
      </c>
      <c r="K2" s="9">
        <v>2.0139999999999998</v>
      </c>
      <c r="L2" s="9">
        <v>1</v>
      </c>
      <c r="M2" s="9">
        <v>6</v>
      </c>
      <c r="N2" s="9">
        <v>35.700000000000003</v>
      </c>
    </row>
    <row r="3" spans="1:14" ht="22.5" customHeight="1" x14ac:dyDescent="0.3">
      <c r="A3" s="1" t="s">
        <v>1</v>
      </c>
      <c r="B3" s="9">
        <v>2</v>
      </c>
      <c r="C3" s="9">
        <v>3</v>
      </c>
      <c r="D3" s="9">
        <v>17</v>
      </c>
      <c r="E3" s="9">
        <v>0.76</v>
      </c>
      <c r="F3" s="9">
        <v>42.394399999999997</v>
      </c>
      <c r="G3" s="9">
        <v>4.1399999999999997</v>
      </c>
      <c r="H3" s="9">
        <v>6.25</v>
      </c>
      <c r="I3" s="9">
        <v>-2.0259999999999998</v>
      </c>
      <c r="J3" s="9">
        <f>131.43/8</f>
        <v>16.428750000000001</v>
      </c>
      <c r="K3" s="9">
        <v>2.57</v>
      </c>
      <c r="L3" s="9">
        <v>1</v>
      </c>
      <c r="M3" s="9">
        <v>6</v>
      </c>
      <c r="N3" s="9">
        <v>45.3</v>
      </c>
    </row>
    <row r="4" spans="1:14" ht="22.5" customHeight="1" x14ac:dyDescent="0.3">
      <c r="A4" s="1" t="s">
        <v>2</v>
      </c>
      <c r="B4" s="9">
        <v>2</v>
      </c>
      <c r="C4" s="9">
        <v>3</v>
      </c>
      <c r="D4" s="9">
        <v>35</v>
      </c>
      <c r="E4" s="9">
        <v>0.76</v>
      </c>
      <c r="F4" s="9">
        <v>86.845299999999995</v>
      </c>
      <c r="G4" s="9">
        <v>3.94</v>
      </c>
      <c r="H4" s="9">
        <v>4.9400000000000004</v>
      </c>
      <c r="I4" s="9">
        <v>-1.8169999999999999</v>
      </c>
      <c r="J4" s="9">
        <v>24.835000000000001</v>
      </c>
      <c r="K4" s="9">
        <v>2.7509999999999999</v>
      </c>
      <c r="L4" s="9">
        <v>1</v>
      </c>
      <c r="M4" s="9">
        <v>6</v>
      </c>
      <c r="N4" s="9">
        <v>48.3</v>
      </c>
    </row>
    <row r="5" spans="1:14" ht="22.5" customHeight="1" x14ac:dyDescent="0.3">
      <c r="A5" s="1" t="s">
        <v>3</v>
      </c>
      <c r="B5" s="9">
        <v>2</v>
      </c>
      <c r="C5" s="9">
        <v>3</v>
      </c>
      <c r="D5" s="9">
        <v>53</v>
      </c>
      <c r="E5" s="9">
        <v>0.76</v>
      </c>
      <c r="F5" s="9">
        <v>133.84569999999999</v>
      </c>
      <c r="G5" s="9">
        <v>3.64</v>
      </c>
      <c r="H5" s="9">
        <v>4.2300000000000004</v>
      </c>
      <c r="I5" s="9">
        <v>-1.419</v>
      </c>
      <c r="J5" s="9">
        <v>26.762499999999999</v>
      </c>
      <c r="K5" s="9">
        <v>3.0259999999999998</v>
      </c>
      <c r="L5" s="9">
        <v>1</v>
      </c>
      <c r="M5" s="9">
        <v>6</v>
      </c>
      <c r="N5" s="9">
        <v>52.8</v>
      </c>
    </row>
    <row r="6" spans="1:14" ht="22.5" customHeight="1" x14ac:dyDescent="0.3">
      <c r="A6" s="1" t="s">
        <v>4</v>
      </c>
      <c r="B6" s="9">
        <v>2</v>
      </c>
      <c r="C6" s="9">
        <v>11</v>
      </c>
      <c r="D6" s="9">
        <v>9</v>
      </c>
      <c r="E6" s="9">
        <v>1.02</v>
      </c>
      <c r="F6" s="9">
        <v>41.988169999999997</v>
      </c>
      <c r="G6" s="9">
        <v>4.91</v>
      </c>
      <c r="H6" s="9">
        <v>6.2</v>
      </c>
      <c r="I6" s="9">
        <v>-2.9620000000000002</v>
      </c>
      <c r="J6" s="9">
        <v>11.945</v>
      </c>
      <c r="K6" s="9">
        <v>2.3170000000000002</v>
      </c>
      <c r="L6" s="9">
        <v>1</v>
      </c>
      <c r="M6" s="9">
        <v>6</v>
      </c>
      <c r="N6" s="9">
        <v>32.799999999999997</v>
      </c>
    </row>
    <row r="7" spans="1:14" ht="22.5" customHeight="1" x14ac:dyDescent="0.3">
      <c r="A7" s="1" t="s">
        <v>5</v>
      </c>
      <c r="B7" s="9">
        <v>2</v>
      </c>
      <c r="C7" s="9">
        <v>11</v>
      </c>
      <c r="D7" s="9">
        <v>17</v>
      </c>
      <c r="E7" s="9">
        <v>1.02</v>
      </c>
      <c r="F7" s="9">
        <v>58.442970000000003</v>
      </c>
      <c r="G7" s="9">
        <v>4.09</v>
      </c>
      <c r="H7" s="9">
        <v>5</v>
      </c>
      <c r="I7" s="9">
        <v>-2.0379999999999998</v>
      </c>
      <c r="J7" s="9">
        <v>21.8125</v>
      </c>
      <c r="K7" s="9">
        <v>2.82</v>
      </c>
      <c r="L7" s="9">
        <v>1</v>
      </c>
      <c r="M7" s="9">
        <v>6</v>
      </c>
      <c r="N7" s="9">
        <v>39.700000000000003</v>
      </c>
    </row>
    <row r="8" spans="1:14" ht="22.5" customHeight="1" x14ac:dyDescent="0.3">
      <c r="A8" s="1" t="s">
        <v>6</v>
      </c>
      <c r="B8" s="9">
        <v>2</v>
      </c>
      <c r="C8" s="9">
        <v>11</v>
      </c>
      <c r="D8" s="9">
        <v>35</v>
      </c>
      <c r="E8" s="9">
        <v>1.02</v>
      </c>
      <c r="F8" s="9">
        <v>102.89387000000001</v>
      </c>
      <c r="G8" s="9">
        <v>3.89</v>
      </c>
      <c r="H8" s="9">
        <v>4.09</v>
      </c>
      <c r="I8" s="9">
        <v>-1.867</v>
      </c>
      <c r="J8" s="9">
        <v>25.975000000000001</v>
      </c>
      <c r="K8" s="9">
        <v>2.9860000000000002</v>
      </c>
      <c r="L8" s="9">
        <v>1</v>
      </c>
      <c r="M8" s="9">
        <v>6</v>
      </c>
      <c r="N8" s="9">
        <v>42.1</v>
      </c>
    </row>
    <row r="9" spans="1:14" ht="22.5" customHeight="1" x14ac:dyDescent="0.3">
      <c r="A9" s="1" t="s">
        <v>7</v>
      </c>
      <c r="B9" s="9">
        <v>2</v>
      </c>
      <c r="C9" s="9">
        <v>11</v>
      </c>
      <c r="D9" s="9">
        <v>53</v>
      </c>
      <c r="E9" s="9">
        <v>1.02</v>
      </c>
      <c r="F9" s="9">
        <v>149.89427000000001</v>
      </c>
      <c r="G9" s="9">
        <v>3.59</v>
      </c>
      <c r="H9" s="9">
        <v>3.57</v>
      </c>
      <c r="I9" s="9">
        <v>-1.4750000000000001</v>
      </c>
      <c r="J9" s="9">
        <v>33.344999999999999</v>
      </c>
      <c r="K9" s="9">
        <v>3.2370000000000001</v>
      </c>
      <c r="L9" s="9">
        <v>1</v>
      </c>
      <c r="M9" s="9">
        <v>6</v>
      </c>
      <c r="N9" s="9">
        <v>45.4</v>
      </c>
    </row>
    <row r="10" spans="1:14" ht="22.5" customHeight="1" x14ac:dyDescent="0.3">
      <c r="A10" s="1" t="s">
        <v>8</v>
      </c>
      <c r="B10" s="9">
        <v>2</v>
      </c>
      <c r="C10" s="9">
        <v>19</v>
      </c>
      <c r="D10" s="9">
        <v>9</v>
      </c>
      <c r="E10" s="9">
        <v>1.38</v>
      </c>
      <c r="F10" s="9">
        <v>58.096710000000002</v>
      </c>
      <c r="G10" s="9">
        <v>4.8</v>
      </c>
      <c r="H10" s="9">
        <v>5.95</v>
      </c>
      <c r="I10" s="9">
        <v>-2.9180000000000001</v>
      </c>
      <c r="J10" s="9">
        <v>18.702500000000001</v>
      </c>
      <c r="K10" s="9">
        <v>2.6720000000000002</v>
      </c>
      <c r="L10" s="9">
        <v>1</v>
      </c>
      <c r="M10" s="9">
        <v>6</v>
      </c>
      <c r="N10" s="9">
        <v>31.3</v>
      </c>
    </row>
    <row r="11" spans="1:14" ht="22.5" customHeight="1" x14ac:dyDescent="0.3">
      <c r="A11" s="1" t="s">
        <v>9</v>
      </c>
      <c r="B11" s="9">
        <v>2</v>
      </c>
      <c r="C11" s="9">
        <v>19</v>
      </c>
      <c r="D11" s="9">
        <v>17</v>
      </c>
      <c r="E11" s="9">
        <v>1.38</v>
      </c>
      <c r="F11" s="9">
        <v>74.551509999999993</v>
      </c>
      <c r="G11" s="9">
        <v>3.98</v>
      </c>
      <c r="H11" s="9">
        <v>5.03</v>
      </c>
      <c r="I11" s="9">
        <v>-2.1749999999999998</v>
      </c>
      <c r="J11" s="9">
        <v>31.015000000000001</v>
      </c>
      <c r="K11" s="9">
        <v>3.1469999999999998</v>
      </c>
      <c r="L11" s="9">
        <v>1</v>
      </c>
      <c r="M11" s="9">
        <v>6</v>
      </c>
      <c r="N11" s="9">
        <v>36.9</v>
      </c>
    </row>
    <row r="12" spans="1:14" ht="22.5" customHeight="1" x14ac:dyDescent="0.3">
      <c r="A12" s="1" t="s">
        <v>10</v>
      </c>
      <c r="B12" s="9">
        <v>2</v>
      </c>
      <c r="C12" s="9">
        <v>19</v>
      </c>
      <c r="D12" s="9">
        <v>35</v>
      </c>
      <c r="E12" s="9">
        <v>1.38</v>
      </c>
      <c r="F12" s="9">
        <v>119.00241</v>
      </c>
      <c r="G12" s="9">
        <v>3.78</v>
      </c>
      <c r="H12" s="9">
        <v>3.88</v>
      </c>
      <c r="I12" s="9">
        <v>-1.9670000000000001</v>
      </c>
      <c r="J12" s="9">
        <v>33.055</v>
      </c>
      <c r="K12" s="9">
        <v>3.2989999999999999</v>
      </c>
      <c r="L12" s="9">
        <v>1</v>
      </c>
      <c r="M12" s="9">
        <v>6</v>
      </c>
      <c r="N12" s="9">
        <v>38.6</v>
      </c>
    </row>
    <row r="13" spans="1:14" ht="22.5" customHeight="1" x14ac:dyDescent="0.3">
      <c r="A13" s="1" t="s">
        <v>11</v>
      </c>
      <c r="B13" s="9">
        <v>2</v>
      </c>
      <c r="C13" s="9">
        <v>19</v>
      </c>
      <c r="D13" s="9">
        <v>53</v>
      </c>
      <c r="E13" s="9">
        <v>1.38</v>
      </c>
      <c r="F13" s="9">
        <v>166.00281000000001</v>
      </c>
      <c r="G13" s="9">
        <v>3.48</v>
      </c>
      <c r="H13" s="9">
        <v>3.24</v>
      </c>
      <c r="I13" s="9">
        <v>-1.635</v>
      </c>
      <c r="J13" s="9">
        <v>39.51</v>
      </c>
      <c r="K13" s="9">
        <v>3.5329999999999999</v>
      </c>
      <c r="L13" s="9">
        <v>1</v>
      </c>
      <c r="M13" s="9">
        <v>6</v>
      </c>
      <c r="N13" s="9">
        <v>41.2</v>
      </c>
    </row>
    <row r="14" spans="1:14" ht="22.5" customHeight="1" x14ac:dyDescent="0.3">
      <c r="A14" s="1" t="s">
        <v>12</v>
      </c>
      <c r="B14" s="9">
        <v>2</v>
      </c>
      <c r="C14" s="9">
        <v>37</v>
      </c>
      <c r="D14" s="9">
        <v>9</v>
      </c>
      <c r="E14" s="9">
        <v>1.52</v>
      </c>
      <c r="F14" s="9">
        <v>104.46623</v>
      </c>
      <c r="G14" s="9">
        <v>4.8</v>
      </c>
      <c r="H14" s="9">
        <v>5.91</v>
      </c>
      <c r="I14" s="9">
        <v>-2.823</v>
      </c>
      <c r="J14" s="9">
        <v>19.145</v>
      </c>
      <c r="K14" s="9">
        <v>2.8149999999999999</v>
      </c>
      <c r="L14" s="9">
        <v>1</v>
      </c>
      <c r="M14" s="9">
        <v>6</v>
      </c>
      <c r="N14" s="9">
        <v>30.4</v>
      </c>
    </row>
    <row r="15" spans="1:14" ht="22.5" customHeight="1" x14ac:dyDescent="0.3">
      <c r="A15" s="1" t="s">
        <v>13</v>
      </c>
      <c r="B15" s="9">
        <v>2</v>
      </c>
      <c r="C15" s="9">
        <v>37</v>
      </c>
      <c r="D15" s="9">
        <v>17</v>
      </c>
      <c r="E15" s="9">
        <v>1.52</v>
      </c>
      <c r="F15" s="9">
        <v>120.92103</v>
      </c>
      <c r="G15" s="9">
        <v>3.98</v>
      </c>
      <c r="H15" s="9">
        <v>4.78</v>
      </c>
      <c r="I15" s="9">
        <v>-2.2149999999999999</v>
      </c>
      <c r="J15" s="9">
        <v>30.49</v>
      </c>
      <c r="K15" s="9">
        <v>3.2949999999999999</v>
      </c>
      <c r="L15" s="9">
        <v>1</v>
      </c>
      <c r="M15" s="9">
        <v>6</v>
      </c>
      <c r="N15" s="9">
        <v>35.6</v>
      </c>
    </row>
    <row r="16" spans="1:14" ht="22.5" customHeight="1" x14ac:dyDescent="0.3">
      <c r="A16" s="1" t="s">
        <v>14</v>
      </c>
      <c r="B16" s="9">
        <v>2</v>
      </c>
      <c r="C16" s="9">
        <v>37</v>
      </c>
      <c r="D16" s="9">
        <v>35</v>
      </c>
      <c r="E16" s="9">
        <v>1.52</v>
      </c>
      <c r="F16" s="9">
        <v>165.37192999999999</v>
      </c>
      <c r="G16" s="9">
        <v>3.78</v>
      </c>
      <c r="H16" s="9">
        <v>4.1900000000000004</v>
      </c>
      <c r="I16" s="9">
        <v>-2.0710000000000002</v>
      </c>
      <c r="J16" s="9">
        <v>41.276249999999997</v>
      </c>
      <c r="K16" s="9">
        <v>3.4340000000000002</v>
      </c>
      <c r="L16" s="9">
        <v>1</v>
      </c>
      <c r="M16" s="9">
        <v>6</v>
      </c>
      <c r="N16" s="9">
        <v>37.1</v>
      </c>
    </row>
    <row r="17" spans="1:14" ht="22.5" customHeight="1" x14ac:dyDescent="0.3">
      <c r="A17" s="1" t="s">
        <v>15</v>
      </c>
      <c r="B17" s="9">
        <v>2</v>
      </c>
      <c r="C17" s="9">
        <v>37</v>
      </c>
      <c r="D17" s="9">
        <v>53</v>
      </c>
      <c r="E17" s="9">
        <v>1.52</v>
      </c>
      <c r="F17" s="9">
        <v>212.37233000000001</v>
      </c>
      <c r="G17" s="9">
        <v>3.48</v>
      </c>
      <c r="H17" s="9">
        <v>3.35</v>
      </c>
      <c r="I17" s="9">
        <v>-1.6910000000000001</v>
      </c>
      <c r="J17" s="9">
        <v>43.865000000000002</v>
      </c>
      <c r="K17" s="9">
        <v>3.67</v>
      </c>
      <c r="L17" s="9">
        <v>1</v>
      </c>
      <c r="M17" s="9">
        <v>6</v>
      </c>
      <c r="N17" s="9">
        <v>39.5</v>
      </c>
    </row>
    <row r="18" spans="1:14" ht="22.5" customHeight="1" x14ac:dyDescent="0.3">
      <c r="A18" s="1" t="s">
        <v>16</v>
      </c>
      <c r="B18" s="9">
        <v>2</v>
      </c>
      <c r="C18" s="9">
        <v>55</v>
      </c>
      <c r="D18" s="9">
        <v>9</v>
      </c>
      <c r="E18" s="9">
        <v>1.74</v>
      </c>
      <c r="F18" s="9">
        <v>151.90389999999999</v>
      </c>
      <c r="G18" s="9">
        <v>4.7699999999999996</v>
      </c>
      <c r="H18" s="9">
        <v>5.26</v>
      </c>
      <c r="I18" s="9">
        <v>-2.839</v>
      </c>
      <c r="J18" s="9">
        <v>27.166250000000002</v>
      </c>
      <c r="K18" s="9">
        <v>3.206</v>
      </c>
      <c r="L18" s="9">
        <v>1</v>
      </c>
      <c r="M18" s="9">
        <v>8</v>
      </c>
      <c r="N18" s="9">
        <v>38.700000000000003</v>
      </c>
    </row>
    <row r="19" spans="1:14" ht="22.5" customHeight="1" x14ac:dyDescent="0.3">
      <c r="A19" s="1" t="s">
        <v>17</v>
      </c>
      <c r="B19" s="9">
        <v>2</v>
      </c>
      <c r="C19" s="9">
        <v>55</v>
      </c>
      <c r="D19" s="9">
        <v>17</v>
      </c>
      <c r="E19" s="9">
        <v>1.74</v>
      </c>
      <c r="F19" s="9">
        <v>168.3587</v>
      </c>
      <c r="G19" s="9">
        <v>3.95</v>
      </c>
      <c r="H19" s="15">
        <v>4.99</v>
      </c>
      <c r="I19" s="9">
        <v>-2.1760000000000002</v>
      </c>
      <c r="J19" s="9">
        <v>35.575000000000003</v>
      </c>
      <c r="K19" s="9">
        <v>3.589</v>
      </c>
      <c r="L19" s="9">
        <v>1</v>
      </c>
      <c r="M19" s="9">
        <v>8</v>
      </c>
      <c r="N19" s="9">
        <v>46.1</v>
      </c>
    </row>
    <row r="20" spans="1:14" ht="22.5" customHeight="1" x14ac:dyDescent="0.3">
      <c r="A20" s="1" t="s">
        <v>18</v>
      </c>
      <c r="B20" s="9">
        <v>2</v>
      </c>
      <c r="C20" s="9">
        <v>55</v>
      </c>
      <c r="D20" s="9">
        <v>35</v>
      </c>
      <c r="E20" s="9">
        <v>1.74</v>
      </c>
      <c r="F20" s="9">
        <v>212.80959999999999</v>
      </c>
      <c r="G20" s="9">
        <v>3.75</v>
      </c>
      <c r="H20" s="9">
        <v>4.26</v>
      </c>
      <c r="I20" s="16">
        <v>-2.0680000000000001</v>
      </c>
      <c r="J20" s="9">
        <v>49.07</v>
      </c>
      <c r="K20" s="9">
        <v>3.7120000000000002</v>
      </c>
      <c r="L20" s="9">
        <v>1</v>
      </c>
      <c r="M20" s="9">
        <v>8</v>
      </c>
      <c r="N20" s="9">
        <v>47</v>
      </c>
    </row>
    <row r="21" spans="1:14" ht="22.5" customHeight="1" x14ac:dyDescent="0.3">
      <c r="A21" s="1" t="s">
        <v>19</v>
      </c>
      <c r="B21" s="9">
        <v>2</v>
      </c>
      <c r="C21" s="9">
        <v>55</v>
      </c>
      <c r="D21" s="9">
        <v>53</v>
      </c>
      <c r="E21" s="9">
        <v>1.74</v>
      </c>
      <c r="F21" s="9">
        <v>259.81</v>
      </c>
      <c r="G21" s="9">
        <v>3.45</v>
      </c>
      <c r="H21" s="9">
        <v>3.68</v>
      </c>
      <c r="I21" s="9">
        <v>-1.7270000000000001</v>
      </c>
      <c r="J21" s="9">
        <v>50.765000000000001</v>
      </c>
      <c r="K21" s="9">
        <v>3.9550000000000001</v>
      </c>
      <c r="L21" s="9">
        <v>1</v>
      </c>
      <c r="M21" s="9">
        <v>8</v>
      </c>
      <c r="N21" s="9">
        <v>50.1</v>
      </c>
    </row>
    <row r="22" spans="1:14" ht="22.5" customHeight="1" x14ac:dyDescent="0.3">
      <c r="A22" s="1" t="s">
        <v>67</v>
      </c>
      <c r="B22" s="9">
        <v>2</v>
      </c>
      <c r="C22" s="9">
        <v>12</v>
      </c>
      <c r="D22" s="9">
        <v>8</v>
      </c>
      <c r="E22" s="9">
        <v>0.72</v>
      </c>
      <c r="F22" s="9">
        <v>40.304490000000001</v>
      </c>
      <c r="G22" s="9">
        <v>4.75</v>
      </c>
      <c r="H22" s="9" t="s">
        <v>20</v>
      </c>
      <c r="I22" s="9" t="s">
        <v>21</v>
      </c>
      <c r="J22" s="9">
        <v>9.2212499999999995</v>
      </c>
      <c r="K22" s="9">
        <v>2.1040000000000001</v>
      </c>
      <c r="L22" s="9">
        <v>2</v>
      </c>
      <c r="M22" s="9">
        <v>6</v>
      </c>
      <c r="N22" s="9">
        <v>14</v>
      </c>
    </row>
    <row r="23" spans="1:14" ht="22.5" customHeight="1" x14ac:dyDescent="0.3">
      <c r="A23" s="1" t="s">
        <v>22</v>
      </c>
      <c r="B23" s="9">
        <v>2</v>
      </c>
      <c r="C23" s="9">
        <v>12</v>
      </c>
      <c r="D23" s="9">
        <v>16</v>
      </c>
      <c r="E23" s="9">
        <v>0.72</v>
      </c>
      <c r="F23" s="9">
        <v>56.370559999999998</v>
      </c>
      <c r="G23" s="9">
        <v>3.5</v>
      </c>
      <c r="H23" s="9">
        <v>2.76</v>
      </c>
      <c r="I23" s="9">
        <v>-1.6619999999999999</v>
      </c>
      <c r="J23" s="9">
        <v>17.664999999999999</v>
      </c>
      <c r="K23" s="9">
        <v>2.6</v>
      </c>
      <c r="L23" s="9">
        <v>2</v>
      </c>
      <c r="M23" s="9">
        <v>6</v>
      </c>
      <c r="N23" s="9">
        <v>16.8</v>
      </c>
    </row>
    <row r="24" spans="1:14" ht="22.5" customHeight="1" x14ac:dyDescent="0.3">
      <c r="A24" s="1" t="s">
        <v>23</v>
      </c>
      <c r="B24" s="9">
        <v>2</v>
      </c>
      <c r="C24" s="9">
        <v>12</v>
      </c>
      <c r="D24" s="9">
        <v>34</v>
      </c>
      <c r="E24" s="9">
        <v>0.72</v>
      </c>
      <c r="F24" s="9">
        <v>103.26806000000001</v>
      </c>
      <c r="G24" s="9">
        <v>3.86</v>
      </c>
      <c r="H24" s="9">
        <v>2.5499999999999998</v>
      </c>
      <c r="I24" s="9">
        <v>-1.468</v>
      </c>
      <c r="J24" s="9">
        <v>26.17</v>
      </c>
      <c r="K24" s="9">
        <v>2.7320000000000002</v>
      </c>
      <c r="L24" s="9">
        <v>2</v>
      </c>
      <c r="M24" s="9">
        <v>6</v>
      </c>
      <c r="N24" s="9">
        <v>17.600000000000001</v>
      </c>
    </row>
    <row r="25" spans="1:14" ht="22.5" customHeight="1" x14ac:dyDescent="0.3">
      <c r="A25" s="1" t="s">
        <v>24</v>
      </c>
      <c r="B25" s="9">
        <v>2</v>
      </c>
      <c r="C25" s="9">
        <v>12</v>
      </c>
      <c r="D25" s="9">
        <v>52</v>
      </c>
      <c r="E25" s="9">
        <v>0.72</v>
      </c>
      <c r="F25" s="9">
        <v>151.90806000000001</v>
      </c>
      <c r="G25" s="9">
        <v>3.41</v>
      </c>
      <c r="H25" s="9">
        <v>0.82</v>
      </c>
      <c r="I25" s="9">
        <v>-1.0169999999999999</v>
      </c>
      <c r="J25" s="9">
        <v>26.387499999999999</v>
      </c>
      <c r="K25" s="9">
        <v>2.762</v>
      </c>
      <c r="L25" s="9">
        <v>2</v>
      </c>
      <c r="M25" s="9">
        <v>6</v>
      </c>
      <c r="N25" s="9">
        <v>10.3</v>
      </c>
    </row>
    <row r="26" spans="1:14" ht="22.5" customHeight="1" x14ac:dyDescent="0.3">
      <c r="A26" s="1" t="s">
        <v>25</v>
      </c>
      <c r="B26" s="9">
        <v>2</v>
      </c>
      <c r="C26" s="9">
        <v>20</v>
      </c>
      <c r="D26" s="9">
        <v>8</v>
      </c>
      <c r="E26" s="9">
        <v>1</v>
      </c>
      <c r="F26" s="9">
        <v>56.077829999999999</v>
      </c>
      <c r="G26" s="9">
        <v>4.4400000000000004</v>
      </c>
      <c r="H26" s="9">
        <v>3.12</v>
      </c>
      <c r="I26" s="9">
        <v>-3.1259999999999999</v>
      </c>
      <c r="J26" s="9">
        <v>16.5075</v>
      </c>
      <c r="K26" s="9">
        <v>2.4060000000000001</v>
      </c>
      <c r="L26" s="9">
        <v>2</v>
      </c>
      <c r="M26" s="9">
        <v>6</v>
      </c>
      <c r="N26" s="9">
        <v>13.1</v>
      </c>
    </row>
    <row r="27" spans="1:14" ht="22.5" customHeight="1" x14ac:dyDescent="0.3">
      <c r="A27" s="1" t="s">
        <v>26</v>
      </c>
      <c r="B27" s="9">
        <v>2</v>
      </c>
      <c r="C27" s="9">
        <v>20</v>
      </c>
      <c r="D27" s="9">
        <v>16</v>
      </c>
      <c r="E27" s="9">
        <v>1</v>
      </c>
      <c r="F27" s="9">
        <v>72.143900000000002</v>
      </c>
      <c r="G27" s="9">
        <v>3.19</v>
      </c>
      <c r="H27" s="9">
        <v>2.38</v>
      </c>
      <c r="I27" s="9">
        <v>-2.4359999999999999</v>
      </c>
      <c r="J27" s="9">
        <v>23.2075</v>
      </c>
      <c r="K27" s="9">
        <v>2.8450000000000002</v>
      </c>
      <c r="L27" s="9">
        <v>2</v>
      </c>
      <c r="M27" s="9">
        <v>6</v>
      </c>
      <c r="N27" s="9">
        <v>16.2</v>
      </c>
    </row>
    <row r="28" spans="1:14" ht="22.5" customHeight="1" x14ac:dyDescent="0.3">
      <c r="A28" s="1" t="s">
        <v>27</v>
      </c>
      <c r="B28" s="9">
        <v>2</v>
      </c>
      <c r="C28" s="9">
        <v>20</v>
      </c>
      <c r="D28" s="9">
        <v>34</v>
      </c>
      <c r="E28" s="9">
        <v>1</v>
      </c>
      <c r="F28" s="9">
        <v>119.0414</v>
      </c>
      <c r="G28" s="9">
        <v>3.55</v>
      </c>
      <c r="H28" s="9">
        <v>2.0699999999999998</v>
      </c>
      <c r="I28" s="9">
        <v>-2.3159999999999998</v>
      </c>
      <c r="J28" s="9">
        <v>26.203749999999999</v>
      </c>
      <c r="K28" s="9">
        <v>2.9620000000000002</v>
      </c>
      <c r="L28" s="9">
        <v>2</v>
      </c>
      <c r="M28" s="9">
        <v>6</v>
      </c>
      <c r="N28" s="9">
        <v>16.8</v>
      </c>
    </row>
    <row r="29" spans="1:14" ht="22.5" customHeight="1" x14ac:dyDescent="0.3">
      <c r="A29" s="1" t="s">
        <v>28</v>
      </c>
      <c r="B29" s="9">
        <v>2</v>
      </c>
      <c r="C29" s="9">
        <v>20</v>
      </c>
      <c r="D29" s="9">
        <v>52</v>
      </c>
      <c r="E29" s="9">
        <v>1</v>
      </c>
      <c r="F29" s="9">
        <v>167.6814</v>
      </c>
      <c r="G29" s="9">
        <v>3.1</v>
      </c>
      <c r="H29" s="9">
        <v>1.63</v>
      </c>
      <c r="I29" s="9">
        <v>-1.877</v>
      </c>
      <c r="J29" s="9">
        <v>32.947499999999998</v>
      </c>
      <c r="K29" s="9">
        <v>3.1789999999999998</v>
      </c>
      <c r="L29" s="9">
        <v>2</v>
      </c>
      <c r="M29" s="9">
        <v>6</v>
      </c>
      <c r="N29" s="9">
        <v>18</v>
      </c>
    </row>
    <row r="30" spans="1:14" ht="22.5" customHeight="1" x14ac:dyDescent="0.3">
      <c r="A30" s="1" t="s">
        <v>29</v>
      </c>
      <c r="B30" s="9">
        <v>2</v>
      </c>
      <c r="C30" s="9">
        <v>38</v>
      </c>
      <c r="D30" s="9">
        <v>8</v>
      </c>
      <c r="E30" s="9">
        <v>1.18</v>
      </c>
      <c r="F30" s="9">
        <v>103.62043</v>
      </c>
      <c r="G30" s="9">
        <v>4.3899999999999997</v>
      </c>
      <c r="H30" s="9">
        <v>2.94</v>
      </c>
      <c r="I30" s="9">
        <v>-2.8860000000000001</v>
      </c>
      <c r="J30" s="9">
        <v>16.995000000000001</v>
      </c>
      <c r="K30" s="9">
        <v>2.58</v>
      </c>
      <c r="L30" s="9">
        <v>2</v>
      </c>
      <c r="M30" s="9">
        <v>6</v>
      </c>
      <c r="N30" s="9">
        <v>13.7</v>
      </c>
    </row>
    <row r="31" spans="1:14" ht="22.5" customHeight="1" x14ac:dyDescent="0.3">
      <c r="A31" s="1" t="s">
        <v>30</v>
      </c>
      <c r="B31" s="9">
        <v>2</v>
      </c>
      <c r="C31" s="9">
        <v>38</v>
      </c>
      <c r="D31" s="9">
        <v>16</v>
      </c>
      <c r="E31" s="9">
        <v>1.18</v>
      </c>
      <c r="F31" s="9">
        <v>119.6865</v>
      </c>
      <c r="G31" s="9">
        <v>3.14</v>
      </c>
      <c r="H31" s="9">
        <v>1.79</v>
      </c>
      <c r="I31" s="9">
        <v>-2.125</v>
      </c>
      <c r="J31" s="9">
        <v>24.684999999999999</v>
      </c>
      <c r="K31" s="9">
        <v>3.01</v>
      </c>
      <c r="L31" s="9">
        <v>2</v>
      </c>
      <c r="M31" s="9">
        <v>6</v>
      </c>
      <c r="N31" s="9">
        <v>15.9</v>
      </c>
    </row>
    <row r="32" spans="1:14" ht="22.5" customHeight="1" x14ac:dyDescent="0.3">
      <c r="A32" s="1" t="s">
        <v>31</v>
      </c>
      <c r="B32" s="9">
        <v>2</v>
      </c>
      <c r="C32" s="9">
        <v>38</v>
      </c>
      <c r="D32" s="9">
        <v>34</v>
      </c>
      <c r="E32" s="9">
        <v>1.18</v>
      </c>
      <c r="F32" s="9">
        <v>166.584</v>
      </c>
      <c r="G32" s="9">
        <v>3.5</v>
      </c>
      <c r="H32" s="9">
        <v>2.23</v>
      </c>
      <c r="I32" s="9">
        <v>-2.3530000000000002</v>
      </c>
      <c r="J32" s="9">
        <v>30.95</v>
      </c>
      <c r="K32" s="9">
        <v>3.1230000000000002</v>
      </c>
      <c r="L32" s="9">
        <v>2</v>
      </c>
      <c r="M32" s="9">
        <v>6</v>
      </c>
      <c r="N32" s="9">
        <v>16.5</v>
      </c>
    </row>
    <row r="33" spans="1:14" ht="22.5" customHeight="1" x14ac:dyDescent="0.3">
      <c r="A33" s="1" t="s">
        <v>32</v>
      </c>
      <c r="B33" s="9">
        <v>2</v>
      </c>
      <c r="C33" s="9">
        <v>38</v>
      </c>
      <c r="D33" s="9">
        <v>52</v>
      </c>
      <c r="E33" s="9">
        <v>1.18</v>
      </c>
      <c r="F33" s="9">
        <v>215.22399999999999</v>
      </c>
      <c r="G33" s="9">
        <v>3.05</v>
      </c>
      <c r="H33" s="9">
        <v>0.47</v>
      </c>
      <c r="I33" s="9">
        <v>-1.776</v>
      </c>
      <c r="J33" s="9">
        <v>34.155000000000001</v>
      </c>
      <c r="K33" s="9">
        <v>3.33</v>
      </c>
      <c r="L33" s="9">
        <v>2</v>
      </c>
      <c r="M33" s="9">
        <v>6</v>
      </c>
      <c r="N33" s="9">
        <v>17.5</v>
      </c>
    </row>
    <row r="34" spans="1:14" ht="22.5" customHeight="1" x14ac:dyDescent="0.3">
      <c r="A34" s="1" t="s">
        <v>33</v>
      </c>
      <c r="B34" s="9">
        <v>2</v>
      </c>
      <c r="C34" s="9">
        <v>56</v>
      </c>
      <c r="D34" s="9">
        <v>8</v>
      </c>
      <c r="E34" s="9">
        <v>1.35</v>
      </c>
      <c r="F34" s="9">
        <v>153.32713000000001</v>
      </c>
      <c r="G34" s="9">
        <v>4.33</v>
      </c>
      <c r="H34" s="9">
        <v>2.14</v>
      </c>
      <c r="I34" s="9">
        <v>-2.8039999999999998</v>
      </c>
      <c r="J34" s="9">
        <v>27.2</v>
      </c>
      <c r="K34" s="9">
        <v>2.7610000000000001</v>
      </c>
      <c r="L34" s="9">
        <v>2</v>
      </c>
      <c r="M34" s="9">
        <v>6</v>
      </c>
      <c r="N34" s="9">
        <v>12.8</v>
      </c>
    </row>
    <row r="35" spans="1:14" ht="22.5" customHeight="1" x14ac:dyDescent="0.3">
      <c r="A35" s="1" t="s">
        <v>34</v>
      </c>
      <c r="B35" s="9">
        <v>2</v>
      </c>
      <c r="C35" s="9">
        <v>56</v>
      </c>
      <c r="D35" s="9">
        <v>16</v>
      </c>
      <c r="E35" s="9">
        <v>1.35</v>
      </c>
      <c r="F35" s="9">
        <v>169.39320000000001</v>
      </c>
      <c r="G35" s="9">
        <v>3.08</v>
      </c>
      <c r="H35" s="9">
        <v>2.15</v>
      </c>
      <c r="I35" s="9">
        <v>-2.3290000000000002</v>
      </c>
      <c r="J35" s="9">
        <v>33.5625</v>
      </c>
      <c r="K35" s="9">
        <v>3.1930000000000001</v>
      </c>
      <c r="L35" s="9">
        <v>2</v>
      </c>
      <c r="M35" s="9">
        <v>6</v>
      </c>
      <c r="N35" s="9">
        <v>14.9</v>
      </c>
    </row>
    <row r="36" spans="1:14" ht="22.5" customHeight="1" x14ac:dyDescent="0.3">
      <c r="A36" s="1" t="s">
        <v>35</v>
      </c>
      <c r="B36" s="9">
        <v>2</v>
      </c>
      <c r="C36" s="9">
        <v>56</v>
      </c>
      <c r="D36" s="9">
        <v>34</v>
      </c>
      <c r="E36" s="9">
        <v>1.35</v>
      </c>
      <c r="F36" s="9">
        <v>216.29069999999999</v>
      </c>
      <c r="G36" s="9">
        <v>3.44</v>
      </c>
      <c r="H36" s="9">
        <v>1.21</v>
      </c>
      <c r="I36" s="9">
        <v>-2.0819999999999999</v>
      </c>
      <c r="J36" s="9">
        <v>32.35</v>
      </c>
      <c r="K36" s="9">
        <v>3.3</v>
      </c>
      <c r="L36" s="9">
        <v>2</v>
      </c>
      <c r="M36" s="9">
        <v>6</v>
      </c>
      <c r="N36" s="9">
        <v>15.4</v>
      </c>
    </row>
    <row r="37" spans="1:14" ht="22.5" customHeight="1" x14ac:dyDescent="0.3">
      <c r="A37" s="1" t="s">
        <v>36</v>
      </c>
      <c r="B37" s="9">
        <v>2</v>
      </c>
      <c r="C37" s="9">
        <v>56</v>
      </c>
      <c r="D37" s="9">
        <v>52</v>
      </c>
      <c r="E37" s="9">
        <v>1.35</v>
      </c>
      <c r="F37" s="9">
        <v>264.9307</v>
      </c>
      <c r="G37" s="9">
        <v>2.99</v>
      </c>
      <c r="H37" s="9">
        <v>1.59</v>
      </c>
      <c r="I37" s="9">
        <v>-2.004</v>
      </c>
      <c r="J37" s="9">
        <v>44.547499999999999</v>
      </c>
      <c r="K37" s="9">
        <v>3.5</v>
      </c>
      <c r="L37" s="9">
        <v>2</v>
      </c>
      <c r="M37" s="9">
        <v>6</v>
      </c>
      <c r="N37" s="9">
        <v>16.399999999999999</v>
      </c>
    </row>
    <row r="38" spans="1:14" ht="22.5" customHeight="1" x14ac:dyDescent="0.3">
      <c r="A38" s="1" t="s">
        <v>37</v>
      </c>
      <c r="B38" s="9">
        <v>2</v>
      </c>
      <c r="C38" s="9">
        <v>30</v>
      </c>
      <c r="D38" s="9">
        <v>8</v>
      </c>
      <c r="E38" s="9">
        <v>0.6</v>
      </c>
      <c r="F38" s="9">
        <v>81.39143</v>
      </c>
      <c r="G38" s="9">
        <v>5.09</v>
      </c>
      <c r="H38" s="9">
        <v>0.72</v>
      </c>
      <c r="I38" s="9">
        <v>-1.647</v>
      </c>
      <c r="J38" s="9">
        <v>11.85</v>
      </c>
      <c r="K38" s="9">
        <v>2.331</v>
      </c>
      <c r="L38" s="9">
        <v>2</v>
      </c>
      <c r="M38" s="9">
        <v>4</v>
      </c>
      <c r="N38" s="9">
        <v>6.3</v>
      </c>
    </row>
    <row r="39" spans="1:14" ht="22.5" customHeight="1" x14ac:dyDescent="0.3">
      <c r="A39" s="1" t="s">
        <v>38</v>
      </c>
      <c r="B39" s="9">
        <v>2</v>
      </c>
      <c r="C39" s="9">
        <v>30</v>
      </c>
      <c r="D39" s="9">
        <v>16</v>
      </c>
      <c r="E39" s="9">
        <v>0.6</v>
      </c>
      <c r="F39" s="9">
        <v>97.457499999999996</v>
      </c>
      <c r="G39" s="9">
        <v>3.84</v>
      </c>
      <c r="H39" s="9">
        <v>2.0299999999999998</v>
      </c>
      <c r="I39" s="9">
        <v>-0.96199999999999997</v>
      </c>
      <c r="J39" s="9">
        <f>938.2/48</f>
        <v>19.545833333333334</v>
      </c>
      <c r="K39" s="9">
        <v>2.3140000000000001</v>
      </c>
      <c r="L39" s="9">
        <v>2</v>
      </c>
      <c r="M39" s="9">
        <v>4</v>
      </c>
      <c r="N39" s="9">
        <v>7.4</v>
      </c>
    </row>
    <row r="40" spans="1:14" ht="22.5" customHeight="1" x14ac:dyDescent="0.3">
      <c r="A40" s="1" t="s">
        <v>39</v>
      </c>
      <c r="B40" s="9">
        <v>2</v>
      </c>
      <c r="C40" s="9">
        <v>30</v>
      </c>
      <c r="D40" s="9">
        <v>34</v>
      </c>
      <c r="E40" s="9">
        <v>0.6</v>
      </c>
      <c r="F40" s="9">
        <v>144.35499999999999</v>
      </c>
      <c r="G40" s="9">
        <v>4.2</v>
      </c>
      <c r="H40" s="9">
        <v>1.17</v>
      </c>
      <c r="I40" s="9">
        <v>-0.95199999999999996</v>
      </c>
      <c r="J40" s="9">
        <v>22.723749999999999</v>
      </c>
      <c r="K40" s="9">
        <v>2.4540000000000002</v>
      </c>
      <c r="L40" s="9">
        <v>2</v>
      </c>
      <c r="M40" s="9">
        <v>4</v>
      </c>
      <c r="N40" s="9">
        <v>8</v>
      </c>
    </row>
    <row r="41" spans="1:14" ht="22.5" customHeight="1" x14ac:dyDescent="0.3">
      <c r="A41" s="1" t="s">
        <v>40</v>
      </c>
      <c r="B41" s="9">
        <v>2</v>
      </c>
      <c r="C41" s="9">
        <v>25</v>
      </c>
      <c r="D41" s="9">
        <v>8</v>
      </c>
      <c r="E41" s="9">
        <v>0.67</v>
      </c>
      <c r="F41" s="9">
        <v>70.937479999999994</v>
      </c>
      <c r="G41" s="9">
        <v>4.99</v>
      </c>
      <c r="H41" s="9">
        <v>0.18</v>
      </c>
      <c r="I41" s="9">
        <v>-1.9770000000000001</v>
      </c>
      <c r="J41" s="9">
        <v>10.998749999999999</v>
      </c>
      <c r="K41" s="9">
        <v>2.222</v>
      </c>
      <c r="L41" s="9">
        <v>2</v>
      </c>
      <c r="M41" s="9">
        <v>6</v>
      </c>
      <c r="N41" s="9">
        <v>12.6</v>
      </c>
    </row>
    <row r="42" spans="1:14" ht="22.5" customHeight="1" x14ac:dyDescent="0.3">
      <c r="A42" s="1" t="s">
        <v>41</v>
      </c>
      <c r="B42" s="9">
        <v>2</v>
      </c>
      <c r="C42" s="9">
        <v>31</v>
      </c>
      <c r="D42" s="9">
        <v>15</v>
      </c>
      <c r="E42" s="9">
        <v>0.47</v>
      </c>
      <c r="F42" s="9">
        <v>100.69686</v>
      </c>
      <c r="G42" s="9">
        <v>4</v>
      </c>
      <c r="H42" s="9">
        <v>1.3</v>
      </c>
      <c r="I42" s="9">
        <v>-0.5</v>
      </c>
      <c r="J42" s="9">
        <v>20.234999999999999</v>
      </c>
      <c r="K42" s="9">
        <v>2.359</v>
      </c>
      <c r="L42" s="9">
        <v>3</v>
      </c>
      <c r="M42" s="9">
        <v>4</v>
      </c>
      <c r="N42" s="9">
        <v>4.3</v>
      </c>
    </row>
    <row r="43" spans="1:14" ht="22.5" customHeight="1" x14ac:dyDescent="0.3">
      <c r="A43" s="1" t="s">
        <v>42</v>
      </c>
      <c r="B43" s="9">
        <v>2</v>
      </c>
      <c r="C43" s="9">
        <v>31</v>
      </c>
      <c r="D43" s="9">
        <v>33</v>
      </c>
      <c r="E43" s="9">
        <v>0.47</v>
      </c>
      <c r="F43" s="9">
        <v>144.6447</v>
      </c>
      <c r="G43" s="9">
        <v>3.99</v>
      </c>
      <c r="H43" s="9">
        <v>0.19</v>
      </c>
      <c r="I43" s="9">
        <v>-0.44600000000000001</v>
      </c>
      <c r="J43" s="9">
        <v>23.766249999999999</v>
      </c>
      <c r="K43" s="9">
        <v>2.456</v>
      </c>
      <c r="L43" s="9">
        <v>3</v>
      </c>
      <c r="M43" s="9">
        <v>4</v>
      </c>
      <c r="N43" s="9">
        <v>4.3</v>
      </c>
    </row>
    <row r="44" spans="1:14" ht="22.5" customHeight="1" x14ac:dyDescent="0.3">
      <c r="A44" s="1" t="s">
        <v>43</v>
      </c>
      <c r="B44" s="9">
        <v>2</v>
      </c>
      <c r="C44" s="9">
        <v>49</v>
      </c>
      <c r="D44" s="9">
        <v>15</v>
      </c>
      <c r="E44" s="9">
        <v>0.62</v>
      </c>
      <c r="F44" s="9">
        <v>145.79205999999999</v>
      </c>
      <c r="G44" s="9">
        <v>3.97</v>
      </c>
      <c r="H44" s="9">
        <v>0.45</v>
      </c>
      <c r="I44" s="9">
        <v>-0.35799999999999998</v>
      </c>
      <c r="J44" s="9">
        <v>25.723749999999999</v>
      </c>
      <c r="K44" s="9">
        <v>2.5419999999999998</v>
      </c>
      <c r="L44" s="9">
        <v>3</v>
      </c>
      <c r="M44" s="9">
        <v>4</v>
      </c>
      <c r="N44" s="9">
        <v>4.4000000000000004</v>
      </c>
    </row>
    <row r="45" spans="1:14" ht="22.5" customHeight="1" x14ac:dyDescent="0.3">
      <c r="A45" s="1" t="s">
        <v>44</v>
      </c>
      <c r="B45" s="9">
        <v>3</v>
      </c>
      <c r="C45" s="9">
        <v>20</v>
      </c>
      <c r="D45" s="9">
        <v>9</v>
      </c>
      <c r="E45" s="9">
        <v>1.1200000000000001</v>
      </c>
      <c r="F45" s="9">
        <v>78.075199999999995</v>
      </c>
      <c r="G45" s="9">
        <v>8.9600000000000009</v>
      </c>
      <c r="H45" s="9">
        <v>7.47</v>
      </c>
      <c r="I45" s="9">
        <v>-4.1890000000000001</v>
      </c>
      <c r="J45" s="9">
        <v>12.310829999999999</v>
      </c>
      <c r="K45" s="9">
        <v>2.3650000000000002</v>
      </c>
      <c r="L45" s="9">
        <v>2</v>
      </c>
      <c r="M45" s="9">
        <v>8</v>
      </c>
      <c r="N45" s="9">
        <v>18.5</v>
      </c>
    </row>
    <row r="46" spans="1:14" ht="22.5" customHeight="1" x14ac:dyDescent="0.3">
      <c r="A46" s="1" t="s">
        <v>45</v>
      </c>
      <c r="B46" s="9">
        <v>3</v>
      </c>
      <c r="C46" s="9">
        <v>38</v>
      </c>
      <c r="D46" s="9">
        <v>9</v>
      </c>
      <c r="E46" s="9">
        <v>1.26</v>
      </c>
      <c r="F46" s="9">
        <v>125.6178</v>
      </c>
      <c r="G46" s="9">
        <v>8.91</v>
      </c>
      <c r="H46" s="9">
        <v>6.77</v>
      </c>
      <c r="I46" s="9">
        <v>-4.21</v>
      </c>
      <c r="J46" s="9">
        <f>194.97/12</f>
        <v>16.247499999999999</v>
      </c>
      <c r="K46" s="9">
        <v>2.5110000000000001</v>
      </c>
      <c r="L46" s="9">
        <v>2</v>
      </c>
      <c r="M46" s="9">
        <v>8</v>
      </c>
      <c r="N46" s="9">
        <v>18</v>
      </c>
    </row>
    <row r="47" spans="1:14" ht="22.5" customHeight="1" x14ac:dyDescent="0.3">
      <c r="A47" s="1" t="s">
        <v>46</v>
      </c>
      <c r="B47" s="9">
        <v>3</v>
      </c>
      <c r="C47" s="9">
        <v>56</v>
      </c>
      <c r="D47" s="9">
        <v>9</v>
      </c>
      <c r="E47" s="9">
        <v>1.42</v>
      </c>
      <c r="F47" s="9">
        <v>175.3245</v>
      </c>
      <c r="G47" s="9">
        <v>8.85</v>
      </c>
      <c r="H47" s="9">
        <v>6.86</v>
      </c>
      <c r="I47" s="9">
        <v>-4.1449999999999996</v>
      </c>
      <c r="J47" s="9">
        <v>18.089169999999999</v>
      </c>
      <c r="K47" s="9">
        <v>2.6850000000000001</v>
      </c>
      <c r="L47" s="9">
        <v>2</v>
      </c>
      <c r="M47" s="9">
        <v>8</v>
      </c>
      <c r="N47" s="9">
        <v>16.8</v>
      </c>
    </row>
    <row r="48" spans="1:14" ht="22.5" customHeight="1" x14ac:dyDescent="0.3">
      <c r="A48" s="1" t="s">
        <v>47</v>
      </c>
      <c r="B48" s="9">
        <v>3</v>
      </c>
      <c r="C48" s="9">
        <v>12</v>
      </c>
      <c r="D48" s="9">
        <v>9</v>
      </c>
      <c r="E48" s="9">
        <v>0.72</v>
      </c>
      <c r="F48" s="9">
        <v>62.301859999999998</v>
      </c>
      <c r="G48" s="9">
        <v>9.27</v>
      </c>
      <c r="H48" s="9">
        <v>6.72</v>
      </c>
      <c r="I48" s="9">
        <v>-3.76</v>
      </c>
      <c r="J48" s="9">
        <v>10.49417</v>
      </c>
      <c r="K48" s="9">
        <v>1.992</v>
      </c>
      <c r="L48" s="9">
        <v>2</v>
      </c>
      <c r="M48" s="9">
        <v>6</v>
      </c>
      <c r="N48" s="9">
        <v>13.9</v>
      </c>
    </row>
    <row r="49" spans="1:14" ht="22.5" customHeight="1" x14ac:dyDescent="0.3">
      <c r="A49" s="1" t="s">
        <v>48</v>
      </c>
      <c r="B49" s="9">
        <v>5</v>
      </c>
      <c r="C49" s="9">
        <v>39</v>
      </c>
      <c r="D49" s="9">
        <v>8</v>
      </c>
      <c r="E49" s="9">
        <v>0.9</v>
      </c>
      <c r="F49" s="9">
        <v>225.80999</v>
      </c>
      <c r="G49" s="9">
        <v>12.76</v>
      </c>
      <c r="H49" s="9">
        <v>1.59</v>
      </c>
      <c r="I49" s="9">
        <v>-3.6469999999999998</v>
      </c>
      <c r="J49" s="9">
        <v>16.102</v>
      </c>
      <c r="K49" s="9">
        <v>2.3204600000000002</v>
      </c>
      <c r="L49" s="9">
        <v>3</v>
      </c>
      <c r="M49" s="9">
        <v>6</v>
      </c>
      <c r="N49" s="9">
        <v>7.4</v>
      </c>
    </row>
    <row r="50" spans="1:14" ht="22.5" customHeight="1" x14ac:dyDescent="0.3">
      <c r="A50" s="1" t="s">
        <v>49</v>
      </c>
      <c r="B50" s="9">
        <v>5</v>
      </c>
      <c r="C50" s="9">
        <v>13</v>
      </c>
      <c r="D50" s="9">
        <v>8</v>
      </c>
      <c r="E50" s="9">
        <v>0.53500000000000003</v>
      </c>
      <c r="F50" s="9">
        <v>101.96137</v>
      </c>
      <c r="G50" s="9">
        <v>13.54</v>
      </c>
      <c r="H50" s="9">
        <v>3.3</v>
      </c>
      <c r="I50" s="9">
        <v>-3.3130000000000002</v>
      </c>
      <c r="J50" s="9">
        <f>379.06/40</f>
        <v>9.4764999999999997</v>
      </c>
      <c r="K50" s="9">
        <f>(1.96595+1.78554+2.10737+2.10055+1.8878+1.78351)/6</f>
        <v>1.9384533333333334</v>
      </c>
      <c r="L50" s="9">
        <v>3</v>
      </c>
      <c r="M50" s="9">
        <v>6</v>
      </c>
      <c r="N50" s="9">
        <v>7.5</v>
      </c>
    </row>
    <row r="51" spans="1:14" ht="22.5" customHeight="1" x14ac:dyDescent="0.3">
      <c r="A51" s="1" t="s">
        <v>50</v>
      </c>
      <c r="B51" s="9">
        <v>3</v>
      </c>
      <c r="C51" s="9">
        <v>32</v>
      </c>
      <c r="D51" s="9">
        <v>8</v>
      </c>
      <c r="E51" s="9">
        <v>0.53</v>
      </c>
      <c r="F51" s="9">
        <v>104.63986</v>
      </c>
      <c r="G51" s="9">
        <v>8.89</v>
      </c>
      <c r="H51" s="9">
        <v>3.25</v>
      </c>
      <c r="I51" s="9">
        <v>-1.77</v>
      </c>
      <c r="J51" s="9">
        <v>13.51333</v>
      </c>
      <c r="K51" s="9">
        <v>1.88</v>
      </c>
      <c r="L51" s="9">
        <v>4</v>
      </c>
      <c r="M51" s="9">
        <v>6</v>
      </c>
      <c r="N51" s="9">
        <v>4.7</v>
      </c>
    </row>
    <row r="52" spans="1:14" ht="22.5" customHeight="1" x14ac:dyDescent="0.3">
      <c r="A52" s="1" t="s">
        <v>51</v>
      </c>
      <c r="B52" s="9">
        <v>3</v>
      </c>
      <c r="C52" s="9">
        <v>50</v>
      </c>
      <c r="D52" s="9">
        <v>8</v>
      </c>
      <c r="E52" s="9">
        <v>0.69</v>
      </c>
      <c r="F52" s="9">
        <v>150.70956000000001</v>
      </c>
      <c r="G52" s="9">
        <v>8.84</v>
      </c>
      <c r="H52" s="9">
        <v>0.56999999999999995</v>
      </c>
      <c r="I52" s="9">
        <v>-1.754</v>
      </c>
      <c r="J52" s="9">
        <f>274.96/24</f>
        <v>11.456666666666665</v>
      </c>
      <c r="K52" s="9">
        <f>(2.17639+2.21254+2.06799+2.12287+2.27077+2.20254)/6</f>
        <v>2.1755166666666668</v>
      </c>
      <c r="L52" s="9">
        <v>4</v>
      </c>
      <c r="M52" s="9">
        <v>6</v>
      </c>
      <c r="N52" s="9">
        <v>3.53</v>
      </c>
    </row>
    <row r="53" spans="1:14" ht="22.5" customHeight="1" x14ac:dyDescent="0.3">
      <c r="A53" s="1" t="s">
        <v>52</v>
      </c>
      <c r="B53" s="9">
        <v>2</v>
      </c>
      <c r="C53" s="9">
        <v>47</v>
      </c>
      <c r="D53" s="9">
        <v>17</v>
      </c>
      <c r="E53" s="9">
        <v>1.1499999999999999</v>
      </c>
      <c r="F53" s="9">
        <v>143.32140000000001</v>
      </c>
      <c r="G53" s="9">
        <v>5.09</v>
      </c>
      <c r="H53" s="9">
        <v>0.87</v>
      </c>
      <c r="I53" s="9">
        <v>-0.55700000000000005</v>
      </c>
      <c r="J53" s="9">
        <v>21.9</v>
      </c>
      <c r="K53" s="9">
        <v>2.778</v>
      </c>
      <c r="L53" s="9">
        <v>1</v>
      </c>
      <c r="M53" s="9">
        <v>6</v>
      </c>
      <c r="N53" s="9">
        <v>28.2</v>
      </c>
    </row>
    <row r="54" spans="1:14" ht="22.5" customHeight="1" x14ac:dyDescent="0.3">
      <c r="A54" s="1" t="s">
        <v>53</v>
      </c>
      <c r="B54" s="9">
        <v>2</v>
      </c>
      <c r="C54" s="9">
        <v>47</v>
      </c>
      <c r="D54" s="9">
        <v>35</v>
      </c>
      <c r="E54" s="9">
        <v>1.1499999999999999</v>
      </c>
      <c r="F54" s="9">
        <v>187.7723</v>
      </c>
      <c r="G54" s="9">
        <v>4.8899999999999997</v>
      </c>
      <c r="H54" s="9">
        <v>0.12</v>
      </c>
      <c r="I54" s="9">
        <v>-0.28299999999999997</v>
      </c>
      <c r="J54" s="9">
        <v>23.405000000000001</v>
      </c>
      <c r="K54" s="9">
        <v>2.8879999999999999</v>
      </c>
      <c r="L54" s="9">
        <v>1</v>
      </c>
      <c r="M54" s="9">
        <v>6</v>
      </c>
      <c r="N54" s="9">
        <v>29.2</v>
      </c>
    </row>
    <row r="55" spans="1:14" ht="22.5" customHeight="1" x14ac:dyDescent="0.3">
      <c r="A55" s="1" t="s">
        <v>54</v>
      </c>
      <c r="B55" s="9">
        <v>2</v>
      </c>
      <c r="C55" s="9">
        <v>29</v>
      </c>
      <c r="D55" s="9">
        <v>17</v>
      </c>
      <c r="E55" s="9">
        <v>0.6</v>
      </c>
      <c r="F55" s="9">
        <v>98.999499999999998</v>
      </c>
      <c r="G55" s="9">
        <v>5.0599999999999996</v>
      </c>
      <c r="H55" s="9">
        <v>0.33</v>
      </c>
      <c r="I55" s="9">
        <v>-0.32400000000000001</v>
      </c>
      <c r="J55" s="9">
        <v>16.696249999999999</v>
      </c>
      <c r="K55" s="9">
        <v>2.3420000000000001</v>
      </c>
      <c r="L55" s="9">
        <v>1</v>
      </c>
      <c r="M55" s="9">
        <v>4</v>
      </c>
      <c r="N55" s="9">
        <v>16.100000000000001</v>
      </c>
    </row>
    <row r="56" spans="1:14" ht="22.5" customHeight="1" x14ac:dyDescent="0.3">
      <c r="A56" s="1" t="s">
        <v>55</v>
      </c>
      <c r="B56" s="9">
        <v>2</v>
      </c>
      <c r="C56" s="9">
        <v>29</v>
      </c>
      <c r="D56" s="9">
        <v>35</v>
      </c>
      <c r="E56" s="9">
        <v>0.6</v>
      </c>
      <c r="F56" s="9">
        <v>143.4504</v>
      </c>
      <c r="G56" s="9">
        <v>4.8600000000000003</v>
      </c>
      <c r="H56" s="9">
        <v>0.44</v>
      </c>
      <c r="I56" s="9">
        <v>-0.55900000000000005</v>
      </c>
      <c r="J56" s="9">
        <v>23.195</v>
      </c>
      <c r="K56" s="9">
        <v>2.524</v>
      </c>
      <c r="L56" s="9">
        <v>1</v>
      </c>
      <c r="M56" s="9">
        <v>4</v>
      </c>
      <c r="N56" s="9">
        <v>17.600000000000001</v>
      </c>
    </row>
    <row r="57" spans="1:14" ht="22.5" customHeight="1" x14ac:dyDescent="0.3">
      <c r="A57" s="1" t="s">
        <v>56</v>
      </c>
      <c r="B57" s="9">
        <v>2</v>
      </c>
      <c r="C57" s="9">
        <v>14</v>
      </c>
      <c r="D57" s="9">
        <v>6</v>
      </c>
      <c r="E57" s="9">
        <v>0.26</v>
      </c>
      <c r="F57" s="9">
        <v>40.096310000000003</v>
      </c>
      <c r="G57" s="9">
        <v>4.45</v>
      </c>
      <c r="H57" s="9">
        <v>1.97</v>
      </c>
      <c r="I57" s="9">
        <v>-0.20399999999999999</v>
      </c>
      <c r="J57" s="9">
        <f>330.06/32</f>
        <v>10.314375</v>
      </c>
      <c r="K57" s="9">
        <v>1.887</v>
      </c>
      <c r="L57" s="9">
        <v>4</v>
      </c>
      <c r="M57" s="9">
        <v>4</v>
      </c>
      <c r="N57" s="9">
        <v>2.8</v>
      </c>
    </row>
    <row r="58" spans="1:14" ht="22.5" customHeight="1" x14ac:dyDescent="0.3">
      <c r="A58" s="1" t="s">
        <v>57</v>
      </c>
      <c r="B58" s="9">
        <v>3</v>
      </c>
      <c r="C58" s="9">
        <v>30</v>
      </c>
      <c r="D58" s="9">
        <v>9</v>
      </c>
      <c r="E58" s="9">
        <v>0.74</v>
      </c>
      <c r="F58" s="9">
        <v>103.3888</v>
      </c>
      <c r="G58" s="9">
        <v>9.61</v>
      </c>
      <c r="H58" s="9">
        <v>3.56</v>
      </c>
      <c r="I58" s="9">
        <v>-2.5609999999999999</v>
      </c>
      <c r="J58" s="9">
        <f>136.18/12</f>
        <v>11.348333333333334</v>
      </c>
      <c r="K58" s="9">
        <v>2.0329999999999999</v>
      </c>
      <c r="L58" s="9">
        <v>2</v>
      </c>
      <c r="M58" s="9">
        <v>6</v>
      </c>
      <c r="N58" s="9">
        <v>11.4</v>
      </c>
    </row>
    <row r="59" spans="1:14" ht="22.5" customHeight="1" x14ac:dyDescent="0.3">
      <c r="A59" s="1" t="s">
        <v>58</v>
      </c>
      <c r="B59" s="9">
        <v>2</v>
      </c>
      <c r="C59" s="9">
        <v>26</v>
      </c>
      <c r="D59" s="9">
        <v>8</v>
      </c>
      <c r="E59" s="9">
        <v>0.61</v>
      </c>
      <c r="F59" s="9">
        <f>15.9994+55.845</f>
        <v>71.844399999999993</v>
      </c>
      <c r="G59" s="9">
        <f>1.83+3.44</f>
        <v>5.27</v>
      </c>
      <c r="H59" s="9">
        <v>2.09</v>
      </c>
      <c r="I59" s="9">
        <v>-1.3680000000000001</v>
      </c>
      <c r="J59" s="9">
        <f>257.33/24</f>
        <v>10.722083333333332</v>
      </c>
      <c r="K59" s="9">
        <v>2.2045400000000002</v>
      </c>
      <c r="L59" s="9">
        <v>2</v>
      </c>
      <c r="M59" s="9">
        <v>6</v>
      </c>
      <c r="N59" s="9">
        <v>12.2</v>
      </c>
    </row>
    <row r="60" spans="1:14" ht="22.5" customHeight="1" x14ac:dyDescent="0.3">
      <c r="A60" s="1" t="s">
        <v>59</v>
      </c>
      <c r="B60" s="9">
        <v>3</v>
      </c>
      <c r="C60" s="9">
        <v>72</v>
      </c>
      <c r="D60" s="9">
        <v>8</v>
      </c>
      <c r="E60" s="9">
        <v>0.76</v>
      </c>
      <c r="F60" s="9">
        <f>178.49+15.9994*2</f>
        <v>210.4888</v>
      </c>
      <c r="G60" s="9">
        <f>1.3+3.44+3.44</f>
        <v>8.18</v>
      </c>
      <c r="H60" s="9">
        <v>4.41</v>
      </c>
      <c r="I60" s="9">
        <v>-3.8929999999999998</v>
      </c>
      <c r="J60" s="9">
        <f>131.46/12</f>
        <v>10.955</v>
      </c>
      <c r="K60" s="9">
        <v>2.1377700000000002</v>
      </c>
      <c r="L60" s="9">
        <v>4</v>
      </c>
      <c r="M60" s="9">
        <v>7</v>
      </c>
      <c r="N60" s="9">
        <v>5.8</v>
      </c>
    </row>
    <row r="61" spans="1:14" ht="22.5" customHeight="1" x14ac:dyDescent="0.3">
      <c r="A61" s="1" t="s">
        <v>60</v>
      </c>
      <c r="B61" s="9">
        <v>3</v>
      </c>
      <c r="C61" s="9">
        <v>29</v>
      </c>
      <c r="D61" s="9">
        <v>8</v>
      </c>
      <c r="E61" s="9">
        <v>0.46</v>
      </c>
      <c r="F61" s="9">
        <f>63.546*2+15.9994</f>
        <v>143.09139999999999</v>
      </c>
      <c r="G61" s="9">
        <f>1.9*2+3.44</f>
        <v>7.24</v>
      </c>
      <c r="H61" s="9">
        <v>0.51</v>
      </c>
      <c r="I61" s="9">
        <v>-0.503</v>
      </c>
      <c r="J61" s="9">
        <f>76.598/6</f>
        <v>12.766333333333334</v>
      </c>
      <c r="K61" s="9">
        <v>1.83887</v>
      </c>
      <c r="L61" s="9">
        <v>1</v>
      </c>
      <c r="M61" s="9">
        <v>2</v>
      </c>
      <c r="N61" s="9">
        <v>-7.2</v>
      </c>
    </row>
    <row r="62" spans="1:14" ht="22.5" customHeight="1" x14ac:dyDescent="0.3">
      <c r="A62" s="1" t="s">
        <v>61</v>
      </c>
      <c r="B62" s="9">
        <v>3</v>
      </c>
      <c r="C62" s="9">
        <v>30</v>
      </c>
      <c r="D62" s="9">
        <v>9</v>
      </c>
      <c r="E62" s="9">
        <v>0.74</v>
      </c>
      <c r="F62" s="9">
        <f>65.39+18.9984032*2</f>
        <v>103.3868064</v>
      </c>
      <c r="G62" s="9">
        <f>1.65+3.98*2</f>
        <v>9.61</v>
      </c>
      <c r="H62" s="9">
        <v>3.46</v>
      </c>
      <c r="I62" s="9">
        <v>-2.5630000000000002</v>
      </c>
      <c r="J62" s="9">
        <f>69.29/6</f>
        <v>11.548333333333334</v>
      </c>
      <c r="K62" s="9">
        <v>2.0331100000000002</v>
      </c>
      <c r="L62" s="9">
        <v>2</v>
      </c>
      <c r="M62" s="9">
        <v>6</v>
      </c>
      <c r="N62" s="9">
        <v>-2</v>
      </c>
    </row>
    <row r="63" spans="1:14" ht="22.5" customHeight="1" x14ac:dyDescent="0.3">
      <c r="A63" s="1" t="s">
        <v>62</v>
      </c>
      <c r="B63" s="9">
        <v>3</v>
      </c>
      <c r="C63" s="9">
        <v>40</v>
      </c>
      <c r="D63" s="9">
        <v>8</v>
      </c>
      <c r="E63" s="9">
        <v>0.78</v>
      </c>
      <c r="F63" s="9">
        <f>91.224+15.9994*2</f>
        <v>123.22280000000001</v>
      </c>
      <c r="G63" s="9">
        <f>1.33+3.44*2</f>
        <v>8.2100000000000009</v>
      </c>
      <c r="H63" s="9">
        <v>3.53</v>
      </c>
      <c r="I63" s="9">
        <v>-3.7869999999999999</v>
      </c>
      <c r="J63" s="9">
        <f>141.67/12</f>
        <v>11.805833333333332</v>
      </c>
      <c r="K63" s="9">
        <v>2.1625100000000002</v>
      </c>
      <c r="L63" s="9">
        <v>4</v>
      </c>
      <c r="M63" s="9">
        <v>7</v>
      </c>
      <c r="N63" s="9">
        <v>6.5</v>
      </c>
    </row>
    <row r="64" spans="1:14" ht="22.5" customHeight="1" x14ac:dyDescent="0.3">
      <c r="A64" s="1" t="s">
        <v>62</v>
      </c>
      <c r="B64" s="9">
        <v>3</v>
      </c>
      <c r="C64" s="9">
        <v>40</v>
      </c>
      <c r="D64" s="9">
        <v>8</v>
      </c>
      <c r="E64" s="9">
        <v>0.84</v>
      </c>
      <c r="F64" s="9">
        <f>91.224+15.9994*2</f>
        <v>123.22280000000001</v>
      </c>
      <c r="G64" s="9">
        <f>1.33+3.44*2</f>
        <v>8.2100000000000009</v>
      </c>
      <c r="H64" s="9">
        <v>3.12</v>
      </c>
      <c r="I64" s="9">
        <v>-3.7320000000000002</v>
      </c>
      <c r="J64" s="9">
        <f>131.88/12</f>
        <v>10.99</v>
      </c>
      <c r="K64" s="9">
        <v>2.2040999999999999</v>
      </c>
      <c r="L64" s="9">
        <v>4</v>
      </c>
      <c r="M64" s="9">
        <v>8</v>
      </c>
      <c r="N64" s="9">
        <v>10.5</v>
      </c>
    </row>
    <row r="65" spans="1:14" ht="22.5" customHeight="1" x14ac:dyDescent="0.3">
      <c r="A65" s="1" t="s">
        <v>68</v>
      </c>
      <c r="B65" s="9">
        <v>2</v>
      </c>
      <c r="C65" s="9">
        <v>29</v>
      </c>
      <c r="D65" s="9">
        <v>53</v>
      </c>
      <c r="E65" s="9">
        <v>0.6</v>
      </c>
      <c r="F65" s="9">
        <v>190.45079999999999</v>
      </c>
      <c r="G65" s="9">
        <v>4.5599999999999996</v>
      </c>
      <c r="H65" s="9">
        <v>1.18</v>
      </c>
      <c r="I65" s="9">
        <v>-0.36199999999999999</v>
      </c>
      <c r="J65" s="9">
        <v>27.227499999999999</v>
      </c>
      <c r="K65" s="9">
        <v>2.6254</v>
      </c>
      <c r="L65" s="9">
        <v>1</v>
      </c>
      <c r="M65" s="9">
        <v>4</v>
      </c>
      <c r="N65" s="9">
        <v>19.2</v>
      </c>
    </row>
    <row r="66" spans="1:14" ht="22.5" customHeight="1" x14ac:dyDescent="0.3">
      <c r="A66" s="1" t="s">
        <v>63</v>
      </c>
      <c r="B66" s="9">
        <v>2</v>
      </c>
      <c r="C66" s="9">
        <v>30</v>
      </c>
      <c r="D66" s="9">
        <v>52</v>
      </c>
      <c r="E66" s="9">
        <v>0.6</v>
      </c>
      <c r="F66" s="9">
        <v>192.995</v>
      </c>
      <c r="G66" s="9">
        <v>3.75</v>
      </c>
      <c r="H66" s="9">
        <v>1.07</v>
      </c>
      <c r="I66" s="9">
        <v>-0.68400000000000005</v>
      </c>
      <c r="J66" s="9">
        <v>28.53</v>
      </c>
      <c r="K66" s="9">
        <v>2.6547999999999998</v>
      </c>
      <c r="L66" s="9">
        <v>2</v>
      </c>
      <c r="M66" s="9">
        <v>4</v>
      </c>
      <c r="N66" s="9">
        <v>8.19</v>
      </c>
    </row>
    <row r="67" spans="1:14" ht="22.5" customHeight="1" x14ac:dyDescent="0.3">
      <c r="A67" s="1" t="s">
        <v>64</v>
      </c>
      <c r="B67" s="9">
        <v>2</v>
      </c>
      <c r="C67" s="9">
        <v>48</v>
      </c>
      <c r="D67" s="9">
        <v>16</v>
      </c>
      <c r="E67" s="9">
        <v>0.78</v>
      </c>
      <c r="F67" s="9">
        <v>144.47730000000001</v>
      </c>
      <c r="G67" s="9">
        <v>3.88</v>
      </c>
      <c r="H67" s="9">
        <v>1.05</v>
      </c>
      <c r="I67" s="9">
        <v>-0.77300000000000002</v>
      </c>
      <c r="J67" s="9">
        <v>25.48875</v>
      </c>
      <c r="K67" s="9">
        <v>2.5158</v>
      </c>
      <c r="L67" s="9">
        <v>2</v>
      </c>
      <c r="M67" s="9">
        <v>4</v>
      </c>
      <c r="N67" s="9">
        <v>4.5999999999999996</v>
      </c>
    </row>
    <row r="68" spans="1:14" ht="22.5" customHeight="1" x14ac:dyDescent="0.3">
      <c r="A68" s="1" t="s">
        <v>65</v>
      </c>
      <c r="B68" s="9">
        <v>2</v>
      </c>
      <c r="C68" s="9">
        <v>48</v>
      </c>
      <c r="D68" s="9">
        <v>34</v>
      </c>
      <c r="E68" s="9">
        <v>0.78</v>
      </c>
      <c r="F68" s="9">
        <v>191.37479999999999</v>
      </c>
      <c r="G68" s="9">
        <v>4.24</v>
      </c>
      <c r="H68" s="9">
        <v>0.51</v>
      </c>
      <c r="I68" s="9">
        <v>-0.83699999999999997</v>
      </c>
      <c r="J68" s="9">
        <v>28.942499999999999</v>
      </c>
      <c r="K68" s="9">
        <v>2.5981000000000001</v>
      </c>
      <c r="L68" s="9">
        <v>2</v>
      </c>
      <c r="M68" s="9">
        <v>4</v>
      </c>
      <c r="N68" s="9">
        <v>4.9000000000000004</v>
      </c>
    </row>
    <row r="69" spans="1:14" ht="22.5" customHeight="1" x14ac:dyDescent="0.3">
      <c r="A69" s="1" t="s">
        <v>66</v>
      </c>
      <c r="B69" s="9">
        <v>2</v>
      </c>
      <c r="C69" s="9">
        <v>48</v>
      </c>
      <c r="D69" s="9">
        <v>52</v>
      </c>
      <c r="E69" s="9">
        <v>0.78</v>
      </c>
      <c r="F69" s="9">
        <v>240.01480000000001</v>
      </c>
      <c r="G69" s="9">
        <v>3.79</v>
      </c>
      <c r="H69" s="9">
        <v>0.57999999999999996</v>
      </c>
      <c r="I69" s="9">
        <v>-0.56100000000000005</v>
      </c>
      <c r="J69" s="9">
        <v>35.356250000000003</v>
      </c>
      <c r="K69" s="9">
        <v>2.7812000000000001</v>
      </c>
      <c r="L69" s="9">
        <v>2</v>
      </c>
      <c r="M69" s="9">
        <v>4</v>
      </c>
      <c r="N69" s="9">
        <v>5</v>
      </c>
    </row>
    <row r="70" spans="1:14" ht="22.5" customHeight="1" x14ac:dyDescent="0.3">
      <c r="A70" s="1" t="s">
        <v>69</v>
      </c>
      <c r="B70" s="9">
        <v>2</v>
      </c>
      <c r="C70" s="9">
        <v>4</v>
      </c>
      <c r="D70" s="9">
        <v>16</v>
      </c>
      <c r="E70" s="9">
        <v>0.27</v>
      </c>
      <c r="F70" s="9">
        <v>41.077682000000003</v>
      </c>
      <c r="G70" s="9">
        <v>3.76</v>
      </c>
      <c r="H70" s="9">
        <v>3.15</v>
      </c>
      <c r="I70" s="9">
        <v>-1.3069999999999999</v>
      </c>
      <c r="J70" s="9">
        <v>14.44</v>
      </c>
      <c r="K70" s="9">
        <v>2.1057000000000001</v>
      </c>
      <c r="L70" s="9">
        <v>2</v>
      </c>
      <c r="M70" s="9">
        <v>4</v>
      </c>
      <c r="N70" s="9">
        <v>7.89</v>
      </c>
    </row>
    <row r="71" spans="1:14" ht="22.5" customHeight="1" x14ac:dyDescent="0.3">
      <c r="A71" s="1" t="s">
        <v>70</v>
      </c>
      <c r="B71" s="9">
        <v>2</v>
      </c>
      <c r="C71" s="9">
        <v>4</v>
      </c>
      <c r="D71" s="9">
        <v>34</v>
      </c>
      <c r="E71" s="9">
        <v>0.27</v>
      </c>
      <c r="F71" s="9">
        <v>87.975182000000004</v>
      </c>
      <c r="G71" s="9">
        <v>4.12</v>
      </c>
      <c r="H71" s="9">
        <v>2.66</v>
      </c>
      <c r="I71" s="9">
        <v>-1.0289999999999999</v>
      </c>
      <c r="J71" s="9">
        <v>17.252500000000001</v>
      </c>
      <c r="K71" s="9">
        <v>2.2290000000000001</v>
      </c>
      <c r="L71" s="9">
        <v>2</v>
      </c>
      <c r="M71" s="9">
        <v>4</v>
      </c>
      <c r="N71" s="9">
        <v>8.7200000000000006</v>
      </c>
    </row>
    <row r="72" spans="1:14" ht="22.5" customHeight="1" x14ac:dyDescent="0.3">
      <c r="A72" s="1" t="s">
        <v>71</v>
      </c>
      <c r="B72" s="9">
        <v>2</v>
      </c>
      <c r="C72" s="9">
        <v>5</v>
      </c>
      <c r="D72" s="9">
        <v>7</v>
      </c>
      <c r="E72" s="9">
        <v>0.11</v>
      </c>
      <c r="F72" s="9">
        <v>24.81842</v>
      </c>
      <c r="G72" s="9">
        <v>5.08</v>
      </c>
      <c r="H72" s="9">
        <v>4.45</v>
      </c>
      <c r="I72" s="9">
        <v>-1.3360000000000001</v>
      </c>
      <c r="J72" s="9">
        <v>5.9587500000000002</v>
      </c>
      <c r="K72" s="9">
        <v>1.5697000000000001</v>
      </c>
      <c r="L72" s="9">
        <v>3</v>
      </c>
      <c r="M72" s="9">
        <v>4</v>
      </c>
      <c r="N72" s="9">
        <v>3.5</v>
      </c>
    </row>
    <row r="73" spans="1:14" ht="22.5" customHeight="1" x14ac:dyDescent="0.3">
      <c r="A73" s="1" t="s">
        <v>72</v>
      </c>
      <c r="B73" s="9">
        <v>2</v>
      </c>
      <c r="C73" s="9">
        <v>5</v>
      </c>
      <c r="D73" s="9">
        <v>15</v>
      </c>
      <c r="E73" s="9">
        <v>0.11</v>
      </c>
      <c r="F73" s="9">
        <v>41.78546</v>
      </c>
      <c r="G73" s="9">
        <v>4.2300000000000004</v>
      </c>
      <c r="H73" s="9">
        <v>1.24</v>
      </c>
      <c r="I73" s="9">
        <v>-0.48299999999999998</v>
      </c>
      <c r="J73" s="9">
        <v>11.63625</v>
      </c>
      <c r="K73" s="9">
        <v>1.9672000000000001</v>
      </c>
      <c r="L73" s="9">
        <v>3</v>
      </c>
      <c r="M73" s="9">
        <v>4</v>
      </c>
      <c r="N73" s="9">
        <v>3.65</v>
      </c>
    </row>
    <row r="74" spans="1:14" ht="22.5" customHeight="1" x14ac:dyDescent="0.3">
      <c r="A74" s="1" t="s">
        <v>73</v>
      </c>
      <c r="B74" s="9">
        <v>2</v>
      </c>
      <c r="C74" s="9">
        <v>13</v>
      </c>
      <c r="D74" s="9">
        <v>15</v>
      </c>
      <c r="E74" s="9">
        <v>0.39</v>
      </c>
      <c r="F74" s="9">
        <v>57.955300000000001</v>
      </c>
      <c r="G74" s="9">
        <v>3.8</v>
      </c>
      <c r="H74" s="9">
        <v>1.63</v>
      </c>
      <c r="I74" s="9">
        <v>-0.73699999999999999</v>
      </c>
      <c r="J74" s="9">
        <v>20.491250000000001</v>
      </c>
      <c r="K74" s="9">
        <v>2.3816000000000002</v>
      </c>
      <c r="L74" s="9">
        <v>3</v>
      </c>
      <c r="M74" s="9">
        <v>4</v>
      </c>
      <c r="N74" s="9">
        <v>5.16</v>
      </c>
    </row>
    <row r="75" spans="1:14" ht="22.5" customHeight="1" x14ac:dyDescent="0.3">
      <c r="A75" s="1" t="s">
        <v>74</v>
      </c>
      <c r="B75" s="9">
        <v>2</v>
      </c>
      <c r="C75" s="9">
        <v>13</v>
      </c>
      <c r="D75" s="9">
        <v>33</v>
      </c>
      <c r="E75" s="9">
        <v>0.39</v>
      </c>
      <c r="F75" s="9">
        <v>101.90313999999999</v>
      </c>
      <c r="G75" s="9">
        <v>3.79</v>
      </c>
      <c r="H75" s="9">
        <v>1.5</v>
      </c>
      <c r="I75" s="9">
        <v>-0.627</v>
      </c>
      <c r="J75" s="9">
        <v>22.855</v>
      </c>
      <c r="K75" s="9">
        <v>2.4508999999999999</v>
      </c>
      <c r="L75" s="9">
        <v>3</v>
      </c>
      <c r="M75" s="9">
        <v>4</v>
      </c>
      <c r="N75" s="9">
        <v>3.5</v>
      </c>
    </row>
    <row r="76" spans="1:14" ht="22.5" customHeight="1" x14ac:dyDescent="0.3">
      <c r="A76" s="1" t="s">
        <v>75</v>
      </c>
      <c r="B76" s="9">
        <v>2</v>
      </c>
      <c r="C76" s="9">
        <v>81</v>
      </c>
      <c r="D76" s="9">
        <v>17</v>
      </c>
      <c r="E76" s="9">
        <v>1.59</v>
      </c>
      <c r="F76" s="9">
        <v>239.8365</v>
      </c>
      <c r="G76" s="9">
        <v>4.78</v>
      </c>
      <c r="H76" s="9">
        <v>2.17</v>
      </c>
      <c r="I76" s="9">
        <v>-1.325</v>
      </c>
      <c r="J76" s="9">
        <v>28.254999999999999</v>
      </c>
      <c r="K76" s="9">
        <v>3.3342000000000001</v>
      </c>
      <c r="L76" s="9">
        <v>1</v>
      </c>
      <c r="M76" s="9">
        <v>8</v>
      </c>
      <c r="N76" s="9">
        <v>54</v>
      </c>
    </row>
    <row r="77" spans="1:14" ht="22.5" customHeight="1" x14ac:dyDescent="0.3">
      <c r="A77" s="1" t="s">
        <v>76</v>
      </c>
      <c r="B77" s="9">
        <v>2</v>
      </c>
      <c r="C77" s="9">
        <v>81</v>
      </c>
      <c r="D77" s="9">
        <v>35</v>
      </c>
      <c r="E77" s="9">
        <v>1.59</v>
      </c>
      <c r="F77" s="9">
        <v>284.28739999999999</v>
      </c>
      <c r="G77" s="9">
        <v>4.58</v>
      </c>
      <c r="H77" s="9">
        <v>1.99</v>
      </c>
      <c r="I77" s="9">
        <v>-1.026</v>
      </c>
      <c r="J77" s="9">
        <v>32</v>
      </c>
      <c r="K77" s="9">
        <v>3.4519000000000002</v>
      </c>
      <c r="L77" s="9">
        <v>1</v>
      </c>
      <c r="M77" s="9">
        <v>8</v>
      </c>
      <c r="N77" s="9">
        <v>51</v>
      </c>
    </row>
    <row r="78" spans="1:14" ht="22.5" customHeight="1" x14ac:dyDescent="0.3">
      <c r="A78" s="1" t="s">
        <v>77</v>
      </c>
      <c r="B78" s="9">
        <v>2</v>
      </c>
      <c r="C78" s="9">
        <v>81</v>
      </c>
      <c r="D78" s="9">
        <v>53</v>
      </c>
      <c r="E78" s="9">
        <v>1.59</v>
      </c>
      <c r="F78" s="9">
        <v>331.2878</v>
      </c>
      <c r="G78" s="9">
        <v>4.28</v>
      </c>
      <c r="H78" s="9">
        <v>1.81</v>
      </c>
      <c r="I78" s="9">
        <v>-0.871</v>
      </c>
      <c r="J78" s="9">
        <v>38.064999999999998</v>
      </c>
      <c r="K78" s="9">
        <v>3.6415999999999999</v>
      </c>
      <c r="L78" s="9">
        <v>1</v>
      </c>
      <c r="M78" s="9">
        <v>8</v>
      </c>
      <c r="N78" s="9">
        <v>51</v>
      </c>
    </row>
    <row r="79" spans="1:14" ht="22.5" customHeight="1" x14ac:dyDescent="0.3">
      <c r="A79" s="1" t="s">
        <v>78</v>
      </c>
      <c r="B79" s="9">
        <v>3</v>
      </c>
      <c r="C79" s="9">
        <v>46</v>
      </c>
      <c r="D79" s="9">
        <v>9</v>
      </c>
      <c r="E79" s="9">
        <v>1.29</v>
      </c>
      <c r="F79" s="9">
        <v>245.20679999999999</v>
      </c>
      <c r="G79" s="9">
        <v>10.29</v>
      </c>
      <c r="H79" s="9">
        <v>4.3899999999999997</v>
      </c>
      <c r="I79" s="9">
        <v>-2.5459999999999998</v>
      </c>
      <c r="J79" s="9">
        <v>17.253333300000001</v>
      </c>
      <c r="K79" s="9">
        <v>2.6132</v>
      </c>
      <c r="L79" s="9">
        <v>2</v>
      </c>
      <c r="M79" s="9">
        <v>8</v>
      </c>
      <c r="N79" s="9">
        <v>29</v>
      </c>
    </row>
    <row r="80" spans="1:14" ht="22.5" customHeight="1" x14ac:dyDescent="0.3">
      <c r="A80" s="1" t="s">
        <v>79</v>
      </c>
      <c r="B80" s="9">
        <v>3</v>
      </c>
      <c r="C80" s="9">
        <v>48</v>
      </c>
      <c r="D80" s="9">
        <v>9</v>
      </c>
      <c r="E80" s="9">
        <v>1.1000000000000001</v>
      </c>
      <c r="F80" s="9">
        <v>150.40860000000001</v>
      </c>
      <c r="G80" s="9">
        <v>9.65</v>
      </c>
      <c r="H80" s="9">
        <v>2.9</v>
      </c>
      <c r="I80" s="9">
        <v>-2.4590000000000001</v>
      </c>
      <c r="J80" s="9">
        <v>13.12917</v>
      </c>
      <c r="K80" s="9">
        <v>2.3351999999999999</v>
      </c>
      <c r="L80" s="9">
        <v>2</v>
      </c>
      <c r="M80" s="9">
        <v>8</v>
      </c>
      <c r="N80" s="9">
        <v>21.3</v>
      </c>
    </row>
    <row r="81" spans="1:14" ht="22.5" customHeight="1" x14ac:dyDescent="0.3">
      <c r="A81" s="1" t="s">
        <v>80</v>
      </c>
      <c r="B81" s="9">
        <v>3</v>
      </c>
      <c r="C81" s="9">
        <v>38</v>
      </c>
      <c r="D81" s="9">
        <v>17</v>
      </c>
      <c r="E81" s="9">
        <v>1.26</v>
      </c>
      <c r="F81" s="9">
        <v>158.5274</v>
      </c>
      <c r="G81" s="9">
        <v>7.27</v>
      </c>
      <c r="H81" s="9">
        <v>5.23</v>
      </c>
      <c r="I81" s="9">
        <v>-2.75</v>
      </c>
      <c r="J81" s="9">
        <v>28.577500000000001</v>
      </c>
      <c r="K81" s="9">
        <v>3.0185</v>
      </c>
      <c r="L81" s="9">
        <v>2</v>
      </c>
      <c r="M81" s="9">
        <v>8</v>
      </c>
      <c r="N81" s="9">
        <v>21.1</v>
      </c>
    </row>
    <row r="82" spans="1:14" ht="22.5" customHeight="1" x14ac:dyDescent="0.3">
      <c r="A82" s="1" t="s">
        <v>81</v>
      </c>
      <c r="B82" s="9">
        <v>3</v>
      </c>
      <c r="C82" s="9">
        <v>90</v>
      </c>
      <c r="D82" s="9">
        <v>8</v>
      </c>
      <c r="E82" s="9">
        <v>1.05</v>
      </c>
      <c r="F82" s="9">
        <v>264.03696000000002</v>
      </c>
      <c r="G82" s="9">
        <v>8.18</v>
      </c>
      <c r="H82" s="9">
        <v>4.42</v>
      </c>
      <c r="I82" s="9">
        <v>-4.24</v>
      </c>
      <c r="J82" s="9">
        <v>14.6425</v>
      </c>
      <c r="K82" s="9">
        <v>2.4249000000000001</v>
      </c>
      <c r="L82" s="9">
        <v>4</v>
      </c>
      <c r="M82" s="9">
        <v>8</v>
      </c>
      <c r="N82" s="9">
        <v>7.8</v>
      </c>
    </row>
    <row r="83" spans="1:14" ht="22.5" customHeight="1" x14ac:dyDescent="0.3">
      <c r="A83" s="1" t="s">
        <v>82</v>
      </c>
      <c r="B83" s="9">
        <v>3</v>
      </c>
      <c r="C83" s="9">
        <v>58</v>
      </c>
      <c r="D83" s="9">
        <v>8</v>
      </c>
      <c r="E83" s="9">
        <v>0.97</v>
      </c>
      <c r="F83" s="9">
        <v>172.11496</v>
      </c>
      <c r="G83" s="9">
        <v>8</v>
      </c>
      <c r="H83" s="9">
        <v>1.86</v>
      </c>
      <c r="I83" s="9">
        <v>-3.76</v>
      </c>
      <c r="J83" s="9">
        <v>13.62</v>
      </c>
      <c r="K83" s="9">
        <v>2.3342999999999998</v>
      </c>
      <c r="L83" s="9">
        <v>4</v>
      </c>
      <c r="M83" s="9">
        <v>8</v>
      </c>
      <c r="N83" s="9">
        <v>8.9</v>
      </c>
    </row>
    <row r="84" spans="1:14" ht="22.5" customHeight="1" x14ac:dyDescent="0.3">
      <c r="A84" s="1" t="s">
        <v>83</v>
      </c>
      <c r="B84" s="9">
        <v>5</v>
      </c>
      <c r="C84" s="9">
        <v>71</v>
      </c>
      <c r="D84" s="9">
        <v>8</v>
      </c>
      <c r="E84" s="9">
        <v>0.86099999999999999</v>
      </c>
      <c r="F84" s="9">
        <v>397.93248999999997</v>
      </c>
      <c r="G84" s="9">
        <v>12.86</v>
      </c>
      <c r="H84" s="9">
        <v>4.0199999999999996</v>
      </c>
      <c r="I84" s="9">
        <v>-4.07</v>
      </c>
      <c r="J84" s="9">
        <v>13.506500000000001</v>
      </c>
      <c r="K84" s="9">
        <v>2.2320000000000002</v>
      </c>
      <c r="L84" s="9">
        <v>3</v>
      </c>
      <c r="M84" s="9">
        <v>6</v>
      </c>
      <c r="N84" s="9">
        <v>5.9</v>
      </c>
    </row>
    <row r="85" spans="1:14" ht="22.5" customHeight="1" x14ac:dyDescent="0.3">
      <c r="A85" s="12" t="s">
        <v>84</v>
      </c>
      <c r="B85" s="9">
        <v>5</v>
      </c>
      <c r="C85" s="9">
        <v>66</v>
      </c>
      <c r="D85" s="9">
        <v>8</v>
      </c>
      <c r="E85" s="9">
        <v>0.91200000000000003</v>
      </c>
      <c r="F85" s="9">
        <v>373.00429000000003</v>
      </c>
      <c r="G85" s="9">
        <v>12.76</v>
      </c>
      <c r="H85" s="9">
        <v>3.93</v>
      </c>
      <c r="I85" s="9">
        <v>-3.9380000000000002</v>
      </c>
      <c r="J85" s="9">
        <v>14.864000000000001</v>
      </c>
      <c r="K85" s="9">
        <v>2.2504</v>
      </c>
      <c r="L85" s="9">
        <v>3</v>
      </c>
      <c r="M85" s="9">
        <v>6</v>
      </c>
      <c r="N85" s="9">
        <v>6.6</v>
      </c>
    </row>
    <row r="86" spans="1:14" ht="22.5" customHeight="1" x14ac:dyDescent="0.3">
      <c r="A86" s="12" t="s">
        <v>85</v>
      </c>
      <c r="B86" s="9">
        <v>5</v>
      </c>
      <c r="C86" s="9">
        <v>68</v>
      </c>
      <c r="D86" s="9">
        <v>8</v>
      </c>
      <c r="E86" s="9">
        <v>0.89</v>
      </c>
      <c r="F86" s="9">
        <v>382.51688999999999</v>
      </c>
      <c r="G86" s="9">
        <v>12.8</v>
      </c>
      <c r="H86" s="9">
        <v>3.96</v>
      </c>
      <c r="I86" s="9">
        <v>-3.988</v>
      </c>
      <c r="J86" s="9">
        <v>14.28313</v>
      </c>
      <c r="K86" s="9">
        <v>2.2557999999999998</v>
      </c>
      <c r="L86" s="9">
        <v>3</v>
      </c>
      <c r="M86" s="9">
        <v>6</v>
      </c>
      <c r="N86" s="9">
        <v>6</v>
      </c>
    </row>
    <row r="87" spans="1:14" ht="22.5" customHeight="1" x14ac:dyDescent="0.3">
      <c r="A87" s="12" t="s">
        <v>86</v>
      </c>
      <c r="B87" s="9">
        <v>5</v>
      </c>
      <c r="C87" s="9">
        <v>63</v>
      </c>
      <c r="D87" s="9">
        <v>8</v>
      </c>
      <c r="E87" s="9">
        <v>0.94699999999999995</v>
      </c>
      <c r="F87" s="9">
        <v>351.92649</v>
      </c>
      <c r="G87" s="9">
        <v>12.72</v>
      </c>
      <c r="H87" s="9">
        <v>4.01</v>
      </c>
      <c r="I87" s="9">
        <v>-3.169</v>
      </c>
      <c r="J87" s="9">
        <v>16.12425</v>
      </c>
      <c r="K87" s="9">
        <v>2.3039999999999998</v>
      </c>
      <c r="L87" s="9">
        <v>3</v>
      </c>
      <c r="M87" s="9">
        <v>6</v>
      </c>
      <c r="N87" s="9">
        <v>5.7</v>
      </c>
    </row>
    <row r="88" spans="1:14" ht="22.5" customHeight="1" x14ac:dyDescent="0.3">
      <c r="A88" s="12" t="s">
        <v>87</v>
      </c>
      <c r="B88" s="9">
        <v>5</v>
      </c>
      <c r="C88" s="9">
        <v>64</v>
      </c>
      <c r="D88" s="9">
        <v>8</v>
      </c>
      <c r="E88" s="9">
        <v>0.93799999999999994</v>
      </c>
      <c r="F88" s="9">
        <v>362.50429000000003</v>
      </c>
      <c r="G88" s="9">
        <v>12.72</v>
      </c>
      <c r="H88" s="9">
        <v>2.94</v>
      </c>
      <c r="I88" s="9">
        <v>-3.7549999999999999</v>
      </c>
      <c r="J88" s="9">
        <v>11.3829875</v>
      </c>
      <c r="K88" s="9">
        <v>2.3283</v>
      </c>
      <c r="L88" s="9">
        <v>3</v>
      </c>
      <c r="M88" s="9">
        <v>6</v>
      </c>
      <c r="N88" s="9">
        <v>6.8</v>
      </c>
    </row>
    <row r="89" spans="1:14" ht="22.5" customHeight="1" x14ac:dyDescent="0.3">
      <c r="A89" s="1" t="s">
        <v>88</v>
      </c>
      <c r="B89" s="9">
        <v>5</v>
      </c>
      <c r="C89" s="9">
        <v>21</v>
      </c>
      <c r="D89" s="9">
        <v>8</v>
      </c>
      <c r="E89" s="9">
        <v>0.745</v>
      </c>
      <c r="F89" s="9">
        <v>205.92429000000001</v>
      </c>
      <c r="G89" s="9">
        <v>15.42</v>
      </c>
      <c r="H89" s="9">
        <v>3.82</v>
      </c>
      <c r="I89" s="9">
        <v>-3.863</v>
      </c>
      <c r="J89" s="9">
        <v>8.6553625000000007</v>
      </c>
      <c r="K89" s="9">
        <v>2.0735999999999999</v>
      </c>
      <c r="L89" s="9">
        <v>3</v>
      </c>
      <c r="M89" s="9">
        <v>6</v>
      </c>
      <c r="N89" s="9">
        <v>5.2</v>
      </c>
    </row>
    <row r="90" spans="1:14" ht="22.5" customHeight="1" x14ac:dyDescent="0.3">
      <c r="A90" s="12" t="s">
        <v>89</v>
      </c>
      <c r="B90" s="9">
        <v>5</v>
      </c>
      <c r="C90" s="9">
        <v>62</v>
      </c>
      <c r="D90" s="9">
        <v>8</v>
      </c>
      <c r="E90" s="9">
        <v>0.95799999999999996</v>
      </c>
      <c r="F90" s="9">
        <v>348.72429</v>
      </c>
      <c r="G90" s="9">
        <v>12.66</v>
      </c>
      <c r="H90" s="9">
        <v>3.78</v>
      </c>
      <c r="I90" s="9">
        <v>-3.758</v>
      </c>
      <c r="J90" s="9">
        <v>16.358879999999999</v>
      </c>
      <c r="K90" s="9">
        <v>2.3679999999999999</v>
      </c>
      <c r="L90" s="9">
        <v>3</v>
      </c>
      <c r="M90" s="9">
        <v>6</v>
      </c>
      <c r="N90" s="9">
        <v>7.5</v>
      </c>
    </row>
    <row r="91" spans="1:14" ht="22.5" customHeight="1" x14ac:dyDescent="0.3">
      <c r="A91" s="12" t="s">
        <v>90</v>
      </c>
      <c r="B91" s="9">
        <v>5</v>
      </c>
      <c r="C91" s="9">
        <v>69</v>
      </c>
      <c r="D91" s="9">
        <v>8</v>
      </c>
      <c r="E91" s="9">
        <v>0.88</v>
      </c>
      <c r="F91" s="9">
        <v>385.86669000000001</v>
      </c>
      <c r="G91" s="9">
        <v>12.82</v>
      </c>
      <c r="H91" s="9">
        <v>3.98</v>
      </c>
      <c r="I91" s="9">
        <v>-4.0330000000000004</v>
      </c>
      <c r="J91" s="9">
        <v>14.004</v>
      </c>
      <c r="K91" s="9">
        <v>2.2298</v>
      </c>
      <c r="L91" s="9">
        <v>3</v>
      </c>
      <c r="M91" s="9">
        <v>6</v>
      </c>
      <c r="N91" s="9">
        <v>6.8</v>
      </c>
    </row>
    <row r="92" spans="1:14" ht="22.5" customHeight="1" x14ac:dyDescent="0.3">
      <c r="A92" s="1" t="s">
        <v>91</v>
      </c>
      <c r="B92" s="9">
        <v>5</v>
      </c>
      <c r="C92" s="9">
        <v>67</v>
      </c>
      <c r="D92" s="9">
        <v>8</v>
      </c>
      <c r="E92" s="9">
        <v>0.90100000000000002</v>
      </c>
      <c r="F92" s="9">
        <v>377.85888999999997</v>
      </c>
      <c r="G92" s="9">
        <v>12.78</v>
      </c>
      <c r="H92" s="9">
        <v>3.95</v>
      </c>
      <c r="I92" s="9">
        <v>-3.9609999999999999</v>
      </c>
      <c r="J92" s="9">
        <v>14.569879999999999</v>
      </c>
      <c r="K92" s="9">
        <v>2.2845</v>
      </c>
      <c r="L92" s="9">
        <v>3</v>
      </c>
      <c r="M92" s="9">
        <v>6</v>
      </c>
      <c r="N92" s="9">
        <v>7.2</v>
      </c>
    </row>
    <row r="93" spans="1:14" ht="22.5" customHeight="1" x14ac:dyDescent="0.3">
      <c r="A93" s="1" t="s">
        <v>92</v>
      </c>
      <c r="B93" s="9">
        <v>2</v>
      </c>
      <c r="C93" s="9">
        <v>82</v>
      </c>
      <c r="D93" s="9">
        <v>52</v>
      </c>
      <c r="E93" s="9">
        <v>1.19</v>
      </c>
      <c r="F93" s="9">
        <v>334.81299999999999</v>
      </c>
      <c r="G93" s="9">
        <v>4.43</v>
      </c>
      <c r="H93" s="9">
        <v>0.81</v>
      </c>
      <c r="I93" s="9">
        <v>-0.504</v>
      </c>
      <c r="J93" s="9">
        <v>34.994999999999997</v>
      </c>
      <c r="K93" s="9">
        <v>3.2709999999999999</v>
      </c>
      <c r="L93" s="9">
        <v>2</v>
      </c>
      <c r="M93" s="9">
        <v>6</v>
      </c>
      <c r="N93" s="9">
        <v>27.99</v>
      </c>
    </row>
    <row r="94" spans="1:14" ht="22.5" customHeight="1" x14ac:dyDescent="0.3">
      <c r="A94" s="1" t="s">
        <v>93</v>
      </c>
      <c r="B94" s="9">
        <v>2</v>
      </c>
      <c r="C94" s="9">
        <v>82</v>
      </c>
      <c r="D94" s="9">
        <v>34</v>
      </c>
      <c r="E94" s="9">
        <v>1.19</v>
      </c>
      <c r="F94" s="9">
        <v>286.173</v>
      </c>
      <c r="G94" s="9">
        <v>4.88</v>
      </c>
      <c r="H94" s="9">
        <v>0.43</v>
      </c>
      <c r="I94" s="9">
        <v>-0.67300000000000004</v>
      </c>
      <c r="J94" s="9">
        <v>29.5275</v>
      </c>
      <c r="K94" s="9">
        <v>3.0908199999999999</v>
      </c>
      <c r="L94" s="9">
        <v>2</v>
      </c>
      <c r="M94" s="9">
        <v>6</v>
      </c>
      <c r="N94" s="9">
        <v>26.69</v>
      </c>
    </row>
    <row r="95" spans="1:14" ht="22.5" customHeight="1" x14ac:dyDescent="0.3">
      <c r="A95" s="1" t="s">
        <v>94</v>
      </c>
      <c r="B95" s="9">
        <v>2</v>
      </c>
      <c r="C95" s="9">
        <v>82</v>
      </c>
      <c r="D95" s="9">
        <v>16</v>
      </c>
      <c r="E95" s="9">
        <v>1.19</v>
      </c>
      <c r="F95" s="9">
        <v>239.27549999999999</v>
      </c>
      <c r="G95" s="9">
        <v>4.5199999999999996</v>
      </c>
      <c r="H95" s="9">
        <v>0.47</v>
      </c>
      <c r="I95" s="9">
        <v>-0.78400000000000003</v>
      </c>
      <c r="J95" s="9">
        <v>26.68</v>
      </c>
      <c r="K95" s="9">
        <v>2.98061</v>
      </c>
      <c r="L95" s="9">
        <v>2</v>
      </c>
      <c r="M95" s="9">
        <v>6</v>
      </c>
      <c r="N95" s="9">
        <v>29.81</v>
      </c>
    </row>
    <row r="96" spans="1:14" ht="22.5" customHeight="1" x14ac:dyDescent="0.3">
      <c r="A96" s="1" t="s">
        <v>95</v>
      </c>
      <c r="B96" s="9">
        <v>4</v>
      </c>
      <c r="C96" s="9">
        <v>26</v>
      </c>
      <c r="D96" s="9">
        <v>9</v>
      </c>
      <c r="E96" s="9">
        <v>0.59750000000000003</v>
      </c>
      <c r="F96" s="9">
        <v>112.8404</v>
      </c>
      <c r="G96" s="9">
        <v>13.77</v>
      </c>
      <c r="H96" s="9">
        <v>3.11</v>
      </c>
      <c r="I96" s="9">
        <v>-2.6509999999999998</v>
      </c>
      <c r="J96" s="9">
        <v>12.281879999999999</v>
      </c>
      <c r="K96" s="9">
        <v>1.93662</v>
      </c>
      <c r="L96" s="9">
        <v>3</v>
      </c>
      <c r="M96" s="9">
        <v>6</v>
      </c>
      <c r="N96" s="9">
        <v>19</v>
      </c>
    </row>
    <row r="97" spans="1:16" ht="22.5" customHeight="1" x14ac:dyDescent="0.3">
      <c r="A97" s="1" t="s">
        <v>96</v>
      </c>
      <c r="B97" s="9">
        <v>2</v>
      </c>
      <c r="C97" s="9">
        <v>4</v>
      </c>
      <c r="D97" s="9">
        <v>8</v>
      </c>
      <c r="E97" s="9">
        <v>0.27</v>
      </c>
      <c r="F97" s="9">
        <v>25.011612</v>
      </c>
      <c r="G97" s="9">
        <v>5.01</v>
      </c>
      <c r="H97" s="9">
        <v>7.46</v>
      </c>
      <c r="I97" s="9">
        <v>-3.101</v>
      </c>
      <c r="J97" s="9">
        <v>6.8775000000000004</v>
      </c>
      <c r="K97" s="9">
        <v>1.64577</v>
      </c>
      <c r="L97" s="9">
        <v>2</v>
      </c>
      <c r="M97" s="9">
        <v>4</v>
      </c>
      <c r="N97" s="9">
        <v>6.5</v>
      </c>
    </row>
    <row r="98" spans="1:16" ht="22.5" customHeight="1" x14ac:dyDescent="0.3">
      <c r="A98" s="1" t="s">
        <v>97</v>
      </c>
      <c r="B98" s="9">
        <v>2</v>
      </c>
      <c r="C98" s="9">
        <v>28</v>
      </c>
      <c r="D98" s="9">
        <v>8</v>
      </c>
      <c r="E98" s="9">
        <v>0.69</v>
      </c>
      <c r="F98" s="9">
        <v>74.692850000000007</v>
      </c>
      <c r="G98" s="9">
        <v>5.35</v>
      </c>
      <c r="H98" s="9">
        <v>2.2999999999999998</v>
      </c>
      <c r="I98" s="9">
        <v>-1.216</v>
      </c>
      <c r="J98" s="9">
        <v>9.1712500000000006</v>
      </c>
      <c r="K98" s="9">
        <v>2.0931700000000002</v>
      </c>
      <c r="L98" s="9">
        <v>2</v>
      </c>
      <c r="M98" s="9">
        <v>6</v>
      </c>
      <c r="N98" s="9">
        <v>14</v>
      </c>
    </row>
    <row r="101" spans="1:16" ht="22.5" customHeight="1" x14ac:dyDescent="0.3">
      <c r="N101" s="9"/>
      <c r="P101" s="17"/>
    </row>
    <row r="102" spans="1:16" ht="22.5" customHeight="1" x14ac:dyDescent="0.3">
      <c r="N102" s="9"/>
      <c r="P102" s="17"/>
    </row>
    <row r="103" spans="1:16" ht="22.5" customHeight="1" x14ac:dyDescent="0.3">
      <c r="N103" s="9"/>
      <c r="P103" s="17"/>
    </row>
    <row r="104" spans="1:16" ht="22.5" customHeight="1" x14ac:dyDescent="0.3">
      <c r="H104" s="1"/>
      <c r="I104" s="1"/>
      <c r="J104" s="11"/>
      <c r="K104" s="10"/>
    </row>
    <row r="105" spans="1:16" ht="22.5" customHeight="1" x14ac:dyDescent="0.3">
      <c r="N105" s="9"/>
    </row>
    <row r="106" spans="1:16" ht="22.5" customHeight="1" x14ac:dyDescent="0.3">
      <c r="N106" s="9"/>
    </row>
    <row r="107" spans="1:16" ht="22.5" customHeight="1" x14ac:dyDescent="0.3">
      <c r="N107" s="9"/>
    </row>
    <row r="108" spans="1:16" ht="22.5" customHeight="1" x14ac:dyDescent="0.3">
      <c r="N108" s="9"/>
    </row>
    <row r="109" spans="1:16" ht="22.5" customHeight="1" x14ac:dyDescent="0.3">
      <c r="N109" s="9"/>
    </row>
    <row r="110" spans="1:16" ht="22.5" customHeight="1" x14ac:dyDescent="0.3">
      <c r="N110" s="9"/>
    </row>
    <row r="111" spans="1:16" ht="22.5" customHeight="1" x14ac:dyDescent="0.3">
      <c r="N111" s="9"/>
    </row>
    <row r="112" spans="1:16" ht="22.5" customHeight="1" x14ac:dyDescent="0.3">
      <c r="N112" s="9"/>
    </row>
  </sheetData>
  <mergeCells count="1">
    <mergeCell ref="P101:P103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</dc:creator>
  <cp:lastModifiedBy>Hongyu Yang</cp:lastModifiedBy>
  <dcterms:created xsi:type="dcterms:W3CDTF">2015-06-05T18:19:00Z</dcterms:created>
  <dcterms:modified xsi:type="dcterms:W3CDTF">2025-01-09T07:56:31Z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9ECDC9AF10A944C4AC03BB5C45222C25_12</vt:lpwstr>
  </property>
  <property fmtid="{D5CDD505-2E9C-101B-9397-08002B2CF9AE}" pid="3" name="KSOProductBuildVer">
    <vt:lpwstr>2052-12.1.0.18345</vt:lpwstr>
  </property>
</Properties>
</file>