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41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C Documents 7 16 2010\My Documents\Class Documentation\1 Curriculum\Z CCET 4610 Advanced 3D Modeling\Spring 2019\"/>
    </mc:Choice>
  </mc:AlternateContent>
  <xr:revisionPtr revIDLastSave="0" documentId="8_{AB6D178B-6850-4FD5-B397-69DB985307F6}" xr6:coauthVersionLast="47" xr6:coauthVersionMax="47" xr10:uidLastSave="{00000000-0000-0000-0000-000000000000}"/>
  <bookViews>
    <workbookView xWindow="0" yWindow="0" windowWidth="28800" windowHeight="12330" firstSheet="1" activeTab="1" xr2:uid="{00000000-000D-0000-FFFF-FFFF00000000}"/>
  </bookViews>
  <sheets>
    <sheet name="Project Schedule Estimated" sheetId="5" r:id="rId1"/>
    <sheet name="Project Schedule Actual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2" i="4" l="1"/>
  <c r="S42" i="4"/>
  <c r="R43" i="4"/>
  <c r="R44" i="4"/>
  <c r="R45" i="4"/>
  <c r="R46" i="4"/>
  <c r="S46" i="4"/>
  <c r="R47" i="4"/>
  <c r="R48" i="4"/>
  <c r="E47" i="4"/>
  <c r="E48" i="4"/>
  <c r="O43" i="4"/>
  <c r="S43" i="4" s="1"/>
  <c r="O44" i="4"/>
  <c r="S44" i="4" s="1"/>
  <c r="O45" i="4"/>
  <c r="S45" i="4" s="1"/>
  <c r="O47" i="4"/>
  <c r="S47" i="4" s="1"/>
  <c r="O48" i="4"/>
  <c r="S48" i="4" s="1"/>
  <c r="E44" i="4"/>
  <c r="E45" i="4"/>
  <c r="E43" i="4"/>
  <c r="E20" i="4"/>
  <c r="O18" i="4"/>
  <c r="R14" i="4"/>
  <c r="O14" i="4"/>
  <c r="S14" i="4" s="1"/>
  <c r="E14" i="4"/>
  <c r="O43" i="5"/>
  <c r="P42" i="5"/>
  <c r="O42" i="5"/>
  <c r="F42" i="5"/>
  <c r="E40" i="5"/>
  <c r="E39" i="5"/>
  <c r="E38" i="5"/>
  <c r="P37" i="5"/>
  <c r="O37" i="5"/>
  <c r="E36" i="5"/>
  <c r="O35" i="5"/>
  <c r="L35" i="5"/>
  <c r="E35" i="5"/>
  <c r="P34" i="5"/>
  <c r="O34" i="5"/>
  <c r="E33" i="5"/>
  <c r="O32" i="5"/>
  <c r="L32" i="5"/>
  <c r="E32" i="5"/>
  <c r="P31" i="5"/>
  <c r="O31" i="5"/>
  <c r="E30" i="5"/>
  <c r="E29" i="5"/>
  <c r="E28" i="5"/>
  <c r="P27" i="5"/>
  <c r="O27" i="5"/>
  <c r="E26" i="5"/>
  <c r="E25" i="5"/>
  <c r="P24" i="5"/>
  <c r="O24" i="5"/>
  <c r="E23" i="5"/>
  <c r="E22" i="5"/>
  <c r="E21" i="5"/>
  <c r="E20" i="5"/>
  <c r="E19" i="5"/>
  <c r="E18" i="5"/>
  <c r="E16" i="5"/>
  <c r="E15" i="5"/>
  <c r="E14" i="5"/>
  <c r="E13" i="5"/>
  <c r="E11" i="5"/>
  <c r="E10" i="5"/>
  <c r="E9" i="5"/>
  <c r="O8" i="5"/>
  <c r="L8" i="5"/>
  <c r="E8" i="5"/>
  <c r="O7" i="5"/>
  <c r="L7" i="5"/>
  <c r="P7" i="5" s="1"/>
  <c r="E7" i="5"/>
  <c r="R51" i="4"/>
  <c r="S50" i="4"/>
  <c r="R50" i="4"/>
  <c r="F50" i="4"/>
  <c r="E41" i="4"/>
  <c r="E40" i="4"/>
  <c r="E39" i="4"/>
  <c r="S38" i="4"/>
  <c r="R38" i="4"/>
  <c r="E37" i="4"/>
  <c r="R36" i="4"/>
  <c r="O36" i="4"/>
  <c r="E36" i="4"/>
  <c r="S35" i="4"/>
  <c r="R35" i="4"/>
  <c r="E34" i="4"/>
  <c r="R33" i="4"/>
  <c r="O33" i="4"/>
  <c r="E33" i="4"/>
  <c r="S32" i="4"/>
  <c r="R32" i="4"/>
  <c r="E31" i="4"/>
  <c r="E30" i="4"/>
  <c r="E29" i="4"/>
  <c r="S28" i="4"/>
  <c r="R28" i="4"/>
  <c r="E22" i="4"/>
  <c r="E21" i="4"/>
  <c r="S24" i="4"/>
  <c r="R24" i="4"/>
  <c r="E27" i="4"/>
  <c r="E26" i="4"/>
  <c r="E25" i="4"/>
  <c r="E19" i="4"/>
  <c r="E18" i="4"/>
  <c r="E23" i="4"/>
  <c r="E16" i="4"/>
  <c r="E15" i="4"/>
  <c r="E13" i="4"/>
  <c r="E11" i="4"/>
  <c r="E10" i="4"/>
  <c r="E9" i="4"/>
  <c r="R8" i="4"/>
  <c r="O8" i="4"/>
  <c r="E8" i="4"/>
  <c r="R7" i="4"/>
  <c r="O7" i="4"/>
  <c r="S7" i="4" s="1"/>
  <c r="E7" i="4"/>
  <c r="I9" i="5" l="1"/>
  <c r="P8" i="5"/>
  <c r="I33" i="5"/>
  <c r="P32" i="5"/>
  <c r="I36" i="5"/>
  <c r="P35" i="5"/>
  <c r="S8" i="4"/>
  <c r="S33" i="4"/>
  <c r="S36" i="4"/>
  <c r="O36" i="5" l="1"/>
  <c r="L36" i="5"/>
  <c r="P36" i="5" s="1"/>
  <c r="O33" i="5"/>
  <c r="L33" i="5"/>
  <c r="P33" i="5" s="1"/>
  <c r="O9" i="5"/>
  <c r="L9" i="5"/>
  <c r="R37" i="4"/>
  <c r="O37" i="4"/>
  <c r="S37" i="4" s="1"/>
  <c r="R34" i="4"/>
  <c r="O34" i="4"/>
  <c r="S34" i="4" s="1"/>
  <c r="R9" i="4"/>
  <c r="O9" i="4"/>
  <c r="I10" i="5" l="1"/>
  <c r="P9" i="5"/>
  <c r="S9" i="4"/>
  <c r="O10" i="5" l="1"/>
  <c r="L10" i="5"/>
  <c r="R10" i="4"/>
  <c r="O10" i="4"/>
  <c r="I11" i="5" l="1"/>
  <c r="P10" i="5"/>
  <c r="S10" i="4"/>
  <c r="O11" i="5" l="1"/>
  <c r="L11" i="5"/>
  <c r="R11" i="4"/>
  <c r="O11" i="4"/>
  <c r="I13" i="5" l="1"/>
  <c r="P11" i="5"/>
  <c r="S11" i="4"/>
  <c r="I14" i="5" l="1"/>
  <c r="O13" i="5"/>
  <c r="L13" i="5"/>
  <c r="P13" i="5" s="1"/>
  <c r="R13" i="4"/>
  <c r="O13" i="4"/>
  <c r="S13" i="4" s="1"/>
  <c r="O14" i="5" l="1"/>
  <c r="L14" i="5"/>
  <c r="R15" i="4"/>
  <c r="O15" i="4"/>
  <c r="I15" i="5" l="1"/>
  <c r="P14" i="5"/>
  <c r="S15" i="4"/>
  <c r="O15" i="5" l="1"/>
  <c r="L15" i="5"/>
  <c r="R16" i="4"/>
  <c r="O16" i="4"/>
  <c r="I16" i="5" l="1"/>
  <c r="P15" i="5"/>
  <c r="S16" i="4"/>
  <c r="O16" i="5" l="1"/>
  <c r="L16" i="5"/>
  <c r="R23" i="4"/>
  <c r="O23" i="4"/>
  <c r="I18" i="5" l="1"/>
  <c r="P16" i="5"/>
  <c r="S23" i="4"/>
  <c r="I19" i="5" l="1"/>
  <c r="O18" i="5"/>
  <c r="L18" i="5"/>
  <c r="P18" i="5" s="1"/>
  <c r="R18" i="4"/>
  <c r="S18" i="4"/>
  <c r="O19" i="5" l="1"/>
  <c r="L19" i="5"/>
  <c r="R19" i="4"/>
  <c r="O19" i="4"/>
  <c r="I20" i="5" l="1"/>
  <c r="P19" i="5"/>
  <c r="S19" i="4"/>
  <c r="O20" i="5" l="1"/>
  <c r="L20" i="5"/>
  <c r="R20" i="4"/>
  <c r="O20" i="4"/>
  <c r="I21" i="5" l="1"/>
  <c r="P20" i="5"/>
  <c r="S20" i="4"/>
  <c r="O21" i="5" l="1"/>
  <c r="L21" i="5"/>
  <c r="R25" i="4"/>
  <c r="O25" i="4"/>
  <c r="I22" i="5" l="1"/>
  <c r="P21" i="5"/>
  <c r="S25" i="4"/>
  <c r="O22" i="5" l="1"/>
  <c r="L22" i="5"/>
  <c r="R26" i="4"/>
  <c r="O26" i="4"/>
  <c r="I23" i="5" l="1"/>
  <c r="P22" i="5"/>
  <c r="S26" i="4"/>
  <c r="O23" i="5" l="1"/>
  <c r="L23" i="5"/>
  <c r="R27" i="4"/>
  <c r="O27" i="4"/>
  <c r="I25" i="5" l="1"/>
  <c r="P23" i="5"/>
  <c r="S27" i="4"/>
  <c r="O25" i="5" l="1"/>
  <c r="L25" i="5"/>
  <c r="R21" i="4"/>
  <c r="O21" i="4"/>
  <c r="I26" i="5" l="1"/>
  <c r="P25" i="5"/>
  <c r="S21" i="4"/>
  <c r="I38" i="5" l="1"/>
  <c r="O26" i="5"/>
  <c r="L26" i="5"/>
  <c r="R22" i="4"/>
  <c r="O22" i="4"/>
  <c r="I28" i="5" l="1"/>
  <c r="P26" i="5"/>
  <c r="O38" i="5"/>
  <c r="L38" i="5"/>
  <c r="S22" i="4"/>
  <c r="R39" i="4"/>
  <c r="O39" i="4"/>
  <c r="I39" i="5" l="1"/>
  <c r="P38" i="5"/>
  <c r="O28" i="5"/>
  <c r="L28" i="5"/>
  <c r="S39" i="4"/>
  <c r="R29" i="4"/>
  <c r="O29" i="4"/>
  <c r="I29" i="5" l="1"/>
  <c r="P28" i="5"/>
  <c r="O39" i="5"/>
  <c r="L39" i="5"/>
  <c r="S29" i="4"/>
  <c r="R40" i="4"/>
  <c r="O40" i="4"/>
  <c r="I40" i="5" l="1"/>
  <c r="P39" i="5"/>
  <c r="O29" i="5"/>
  <c r="L29" i="5"/>
  <c r="S40" i="4"/>
  <c r="R30" i="4"/>
  <c r="O30" i="4"/>
  <c r="I30" i="5" l="1"/>
  <c r="P29" i="5"/>
  <c r="O40" i="5"/>
  <c r="L40" i="5"/>
  <c r="P40" i="5" s="1"/>
  <c r="S30" i="4"/>
  <c r="R41" i="4"/>
  <c r="O41" i="4"/>
  <c r="S41" i="4" s="1"/>
  <c r="O30" i="5" l="1"/>
  <c r="L30" i="5"/>
  <c r="P30" i="5" s="1"/>
  <c r="R31" i="4"/>
  <c r="O31" i="4"/>
  <c r="S31" i="4" s="1"/>
</calcChain>
</file>

<file path=xl/sharedStrings.xml><?xml version="1.0" encoding="utf-8"?>
<sst xmlns="http://schemas.openxmlformats.org/spreadsheetml/2006/main" count="160" uniqueCount="58">
  <si>
    <t>Project Schedule Estimated</t>
  </si>
  <si>
    <t>Hours</t>
  </si>
  <si>
    <t>Estimated Days</t>
  </si>
  <si>
    <t>Data Prep Table</t>
  </si>
  <si>
    <t>Objective</t>
  </si>
  <si>
    <t>Section</t>
  </si>
  <si>
    <t>Step</t>
  </si>
  <si>
    <t>Name</t>
  </si>
  <si>
    <t>Start date</t>
  </si>
  <si>
    <t>Estimated days to complete</t>
  </si>
  <si>
    <t>End Date</t>
  </si>
  <si>
    <t>Date</t>
  </si>
  <si>
    <t># Days</t>
  </si>
  <si>
    <t>A</t>
  </si>
  <si>
    <t>Research SolidWorks Docs</t>
  </si>
  <si>
    <t>Write test code for starting</t>
  </si>
  <si>
    <t>Write test code for attaching</t>
  </si>
  <si>
    <t>Write test code window control</t>
  </si>
  <si>
    <t>Create library from code</t>
  </si>
  <si>
    <t>B</t>
  </si>
  <si>
    <t>Write test for listening to events</t>
  </si>
  <si>
    <t>Write a logging utility for events</t>
  </si>
  <si>
    <t>C</t>
  </si>
  <si>
    <t>Code to list part attributes</t>
  </si>
  <si>
    <t>Code to change part attributes</t>
  </si>
  <si>
    <t>Code to list assembly attributes</t>
  </si>
  <si>
    <t>Code to change assembly attributes.</t>
  </si>
  <si>
    <t>Learn to create .NET GUIs</t>
  </si>
  <si>
    <t>Create the desktop GUI for viewing projects</t>
  </si>
  <si>
    <t>Create a form for project creation</t>
  </si>
  <si>
    <t>Create a form for picking pre-existing parts</t>
  </si>
  <si>
    <t>Interface both forms with SolidWorks</t>
  </si>
  <si>
    <t>Create project properties viewer</t>
  </si>
  <si>
    <t>Use library to interface with SolidWorks</t>
  </si>
  <si>
    <t>Setup sqlite database</t>
  </si>
  <si>
    <t>Write interface to Flask server</t>
  </si>
  <si>
    <t>Build Flask API</t>
  </si>
  <si>
    <t>Add local file io</t>
  </si>
  <si>
    <t>Add post requests</t>
  </si>
  <si>
    <t>Total Hours</t>
  </si>
  <si>
    <t>Select View Option</t>
  </si>
  <si>
    <t>Estimated</t>
  </si>
  <si>
    <t>https://www.xelplus.com/quick-gantt-chart/</t>
  </si>
  <si>
    <t>Project Schedule Actual</t>
  </si>
  <si>
    <t>Actual Days</t>
  </si>
  <si>
    <t>Data</t>
  </si>
  <si>
    <t>Actual Days to Complete</t>
  </si>
  <si>
    <t>Write code to create taskpane</t>
  </si>
  <si>
    <t>`</t>
  </si>
  <si>
    <t>Revision Legend</t>
  </si>
  <si>
    <t>Added</t>
  </si>
  <si>
    <t>Removed</t>
  </si>
  <si>
    <t>Create library for event code</t>
  </si>
  <si>
    <t>Research SolidWorks Docs for Taskpane</t>
  </si>
  <si>
    <t>Create taskpane dialog</t>
  </si>
  <si>
    <t>Interface taskpane with main program</t>
  </si>
  <si>
    <t>Debug and test the download process (server/app)</t>
  </si>
  <si>
    <t>Debug and test the upload process (server/app)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</si>
</sst>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3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charset val="1"/>
    </font>
    <font>
      <sz val="12"/>
      <color theme="1"/>
      <name val="Times New Roman"/>
    </font>
    <font>
      <sz val="18"/>
      <color theme="1"/>
      <name val="Times New Roman"/>
    </font>
    <font>
      <b/>
      <sz val="14"/>
      <color rgb="FF000000"/>
      <name val="Times New Roman"/>
    </font>
    <font>
      <sz val="14"/>
      <color theme="1"/>
      <name val="Times New Roman"/>
    </font>
    <font>
      <u/>
      <sz val="36"/>
      <color theme="1"/>
      <name val="Times New Roman"/>
    </font>
    <font>
      <b/>
      <u/>
      <sz val="18"/>
      <color theme="1"/>
      <name val="Times New Roman"/>
    </font>
    <font>
      <sz val="18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EA3EC"/>
        <bgColor indexed="64"/>
      </patternFill>
    </fill>
    <fill>
      <patternFill patternType="solid">
        <fgColor rgb="FFD0CB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4" fillId="2" borderId="1" xfId="0" applyFont="1" applyFill="1" applyBorder="1"/>
    <xf numFmtId="0" fontId="7" fillId="0" borderId="3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1" fillId="0" borderId="16" xfId="0" applyFont="1" applyBorder="1"/>
    <xf numFmtId="0" fontId="1" fillId="0" borderId="17" xfId="0" applyFont="1" applyBorder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8" fillId="0" borderId="14" xfId="0" applyFont="1" applyBorder="1"/>
    <xf numFmtId="14" fontId="8" fillId="0" borderId="9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8" fillId="0" borderId="10" xfId="0" applyNumberFormat="1" applyFont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7" fillId="5" borderId="3" xfId="0" applyFont="1" applyFill="1" applyBorder="1"/>
    <xf numFmtId="0" fontId="7" fillId="5" borderId="11" xfId="0" applyFont="1" applyFill="1" applyBorder="1"/>
    <xf numFmtId="0" fontId="10" fillId="5" borderId="15" xfId="0" applyFont="1" applyFill="1" applyBorder="1" applyAlignment="1">
      <alignment horizontal="center"/>
    </xf>
    <xf numFmtId="14" fontId="8" fillId="5" borderId="21" xfId="0" applyNumberFormat="1" applyFont="1" applyFill="1" applyBorder="1" applyAlignment="1">
      <alignment horizontal="center"/>
    </xf>
    <xf numFmtId="14" fontId="8" fillId="5" borderId="22" xfId="0" applyNumberFormat="1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12" xfId="0" applyBorder="1"/>
    <xf numFmtId="0" fontId="3" fillId="0" borderId="0" xfId="0" applyFont="1"/>
    <xf numFmtId="0" fontId="1" fillId="0" borderId="0" xfId="0" applyFont="1"/>
    <xf numFmtId="0" fontId="0" fillId="0" borderId="13" xfId="0" applyBorder="1"/>
    <xf numFmtId="14" fontId="1" fillId="0" borderId="0" xfId="0" applyNumberFormat="1" applyFont="1"/>
    <xf numFmtId="0" fontId="7" fillId="0" borderId="0" xfId="0" applyFont="1"/>
    <xf numFmtId="0" fontId="6" fillId="0" borderId="0" xfId="0" applyFon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2" fillId="0" borderId="12" xfId="0" applyFont="1" applyBorder="1"/>
    <xf numFmtId="0" fontId="2" fillId="0" borderId="13" xfId="0" applyFont="1" applyBorder="1"/>
    <xf numFmtId="0" fontId="5" fillId="0" borderId="0" xfId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9" fillId="3" borderId="29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5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1" fillId="4" borderId="27" xfId="0" applyFont="1" applyFill="1" applyBorder="1" applyAlignment="1">
      <alignment horizontal="center"/>
    </xf>
    <xf numFmtId="0" fontId="11" fillId="4" borderId="28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0" fontId="7" fillId="0" borderId="0" xfId="0" applyFont="1" applyBorder="1"/>
    <xf numFmtId="0" fontId="10" fillId="0" borderId="0" xfId="0" applyFont="1" applyBorder="1" applyAlignment="1">
      <alignment horizontal="center"/>
    </xf>
    <xf numFmtId="0" fontId="7" fillId="0" borderId="30" xfId="0" applyFont="1" applyBorder="1"/>
    <xf numFmtId="0" fontId="7" fillId="0" borderId="31" xfId="0" applyFont="1" applyBorder="1"/>
    <xf numFmtId="0" fontId="7" fillId="5" borderId="31" xfId="0" applyFont="1" applyFill="1" applyBorder="1"/>
    <xf numFmtId="0" fontId="10" fillId="0" borderId="32" xfId="0" applyFont="1" applyBorder="1" applyAlignment="1">
      <alignment horizontal="center"/>
    </xf>
    <xf numFmtId="0" fontId="7" fillId="0" borderId="33" xfId="0" applyFont="1" applyBorder="1"/>
    <xf numFmtId="0" fontId="10" fillId="5" borderId="34" xfId="0" applyFont="1" applyFill="1" applyBorder="1" applyAlignment="1">
      <alignment horizontal="center"/>
    </xf>
    <xf numFmtId="0" fontId="1" fillId="0" borderId="35" xfId="0" applyFont="1" applyBorder="1"/>
    <xf numFmtId="0" fontId="8" fillId="0" borderId="36" xfId="0" applyFont="1" applyBorder="1"/>
    <xf numFmtId="0" fontId="1" fillId="0" borderId="37" xfId="0" applyFont="1" applyBorder="1"/>
    <xf numFmtId="14" fontId="8" fillId="0" borderId="30" xfId="0" applyNumberFormat="1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14" fontId="8" fillId="5" borderId="38" xfId="0" applyNumberFormat="1" applyFont="1" applyFill="1" applyBorder="1" applyAlignment="1">
      <alignment horizontal="center"/>
    </xf>
    <xf numFmtId="0" fontId="8" fillId="0" borderId="42" xfId="0" applyFont="1" applyBorder="1" applyAlignment="1">
      <alignment horizontal="center"/>
    </xf>
    <xf numFmtId="14" fontId="8" fillId="0" borderId="43" xfId="0" applyNumberFormat="1" applyFont="1" applyBorder="1" applyAlignment="1">
      <alignment horizontal="center"/>
    </xf>
    <xf numFmtId="14" fontId="8" fillId="5" borderId="44" xfId="0" applyNumberFormat="1" applyFont="1" applyFill="1" applyBorder="1" applyAlignment="1">
      <alignment horizontal="center"/>
    </xf>
    <xf numFmtId="0" fontId="1" fillId="0" borderId="0" xfId="0" applyFont="1" applyBorder="1"/>
    <xf numFmtId="0" fontId="4" fillId="2" borderId="0" xfId="0" applyFont="1" applyFill="1" applyBorder="1"/>
    <xf numFmtId="0" fontId="7" fillId="5" borderId="9" xfId="0" applyFont="1" applyFill="1" applyBorder="1"/>
    <xf numFmtId="0" fontId="10" fillId="5" borderId="5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14" fontId="8" fillId="6" borderId="43" xfId="0" applyNumberFormat="1" applyFont="1" applyFill="1" applyBorder="1" applyAlignment="1">
      <alignment horizontal="center"/>
    </xf>
    <xf numFmtId="0" fontId="8" fillId="6" borderId="42" xfId="0" applyFont="1" applyFill="1" applyBorder="1" applyAlignment="1">
      <alignment horizontal="center"/>
    </xf>
    <xf numFmtId="14" fontId="8" fillId="6" borderId="44" xfId="0" applyNumberFormat="1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7" fillId="6" borderId="9" xfId="0" applyFont="1" applyFill="1" applyBorder="1"/>
    <xf numFmtId="0" fontId="7" fillId="6" borderId="3" xfId="0" applyFont="1" applyFill="1" applyBorder="1"/>
    <xf numFmtId="0" fontId="10" fillId="6" borderId="5" xfId="0" applyFont="1" applyFill="1" applyBorder="1" applyAlignment="1">
      <alignment horizontal="center"/>
    </xf>
    <xf numFmtId="0" fontId="7" fillId="6" borderId="10" xfId="0" applyFont="1" applyFill="1" applyBorder="1"/>
    <xf numFmtId="0" fontId="7" fillId="6" borderId="11" xfId="0" applyFont="1" applyFill="1" applyBorder="1"/>
    <xf numFmtId="0" fontId="10" fillId="6" borderId="6" xfId="0" applyFont="1" applyFill="1" applyBorder="1" applyAlignment="1">
      <alignment horizontal="center"/>
    </xf>
    <xf numFmtId="0" fontId="7" fillId="7" borderId="9" xfId="0" applyFont="1" applyFill="1" applyBorder="1"/>
    <xf numFmtId="0" fontId="7" fillId="7" borderId="3" xfId="0" applyFont="1" applyFill="1" applyBorder="1"/>
    <xf numFmtId="0" fontId="10" fillId="7" borderId="5" xfId="0" applyFont="1" applyFill="1" applyBorder="1" applyAlignment="1">
      <alignment horizontal="center"/>
    </xf>
    <xf numFmtId="14" fontId="8" fillId="7" borderId="9" xfId="0" applyNumberFormat="1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14" fontId="8" fillId="7" borderId="21" xfId="0" applyNumberFormat="1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" fillId="6" borderId="13" xfId="0" applyFont="1" applyFill="1" applyBorder="1"/>
    <xf numFmtId="0" fontId="10" fillId="0" borderId="2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" fillId="7" borderId="28" xfId="0" applyFont="1" applyFill="1" applyBorder="1"/>
    <xf numFmtId="0" fontId="13" fillId="0" borderId="39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4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8ADFF"/>
      <color rgb="FFD0CBFF"/>
      <color rgb="FF6C71C4"/>
      <color rgb="FF9EA3EC"/>
      <color rgb="FF8A8F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Project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Schedule Estimated'!$O$6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Schedule Estimated'!$E$7:$E$41</c:f>
              <c:strCache>
                <c:ptCount val="34"/>
                <c:pt idx="0">
                  <c:v>Research SolidWorks Docs |1A</c:v>
                </c:pt>
                <c:pt idx="1">
                  <c:v>Write test code for starting |1A</c:v>
                </c:pt>
                <c:pt idx="2">
                  <c:v>Write test code for attaching |1A</c:v>
                </c:pt>
                <c:pt idx="3">
                  <c:v>Write test code window control |1A</c:v>
                </c:pt>
                <c:pt idx="4">
                  <c:v>Create library from code |1A</c:v>
                </c:pt>
                <c:pt idx="6">
                  <c:v>Research SolidWorks Docs |1B</c:v>
                </c:pt>
                <c:pt idx="7">
                  <c:v>Write test for listening to events |1B</c:v>
                </c:pt>
                <c:pt idx="8">
                  <c:v>Write a logging utility for events |1B</c:v>
                </c:pt>
                <c:pt idx="9">
                  <c:v>Create library from code |1B</c:v>
                </c:pt>
                <c:pt idx="11">
                  <c:v>Research SolidWorks Docs |1C</c:v>
                </c:pt>
                <c:pt idx="12">
                  <c:v>Code to list part attributes |1C</c:v>
                </c:pt>
                <c:pt idx="13">
                  <c:v>Code to change part attributes |1C</c:v>
                </c:pt>
                <c:pt idx="14">
                  <c:v>Code to list assembly attributes |1C</c:v>
                </c:pt>
                <c:pt idx="15">
                  <c:v>Code to change assembly attributes. |1C</c:v>
                </c:pt>
                <c:pt idx="16">
                  <c:v>Create library from code |1C</c:v>
                </c:pt>
                <c:pt idx="18">
                  <c:v>Learn to create .NET GUIs |2A</c:v>
                </c:pt>
                <c:pt idx="19">
                  <c:v>Create the desktop GUI for viewing projects |2A</c:v>
                </c:pt>
                <c:pt idx="21">
                  <c:v>Create a form for project creation |2B</c:v>
                </c:pt>
                <c:pt idx="22">
                  <c:v>Create a form for picking pre-existing parts |2B</c:v>
                </c:pt>
                <c:pt idx="23">
                  <c:v>Interface both forms with SolidWorks |2B</c:v>
                </c:pt>
                <c:pt idx="25">
                  <c:v>Create project properties viewer |2C</c:v>
                </c:pt>
                <c:pt idx="26">
                  <c:v>Use library to interface with SolidWorks |2C</c:v>
                </c:pt>
                <c:pt idx="28">
                  <c:v>Setup sqlite database |3A</c:v>
                </c:pt>
                <c:pt idx="29">
                  <c:v>Write interface to Flask server |3A</c:v>
                </c:pt>
                <c:pt idx="31">
                  <c:v>Build Flask API |3B</c:v>
                </c:pt>
                <c:pt idx="32">
                  <c:v>Add local file io |3B</c:v>
                </c:pt>
                <c:pt idx="33">
                  <c:v>Add post requests |3B</c:v>
                </c:pt>
              </c:strCache>
            </c:strRef>
          </c:cat>
          <c:val>
            <c:numRef>
              <c:f>'Project Schedule Estimated'!$O$7:$O$41</c:f>
              <c:numCache>
                <c:formatCode>General</c:formatCode>
                <c:ptCount val="35"/>
                <c:pt idx="0">
                  <c:v>44956</c:v>
                </c:pt>
                <c:pt idx="1">
                  <c:v>44956</c:v>
                </c:pt>
                <c:pt idx="2">
                  <c:v>44958</c:v>
                </c:pt>
                <c:pt idx="3">
                  <c:v>44960</c:v>
                </c:pt>
                <c:pt idx="4">
                  <c:v>44963</c:v>
                </c:pt>
                <c:pt idx="6">
                  <c:v>44967</c:v>
                </c:pt>
                <c:pt idx="7">
                  <c:v>44967</c:v>
                </c:pt>
                <c:pt idx="8">
                  <c:v>44970</c:v>
                </c:pt>
                <c:pt idx="9">
                  <c:v>44973</c:v>
                </c:pt>
                <c:pt idx="11">
                  <c:v>44978</c:v>
                </c:pt>
                <c:pt idx="12">
                  <c:v>44978</c:v>
                </c:pt>
                <c:pt idx="13">
                  <c:v>44981</c:v>
                </c:pt>
                <c:pt idx="14">
                  <c:v>44983</c:v>
                </c:pt>
                <c:pt idx="15">
                  <c:v>44987</c:v>
                </c:pt>
                <c:pt idx="16">
                  <c:v>44989</c:v>
                </c:pt>
                <c:pt idx="17">
                  <c:v>0</c:v>
                </c:pt>
                <c:pt idx="18">
                  <c:v>44994</c:v>
                </c:pt>
                <c:pt idx="19">
                  <c:v>44996</c:v>
                </c:pt>
                <c:pt idx="20">
                  <c:v>0</c:v>
                </c:pt>
                <c:pt idx="21">
                  <c:v>45001</c:v>
                </c:pt>
                <c:pt idx="22">
                  <c:v>45004</c:v>
                </c:pt>
                <c:pt idx="23">
                  <c:v>45007</c:v>
                </c:pt>
                <c:pt idx="24">
                  <c:v>0</c:v>
                </c:pt>
                <c:pt idx="25">
                  <c:v>45019</c:v>
                </c:pt>
                <c:pt idx="26">
                  <c:v>45022</c:v>
                </c:pt>
                <c:pt idx="27">
                  <c:v>0</c:v>
                </c:pt>
                <c:pt idx="28">
                  <c:v>45001</c:v>
                </c:pt>
                <c:pt idx="29">
                  <c:v>45002</c:v>
                </c:pt>
                <c:pt idx="30">
                  <c:v>0</c:v>
                </c:pt>
                <c:pt idx="31">
                  <c:v>44996</c:v>
                </c:pt>
                <c:pt idx="32">
                  <c:v>44999</c:v>
                </c:pt>
                <c:pt idx="33">
                  <c:v>45001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7-4D39-9DD2-8B1B22427762}"/>
            </c:ext>
          </c:extLst>
        </c:ser>
        <c:ser>
          <c:idx val="1"/>
          <c:order val="1"/>
          <c:tx>
            <c:strRef>
              <c:f>'Project Schedule Estimated'!$P$6</c:f>
              <c:strCache>
                <c:ptCount val="1"/>
                <c:pt idx="0">
                  <c:v># Days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'Project Schedule Estimated'!$E$7:$E$41</c:f>
              <c:strCache>
                <c:ptCount val="34"/>
                <c:pt idx="0">
                  <c:v>Research SolidWorks Docs |1A</c:v>
                </c:pt>
                <c:pt idx="1">
                  <c:v>Write test code for starting |1A</c:v>
                </c:pt>
                <c:pt idx="2">
                  <c:v>Write test code for attaching |1A</c:v>
                </c:pt>
                <c:pt idx="3">
                  <c:v>Write test code window control |1A</c:v>
                </c:pt>
                <c:pt idx="4">
                  <c:v>Create library from code |1A</c:v>
                </c:pt>
                <c:pt idx="6">
                  <c:v>Research SolidWorks Docs |1B</c:v>
                </c:pt>
                <c:pt idx="7">
                  <c:v>Write test for listening to events |1B</c:v>
                </c:pt>
                <c:pt idx="8">
                  <c:v>Write a logging utility for events |1B</c:v>
                </c:pt>
                <c:pt idx="9">
                  <c:v>Create library from code |1B</c:v>
                </c:pt>
                <c:pt idx="11">
                  <c:v>Research SolidWorks Docs |1C</c:v>
                </c:pt>
                <c:pt idx="12">
                  <c:v>Code to list part attributes |1C</c:v>
                </c:pt>
                <c:pt idx="13">
                  <c:v>Code to change part attributes |1C</c:v>
                </c:pt>
                <c:pt idx="14">
                  <c:v>Code to list assembly attributes |1C</c:v>
                </c:pt>
                <c:pt idx="15">
                  <c:v>Code to change assembly attributes. |1C</c:v>
                </c:pt>
                <c:pt idx="16">
                  <c:v>Create library from code |1C</c:v>
                </c:pt>
                <c:pt idx="18">
                  <c:v>Learn to create .NET GUIs |2A</c:v>
                </c:pt>
                <c:pt idx="19">
                  <c:v>Create the desktop GUI for viewing projects |2A</c:v>
                </c:pt>
                <c:pt idx="21">
                  <c:v>Create a form for project creation |2B</c:v>
                </c:pt>
                <c:pt idx="22">
                  <c:v>Create a form for picking pre-existing parts |2B</c:v>
                </c:pt>
                <c:pt idx="23">
                  <c:v>Interface both forms with SolidWorks |2B</c:v>
                </c:pt>
                <c:pt idx="25">
                  <c:v>Create project properties viewer |2C</c:v>
                </c:pt>
                <c:pt idx="26">
                  <c:v>Use library to interface with SolidWorks |2C</c:v>
                </c:pt>
                <c:pt idx="28">
                  <c:v>Setup sqlite database |3A</c:v>
                </c:pt>
                <c:pt idx="29">
                  <c:v>Write interface to Flask server |3A</c:v>
                </c:pt>
                <c:pt idx="31">
                  <c:v>Build Flask API |3B</c:v>
                </c:pt>
                <c:pt idx="32">
                  <c:v>Add local file io |3B</c:v>
                </c:pt>
                <c:pt idx="33">
                  <c:v>Add post requests |3B</c:v>
                </c:pt>
              </c:strCache>
            </c:strRef>
          </c:cat>
          <c:val>
            <c:numRef>
              <c:f>'Project Schedule Estimated'!$P$7:$P$41</c:f>
              <c:numCache>
                <c:formatCode>General</c:formatCode>
                <c:ptCount val="35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1">
                  <c:v>11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5</c:v>
                </c:pt>
                <c:pt idx="20">
                  <c:v>0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7-4D39-9DD2-8B1B22427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100"/>
        <c:axId val="465435816"/>
        <c:axId val="465433848"/>
      </c:barChart>
      <c:catAx>
        <c:axId val="465435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5433848"/>
        <c:crossesAt val="43460"/>
        <c:auto val="1"/>
        <c:lblAlgn val="ctr"/>
        <c:lblOffset val="100"/>
        <c:tickLblSkip val="1"/>
        <c:noMultiLvlLbl val="0"/>
      </c:catAx>
      <c:valAx>
        <c:axId val="465433848"/>
        <c:scaling>
          <c:orientation val="minMax"/>
          <c:max val="45030"/>
          <c:min val="4495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543581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Project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Schedule Actual'!$R$6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Schedule Actual'!$E$7:$E$48</c:f>
              <c:strCache>
                <c:ptCount val="42"/>
                <c:pt idx="0">
                  <c:v>Research SolidWorks Docs |1A</c:v>
                </c:pt>
                <c:pt idx="1">
                  <c:v>Write test code for starting |1A</c:v>
                </c:pt>
                <c:pt idx="2">
                  <c:v>Write test code for attaching |1A</c:v>
                </c:pt>
                <c:pt idx="3">
                  <c:v>Write test code window control |1A</c:v>
                </c:pt>
                <c:pt idx="4">
                  <c:v>Create library from code |1A</c:v>
                </c:pt>
                <c:pt idx="6">
                  <c:v>Research SolidWorks Docs |1B</c:v>
                </c:pt>
                <c:pt idx="7">
                  <c:v>Write code to create taskpane |1B</c:v>
                </c:pt>
                <c:pt idx="8">
                  <c:v>Write test for listening to events |1B</c:v>
                </c:pt>
                <c:pt idx="9">
                  <c:v>Write a logging utility for events |1B</c:v>
                </c:pt>
                <c:pt idx="11">
                  <c:v>Research SolidWorks Docs |1C</c:v>
                </c:pt>
                <c:pt idx="12">
                  <c:v>Code to list part attributes |1C</c:v>
                </c:pt>
                <c:pt idx="13">
                  <c:v>Code to list assembly attributes |1C</c:v>
                </c:pt>
                <c:pt idx="14">
                  <c:v>Learn to create .NET GUIs |2A</c:v>
                </c:pt>
                <c:pt idx="15">
                  <c:v>Create the desktop GUI for viewing projects |2A</c:v>
                </c:pt>
                <c:pt idx="16">
                  <c:v>Create library for event code |1B</c:v>
                </c:pt>
                <c:pt idx="18">
                  <c:v>Code to change part attributes |1C</c:v>
                </c:pt>
                <c:pt idx="19">
                  <c:v>Code to change assembly attributes. |1C</c:v>
                </c:pt>
                <c:pt idx="20">
                  <c:v>Create library from code |1C</c:v>
                </c:pt>
                <c:pt idx="22">
                  <c:v>Create a form for project creation |2B</c:v>
                </c:pt>
                <c:pt idx="23">
                  <c:v>Create a form for picking pre-existing parts |2B</c:v>
                </c:pt>
                <c:pt idx="24">
                  <c:v>Interface both forms with SolidWorks |2B</c:v>
                </c:pt>
                <c:pt idx="26">
                  <c:v>Create project properties viewer |2C</c:v>
                </c:pt>
                <c:pt idx="27">
                  <c:v>Use library to interface with SolidWorks |2C</c:v>
                </c:pt>
                <c:pt idx="29">
                  <c:v>Setup sqlite database |3A</c:v>
                </c:pt>
                <c:pt idx="30">
                  <c:v>Write interface to Flask server |3A</c:v>
                </c:pt>
                <c:pt idx="32">
                  <c:v>Build Flask API |3B</c:v>
                </c:pt>
                <c:pt idx="33">
                  <c:v>Add local file io |3B</c:v>
                </c:pt>
                <c:pt idx="34">
                  <c:v>Add post requests |3B</c:v>
                </c:pt>
                <c:pt idx="36">
                  <c:v>Research SolidWorks Docs for Taskpane |4B</c:v>
                </c:pt>
                <c:pt idx="37">
                  <c:v>Create taskpane dialog |4A</c:v>
                </c:pt>
                <c:pt idx="38">
                  <c:v>Interface taskpane with main program |4A</c:v>
                </c:pt>
                <c:pt idx="40">
                  <c:v>Debug and test the download process (server/app) |4B</c:v>
                </c:pt>
                <c:pt idx="41">
                  <c:v>Debug and test the upload process (server/app) |4B</c:v>
                </c:pt>
              </c:strCache>
            </c:strRef>
          </c:cat>
          <c:val>
            <c:numRef>
              <c:f>'Project Schedule Actual'!$R$7:$R$48</c:f>
              <c:numCache>
                <c:formatCode>General</c:formatCode>
                <c:ptCount val="42"/>
                <c:pt idx="0">
                  <c:v>44956</c:v>
                </c:pt>
                <c:pt idx="1">
                  <c:v>44956</c:v>
                </c:pt>
                <c:pt idx="2">
                  <c:v>44956</c:v>
                </c:pt>
                <c:pt idx="3">
                  <c:v>44957</c:v>
                </c:pt>
                <c:pt idx="4">
                  <c:v>44958</c:v>
                </c:pt>
                <c:pt idx="6">
                  <c:v>44964</c:v>
                </c:pt>
                <c:pt idx="7">
                  <c:v>44966</c:v>
                </c:pt>
                <c:pt idx="8">
                  <c:v>44970</c:v>
                </c:pt>
                <c:pt idx="9">
                  <c:v>44972</c:v>
                </c:pt>
                <c:pt idx="11">
                  <c:v>44975</c:v>
                </c:pt>
                <c:pt idx="12">
                  <c:v>44975</c:v>
                </c:pt>
                <c:pt idx="13">
                  <c:v>44979</c:v>
                </c:pt>
                <c:pt idx="14">
                  <c:v>44990</c:v>
                </c:pt>
                <c:pt idx="15">
                  <c:v>44992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45003</c:v>
                </c:pt>
                <c:pt idx="30">
                  <c:v>44640</c:v>
                </c:pt>
                <c:pt idx="31">
                  <c:v>0</c:v>
                </c:pt>
                <c:pt idx="32">
                  <c:v>44998</c:v>
                </c:pt>
                <c:pt idx="33">
                  <c:v>45000</c:v>
                </c:pt>
                <c:pt idx="34">
                  <c:v>44999</c:v>
                </c:pt>
                <c:pt idx="35">
                  <c:v>0</c:v>
                </c:pt>
                <c:pt idx="36">
                  <c:v>45001</c:v>
                </c:pt>
                <c:pt idx="37">
                  <c:v>45002</c:v>
                </c:pt>
                <c:pt idx="38">
                  <c:v>45003</c:v>
                </c:pt>
                <c:pt idx="39">
                  <c:v>0</c:v>
                </c:pt>
                <c:pt idx="40">
                  <c:v>45022</c:v>
                </c:pt>
                <c:pt idx="41">
                  <c:v>45026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5-45F3-AFB3-CC057C152476}"/>
            </c:ext>
          </c:extLst>
        </c:ser>
        <c:ser>
          <c:idx val="1"/>
          <c:order val="1"/>
          <c:tx>
            <c:strRef>
              <c:f>'Project Schedule Actual'!$S$6</c:f>
              <c:strCache>
                <c:ptCount val="1"/>
                <c:pt idx="0">
                  <c:v># Days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'Project Schedule Actual'!$E$7:$E$48</c:f>
              <c:strCache>
                <c:ptCount val="42"/>
                <c:pt idx="0">
                  <c:v>Research SolidWorks Docs |1A</c:v>
                </c:pt>
                <c:pt idx="1">
                  <c:v>Write test code for starting |1A</c:v>
                </c:pt>
                <c:pt idx="2">
                  <c:v>Write test code for attaching |1A</c:v>
                </c:pt>
                <c:pt idx="3">
                  <c:v>Write test code window control |1A</c:v>
                </c:pt>
                <c:pt idx="4">
                  <c:v>Create library from code |1A</c:v>
                </c:pt>
                <c:pt idx="6">
                  <c:v>Research SolidWorks Docs |1B</c:v>
                </c:pt>
                <c:pt idx="7">
                  <c:v>Write code to create taskpane |1B</c:v>
                </c:pt>
                <c:pt idx="8">
                  <c:v>Write test for listening to events |1B</c:v>
                </c:pt>
                <c:pt idx="9">
                  <c:v>Write a logging utility for events |1B</c:v>
                </c:pt>
                <c:pt idx="11">
                  <c:v>Research SolidWorks Docs |1C</c:v>
                </c:pt>
                <c:pt idx="12">
                  <c:v>Code to list part attributes |1C</c:v>
                </c:pt>
                <c:pt idx="13">
                  <c:v>Code to list assembly attributes |1C</c:v>
                </c:pt>
                <c:pt idx="14">
                  <c:v>Learn to create .NET GUIs |2A</c:v>
                </c:pt>
                <c:pt idx="15">
                  <c:v>Create the desktop GUI for viewing projects |2A</c:v>
                </c:pt>
                <c:pt idx="16">
                  <c:v>Create library for event code |1B</c:v>
                </c:pt>
                <c:pt idx="18">
                  <c:v>Code to change part attributes |1C</c:v>
                </c:pt>
                <c:pt idx="19">
                  <c:v>Code to change assembly attributes. |1C</c:v>
                </c:pt>
                <c:pt idx="20">
                  <c:v>Create library from code |1C</c:v>
                </c:pt>
                <c:pt idx="22">
                  <c:v>Create a form for project creation |2B</c:v>
                </c:pt>
                <c:pt idx="23">
                  <c:v>Create a form for picking pre-existing parts |2B</c:v>
                </c:pt>
                <c:pt idx="24">
                  <c:v>Interface both forms with SolidWorks |2B</c:v>
                </c:pt>
                <c:pt idx="26">
                  <c:v>Create project properties viewer |2C</c:v>
                </c:pt>
                <c:pt idx="27">
                  <c:v>Use library to interface with SolidWorks |2C</c:v>
                </c:pt>
                <c:pt idx="29">
                  <c:v>Setup sqlite database |3A</c:v>
                </c:pt>
                <c:pt idx="30">
                  <c:v>Write interface to Flask server |3A</c:v>
                </c:pt>
                <c:pt idx="32">
                  <c:v>Build Flask API |3B</c:v>
                </c:pt>
                <c:pt idx="33">
                  <c:v>Add local file io |3B</c:v>
                </c:pt>
                <c:pt idx="34">
                  <c:v>Add post requests |3B</c:v>
                </c:pt>
                <c:pt idx="36">
                  <c:v>Research SolidWorks Docs for Taskpane |4B</c:v>
                </c:pt>
                <c:pt idx="37">
                  <c:v>Create taskpane dialog |4A</c:v>
                </c:pt>
                <c:pt idx="38">
                  <c:v>Interface taskpane with main program |4A</c:v>
                </c:pt>
                <c:pt idx="40">
                  <c:v>Debug and test the download process (server/app) |4B</c:v>
                </c:pt>
                <c:pt idx="41">
                  <c:v>Debug and test the upload process (server/app) |4B</c:v>
                </c:pt>
              </c:strCache>
            </c:strRef>
          </c:cat>
          <c:val>
            <c:numRef>
              <c:f>'Project Schedule Actual'!$S$7:$S$48</c:f>
              <c:numCache>
                <c:formatCode>General</c:formatCode>
                <c:ptCount val="4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5</c:v>
                </c:pt>
                <c:pt idx="33">
                  <c:v>7</c:v>
                </c:pt>
                <c:pt idx="34">
                  <c:v>2</c:v>
                </c:pt>
                <c:pt idx="35">
                  <c:v>0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0</c:v>
                </c:pt>
                <c:pt idx="40">
                  <c:v>4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5-45F3-AFB3-CC057C152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100"/>
        <c:axId val="465435816"/>
        <c:axId val="465433848"/>
      </c:barChart>
      <c:catAx>
        <c:axId val="465435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5433848"/>
        <c:crossesAt val="43460"/>
        <c:auto val="1"/>
        <c:lblAlgn val="ctr"/>
        <c:lblOffset val="100"/>
        <c:tickLblSkip val="1"/>
        <c:noMultiLvlLbl val="0"/>
      </c:catAx>
      <c:valAx>
        <c:axId val="465433848"/>
        <c:scaling>
          <c:orientation val="minMax"/>
          <c:max val="45030"/>
          <c:min val="4495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543581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44</xdr:row>
      <xdr:rowOff>9525</xdr:rowOff>
    </xdr:from>
    <xdr:to>
      <xdr:col>16</xdr:col>
      <xdr:colOff>590550</xdr:colOff>
      <xdr:row>91</xdr:row>
      <xdr:rowOff>47625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2DB86310-EEFA-4B71-9FCD-5C9F08A1A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52</xdr:row>
      <xdr:rowOff>9525</xdr:rowOff>
    </xdr:from>
    <xdr:to>
      <xdr:col>19</xdr:col>
      <xdr:colOff>590550</xdr:colOff>
      <xdr:row>99</xdr:row>
      <xdr:rowOff>47625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E6A88947-5C85-4ADB-ACA4-61BCE70FB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xelplus.com/quick-gantt-char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xelplus.com/quick-gantt-cha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786A-F9CA-4D95-AA06-76F36D018D76}">
  <sheetPr>
    <pageSetUpPr fitToPage="1"/>
  </sheetPr>
  <dimension ref="B1:Q92"/>
  <sheetViews>
    <sheetView zoomScale="40" zoomScaleNormal="40" workbookViewId="0">
      <selection activeCell="D32" sqref="D32"/>
    </sheetView>
  </sheetViews>
  <sheetFormatPr defaultRowHeight="15"/>
  <cols>
    <col min="1" max="1" width="8.7109375" customWidth="1"/>
    <col min="2" max="3" width="12.7109375" customWidth="1"/>
    <col min="4" max="4" width="42.7109375" customWidth="1"/>
    <col min="5" max="5" width="44.7109375" customWidth="1"/>
    <col min="6" max="6" width="11.85546875" customWidth="1"/>
    <col min="7" max="8" width="8.7109375" customWidth="1"/>
    <col min="9" max="9" width="16.7109375" customWidth="1"/>
    <col min="10" max="10" width="32.7109375" customWidth="1"/>
    <col min="11" max="11" width="2.140625" customWidth="1"/>
    <col min="12" max="12" width="16.7109375" customWidth="1"/>
    <col min="13" max="14" width="8.7109375" customWidth="1"/>
    <col min="15" max="16" width="12.7109375" customWidth="1"/>
  </cols>
  <sheetData>
    <row r="1" spans="2:17" ht="39.75" customHeight="1"/>
    <row r="2" spans="2:17" ht="23.25" customHeight="1">
      <c r="B2" s="50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</row>
    <row r="3" spans="2:17" ht="23.25" customHeight="1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2:17" ht="39.75" customHeight="1">
      <c r="B4" s="34"/>
      <c r="E4" s="35"/>
      <c r="F4" s="18"/>
      <c r="G4" s="18"/>
      <c r="H4" s="18"/>
      <c r="I4" s="18"/>
      <c r="J4" s="36"/>
      <c r="K4" s="18"/>
      <c r="L4" s="18"/>
      <c r="M4" s="18"/>
      <c r="N4" s="36"/>
      <c r="O4" s="36"/>
      <c r="P4" s="36"/>
      <c r="Q4" s="37"/>
    </row>
    <row r="5" spans="2:17" ht="23.25">
      <c r="B5" s="56" t="s">
        <v>1</v>
      </c>
      <c r="C5" s="57"/>
      <c r="D5" s="57"/>
      <c r="E5" s="57"/>
      <c r="F5" s="58"/>
      <c r="G5" s="36"/>
      <c r="H5" s="36"/>
      <c r="I5" s="56" t="s">
        <v>2</v>
      </c>
      <c r="J5" s="57"/>
      <c r="K5" s="57"/>
      <c r="L5" s="58"/>
      <c r="M5" s="38"/>
      <c r="N5" s="36"/>
      <c r="O5" s="56" t="s">
        <v>3</v>
      </c>
      <c r="P5" s="57"/>
      <c r="Q5" s="58"/>
    </row>
    <row r="6" spans="2:17" ht="23.25">
      <c r="B6" s="20" t="s">
        <v>4</v>
      </c>
      <c r="C6" s="21" t="s">
        <v>5</v>
      </c>
      <c r="D6" s="21" t="s">
        <v>6</v>
      </c>
      <c r="E6" s="21" t="s">
        <v>7</v>
      </c>
      <c r="F6" s="22" t="s">
        <v>1</v>
      </c>
      <c r="G6" s="36"/>
      <c r="H6" s="36"/>
      <c r="I6" s="20" t="s">
        <v>8</v>
      </c>
      <c r="J6" s="21" t="s">
        <v>9</v>
      </c>
      <c r="K6" s="21"/>
      <c r="L6" s="22" t="s">
        <v>10</v>
      </c>
      <c r="M6" s="36"/>
      <c r="N6" s="36"/>
      <c r="O6" s="20" t="s">
        <v>11</v>
      </c>
      <c r="P6" s="20" t="s">
        <v>12</v>
      </c>
      <c r="Q6" s="49"/>
    </row>
    <row r="7" spans="2:17" ht="23.25">
      <c r="B7" s="4">
        <v>1</v>
      </c>
      <c r="C7" s="3" t="s">
        <v>13</v>
      </c>
      <c r="D7" s="3" t="s">
        <v>14</v>
      </c>
      <c r="E7" s="23" t="str">
        <f>_xlfn.CONCAT(D7, " |", B7, C7)</f>
        <v>Research SolidWorks Docs |1A</v>
      </c>
      <c r="F7" s="10">
        <v>1</v>
      </c>
      <c r="G7" s="36"/>
      <c r="H7" s="36"/>
      <c r="I7" s="15">
        <v>44956</v>
      </c>
      <c r="J7" s="16">
        <v>7</v>
      </c>
      <c r="K7" s="16"/>
      <c r="L7" s="26">
        <f>I7+J7+K7</f>
        <v>44963</v>
      </c>
      <c r="M7" s="38"/>
      <c r="N7" s="36"/>
      <c r="O7" s="28">
        <f>IF($F$50="estimated",I7,L7)</f>
        <v>44956</v>
      </c>
      <c r="P7" s="29">
        <f>IF($F$50="estimated",L7-I7,#REF!-#REF!)</f>
        <v>7</v>
      </c>
      <c r="Q7" s="30"/>
    </row>
    <row r="8" spans="2:17" ht="23.25">
      <c r="B8" s="4">
        <v>1</v>
      </c>
      <c r="C8" s="3" t="s">
        <v>13</v>
      </c>
      <c r="D8" s="3" t="s">
        <v>15</v>
      </c>
      <c r="E8" s="23" t="str">
        <f t="shared" ref="E8:E40" si="0">_xlfn.CONCAT(D8, " |", B8, C8)</f>
        <v>Write test code for starting |1A</v>
      </c>
      <c r="F8" s="11">
        <v>2</v>
      </c>
      <c r="G8" s="36"/>
      <c r="H8" s="36"/>
      <c r="I8" s="15">
        <v>44956</v>
      </c>
      <c r="J8" s="16">
        <v>2</v>
      </c>
      <c r="K8" s="16"/>
      <c r="L8" s="26">
        <f>I8+J8+K8</f>
        <v>44958</v>
      </c>
      <c r="M8" s="38"/>
      <c r="N8" s="36"/>
      <c r="O8" s="28">
        <f>IF($F$50="estimated",I8,L8)</f>
        <v>44956</v>
      </c>
      <c r="P8" s="29">
        <f>IF($F$50="estimated",L8-I8,#REF!-#REF!)</f>
        <v>2</v>
      </c>
      <c r="Q8" s="30"/>
    </row>
    <row r="9" spans="2:17" ht="23.25">
      <c r="B9" s="4">
        <v>1</v>
      </c>
      <c r="C9" s="3" t="s">
        <v>13</v>
      </c>
      <c r="D9" s="3" t="s">
        <v>16</v>
      </c>
      <c r="E9" s="23" t="str">
        <f t="shared" si="0"/>
        <v>Write test code for attaching |1A</v>
      </c>
      <c r="F9" s="11">
        <v>2</v>
      </c>
      <c r="G9" s="36"/>
      <c r="H9" s="36"/>
      <c r="I9" s="15">
        <f>L8</f>
        <v>44958</v>
      </c>
      <c r="J9" s="16">
        <v>2</v>
      </c>
      <c r="K9" s="16"/>
      <c r="L9" s="26">
        <f>I9+J9+K9</f>
        <v>44960</v>
      </c>
      <c r="M9" s="38"/>
      <c r="N9" s="36"/>
      <c r="O9" s="28">
        <f>IF($F$50="estimated",I9,L9)</f>
        <v>44958</v>
      </c>
      <c r="P9" s="29">
        <f>IF($F$50="estimated",L9-I9,#REF!-#REF!)</f>
        <v>2</v>
      </c>
      <c r="Q9" s="30"/>
    </row>
    <row r="10" spans="2:17" ht="23.25">
      <c r="B10" s="4">
        <v>1</v>
      </c>
      <c r="C10" s="3" t="s">
        <v>13</v>
      </c>
      <c r="D10" s="3" t="s">
        <v>17</v>
      </c>
      <c r="E10" s="23" t="str">
        <f t="shared" si="0"/>
        <v>Write test code window control |1A</v>
      </c>
      <c r="F10" s="11">
        <v>3</v>
      </c>
      <c r="G10" s="36"/>
      <c r="H10" s="36"/>
      <c r="I10" s="15">
        <f>L9</f>
        <v>44960</v>
      </c>
      <c r="J10" s="16">
        <v>3</v>
      </c>
      <c r="K10" s="16"/>
      <c r="L10" s="26">
        <f>I10+J10+K10</f>
        <v>44963</v>
      </c>
      <c r="M10" s="38"/>
      <c r="N10" s="36"/>
      <c r="O10" s="28">
        <f>IF($F$50="estimated",I10,L10)</f>
        <v>44960</v>
      </c>
      <c r="P10" s="29">
        <f>IF($F$50="estimated",L10-I10,#REF!-#REF!)</f>
        <v>3</v>
      </c>
      <c r="Q10" s="30"/>
    </row>
    <row r="11" spans="2:17" ht="23.25">
      <c r="B11" s="4">
        <v>1</v>
      </c>
      <c r="C11" s="3" t="s">
        <v>13</v>
      </c>
      <c r="D11" s="3" t="s">
        <v>18</v>
      </c>
      <c r="E11" s="23" t="str">
        <f t="shared" si="0"/>
        <v>Create library from code |1A</v>
      </c>
      <c r="F11" s="11">
        <v>4</v>
      </c>
      <c r="G11" s="36"/>
      <c r="H11" s="36"/>
      <c r="I11" s="15">
        <f>L10</f>
        <v>44963</v>
      </c>
      <c r="J11" s="16">
        <v>4</v>
      </c>
      <c r="K11" s="16"/>
      <c r="L11" s="26">
        <f>I11+J11+K11</f>
        <v>44967</v>
      </c>
      <c r="M11" s="38"/>
      <c r="N11" s="36"/>
      <c r="O11" s="28">
        <f>IF($F$50="estimated",I11,L11)</f>
        <v>44963</v>
      </c>
      <c r="P11" s="29">
        <f>IF($F$50="estimated",L11-I11,#REF!-#REF!)</f>
        <v>4</v>
      </c>
      <c r="Q11" s="30"/>
    </row>
    <row r="12" spans="2:17" ht="23.25">
      <c r="B12" s="4"/>
      <c r="C12" s="3"/>
      <c r="D12" s="3"/>
      <c r="E12" s="23"/>
      <c r="F12" s="11"/>
      <c r="G12" s="36"/>
      <c r="H12" s="36"/>
      <c r="I12" s="15"/>
      <c r="J12" s="16"/>
      <c r="K12" s="16"/>
      <c r="L12" s="26"/>
      <c r="M12" s="38"/>
      <c r="N12" s="36"/>
      <c r="O12" s="28"/>
      <c r="P12" s="29"/>
      <c r="Q12" s="30"/>
    </row>
    <row r="13" spans="2:17" ht="23.25">
      <c r="B13" s="4">
        <v>1</v>
      </c>
      <c r="C13" s="3" t="s">
        <v>19</v>
      </c>
      <c r="D13" s="3" t="s">
        <v>14</v>
      </c>
      <c r="E13" s="23" t="str">
        <f t="shared" si="0"/>
        <v>Research SolidWorks Docs |1B</v>
      </c>
      <c r="F13" s="11">
        <v>1</v>
      </c>
      <c r="G13" s="36"/>
      <c r="H13" s="36"/>
      <c r="I13" s="15">
        <f>L11</f>
        <v>44967</v>
      </c>
      <c r="J13" s="16">
        <v>6</v>
      </c>
      <c r="K13" s="16"/>
      <c r="L13" s="26">
        <f>I13+J13+K13</f>
        <v>44973</v>
      </c>
      <c r="M13" s="38"/>
      <c r="N13" s="36"/>
      <c r="O13" s="28">
        <f>IF($F$50="estimated",I13,L13)</f>
        <v>44967</v>
      </c>
      <c r="P13" s="29">
        <f>IF($F$50="estimated",L13-I13,#REF!-#REF!)</f>
        <v>6</v>
      </c>
      <c r="Q13" s="30"/>
    </row>
    <row r="14" spans="2:17" ht="23.25">
      <c r="B14" s="4">
        <v>1</v>
      </c>
      <c r="C14" s="3" t="s">
        <v>19</v>
      </c>
      <c r="D14" s="3" t="s">
        <v>20</v>
      </c>
      <c r="E14" s="23" t="str">
        <f t="shared" si="0"/>
        <v>Write test for listening to events |1B</v>
      </c>
      <c r="F14" s="11">
        <v>3</v>
      </c>
      <c r="G14" s="36"/>
      <c r="H14" s="36"/>
      <c r="I14" s="15">
        <f>I13</f>
        <v>44967</v>
      </c>
      <c r="J14" s="16">
        <v>3</v>
      </c>
      <c r="K14" s="16"/>
      <c r="L14" s="26">
        <f>I14+J14+K14</f>
        <v>44970</v>
      </c>
      <c r="M14" s="38"/>
      <c r="N14" s="36"/>
      <c r="O14" s="28">
        <f>IF($F$50="estimated",I14,L14)</f>
        <v>44967</v>
      </c>
      <c r="P14" s="29">
        <f>IF($F$50="estimated",L14-I14,#REF!-#REF!)</f>
        <v>3</v>
      </c>
      <c r="Q14" s="30"/>
    </row>
    <row r="15" spans="2:17" ht="23.25">
      <c r="B15" s="4">
        <v>1</v>
      </c>
      <c r="C15" s="3" t="s">
        <v>19</v>
      </c>
      <c r="D15" s="3" t="s">
        <v>21</v>
      </c>
      <c r="E15" s="23" t="str">
        <f t="shared" si="0"/>
        <v>Write a logging utility for events |1B</v>
      </c>
      <c r="F15" s="11">
        <v>2</v>
      </c>
      <c r="G15" s="36"/>
      <c r="H15" s="36"/>
      <c r="I15" s="15">
        <f>L14</f>
        <v>44970</v>
      </c>
      <c r="J15" s="16">
        <v>3</v>
      </c>
      <c r="K15" s="16"/>
      <c r="L15" s="26">
        <f>I15+J15+K15</f>
        <v>44973</v>
      </c>
      <c r="M15" s="38"/>
      <c r="N15" s="36"/>
      <c r="O15" s="28">
        <f>IF($F$50="estimated",I15,L15)</f>
        <v>44970</v>
      </c>
      <c r="P15" s="29">
        <f>IF($F$50="estimated",L15-I15,#REF!-#REF!)</f>
        <v>3</v>
      </c>
      <c r="Q15" s="30"/>
    </row>
    <row r="16" spans="2:17" ht="23.25">
      <c r="B16" s="4">
        <v>1</v>
      </c>
      <c r="C16" s="3" t="s">
        <v>19</v>
      </c>
      <c r="D16" s="3" t="s">
        <v>18</v>
      </c>
      <c r="E16" s="23" t="str">
        <f t="shared" si="0"/>
        <v>Create library from code |1B</v>
      </c>
      <c r="F16" s="11">
        <v>4</v>
      </c>
      <c r="G16" s="36"/>
      <c r="H16" s="36"/>
      <c r="I16" s="15">
        <f>L15</f>
        <v>44973</v>
      </c>
      <c r="J16" s="16">
        <v>5</v>
      </c>
      <c r="K16" s="16"/>
      <c r="L16" s="26">
        <f>I16+J16+K16</f>
        <v>44978</v>
      </c>
      <c r="M16" s="38"/>
      <c r="N16" s="36"/>
      <c r="O16" s="28">
        <f>IF($F$50="estimated",I16,L16)</f>
        <v>44973</v>
      </c>
      <c r="P16" s="29">
        <f>IF($F$50="estimated",L16-I16,#REF!-#REF!)</f>
        <v>5</v>
      </c>
      <c r="Q16" s="30"/>
    </row>
    <row r="17" spans="2:17" ht="23.25">
      <c r="B17" s="4"/>
      <c r="C17" s="3"/>
      <c r="D17" s="3"/>
      <c r="E17" s="23"/>
      <c r="F17" s="11"/>
      <c r="G17" s="36"/>
      <c r="H17" s="36"/>
      <c r="I17" s="15"/>
      <c r="J17" s="16"/>
      <c r="K17" s="16"/>
      <c r="L17" s="26"/>
      <c r="M17" s="38"/>
      <c r="N17" s="36"/>
      <c r="O17" s="28"/>
      <c r="P17" s="29"/>
      <c r="Q17" s="30"/>
    </row>
    <row r="18" spans="2:17" ht="23.25">
      <c r="B18" s="4">
        <v>1</v>
      </c>
      <c r="C18" s="3" t="s">
        <v>22</v>
      </c>
      <c r="D18" s="3" t="s">
        <v>14</v>
      </c>
      <c r="E18" s="23" t="str">
        <f t="shared" si="0"/>
        <v>Research SolidWorks Docs |1C</v>
      </c>
      <c r="F18" s="11">
        <v>2</v>
      </c>
      <c r="G18" s="36"/>
      <c r="H18" s="36"/>
      <c r="I18" s="15">
        <f>L16</f>
        <v>44978</v>
      </c>
      <c r="J18" s="16">
        <v>11</v>
      </c>
      <c r="K18" s="16"/>
      <c r="L18" s="26">
        <f>I18+J18+K18</f>
        <v>44989</v>
      </c>
      <c r="M18" s="38"/>
      <c r="N18" s="36"/>
      <c r="O18" s="28">
        <f>IF($F$50="estimated",I18,L18)</f>
        <v>44978</v>
      </c>
      <c r="P18" s="29">
        <f>IF($F$50="estimated",L18-I18,#REF!-#REF!)</f>
        <v>11</v>
      </c>
      <c r="Q18" s="30"/>
    </row>
    <row r="19" spans="2:17" ht="23.25">
      <c r="B19" s="4">
        <v>1</v>
      </c>
      <c r="C19" s="3" t="s">
        <v>22</v>
      </c>
      <c r="D19" s="3" t="s">
        <v>23</v>
      </c>
      <c r="E19" s="23" t="str">
        <f t="shared" si="0"/>
        <v>Code to list part attributes |1C</v>
      </c>
      <c r="F19" s="11">
        <v>3</v>
      </c>
      <c r="G19" s="36"/>
      <c r="H19" s="36"/>
      <c r="I19" s="15">
        <f>I18</f>
        <v>44978</v>
      </c>
      <c r="J19" s="16">
        <v>3</v>
      </c>
      <c r="K19" s="16"/>
      <c r="L19" s="26">
        <f>I19+J19+K19</f>
        <v>44981</v>
      </c>
      <c r="M19" s="38"/>
      <c r="N19" s="36"/>
      <c r="O19" s="28">
        <f>IF($F$50="estimated",I19,L19)</f>
        <v>44978</v>
      </c>
      <c r="P19" s="29">
        <f>IF($F$50="estimated",L19-I19,#REF!-#REF!)</f>
        <v>3</v>
      </c>
      <c r="Q19" s="30"/>
    </row>
    <row r="20" spans="2:17" ht="23.25">
      <c r="B20" s="4">
        <v>1</v>
      </c>
      <c r="C20" s="3" t="s">
        <v>22</v>
      </c>
      <c r="D20" s="3" t="s">
        <v>24</v>
      </c>
      <c r="E20" s="23" t="str">
        <f t="shared" si="0"/>
        <v>Code to change part attributes |1C</v>
      </c>
      <c r="F20" s="11">
        <v>2</v>
      </c>
      <c r="G20" s="36"/>
      <c r="H20" s="36"/>
      <c r="I20" s="15">
        <f>L19</f>
        <v>44981</v>
      </c>
      <c r="J20" s="16">
        <v>2</v>
      </c>
      <c r="K20" s="16"/>
      <c r="L20" s="26">
        <f>I20+J20+K20</f>
        <v>44983</v>
      </c>
      <c r="M20" s="38"/>
      <c r="N20" s="36"/>
      <c r="O20" s="28">
        <f>IF($F$50="estimated",I20,L20)</f>
        <v>44981</v>
      </c>
      <c r="P20" s="29">
        <f>IF($F$50="estimated",L20-I20,#REF!-#REF!)</f>
        <v>2</v>
      </c>
      <c r="Q20" s="30"/>
    </row>
    <row r="21" spans="2:17" ht="23.25">
      <c r="B21" s="4">
        <v>1</v>
      </c>
      <c r="C21" s="3" t="s">
        <v>22</v>
      </c>
      <c r="D21" s="3" t="s">
        <v>25</v>
      </c>
      <c r="E21" s="23" t="str">
        <f t="shared" si="0"/>
        <v>Code to list assembly attributes |1C</v>
      </c>
      <c r="F21" s="11">
        <v>4</v>
      </c>
      <c r="G21" s="36"/>
      <c r="H21" s="36"/>
      <c r="I21" s="15">
        <f>L20</f>
        <v>44983</v>
      </c>
      <c r="J21" s="16">
        <v>4</v>
      </c>
      <c r="K21" s="16"/>
      <c r="L21" s="26">
        <f>I21+J21+K21</f>
        <v>44987</v>
      </c>
      <c r="M21" s="38"/>
      <c r="N21" s="36"/>
      <c r="O21" s="28">
        <f>IF($F$50="estimated",I21,L21)</f>
        <v>44983</v>
      </c>
      <c r="P21" s="29">
        <f>IF($F$50="estimated",L21-I21,#REF!-#REF!)</f>
        <v>4</v>
      </c>
      <c r="Q21" s="30"/>
    </row>
    <row r="22" spans="2:17" ht="23.25">
      <c r="B22" s="4">
        <v>1</v>
      </c>
      <c r="C22" s="3" t="s">
        <v>22</v>
      </c>
      <c r="D22" s="3" t="s">
        <v>26</v>
      </c>
      <c r="E22" s="23" t="str">
        <f t="shared" si="0"/>
        <v>Code to change assembly attributes. |1C</v>
      </c>
      <c r="F22" s="11"/>
      <c r="G22" s="36"/>
      <c r="H22" s="36"/>
      <c r="I22" s="15">
        <f>L21</f>
        <v>44987</v>
      </c>
      <c r="J22" s="16">
        <v>2</v>
      </c>
      <c r="K22" s="16"/>
      <c r="L22" s="26">
        <f>I22+J22+K22</f>
        <v>44989</v>
      </c>
      <c r="M22" s="38"/>
      <c r="N22" s="36"/>
      <c r="O22" s="28">
        <f>IF($F$50="estimated",I22,L22)</f>
        <v>44987</v>
      </c>
      <c r="P22" s="29">
        <f>IF($F$50="estimated",L22-I22,#REF!-#REF!)</f>
        <v>2</v>
      </c>
      <c r="Q22" s="30"/>
    </row>
    <row r="23" spans="2:17" ht="23.25">
      <c r="B23" s="4">
        <v>1</v>
      </c>
      <c r="C23" s="3" t="s">
        <v>22</v>
      </c>
      <c r="D23" s="3" t="s">
        <v>18</v>
      </c>
      <c r="E23" s="23" t="str">
        <f t="shared" si="0"/>
        <v>Create library from code |1C</v>
      </c>
      <c r="F23" s="11">
        <v>4</v>
      </c>
      <c r="G23" s="36"/>
      <c r="H23" s="36"/>
      <c r="I23" s="15">
        <f>L22</f>
        <v>44989</v>
      </c>
      <c r="J23" s="16">
        <v>5</v>
      </c>
      <c r="K23" s="16"/>
      <c r="L23" s="26">
        <f>I23+J23+K23</f>
        <v>44994</v>
      </c>
      <c r="M23" s="38"/>
      <c r="N23" s="36"/>
      <c r="O23" s="28">
        <f>IF($F$50="estimated",I23,L23)</f>
        <v>44989</v>
      </c>
      <c r="P23" s="29">
        <f>IF($F$50="estimated",L23-I23,#REF!-#REF!)</f>
        <v>5</v>
      </c>
      <c r="Q23" s="30"/>
    </row>
    <row r="24" spans="2:17" ht="23.25">
      <c r="B24" s="4"/>
      <c r="C24" s="3"/>
      <c r="D24" s="3"/>
      <c r="E24" s="23"/>
      <c r="F24" s="11"/>
      <c r="G24" s="36"/>
      <c r="H24" s="36"/>
      <c r="I24" s="15"/>
      <c r="J24" s="16"/>
      <c r="K24" s="16"/>
      <c r="L24" s="26"/>
      <c r="M24" s="38"/>
      <c r="N24" s="36"/>
      <c r="O24" s="28">
        <f>IF($F$50="estimated",I24,L24)</f>
        <v>0</v>
      </c>
      <c r="P24" s="29">
        <f>IF($F$50="estimated",L24-I24,#REF!-#REF!)</f>
        <v>0</v>
      </c>
      <c r="Q24" s="30"/>
    </row>
    <row r="25" spans="2:17" ht="23.25">
      <c r="B25" s="4">
        <v>2</v>
      </c>
      <c r="C25" s="3" t="s">
        <v>13</v>
      </c>
      <c r="D25" s="3" t="s">
        <v>27</v>
      </c>
      <c r="E25" s="23" t="str">
        <f t="shared" si="0"/>
        <v>Learn to create .NET GUIs |2A</v>
      </c>
      <c r="F25" s="11">
        <v>2</v>
      </c>
      <c r="G25" s="36"/>
      <c r="H25" s="36"/>
      <c r="I25" s="15">
        <f>L23</f>
        <v>44994</v>
      </c>
      <c r="J25" s="16">
        <v>2</v>
      </c>
      <c r="K25" s="16"/>
      <c r="L25" s="26">
        <f>I25+J25+K25</f>
        <v>44996</v>
      </c>
      <c r="M25" s="38"/>
      <c r="N25" s="36"/>
      <c r="O25" s="28">
        <f>IF($F$50="estimated",I25,L25)</f>
        <v>44994</v>
      </c>
      <c r="P25" s="29">
        <f>IF($F$50="estimated",L25-I25,#REF!-#REF!)</f>
        <v>2</v>
      </c>
      <c r="Q25" s="30"/>
    </row>
    <row r="26" spans="2:17" ht="23.25">
      <c r="B26" s="4">
        <v>2</v>
      </c>
      <c r="C26" s="3" t="s">
        <v>13</v>
      </c>
      <c r="D26" s="3" t="s">
        <v>28</v>
      </c>
      <c r="E26" s="23" t="str">
        <f t="shared" si="0"/>
        <v>Create the desktop GUI for viewing projects |2A</v>
      </c>
      <c r="F26" s="11">
        <v>6</v>
      </c>
      <c r="G26" s="36"/>
      <c r="H26" s="36"/>
      <c r="I26" s="15">
        <f>L25</f>
        <v>44996</v>
      </c>
      <c r="J26" s="16">
        <v>5</v>
      </c>
      <c r="K26" s="16"/>
      <c r="L26" s="26">
        <f>I26+J26+K26</f>
        <v>45001</v>
      </c>
      <c r="M26" s="36"/>
      <c r="N26" s="36"/>
      <c r="O26" s="28">
        <f>IF($F$50="estimated",I26,L26)</f>
        <v>44996</v>
      </c>
      <c r="P26" s="29">
        <f>IF($F$50="estimated",L26-I26,#REF!-#REF!)</f>
        <v>5</v>
      </c>
      <c r="Q26" s="30"/>
    </row>
    <row r="27" spans="2:17" ht="23.25">
      <c r="B27" s="4"/>
      <c r="C27" s="3"/>
      <c r="D27" s="3"/>
      <c r="E27" s="23"/>
      <c r="F27" s="11"/>
      <c r="G27" s="36"/>
      <c r="H27" s="36"/>
      <c r="I27" s="15"/>
      <c r="J27" s="16"/>
      <c r="K27" s="16"/>
      <c r="L27" s="26"/>
      <c r="M27" s="36"/>
      <c r="N27" s="36"/>
      <c r="O27" s="28">
        <f>IF($F$50="estimated",I27,L27)</f>
        <v>0</v>
      </c>
      <c r="P27" s="29">
        <f>IF($F$50="estimated",L27-I27,#REF!-#REF!)</f>
        <v>0</v>
      </c>
      <c r="Q27" s="30"/>
    </row>
    <row r="28" spans="2:17" ht="23.25">
      <c r="B28" s="4">
        <v>2</v>
      </c>
      <c r="C28" s="3" t="s">
        <v>19</v>
      </c>
      <c r="D28" s="3" t="s">
        <v>29</v>
      </c>
      <c r="E28" s="23" t="str">
        <f t="shared" si="0"/>
        <v>Create a form for project creation |2B</v>
      </c>
      <c r="F28" s="11">
        <v>4</v>
      </c>
      <c r="G28" s="36"/>
      <c r="H28" s="36"/>
      <c r="I28" s="15">
        <f>L26</f>
        <v>45001</v>
      </c>
      <c r="J28" s="16">
        <v>3</v>
      </c>
      <c r="K28" s="16"/>
      <c r="L28" s="26">
        <f>I28+J28+K28</f>
        <v>45004</v>
      </c>
      <c r="M28" s="36"/>
      <c r="N28" s="36"/>
      <c r="O28" s="28">
        <f>IF($F$50="estimated",I28,L28)</f>
        <v>45001</v>
      </c>
      <c r="P28" s="29">
        <f>IF($F$50="estimated",L28-I28,#REF!-#REF!)</f>
        <v>3</v>
      </c>
      <c r="Q28" s="30"/>
    </row>
    <row r="29" spans="2:17" ht="23.25">
      <c r="B29" s="4">
        <v>2</v>
      </c>
      <c r="C29" s="3" t="s">
        <v>19</v>
      </c>
      <c r="D29" s="3" t="s">
        <v>30</v>
      </c>
      <c r="E29" s="23" t="str">
        <f t="shared" si="0"/>
        <v>Create a form for picking pre-existing parts |2B</v>
      </c>
      <c r="F29" s="11">
        <v>4</v>
      </c>
      <c r="G29" s="36"/>
      <c r="H29" s="36"/>
      <c r="I29" s="15">
        <f>L28</f>
        <v>45004</v>
      </c>
      <c r="J29" s="16">
        <v>3</v>
      </c>
      <c r="K29" s="16"/>
      <c r="L29" s="26">
        <f>I29+J29+K29</f>
        <v>45007</v>
      </c>
      <c r="M29" s="36"/>
      <c r="N29" s="36"/>
      <c r="O29" s="28">
        <f>IF($F$50="estimated",I29,L29)</f>
        <v>45004</v>
      </c>
      <c r="P29" s="29">
        <f>IF($F$50="estimated",L29-I29,#REF!-#REF!)</f>
        <v>3</v>
      </c>
      <c r="Q29" s="30"/>
    </row>
    <row r="30" spans="2:17" ht="23.25">
      <c r="B30" s="4">
        <v>2</v>
      </c>
      <c r="C30" s="3" t="s">
        <v>19</v>
      </c>
      <c r="D30" s="3" t="s">
        <v>31</v>
      </c>
      <c r="E30" s="23" t="str">
        <f t="shared" si="0"/>
        <v>Interface both forms with SolidWorks |2B</v>
      </c>
      <c r="F30" s="11">
        <v>6</v>
      </c>
      <c r="G30" s="36"/>
      <c r="H30" s="36"/>
      <c r="I30" s="15">
        <f>L29</f>
        <v>45007</v>
      </c>
      <c r="J30" s="16">
        <v>4</v>
      </c>
      <c r="K30" s="16"/>
      <c r="L30" s="26">
        <f>I30+J30+K30</f>
        <v>45011</v>
      </c>
      <c r="M30" s="36"/>
      <c r="N30" s="36"/>
      <c r="O30" s="28">
        <f>IF($F$50="estimated",I30,L30)</f>
        <v>45007</v>
      </c>
      <c r="P30" s="29">
        <f>IF($F$50="estimated",L30-I30,#REF!-#REF!)</f>
        <v>4</v>
      </c>
      <c r="Q30" s="30"/>
    </row>
    <row r="31" spans="2:17" ht="23.25">
      <c r="B31" s="4"/>
      <c r="C31" s="3"/>
      <c r="D31" s="3"/>
      <c r="E31" s="23"/>
      <c r="F31" s="11"/>
      <c r="G31" s="36"/>
      <c r="H31" s="36"/>
      <c r="I31" s="15"/>
      <c r="J31" s="16"/>
      <c r="K31" s="16"/>
      <c r="L31" s="26"/>
      <c r="M31" s="36"/>
      <c r="N31" s="36"/>
      <c r="O31" s="28">
        <f>IF($F$50="estimated",I31,L31)</f>
        <v>0</v>
      </c>
      <c r="P31" s="29">
        <f>IF($F$50="estimated",L31-I31,#REF!-#REF!)</f>
        <v>0</v>
      </c>
      <c r="Q31" s="30"/>
    </row>
    <row r="32" spans="2:17" ht="23.25">
      <c r="B32" s="4">
        <v>2</v>
      </c>
      <c r="C32" s="3" t="s">
        <v>22</v>
      </c>
      <c r="D32" s="3" t="s">
        <v>32</v>
      </c>
      <c r="E32" s="23" t="str">
        <f t="shared" si="0"/>
        <v>Create project properties viewer |2C</v>
      </c>
      <c r="F32" s="11">
        <v>4</v>
      </c>
      <c r="G32" s="36"/>
      <c r="H32" s="36"/>
      <c r="I32" s="15">
        <v>45019</v>
      </c>
      <c r="J32" s="16">
        <v>3</v>
      </c>
      <c r="K32" s="16"/>
      <c r="L32" s="26">
        <f>I32+J32+K32</f>
        <v>45022</v>
      </c>
      <c r="M32" s="36"/>
      <c r="N32" s="36"/>
      <c r="O32" s="28">
        <f>IF($F$50="estimated",I32,L32)</f>
        <v>45019</v>
      </c>
      <c r="P32" s="29">
        <f>IF($F$50="estimated",L32-I32,#REF!-#REF!)</f>
        <v>3</v>
      </c>
      <c r="Q32" s="30"/>
    </row>
    <row r="33" spans="2:17" ht="23.25">
      <c r="B33" s="4">
        <v>2</v>
      </c>
      <c r="C33" s="3" t="s">
        <v>22</v>
      </c>
      <c r="D33" s="3" t="s">
        <v>33</v>
      </c>
      <c r="E33" s="23" t="str">
        <f t="shared" si="0"/>
        <v>Use library to interface with SolidWorks |2C</v>
      </c>
      <c r="F33" s="11">
        <v>3</v>
      </c>
      <c r="G33" s="36"/>
      <c r="H33" s="36"/>
      <c r="I33" s="15">
        <f>L32</f>
        <v>45022</v>
      </c>
      <c r="J33" s="16">
        <v>4</v>
      </c>
      <c r="K33" s="16"/>
      <c r="L33" s="26">
        <f>I33+J33+K33</f>
        <v>45026</v>
      </c>
      <c r="M33" s="36"/>
      <c r="N33" s="36"/>
      <c r="O33" s="28">
        <f>IF($F$50="estimated",I33,L33)</f>
        <v>45022</v>
      </c>
      <c r="P33" s="29">
        <f>IF($F$50="estimated",L33-I33,#REF!-#REF!)</f>
        <v>4</v>
      </c>
      <c r="Q33" s="30"/>
    </row>
    <row r="34" spans="2:17" ht="23.25">
      <c r="B34" s="4"/>
      <c r="C34" s="3"/>
      <c r="D34" s="3"/>
      <c r="E34" s="23"/>
      <c r="F34" s="11"/>
      <c r="G34" s="36"/>
      <c r="H34" s="36"/>
      <c r="I34" s="15"/>
      <c r="J34" s="16"/>
      <c r="K34" s="16"/>
      <c r="L34" s="26"/>
      <c r="M34" s="36"/>
      <c r="N34" s="36"/>
      <c r="O34" s="28">
        <f>IF($F$50="estimated",I34,L34)</f>
        <v>0</v>
      </c>
      <c r="P34" s="29">
        <f>IF($F$50="estimated",L34-I34,#REF!-#REF!)</f>
        <v>0</v>
      </c>
      <c r="Q34" s="30"/>
    </row>
    <row r="35" spans="2:17" ht="23.25">
      <c r="B35" s="4">
        <v>3</v>
      </c>
      <c r="C35" s="3" t="s">
        <v>13</v>
      </c>
      <c r="D35" s="3" t="s">
        <v>34</v>
      </c>
      <c r="E35" s="23" t="str">
        <f t="shared" si="0"/>
        <v>Setup sqlite database |3A</v>
      </c>
      <c r="F35" s="11">
        <v>2</v>
      </c>
      <c r="G35" s="36"/>
      <c r="H35" s="36"/>
      <c r="I35" s="15">
        <v>45001</v>
      </c>
      <c r="J35" s="16">
        <v>1</v>
      </c>
      <c r="K35" s="16"/>
      <c r="L35" s="26">
        <f>I35+J35+K35</f>
        <v>45002</v>
      </c>
      <c r="M35" s="36"/>
      <c r="N35" s="36"/>
      <c r="O35" s="28">
        <f>IF($F$50="estimated",I35,L35)</f>
        <v>45001</v>
      </c>
      <c r="P35" s="29">
        <f>IF($F$50="estimated",L35-I35,#REF!-#REF!)</f>
        <v>1</v>
      </c>
      <c r="Q35" s="30"/>
    </row>
    <row r="36" spans="2:17" ht="23.25">
      <c r="B36" s="4">
        <v>3</v>
      </c>
      <c r="C36" s="3" t="s">
        <v>13</v>
      </c>
      <c r="D36" s="3" t="s">
        <v>35</v>
      </c>
      <c r="E36" s="23" t="str">
        <f t="shared" si="0"/>
        <v>Write interface to Flask server |3A</v>
      </c>
      <c r="F36" s="11">
        <v>4</v>
      </c>
      <c r="G36" s="36"/>
      <c r="H36" s="36"/>
      <c r="I36" s="15">
        <f>L35</f>
        <v>45002</v>
      </c>
      <c r="J36" s="16">
        <v>2</v>
      </c>
      <c r="K36" s="16"/>
      <c r="L36" s="26">
        <f>I36+J36+K36</f>
        <v>45004</v>
      </c>
      <c r="M36" s="36"/>
      <c r="N36" s="36"/>
      <c r="O36" s="28">
        <f>IF($F$50="estimated",I36,L36)</f>
        <v>45002</v>
      </c>
      <c r="P36" s="29">
        <f>IF($F$50="estimated",L36-I36,#REF!-#REF!)</f>
        <v>2</v>
      </c>
      <c r="Q36" s="30"/>
    </row>
    <row r="37" spans="2:17" ht="23.25">
      <c r="B37" s="4"/>
      <c r="C37" s="3"/>
      <c r="D37" s="3"/>
      <c r="E37" s="23"/>
      <c r="F37" s="11"/>
      <c r="G37" s="36"/>
      <c r="H37" s="36"/>
      <c r="I37" s="15"/>
      <c r="J37" s="16"/>
      <c r="K37" s="16"/>
      <c r="L37" s="26"/>
      <c r="M37" s="36"/>
      <c r="N37" s="36"/>
      <c r="O37" s="28">
        <f>IF($F$50="estimated",I37,L37)</f>
        <v>0</v>
      </c>
      <c r="P37" s="29">
        <f>IF($F$50="estimated",L37-I37,#REF!-#REF!)</f>
        <v>0</v>
      </c>
      <c r="Q37" s="30"/>
    </row>
    <row r="38" spans="2:17" ht="23.25">
      <c r="B38" s="4">
        <v>3</v>
      </c>
      <c r="C38" s="3" t="s">
        <v>19</v>
      </c>
      <c r="D38" s="3" t="s">
        <v>36</v>
      </c>
      <c r="E38" s="23" t="str">
        <f t="shared" si="0"/>
        <v>Build Flask API |3B</v>
      </c>
      <c r="F38" s="11">
        <v>4</v>
      </c>
      <c r="G38" s="36"/>
      <c r="H38" s="36"/>
      <c r="I38" s="15">
        <f>I26</f>
        <v>44996</v>
      </c>
      <c r="J38" s="16">
        <v>3</v>
      </c>
      <c r="K38" s="16"/>
      <c r="L38" s="26">
        <f>I38+J38+K38</f>
        <v>44999</v>
      </c>
      <c r="M38" s="36"/>
      <c r="N38" s="36"/>
      <c r="O38" s="28">
        <f>IF($F$50="estimated",I38,L38)</f>
        <v>44996</v>
      </c>
      <c r="P38" s="29">
        <f>IF($F$50="estimated",L38-I38,#REF!-#REF!)</f>
        <v>3</v>
      </c>
      <c r="Q38" s="30"/>
    </row>
    <row r="39" spans="2:17" ht="23.25">
      <c r="B39" s="4">
        <v>3</v>
      </c>
      <c r="C39" s="3" t="s">
        <v>19</v>
      </c>
      <c r="D39" s="3" t="s">
        <v>37</v>
      </c>
      <c r="E39" s="23" t="str">
        <f t="shared" si="0"/>
        <v>Add local file io |3B</v>
      </c>
      <c r="F39" s="11">
        <v>2</v>
      </c>
      <c r="G39" s="36"/>
      <c r="H39" s="36"/>
      <c r="I39" s="15">
        <f>L38</f>
        <v>44999</v>
      </c>
      <c r="J39" s="16">
        <v>2</v>
      </c>
      <c r="K39" s="16"/>
      <c r="L39" s="26">
        <f>I39+J39+K39</f>
        <v>45001</v>
      </c>
      <c r="M39" s="36"/>
      <c r="N39" s="36"/>
      <c r="O39" s="28">
        <f>IF($F$50="estimated",I39,L39)</f>
        <v>44999</v>
      </c>
      <c r="P39" s="29">
        <f>IF($F$50="estimated",L39-I39,#REF!-#REF!)</f>
        <v>2</v>
      </c>
      <c r="Q39" s="30"/>
    </row>
    <row r="40" spans="2:17" ht="23.25">
      <c r="B40" s="5">
        <v>3</v>
      </c>
      <c r="C40" s="6" t="s">
        <v>19</v>
      </c>
      <c r="D40" s="6" t="s">
        <v>38</v>
      </c>
      <c r="E40" s="24" t="str">
        <f t="shared" si="0"/>
        <v>Add post requests |3B</v>
      </c>
      <c r="F40" s="12">
        <v>2</v>
      </c>
      <c r="G40" s="36"/>
      <c r="H40" s="36"/>
      <c r="I40" s="19">
        <f>L39</f>
        <v>45001</v>
      </c>
      <c r="J40" s="17">
        <v>2</v>
      </c>
      <c r="K40" s="17"/>
      <c r="L40" s="27">
        <f>I40+J40+K40</f>
        <v>45003</v>
      </c>
      <c r="M40" s="36"/>
      <c r="N40" s="36"/>
      <c r="O40" s="28">
        <f>IF($F$50="estimated",I40,L40)</f>
        <v>45001</v>
      </c>
      <c r="P40" s="29">
        <f>IF($F$50="estimated",L40-I40,#REF!-#REF!)</f>
        <v>2</v>
      </c>
      <c r="Q40" s="30"/>
    </row>
    <row r="41" spans="2:17" ht="23.25">
      <c r="B41" s="7"/>
      <c r="C41" s="39"/>
      <c r="D41" s="40"/>
      <c r="E41" s="7"/>
      <c r="F41" s="13"/>
      <c r="G41" s="36"/>
      <c r="H41" s="36"/>
      <c r="I41" s="41"/>
      <c r="J41" s="18"/>
      <c r="K41" s="18"/>
      <c r="L41" s="41"/>
      <c r="M41" s="36"/>
      <c r="N41" s="36"/>
      <c r="O41" s="28"/>
      <c r="P41" s="29"/>
      <c r="Q41" s="30"/>
    </row>
    <row r="42" spans="2:17" ht="23.25" customHeight="1">
      <c r="B42" s="34"/>
      <c r="E42" s="14" t="s">
        <v>39</v>
      </c>
      <c r="F42" s="25">
        <f>SUM(F7:F41)</f>
        <v>80</v>
      </c>
      <c r="G42" s="36"/>
      <c r="H42" s="36"/>
      <c r="I42" s="18"/>
      <c r="J42" s="18"/>
      <c r="K42" s="18"/>
      <c r="L42" s="41"/>
      <c r="M42" s="36"/>
      <c r="N42" s="36"/>
      <c r="O42" s="28">
        <f>IF($F$50="estimated",I42,L42)</f>
        <v>0</v>
      </c>
      <c r="P42" s="29">
        <f>IF($F$50="estimated",L42-I42,#REF!-#REF!)</f>
        <v>0</v>
      </c>
      <c r="Q42" s="30"/>
    </row>
    <row r="43" spans="2:17" ht="23.25" customHeight="1">
      <c r="B43" s="34"/>
      <c r="E43" s="8"/>
      <c r="F43" s="9"/>
      <c r="G43" s="36"/>
      <c r="H43" s="36"/>
      <c r="I43" s="36"/>
      <c r="J43" s="18"/>
      <c r="K43" s="18"/>
      <c r="L43" s="36"/>
      <c r="M43" s="36"/>
      <c r="N43" s="36"/>
      <c r="O43" s="31">
        <f>IF($F$50="estimated",I43,L43)</f>
        <v>0</v>
      </c>
      <c r="P43" s="32"/>
      <c r="Q43" s="33"/>
    </row>
    <row r="44" spans="2:17" ht="23.25" customHeight="1">
      <c r="B44" s="34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7"/>
    </row>
    <row r="45" spans="2:17" ht="23.25" customHeight="1">
      <c r="B45" s="34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7"/>
    </row>
    <row r="46" spans="2:17" ht="23.25" customHeight="1">
      <c r="B46" s="34"/>
      <c r="Q46" s="37"/>
    </row>
    <row r="47" spans="2:17" ht="23.25" customHeight="1">
      <c r="B47" s="34"/>
      <c r="I47" s="42"/>
      <c r="Q47" s="37"/>
    </row>
    <row r="48" spans="2:17" ht="23.25" customHeight="1">
      <c r="B48" s="34"/>
      <c r="I48" s="42"/>
      <c r="Q48" s="37"/>
    </row>
    <row r="49" spans="2:17" ht="23.25" customHeight="1">
      <c r="B49" s="34"/>
      <c r="Q49" s="37"/>
    </row>
    <row r="50" spans="2:17" ht="23.25" customHeight="1">
      <c r="B50" s="34"/>
      <c r="E50" s="2" t="s">
        <v>40</v>
      </c>
      <c r="F50" s="2" t="s">
        <v>41</v>
      </c>
      <c r="Q50" s="37"/>
    </row>
    <row r="51" spans="2:17" s="1" customFormat="1" ht="23.25" customHeight="1">
      <c r="B51" s="43"/>
      <c r="Q51" s="44"/>
    </row>
    <row r="52" spans="2:17" s="1" customFormat="1" ht="23.25" customHeight="1">
      <c r="B52" s="43"/>
      <c r="Q52" s="44"/>
    </row>
    <row r="53" spans="2:17" s="1" customFormat="1" ht="23.25" customHeight="1">
      <c r="B53" s="43"/>
      <c r="E53" s="45" t="s">
        <v>42</v>
      </c>
      <c r="Q53" s="44"/>
    </row>
    <row r="54" spans="2:17" s="1" customFormat="1" ht="23.25" customHeight="1">
      <c r="B54" s="43"/>
      <c r="Q54" s="44"/>
    </row>
    <row r="55" spans="2:17" s="1" customFormat="1" ht="28.5">
      <c r="B55" s="43"/>
      <c r="Q55" s="44"/>
    </row>
    <row r="56" spans="2:17" s="1" customFormat="1" ht="28.5">
      <c r="B56" s="43"/>
      <c r="Q56" s="44"/>
    </row>
    <row r="57" spans="2:17" s="1" customFormat="1" ht="28.5">
      <c r="B57" s="43"/>
      <c r="Q57" s="44"/>
    </row>
    <row r="58" spans="2:17" s="1" customFormat="1" ht="28.5">
      <c r="B58" s="43"/>
      <c r="Q58" s="44"/>
    </row>
    <row r="59" spans="2:17" s="1" customFormat="1" ht="28.5">
      <c r="B59" s="43"/>
      <c r="Q59" s="44"/>
    </row>
    <row r="60" spans="2:17" s="1" customFormat="1" ht="28.5">
      <c r="B60" s="43"/>
      <c r="Q60" s="44"/>
    </row>
    <row r="61" spans="2:17" s="1" customFormat="1" ht="28.5">
      <c r="B61" s="43"/>
      <c r="Q61" s="44"/>
    </row>
    <row r="62" spans="2:17" s="1" customFormat="1" ht="28.5">
      <c r="B62" s="43"/>
      <c r="Q62" s="44"/>
    </row>
    <row r="63" spans="2:17" s="1" customFormat="1" ht="28.5">
      <c r="B63" s="43"/>
      <c r="Q63" s="44"/>
    </row>
    <row r="64" spans="2:17" s="1" customFormat="1" ht="28.5">
      <c r="B64" s="43"/>
      <c r="Q64" s="44"/>
    </row>
    <row r="65" spans="2:17" s="1" customFormat="1" ht="28.5">
      <c r="B65" s="43"/>
      <c r="Q65" s="44"/>
    </row>
    <row r="66" spans="2:17" s="1" customFormat="1" ht="28.5">
      <c r="B66" s="43"/>
      <c r="Q66" s="44"/>
    </row>
    <row r="67" spans="2:17" s="1" customFormat="1" ht="28.5">
      <c r="B67" s="43"/>
      <c r="Q67" s="44"/>
    </row>
    <row r="68" spans="2:17" s="1" customFormat="1" ht="28.5">
      <c r="B68" s="43"/>
      <c r="Q68" s="44"/>
    </row>
    <row r="69" spans="2:17" s="1" customFormat="1" ht="28.5">
      <c r="B69" s="43"/>
      <c r="Q69" s="44"/>
    </row>
    <row r="70" spans="2:17" s="1" customFormat="1" ht="28.5">
      <c r="B70" s="43"/>
      <c r="Q70" s="44"/>
    </row>
    <row r="71" spans="2:17">
      <c r="B71" s="34"/>
      <c r="Q71" s="37"/>
    </row>
    <row r="72" spans="2:17">
      <c r="B72" s="34"/>
      <c r="Q72" s="37"/>
    </row>
    <row r="73" spans="2:17">
      <c r="B73" s="34"/>
      <c r="Q73" s="37"/>
    </row>
    <row r="74" spans="2:17">
      <c r="B74" s="34"/>
      <c r="Q74" s="37"/>
    </row>
    <row r="75" spans="2:17">
      <c r="B75" s="34"/>
      <c r="Q75" s="37"/>
    </row>
    <row r="76" spans="2:17">
      <c r="B76" s="34"/>
      <c r="Q76" s="37"/>
    </row>
    <row r="77" spans="2:17">
      <c r="B77" s="34"/>
      <c r="Q77" s="37"/>
    </row>
    <row r="78" spans="2:17">
      <c r="B78" s="34"/>
      <c r="Q78" s="37"/>
    </row>
    <row r="79" spans="2:17">
      <c r="B79" s="34"/>
      <c r="Q79" s="37"/>
    </row>
    <row r="80" spans="2:17">
      <c r="B80" s="34"/>
      <c r="Q80" s="37"/>
    </row>
    <row r="81" spans="2:17">
      <c r="B81" s="34"/>
      <c r="Q81" s="37"/>
    </row>
    <row r="82" spans="2:17">
      <c r="B82" s="34"/>
      <c r="Q82" s="37"/>
    </row>
    <row r="83" spans="2:17">
      <c r="B83" s="34"/>
      <c r="Q83" s="37"/>
    </row>
    <row r="84" spans="2:17">
      <c r="B84" s="34"/>
      <c r="Q84" s="37"/>
    </row>
    <row r="85" spans="2:17">
      <c r="B85" s="34"/>
      <c r="Q85" s="37"/>
    </row>
    <row r="86" spans="2:17">
      <c r="B86" s="34"/>
      <c r="Q86" s="37"/>
    </row>
    <row r="87" spans="2:17">
      <c r="B87" s="34"/>
      <c r="Q87" s="37"/>
    </row>
    <row r="88" spans="2:17">
      <c r="B88" s="34"/>
      <c r="Q88" s="37"/>
    </row>
    <row r="89" spans="2:17">
      <c r="B89" s="34"/>
      <c r="Q89" s="37"/>
    </row>
    <row r="90" spans="2:17">
      <c r="B90" s="34"/>
      <c r="Q90" s="37"/>
    </row>
    <row r="91" spans="2:17">
      <c r="B91" s="34"/>
      <c r="Q91" s="37"/>
    </row>
    <row r="92" spans="2:17">
      <c r="B92" s="46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8"/>
    </row>
  </sheetData>
  <mergeCells count="4">
    <mergeCell ref="B2:Q3"/>
    <mergeCell ref="B5:F5"/>
    <mergeCell ref="I5:L5"/>
    <mergeCell ref="O5:Q5"/>
  </mergeCells>
  <dataValidations count="1">
    <dataValidation type="list" allowBlank="1" showInputMessage="1" showErrorMessage="1" sqref="F50" xr:uid="{201EF7BF-DC29-4D25-8117-629ADABBC541}">
      <formula1>"Estimated, Actual"</formula1>
    </dataValidation>
  </dataValidations>
  <hyperlinks>
    <hyperlink ref="E53" r:id="rId1" xr:uid="{D946E305-4A81-471A-8EF0-AABCEBF04EA5}"/>
  </hyperlinks>
  <pageMargins left="0.7" right="0.7" top="0.75" bottom="0.75" header="0.3" footer="0.3"/>
  <pageSetup paperSize="3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9C44-7F2A-454B-A29C-0140F94BF5C9}">
  <sheetPr>
    <pageSetUpPr fitToPage="1"/>
  </sheetPr>
  <dimension ref="B1:T100"/>
  <sheetViews>
    <sheetView tabSelected="1" topLeftCell="A14" zoomScale="40" zoomScaleNormal="40" workbookViewId="0">
      <selection activeCell="G48" sqref="G48"/>
    </sheetView>
  </sheetViews>
  <sheetFormatPr defaultRowHeight="15"/>
  <cols>
    <col min="1" max="1" width="8.7109375" customWidth="1"/>
    <col min="2" max="3" width="12.7109375" customWidth="1"/>
    <col min="4" max="4" width="47.140625" customWidth="1"/>
    <col min="5" max="5" width="50.28515625" customWidth="1"/>
    <col min="6" max="6" width="11.85546875" customWidth="1"/>
    <col min="7" max="11" width="8.7109375" customWidth="1"/>
    <col min="12" max="12" width="16.7109375" customWidth="1"/>
    <col min="13" max="13" width="32.7109375" customWidth="1"/>
    <col min="14" max="14" width="2.140625" customWidth="1"/>
    <col min="15" max="15" width="16.7109375" customWidth="1"/>
    <col min="16" max="17" width="8.7109375" customWidth="1"/>
    <col min="18" max="18" width="5.42578125" customWidth="1"/>
    <col min="19" max="19" width="4.7109375" customWidth="1"/>
    <col min="20" max="20" width="1.5703125" customWidth="1"/>
  </cols>
  <sheetData>
    <row r="1" spans="2:20" ht="39.75" customHeight="1"/>
    <row r="2" spans="2:20" ht="23.25" customHeight="1">
      <c r="B2" s="50" t="s">
        <v>43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2:20" ht="23.25" customHeight="1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5"/>
    </row>
    <row r="4" spans="2:20" ht="39.75" customHeight="1">
      <c r="B4" s="34"/>
      <c r="E4" s="35"/>
      <c r="F4" s="18"/>
      <c r="G4" s="18"/>
      <c r="H4" s="18"/>
      <c r="I4" s="18"/>
      <c r="J4" s="18"/>
      <c r="K4" s="18"/>
      <c r="L4" s="18"/>
      <c r="M4" s="36"/>
      <c r="N4" s="18"/>
      <c r="O4" s="18"/>
      <c r="P4" s="18"/>
      <c r="Q4" s="36"/>
      <c r="R4" s="36"/>
      <c r="S4" s="36"/>
      <c r="T4" s="37"/>
    </row>
    <row r="5" spans="2:20" ht="23.25">
      <c r="B5" s="56" t="s">
        <v>1</v>
      </c>
      <c r="C5" s="57"/>
      <c r="D5" s="57"/>
      <c r="E5" s="57"/>
      <c r="F5" s="58"/>
      <c r="G5" s="36"/>
      <c r="H5" s="36"/>
      <c r="I5" s="36"/>
      <c r="J5" s="36"/>
      <c r="K5" s="36"/>
      <c r="L5" s="56" t="s">
        <v>44</v>
      </c>
      <c r="M5" s="57"/>
      <c r="N5" s="57"/>
      <c r="O5" s="58"/>
      <c r="P5" s="38"/>
      <c r="Q5" s="36"/>
      <c r="R5" s="56" t="s">
        <v>45</v>
      </c>
      <c r="S5" s="57"/>
      <c r="T5" s="58"/>
    </row>
    <row r="6" spans="2:20" ht="23.25">
      <c r="B6" s="20" t="s">
        <v>4</v>
      </c>
      <c r="C6" s="21" t="s">
        <v>5</v>
      </c>
      <c r="D6" s="21" t="s">
        <v>6</v>
      </c>
      <c r="E6" s="21" t="s">
        <v>7</v>
      </c>
      <c r="F6" s="22" t="s">
        <v>1</v>
      </c>
      <c r="G6" s="36"/>
      <c r="H6" s="36"/>
      <c r="I6" s="36"/>
      <c r="J6" s="36"/>
      <c r="K6" s="36"/>
      <c r="L6" s="20" t="s">
        <v>8</v>
      </c>
      <c r="M6" s="21" t="s">
        <v>46</v>
      </c>
      <c r="N6" s="21"/>
      <c r="O6" s="22" t="s">
        <v>10</v>
      </c>
      <c r="P6" s="36"/>
      <c r="Q6" s="36"/>
      <c r="R6" s="20" t="s">
        <v>11</v>
      </c>
      <c r="S6" s="20" t="s">
        <v>12</v>
      </c>
      <c r="T6" s="49"/>
    </row>
    <row r="7" spans="2:20" ht="23.25">
      <c r="B7" s="4">
        <v>1</v>
      </c>
      <c r="C7" s="3" t="s">
        <v>13</v>
      </c>
      <c r="D7" s="3" t="s">
        <v>14</v>
      </c>
      <c r="E7" s="23" t="str">
        <f>_xlfn.CONCAT(D7, " |", B7, C7)</f>
        <v>Research SolidWorks Docs |1A</v>
      </c>
      <c r="F7" s="10">
        <v>1</v>
      </c>
      <c r="G7" s="60"/>
      <c r="H7" s="60"/>
      <c r="I7" s="60"/>
      <c r="J7" s="36"/>
      <c r="K7" s="36"/>
      <c r="L7" s="15">
        <v>44956</v>
      </c>
      <c r="M7" s="16">
        <v>2</v>
      </c>
      <c r="N7" s="16"/>
      <c r="O7" s="26">
        <f>L7+M7+N7</f>
        <v>44958</v>
      </c>
      <c r="P7" s="38"/>
      <c r="Q7" s="36"/>
      <c r="R7" s="28">
        <f>IF($F$58="estimated",L7,O7)</f>
        <v>44956</v>
      </c>
      <c r="S7" s="29">
        <f>IF($F$58="estimated",O7-L7,#REF!-#REF!)</f>
        <v>2</v>
      </c>
      <c r="T7" s="30"/>
    </row>
    <row r="8" spans="2:20" ht="23.25">
      <c r="B8" s="4">
        <v>1</v>
      </c>
      <c r="C8" s="3" t="s">
        <v>13</v>
      </c>
      <c r="D8" s="3" t="s">
        <v>15</v>
      </c>
      <c r="E8" s="23" t="str">
        <f t="shared" ref="E8:E48" si="0">_xlfn.CONCAT(D8, " |", B8, C8)</f>
        <v>Write test code for starting |1A</v>
      </c>
      <c r="F8" s="11">
        <v>2</v>
      </c>
      <c r="G8" s="60"/>
      <c r="H8" s="60"/>
      <c r="I8" s="60"/>
      <c r="J8" s="36"/>
      <c r="K8" s="36"/>
      <c r="L8" s="15">
        <v>44956</v>
      </c>
      <c r="M8" s="16">
        <v>1</v>
      </c>
      <c r="N8" s="16"/>
      <c r="O8" s="26">
        <f>L8+M8+N8</f>
        <v>44957</v>
      </c>
      <c r="P8" s="38"/>
      <c r="Q8" s="36"/>
      <c r="R8" s="28">
        <f>IF($F$58="estimated",L8,O8)</f>
        <v>44956</v>
      </c>
      <c r="S8" s="29">
        <f>IF($F$58="estimated",O8-L8,#REF!-#REF!)</f>
        <v>1</v>
      </c>
      <c r="T8" s="30"/>
    </row>
    <row r="9" spans="2:20" ht="23.25">
      <c r="B9" s="4">
        <v>1</v>
      </c>
      <c r="C9" s="3" t="s">
        <v>13</v>
      </c>
      <c r="D9" s="3" t="s">
        <v>16</v>
      </c>
      <c r="E9" s="23" t="str">
        <f t="shared" si="0"/>
        <v>Write test code for attaching |1A</v>
      </c>
      <c r="F9" s="11">
        <v>2</v>
      </c>
      <c r="G9" s="60"/>
      <c r="H9" s="60"/>
      <c r="I9" s="60"/>
      <c r="J9" s="36"/>
      <c r="K9" s="36"/>
      <c r="L9" s="15">
        <v>44956</v>
      </c>
      <c r="M9" s="16">
        <v>1</v>
      </c>
      <c r="N9" s="16"/>
      <c r="O9" s="26">
        <f>L9+M9+N9</f>
        <v>44957</v>
      </c>
      <c r="P9" s="38"/>
      <c r="Q9" s="36"/>
      <c r="R9" s="28">
        <f>IF($F$58="estimated",L9,O9)</f>
        <v>44956</v>
      </c>
      <c r="S9" s="29">
        <f>IF($F$58="estimated",O9-L9,#REF!-#REF!)</f>
        <v>1</v>
      </c>
      <c r="T9" s="30"/>
    </row>
    <row r="10" spans="2:20" ht="23.25">
      <c r="B10" s="4">
        <v>1</v>
      </c>
      <c r="C10" s="3" t="s">
        <v>13</v>
      </c>
      <c r="D10" s="3" t="s">
        <v>17</v>
      </c>
      <c r="E10" s="23" t="str">
        <f t="shared" si="0"/>
        <v>Write test code window control |1A</v>
      </c>
      <c r="F10" s="11">
        <v>1.5</v>
      </c>
      <c r="G10" s="60"/>
      <c r="H10" s="60"/>
      <c r="I10" s="60"/>
      <c r="J10" s="36"/>
      <c r="K10" s="36"/>
      <c r="L10" s="15">
        <v>44957</v>
      </c>
      <c r="M10" s="16">
        <v>1</v>
      </c>
      <c r="N10" s="16"/>
      <c r="O10" s="26">
        <f>L10+M10+N10</f>
        <v>44958</v>
      </c>
      <c r="P10" s="38"/>
      <c r="Q10" s="36"/>
      <c r="R10" s="28">
        <f>IF($F$58="estimated",L10,O10)</f>
        <v>44957</v>
      </c>
      <c r="S10" s="29">
        <f>IF($F$58="estimated",O10-L10,#REF!-#REF!)</f>
        <v>1</v>
      </c>
      <c r="T10" s="30"/>
    </row>
    <row r="11" spans="2:20" ht="23.25">
      <c r="B11" s="4">
        <v>1</v>
      </c>
      <c r="C11" s="3" t="s">
        <v>13</v>
      </c>
      <c r="D11" s="3" t="s">
        <v>18</v>
      </c>
      <c r="E11" s="23" t="str">
        <f t="shared" si="0"/>
        <v>Create library from code |1A</v>
      </c>
      <c r="F11" s="11">
        <v>2</v>
      </c>
      <c r="G11" s="60"/>
      <c r="H11" s="60"/>
      <c r="I11" s="60"/>
      <c r="J11" s="36"/>
      <c r="K11" s="36"/>
      <c r="L11" s="15">
        <v>44958</v>
      </c>
      <c r="M11" s="16">
        <v>5</v>
      </c>
      <c r="N11" s="16"/>
      <c r="O11" s="26">
        <f>L11+M11+N11</f>
        <v>44963</v>
      </c>
      <c r="P11" s="38"/>
      <c r="Q11" s="36"/>
      <c r="R11" s="28">
        <f>IF($F$58="estimated",L11,O11)</f>
        <v>44958</v>
      </c>
      <c r="S11" s="29">
        <f>IF($F$58="estimated",O11-L11,#REF!-#REF!)</f>
        <v>5</v>
      </c>
      <c r="T11" s="30"/>
    </row>
    <row r="12" spans="2:20" ht="23.25">
      <c r="B12" s="4"/>
      <c r="C12" s="3"/>
      <c r="D12" s="3"/>
      <c r="E12" s="23"/>
      <c r="F12" s="11"/>
      <c r="G12" s="60"/>
      <c r="H12" s="60"/>
      <c r="I12" s="60"/>
      <c r="J12" s="36"/>
      <c r="K12" s="36"/>
      <c r="L12" s="15"/>
      <c r="M12" s="16"/>
      <c r="N12" s="16"/>
      <c r="O12" s="26"/>
      <c r="P12" s="38"/>
      <c r="Q12" s="36"/>
      <c r="R12" s="28"/>
      <c r="S12" s="29"/>
      <c r="T12" s="30"/>
    </row>
    <row r="13" spans="2:20" ht="23.25">
      <c r="B13" s="4">
        <v>1</v>
      </c>
      <c r="C13" s="3" t="s">
        <v>19</v>
      </c>
      <c r="D13" s="3" t="s">
        <v>14</v>
      </c>
      <c r="E13" s="23" t="str">
        <f t="shared" si="0"/>
        <v>Research SolidWorks Docs |1B</v>
      </c>
      <c r="F13" s="11">
        <v>3</v>
      </c>
      <c r="G13" s="60"/>
      <c r="H13" s="60"/>
      <c r="I13" s="60"/>
      <c r="J13" s="36"/>
      <c r="K13" s="36"/>
      <c r="L13" s="15">
        <v>44964</v>
      </c>
      <c r="M13" s="16">
        <v>8</v>
      </c>
      <c r="N13" s="16"/>
      <c r="O13" s="26">
        <f>L13+M13+N13</f>
        <v>44972</v>
      </c>
      <c r="P13" s="38"/>
      <c r="Q13" s="36"/>
      <c r="R13" s="28">
        <f>IF($F$58="estimated",L13,O13)</f>
        <v>44964</v>
      </c>
      <c r="S13" s="29">
        <f>IF($F$58="estimated",O13-L13,#REF!-#REF!)</f>
        <v>8</v>
      </c>
      <c r="T13" s="30"/>
    </row>
    <row r="14" spans="2:20" ht="23.25">
      <c r="B14" s="4">
        <v>1</v>
      </c>
      <c r="C14" s="3" t="s">
        <v>19</v>
      </c>
      <c r="D14" s="3" t="s">
        <v>47</v>
      </c>
      <c r="E14" s="23" t="str">
        <f t="shared" si="0"/>
        <v>Write code to create taskpane |1B</v>
      </c>
      <c r="F14" s="11">
        <v>6</v>
      </c>
      <c r="G14" s="60"/>
      <c r="H14" s="60"/>
      <c r="I14" s="60"/>
      <c r="J14" s="36"/>
      <c r="K14" s="36"/>
      <c r="L14" s="15">
        <v>44966</v>
      </c>
      <c r="M14" s="16">
        <v>4</v>
      </c>
      <c r="N14" s="16"/>
      <c r="O14" s="26">
        <f>L14+M14+N14</f>
        <v>44970</v>
      </c>
      <c r="P14" s="38"/>
      <c r="Q14" s="36"/>
      <c r="R14" s="28">
        <f>IF($F$58="estimated",L14,O14)</f>
        <v>44966</v>
      </c>
      <c r="S14" s="29">
        <f>IF($F$58="estimated",O14-L14,#REF!-#REF!)</f>
        <v>4</v>
      </c>
      <c r="T14" s="30"/>
    </row>
    <row r="15" spans="2:20" ht="23.25">
      <c r="B15" s="4">
        <v>1</v>
      </c>
      <c r="C15" s="3" t="s">
        <v>19</v>
      </c>
      <c r="D15" s="3" t="s">
        <v>20</v>
      </c>
      <c r="E15" s="23" t="str">
        <f t="shared" si="0"/>
        <v>Write test for listening to events |1B</v>
      </c>
      <c r="F15" s="11">
        <v>3</v>
      </c>
      <c r="G15" s="60"/>
      <c r="H15" s="60"/>
      <c r="I15" s="60"/>
      <c r="J15" s="36"/>
      <c r="K15" s="36"/>
      <c r="L15" s="15">
        <v>44970</v>
      </c>
      <c r="M15" s="16">
        <v>2</v>
      </c>
      <c r="N15" s="16"/>
      <c r="O15" s="26">
        <f>L15+M15+N15</f>
        <v>44972</v>
      </c>
      <c r="P15" s="38"/>
      <c r="Q15" s="36"/>
      <c r="R15" s="28">
        <f>IF($F$58="estimated",L15,O15)</f>
        <v>44970</v>
      </c>
      <c r="S15" s="29">
        <f>IF($F$58="estimated",O15-L15,#REF!-#REF!)</f>
        <v>2</v>
      </c>
      <c r="T15" s="30"/>
    </row>
    <row r="16" spans="2:20" ht="23.25">
      <c r="B16" s="4">
        <v>1</v>
      </c>
      <c r="C16" s="3" t="s">
        <v>19</v>
      </c>
      <c r="D16" s="3" t="s">
        <v>21</v>
      </c>
      <c r="E16" s="23" t="str">
        <f t="shared" si="0"/>
        <v>Write a logging utility for events |1B</v>
      </c>
      <c r="F16" s="11">
        <v>3</v>
      </c>
      <c r="G16" s="60" t="s">
        <v>48</v>
      </c>
      <c r="H16" s="60"/>
      <c r="I16" s="60"/>
      <c r="J16" s="36"/>
      <c r="K16" s="36"/>
      <c r="L16" s="15">
        <v>44972</v>
      </c>
      <c r="M16" s="16">
        <v>2</v>
      </c>
      <c r="N16" s="16"/>
      <c r="O16" s="26">
        <f>L16+M16+N16</f>
        <v>44974</v>
      </c>
      <c r="P16" s="38"/>
      <c r="Q16" s="36"/>
      <c r="R16" s="28">
        <f>IF($F$58="estimated",L16,O16)</f>
        <v>44972</v>
      </c>
      <c r="S16" s="29">
        <f>IF($F$58="estimated",O16-L16,#REF!-#REF!)</f>
        <v>2</v>
      </c>
      <c r="T16" s="30"/>
    </row>
    <row r="17" spans="2:20" ht="23.25">
      <c r="B17" s="4"/>
      <c r="C17" s="3"/>
      <c r="D17" s="3"/>
      <c r="E17" s="23"/>
      <c r="F17" s="11"/>
      <c r="G17" s="60"/>
      <c r="H17" s="60"/>
      <c r="I17" s="60"/>
      <c r="J17" s="36"/>
      <c r="K17" s="36"/>
      <c r="L17" s="15"/>
      <c r="M17" s="16"/>
      <c r="N17" s="16"/>
      <c r="O17" s="26"/>
      <c r="P17" s="38"/>
      <c r="Q17" s="36"/>
      <c r="R17" s="28"/>
      <c r="S17" s="29"/>
      <c r="T17" s="30"/>
    </row>
    <row r="18" spans="2:20" ht="23.25">
      <c r="B18" s="4">
        <v>1</v>
      </c>
      <c r="C18" s="3" t="s">
        <v>22</v>
      </c>
      <c r="D18" s="3" t="s">
        <v>14</v>
      </c>
      <c r="E18" s="23" t="str">
        <f t="shared" si="0"/>
        <v>Research SolidWorks Docs |1C</v>
      </c>
      <c r="F18" s="11">
        <v>3</v>
      </c>
      <c r="G18" s="60"/>
      <c r="H18" s="60"/>
      <c r="I18" s="60"/>
      <c r="J18" s="36"/>
      <c r="K18" s="36"/>
      <c r="L18" s="15">
        <v>44975</v>
      </c>
      <c r="M18" s="16">
        <v>7</v>
      </c>
      <c r="N18" s="16"/>
      <c r="O18" s="26">
        <f>L18+M18+N18</f>
        <v>44982</v>
      </c>
      <c r="P18" s="38"/>
      <c r="Q18" s="36"/>
      <c r="R18" s="28">
        <f>IF($F$58="estimated",L18,O18)</f>
        <v>44975</v>
      </c>
      <c r="S18" s="29">
        <f>IF($F$58="estimated",O18-L18,#REF!-#REF!)</f>
        <v>7</v>
      </c>
      <c r="T18" s="30"/>
    </row>
    <row r="19" spans="2:20" ht="23.25">
      <c r="B19" s="4">
        <v>1</v>
      </c>
      <c r="C19" s="3" t="s">
        <v>22</v>
      </c>
      <c r="D19" s="3" t="s">
        <v>23</v>
      </c>
      <c r="E19" s="23" t="str">
        <f t="shared" si="0"/>
        <v>Code to list part attributes |1C</v>
      </c>
      <c r="F19" s="11">
        <v>6</v>
      </c>
      <c r="G19" s="60"/>
      <c r="H19" s="107" t="s">
        <v>49</v>
      </c>
      <c r="I19" s="108"/>
      <c r="J19" s="109"/>
      <c r="K19" s="36"/>
      <c r="L19" s="15">
        <v>44975</v>
      </c>
      <c r="M19" s="16">
        <v>4</v>
      </c>
      <c r="N19" s="16"/>
      <c r="O19" s="26">
        <f>L19+M19+N19</f>
        <v>44979</v>
      </c>
      <c r="P19" s="38"/>
      <c r="Q19" s="36"/>
      <c r="R19" s="28">
        <f>IF($F$58="estimated",L19,O19)</f>
        <v>44975</v>
      </c>
      <c r="S19" s="29">
        <f>IF($F$58="estimated",O19-L19,#REF!-#REF!)</f>
        <v>4</v>
      </c>
      <c r="T19" s="30"/>
    </row>
    <row r="20" spans="2:20" ht="23.25">
      <c r="B20" s="4">
        <v>1</v>
      </c>
      <c r="C20" s="3" t="s">
        <v>22</v>
      </c>
      <c r="D20" s="3" t="s">
        <v>25</v>
      </c>
      <c r="E20" s="23" t="str">
        <f t="shared" si="0"/>
        <v>Code to list assembly attributes |1C</v>
      </c>
      <c r="F20" s="11">
        <v>1</v>
      </c>
      <c r="G20" s="60"/>
      <c r="H20" s="102" t="s">
        <v>50</v>
      </c>
      <c r="I20" s="80"/>
      <c r="J20" s="103"/>
      <c r="K20" s="36"/>
      <c r="L20" s="15">
        <v>44979</v>
      </c>
      <c r="M20" s="16">
        <v>3</v>
      </c>
      <c r="N20" s="16"/>
      <c r="O20" s="26">
        <f>L20+M20+N20</f>
        <v>44982</v>
      </c>
      <c r="P20" s="38"/>
      <c r="Q20" s="36"/>
      <c r="R20" s="28">
        <f>IF($F$58="estimated",L20,O20)</f>
        <v>44979</v>
      </c>
      <c r="S20" s="29">
        <f>IF($F$58="estimated",O20-L20,#REF!-#REF!)</f>
        <v>3</v>
      </c>
      <c r="T20" s="30"/>
    </row>
    <row r="21" spans="2:20" ht="23.25">
      <c r="B21" s="4">
        <v>2</v>
      </c>
      <c r="C21" s="3" t="s">
        <v>13</v>
      </c>
      <c r="D21" s="3" t="s">
        <v>27</v>
      </c>
      <c r="E21" s="23" t="str">
        <f>_xlfn.CONCAT(D21, " |", B21, C21)</f>
        <v>Learn to create .NET GUIs |2A</v>
      </c>
      <c r="F21" s="11">
        <v>5</v>
      </c>
      <c r="G21" s="60"/>
      <c r="H21" s="104" t="s">
        <v>51</v>
      </c>
      <c r="I21" s="105"/>
      <c r="J21" s="106"/>
      <c r="K21" s="36"/>
      <c r="L21" s="15">
        <v>44990</v>
      </c>
      <c r="M21" s="16">
        <v>4</v>
      </c>
      <c r="N21" s="16"/>
      <c r="O21" s="26">
        <f>L21+M21+N21</f>
        <v>44994</v>
      </c>
      <c r="P21" s="38"/>
      <c r="Q21" s="36"/>
      <c r="R21" s="28">
        <f>IF($F$58="estimated",L21,O21)</f>
        <v>44990</v>
      </c>
      <c r="S21" s="29">
        <f>IF($F$58="estimated",O21-L21,#REF!-#REF!)</f>
        <v>4</v>
      </c>
      <c r="T21" s="30"/>
    </row>
    <row r="22" spans="2:20" ht="23.25">
      <c r="B22" s="4">
        <v>2</v>
      </c>
      <c r="C22" s="3" t="s">
        <v>13</v>
      </c>
      <c r="D22" s="3" t="s">
        <v>28</v>
      </c>
      <c r="E22" s="23" t="str">
        <f>_xlfn.CONCAT(D22, " |", B22, C22)</f>
        <v>Create the desktop GUI for viewing projects |2A</v>
      </c>
      <c r="F22" s="11">
        <v>4</v>
      </c>
      <c r="G22" s="60"/>
      <c r="H22" s="60"/>
      <c r="I22" s="60"/>
      <c r="J22" s="36"/>
      <c r="K22" s="36"/>
      <c r="L22" s="15">
        <v>44992</v>
      </c>
      <c r="M22" s="16">
        <v>4</v>
      </c>
      <c r="N22" s="16"/>
      <c r="O22" s="26">
        <f>L22+M22+N22</f>
        <v>44996</v>
      </c>
      <c r="P22" s="36"/>
      <c r="Q22" s="36"/>
      <c r="R22" s="28">
        <f>IF($F$58="estimated",L22,O22)</f>
        <v>44992</v>
      </c>
      <c r="S22" s="29">
        <f>IF($F$58="estimated",O22-L22,#REF!-#REF!)</f>
        <v>4</v>
      </c>
      <c r="T22" s="30"/>
    </row>
    <row r="23" spans="2:20" ht="23.25">
      <c r="B23" s="4">
        <v>1</v>
      </c>
      <c r="C23" s="3" t="s">
        <v>19</v>
      </c>
      <c r="D23" s="3" t="s">
        <v>52</v>
      </c>
      <c r="E23" s="23" t="str">
        <f>_xlfn.CONCAT(D23, " |", B23, C23)</f>
        <v>Create library for event code |1B</v>
      </c>
      <c r="F23" s="11"/>
      <c r="G23" s="60"/>
      <c r="H23" s="60"/>
      <c r="I23" s="60"/>
      <c r="J23" s="36"/>
      <c r="K23" s="36"/>
      <c r="L23" s="15"/>
      <c r="M23" s="16"/>
      <c r="N23" s="16"/>
      <c r="O23" s="26">
        <f>L23+M23+N23</f>
        <v>0</v>
      </c>
      <c r="P23" s="38"/>
      <c r="Q23" s="36"/>
      <c r="R23" s="28">
        <f>IF($F$58="estimated",L23,O23)</f>
        <v>0</v>
      </c>
      <c r="S23" s="29">
        <f>IF($F$58="estimated",O23-L23,#REF!-#REF!)</f>
        <v>0</v>
      </c>
      <c r="T23" s="30"/>
    </row>
    <row r="24" spans="2:20" ht="23.25">
      <c r="B24" s="4"/>
      <c r="C24" s="3"/>
      <c r="D24" s="3"/>
      <c r="E24" s="23"/>
      <c r="F24" s="11"/>
      <c r="G24" s="60"/>
      <c r="H24" s="60"/>
      <c r="I24" s="60"/>
      <c r="J24" s="36"/>
      <c r="K24" s="36"/>
      <c r="L24" s="15"/>
      <c r="M24" s="16"/>
      <c r="N24" s="16"/>
      <c r="O24" s="26"/>
      <c r="P24" s="38"/>
      <c r="Q24" s="36"/>
      <c r="R24" s="28">
        <f>IF($F$58="estimated",L24,O24)</f>
        <v>0</v>
      </c>
      <c r="S24" s="29">
        <f>IF($F$58="estimated",O24-L24,#REF!-#REF!)</f>
        <v>0</v>
      </c>
      <c r="T24" s="30"/>
    </row>
    <row r="25" spans="2:20" ht="23.25">
      <c r="B25" s="93">
        <v>1</v>
      </c>
      <c r="C25" s="94" t="s">
        <v>22</v>
      </c>
      <c r="D25" s="94" t="s">
        <v>24</v>
      </c>
      <c r="E25" s="94" t="str">
        <f>_xlfn.CONCAT(D25, " |", B25, C25)</f>
        <v>Code to change part attributes |1C</v>
      </c>
      <c r="F25" s="95">
        <v>0</v>
      </c>
      <c r="G25" s="60"/>
      <c r="H25" s="60"/>
      <c r="I25" s="60"/>
      <c r="J25" s="36"/>
      <c r="K25" s="36"/>
      <c r="L25" s="96"/>
      <c r="M25" s="97"/>
      <c r="N25" s="97"/>
      <c r="O25" s="98">
        <f>L25+M25+N25</f>
        <v>0</v>
      </c>
      <c r="P25" s="38"/>
      <c r="Q25" s="36"/>
      <c r="R25" s="99">
        <f>IF($F$58="estimated",L25,O25)</f>
        <v>0</v>
      </c>
      <c r="S25" s="100">
        <f>IF($F$58="estimated",O25-L25,#REF!-#REF!)</f>
        <v>0</v>
      </c>
      <c r="T25" s="101"/>
    </row>
    <row r="26" spans="2:20" ht="23.25">
      <c r="B26" s="93">
        <v>1</v>
      </c>
      <c r="C26" s="94" t="s">
        <v>22</v>
      </c>
      <c r="D26" s="94" t="s">
        <v>26</v>
      </c>
      <c r="E26" s="94" t="str">
        <f>_xlfn.CONCAT(D26, " |", B26, C26)</f>
        <v>Code to change assembly attributes. |1C</v>
      </c>
      <c r="F26" s="95">
        <v>0</v>
      </c>
      <c r="G26" s="60"/>
      <c r="H26" s="60"/>
      <c r="I26" s="60"/>
      <c r="J26" s="36"/>
      <c r="K26" s="36"/>
      <c r="L26" s="96"/>
      <c r="M26" s="97"/>
      <c r="N26" s="97"/>
      <c r="O26" s="98">
        <f>L26+M26+N26</f>
        <v>0</v>
      </c>
      <c r="P26" s="38"/>
      <c r="Q26" s="36"/>
      <c r="R26" s="99">
        <f>IF($F$58="estimated",L26,O26)</f>
        <v>0</v>
      </c>
      <c r="S26" s="100">
        <f>IF($F$58="estimated",O26-L26,#REF!-#REF!)</f>
        <v>0</v>
      </c>
      <c r="T26" s="101"/>
    </row>
    <row r="27" spans="2:20" ht="23.25">
      <c r="B27" s="93">
        <v>1</v>
      </c>
      <c r="C27" s="94" t="s">
        <v>22</v>
      </c>
      <c r="D27" s="94" t="s">
        <v>18</v>
      </c>
      <c r="E27" s="94" t="str">
        <f>_xlfn.CONCAT(D27, " |", B27, C27)</f>
        <v>Create library from code |1C</v>
      </c>
      <c r="F27" s="95">
        <v>0</v>
      </c>
      <c r="G27" s="60"/>
      <c r="H27" s="60"/>
      <c r="I27" s="60"/>
      <c r="J27" s="36"/>
      <c r="K27" s="36"/>
      <c r="L27" s="96"/>
      <c r="M27" s="97"/>
      <c r="N27" s="97"/>
      <c r="O27" s="98">
        <f>L27+M27+N27</f>
        <v>0</v>
      </c>
      <c r="P27" s="38"/>
      <c r="Q27" s="36"/>
      <c r="R27" s="99">
        <f>IF($F$58="estimated",L27,O27)</f>
        <v>0</v>
      </c>
      <c r="S27" s="100">
        <f>IF($F$58="estimated",O27-L27,#REF!-#REF!)</f>
        <v>0</v>
      </c>
      <c r="T27" s="101"/>
    </row>
    <row r="28" spans="2:20" ht="23.25">
      <c r="B28" s="4"/>
      <c r="C28" s="3"/>
      <c r="D28" s="3"/>
      <c r="E28" s="23"/>
      <c r="F28" s="11"/>
      <c r="G28" s="60"/>
      <c r="H28" s="60"/>
      <c r="I28" s="60"/>
      <c r="J28" s="36"/>
      <c r="K28" s="36"/>
      <c r="L28" s="15"/>
      <c r="M28" s="16"/>
      <c r="N28" s="16"/>
      <c r="O28" s="26"/>
      <c r="P28" s="36"/>
      <c r="Q28" s="36"/>
      <c r="R28" s="28">
        <f>IF($F$58="estimated",L28,O28)</f>
        <v>0</v>
      </c>
      <c r="S28" s="29">
        <f>IF($F$58="estimated",O28-L28,#REF!-#REF!)</f>
        <v>0</v>
      </c>
      <c r="T28" s="30"/>
    </row>
    <row r="29" spans="2:20" ht="23.25">
      <c r="B29" s="4">
        <v>2</v>
      </c>
      <c r="C29" s="3" t="s">
        <v>19</v>
      </c>
      <c r="D29" s="3" t="s">
        <v>29</v>
      </c>
      <c r="E29" s="23" t="str">
        <f t="shared" si="0"/>
        <v>Create a form for project creation |2B</v>
      </c>
      <c r="F29" s="11">
        <v>3</v>
      </c>
      <c r="G29" s="60"/>
      <c r="H29" s="60"/>
      <c r="I29" s="60"/>
      <c r="J29" s="36"/>
      <c r="K29" s="36"/>
      <c r="L29" s="15">
        <v>45008</v>
      </c>
      <c r="M29" s="16">
        <v>1</v>
      </c>
      <c r="N29" s="16"/>
      <c r="O29" s="26">
        <f>L29+M29+N29</f>
        <v>45009</v>
      </c>
      <c r="P29" s="36"/>
      <c r="Q29" s="36"/>
      <c r="R29" s="28">
        <f>IF($F$58="estimated",L29,O29)</f>
        <v>45008</v>
      </c>
      <c r="S29" s="29">
        <f>IF($F$58="estimated",O29-L29,#REF!-#REF!)</f>
        <v>1</v>
      </c>
      <c r="T29" s="30"/>
    </row>
    <row r="30" spans="2:20" ht="23.25">
      <c r="B30" s="4">
        <v>2</v>
      </c>
      <c r="C30" s="3" t="s">
        <v>19</v>
      </c>
      <c r="D30" s="3" t="s">
        <v>30</v>
      </c>
      <c r="E30" s="23" t="str">
        <f t="shared" si="0"/>
        <v>Create a form for picking pre-existing parts |2B</v>
      </c>
      <c r="F30" s="11">
        <v>2</v>
      </c>
      <c r="G30" s="60"/>
      <c r="H30" s="60"/>
      <c r="I30" s="60"/>
      <c r="J30" s="36"/>
      <c r="K30" s="36"/>
      <c r="L30" s="15">
        <v>45009</v>
      </c>
      <c r="M30" s="16">
        <v>1</v>
      </c>
      <c r="N30" s="16"/>
      <c r="O30" s="26">
        <f>L30+M30+N30</f>
        <v>45010</v>
      </c>
      <c r="P30" s="36"/>
      <c r="Q30" s="36"/>
      <c r="R30" s="28">
        <f>IF($F$58="estimated",L30,O30)</f>
        <v>45009</v>
      </c>
      <c r="S30" s="29">
        <f>IF($F$58="estimated",O30-L30,#REF!-#REF!)</f>
        <v>1</v>
      </c>
      <c r="T30" s="30"/>
    </row>
    <row r="31" spans="2:20" ht="23.25">
      <c r="B31" s="4">
        <v>2</v>
      </c>
      <c r="C31" s="3" t="s">
        <v>19</v>
      </c>
      <c r="D31" s="3" t="s">
        <v>31</v>
      </c>
      <c r="E31" s="23" t="str">
        <f t="shared" si="0"/>
        <v>Interface both forms with SolidWorks |2B</v>
      </c>
      <c r="F31" s="11">
        <v>4</v>
      </c>
      <c r="G31" s="60"/>
      <c r="H31" s="60"/>
      <c r="I31" s="60"/>
      <c r="J31" s="36"/>
      <c r="K31" s="36"/>
      <c r="L31" s="15">
        <v>45010</v>
      </c>
      <c r="M31" s="16">
        <v>2</v>
      </c>
      <c r="N31" s="16"/>
      <c r="O31" s="26">
        <f>L31+M31+N31</f>
        <v>45012</v>
      </c>
      <c r="P31" s="36"/>
      <c r="Q31" s="36"/>
      <c r="R31" s="28">
        <f>IF($F$58="estimated",L31,O31)</f>
        <v>45010</v>
      </c>
      <c r="S31" s="29">
        <f>IF($F$58="estimated",O31-L31,#REF!-#REF!)</f>
        <v>2</v>
      </c>
      <c r="T31" s="30"/>
    </row>
    <row r="32" spans="2:20" ht="23.25">
      <c r="B32" s="4"/>
      <c r="C32" s="3"/>
      <c r="D32" s="3"/>
      <c r="E32" s="23"/>
      <c r="F32" s="11"/>
      <c r="G32" s="60"/>
      <c r="H32" s="60"/>
      <c r="I32" s="60"/>
      <c r="J32" s="36"/>
      <c r="K32" s="36"/>
      <c r="L32" s="15"/>
      <c r="M32" s="16"/>
      <c r="N32" s="16"/>
      <c r="O32" s="26"/>
      <c r="P32" s="36"/>
      <c r="Q32" s="36"/>
      <c r="R32" s="28">
        <f>IF($F$58="estimated",L32,O32)</f>
        <v>0</v>
      </c>
      <c r="S32" s="29">
        <f>IF($F$58="estimated",O32-L32,#REF!-#REF!)</f>
        <v>0</v>
      </c>
      <c r="T32" s="30"/>
    </row>
    <row r="33" spans="2:20" ht="23.25">
      <c r="B33" s="93">
        <v>2</v>
      </c>
      <c r="C33" s="94" t="s">
        <v>22</v>
      </c>
      <c r="D33" s="94" t="s">
        <v>32</v>
      </c>
      <c r="E33" s="94" t="str">
        <f t="shared" si="0"/>
        <v>Create project properties viewer |2C</v>
      </c>
      <c r="F33" s="95">
        <v>0</v>
      </c>
      <c r="G33" s="60"/>
      <c r="H33" s="60"/>
      <c r="I33" s="60"/>
      <c r="J33" s="36"/>
      <c r="K33" s="36"/>
      <c r="L33" s="96"/>
      <c r="M33" s="97"/>
      <c r="N33" s="97"/>
      <c r="O33" s="98">
        <f>L33+M33+N33</f>
        <v>0</v>
      </c>
      <c r="P33" s="36"/>
      <c r="Q33" s="36"/>
      <c r="R33" s="99">
        <f>IF($F$58="estimated",L33,O33)</f>
        <v>0</v>
      </c>
      <c r="S33" s="100">
        <f>IF($F$58="estimated",O33-L33,#REF!-#REF!)</f>
        <v>0</v>
      </c>
      <c r="T33" s="101"/>
    </row>
    <row r="34" spans="2:20" ht="23.25">
      <c r="B34" s="93">
        <v>2</v>
      </c>
      <c r="C34" s="94" t="s">
        <v>22</v>
      </c>
      <c r="D34" s="94" t="s">
        <v>33</v>
      </c>
      <c r="E34" s="94" t="str">
        <f t="shared" si="0"/>
        <v>Use library to interface with SolidWorks |2C</v>
      </c>
      <c r="F34" s="95">
        <v>0</v>
      </c>
      <c r="G34" s="60"/>
      <c r="H34" s="60"/>
      <c r="I34" s="60"/>
      <c r="J34" s="36"/>
      <c r="K34" s="36"/>
      <c r="L34" s="96"/>
      <c r="M34" s="97"/>
      <c r="N34" s="97"/>
      <c r="O34" s="98">
        <f>L34+M34+N34</f>
        <v>0</v>
      </c>
      <c r="P34" s="36"/>
      <c r="Q34" s="36"/>
      <c r="R34" s="99">
        <f>IF($F$58="estimated",L34,O34)</f>
        <v>0</v>
      </c>
      <c r="S34" s="100">
        <f>IF($F$58="estimated",O34-L34,#REF!-#REF!)</f>
        <v>0</v>
      </c>
      <c r="T34" s="101"/>
    </row>
    <row r="35" spans="2:20" ht="23.25">
      <c r="B35" s="4"/>
      <c r="C35" s="3"/>
      <c r="D35" s="3"/>
      <c r="E35" s="23"/>
      <c r="F35" s="11"/>
      <c r="G35" s="60"/>
      <c r="H35" s="60"/>
      <c r="I35" s="60"/>
      <c r="J35" s="36"/>
      <c r="K35" s="36"/>
      <c r="L35" s="15"/>
      <c r="M35" s="16"/>
      <c r="N35" s="16"/>
      <c r="O35" s="26"/>
      <c r="P35" s="36"/>
      <c r="Q35" s="36"/>
      <c r="R35" s="28">
        <f>IF($F$58="estimated",L35,O35)</f>
        <v>0</v>
      </c>
      <c r="S35" s="29">
        <f>IF($F$58="estimated",O35-L35,#REF!-#REF!)</f>
        <v>0</v>
      </c>
      <c r="T35" s="30"/>
    </row>
    <row r="36" spans="2:20" ht="23.25">
      <c r="B36" s="4">
        <v>3</v>
      </c>
      <c r="C36" s="3" t="s">
        <v>13</v>
      </c>
      <c r="D36" s="3" t="s">
        <v>34</v>
      </c>
      <c r="E36" s="23" t="str">
        <f t="shared" si="0"/>
        <v>Setup sqlite database |3A</v>
      </c>
      <c r="F36" s="11">
        <v>2</v>
      </c>
      <c r="G36" s="60"/>
      <c r="H36" s="60"/>
      <c r="I36" s="60"/>
      <c r="J36" s="36"/>
      <c r="K36" s="36"/>
      <c r="L36" s="15">
        <v>45003</v>
      </c>
      <c r="M36" s="16">
        <v>1</v>
      </c>
      <c r="N36" s="16"/>
      <c r="O36" s="26">
        <f>L36+M36+N36</f>
        <v>45004</v>
      </c>
      <c r="P36" s="36"/>
      <c r="Q36" s="36"/>
      <c r="R36" s="28">
        <f>IF($F$58="estimated",L36,O36)</f>
        <v>45003</v>
      </c>
      <c r="S36" s="29">
        <f>IF($F$58="estimated",O36-L36,#REF!-#REF!)</f>
        <v>1</v>
      </c>
      <c r="T36" s="30"/>
    </row>
    <row r="37" spans="2:20" ht="23.25">
      <c r="B37" s="4">
        <v>3</v>
      </c>
      <c r="C37" s="3" t="s">
        <v>13</v>
      </c>
      <c r="D37" s="3" t="s">
        <v>35</v>
      </c>
      <c r="E37" s="23" t="str">
        <f t="shared" si="0"/>
        <v>Write interface to Flask server |3A</v>
      </c>
      <c r="F37" s="11">
        <v>6</v>
      </c>
      <c r="G37" s="60"/>
      <c r="H37" s="60"/>
      <c r="I37" s="60"/>
      <c r="J37" s="36"/>
      <c r="K37" s="36"/>
      <c r="L37" s="15">
        <v>44640</v>
      </c>
      <c r="M37" s="16">
        <v>2</v>
      </c>
      <c r="N37" s="16"/>
      <c r="O37" s="26">
        <f>L37+M37+N37</f>
        <v>44642</v>
      </c>
      <c r="P37" s="36"/>
      <c r="Q37" s="36"/>
      <c r="R37" s="28">
        <f>IF($F$58="estimated",L37,O37)</f>
        <v>44640</v>
      </c>
      <c r="S37" s="29">
        <f>IF($F$58="estimated",O37-L37,#REF!-#REF!)</f>
        <v>2</v>
      </c>
      <c r="T37" s="30"/>
    </row>
    <row r="38" spans="2:20" ht="23.25">
      <c r="B38" s="4"/>
      <c r="C38" s="3"/>
      <c r="D38" s="3"/>
      <c r="E38" s="23"/>
      <c r="F38" s="11"/>
      <c r="G38" s="60"/>
      <c r="H38" s="60"/>
      <c r="I38" s="60"/>
      <c r="J38" s="36"/>
      <c r="K38" s="36"/>
      <c r="L38" s="15"/>
      <c r="M38" s="16"/>
      <c r="N38" s="16"/>
      <c r="O38" s="26"/>
      <c r="P38" s="36"/>
      <c r="Q38" s="36"/>
      <c r="R38" s="28">
        <f>IF($F$58="estimated",L38,O38)</f>
        <v>0</v>
      </c>
      <c r="S38" s="29">
        <f>IF($F$58="estimated",O38-L38,#REF!-#REF!)</f>
        <v>0</v>
      </c>
      <c r="T38" s="30"/>
    </row>
    <row r="39" spans="2:20" ht="23.25">
      <c r="B39" s="61">
        <v>3</v>
      </c>
      <c r="C39" s="62" t="s">
        <v>19</v>
      </c>
      <c r="D39" s="62" t="s">
        <v>36</v>
      </c>
      <c r="E39" s="63" t="str">
        <f t="shared" si="0"/>
        <v>Build Flask API |3B</v>
      </c>
      <c r="F39" s="64">
        <v>6</v>
      </c>
      <c r="G39" s="60"/>
      <c r="H39" s="60"/>
      <c r="I39" s="60"/>
      <c r="J39" s="36"/>
      <c r="K39" s="36"/>
      <c r="L39" s="15">
        <v>44998</v>
      </c>
      <c r="M39" s="16">
        <v>5</v>
      </c>
      <c r="N39" s="16"/>
      <c r="O39" s="26">
        <f>L39+M39+N39</f>
        <v>45003</v>
      </c>
      <c r="P39" s="36"/>
      <c r="Q39" s="36"/>
      <c r="R39" s="28">
        <f>IF($F$58="estimated",L39,O39)</f>
        <v>44998</v>
      </c>
      <c r="S39" s="29">
        <f>IF($F$58="estimated",O39-L39,#REF!-#REF!)</f>
        <v>5</v>
      </c>
      <c r="T39" s="30"/>
    </row>
    <row r="40" spans="2:20" ht="23.25">
      <c r="B40" s="4">
        <v>3</v>
      </c>
      <c r="C40" s="3" t="s">
        <v>19</v>
      </c>
      <c r="D40" s="3" t="s">
        <v>37</v>
      </c>
      <c r="E40" s="23" t="str">
        <f t="shared" si="0"/>
        <v>Add local file io |3B</v>
      </c>
      <c r="F40" s="11">
        <v>12</v>
      </c>
      <c r="G40" s="60"/>
      <c r="H40" s="60"/>
      <c r="I40" s="60"/>
      <c r="J40" s="36"/>
      <c r="K40" s="36"/>
      <c r="L40" s="70">
        <v>45000</v>
      </c>
      <c r="M40" s="71">
        <v>7</v>
      </c>
      <c r="N40" s="71"/>
      <c r="O40" s="72">
        <f>L40+M40+N40</f>
        <v>45007</v>
      </c>
      <c r="P40" s="36"/>
      <c r="Q40" s="36"/>
      <c r="R40" s="28">
        <f>IF($F$58="estimated",L40,O40)</f>
        <v>45000</v>
      </c>
      <c r="S40" s="29">
        <f>IF($F$58="estimated",O40-L40,#REF!-#REF!)</f>
        <v>7</v>
      </c>
      <c r="T40" s="30"/>
    </row>
    <row r="41" spans="2:20" ht="23.25">
      <c r="B41" s="4">
        <v>3</v>
      </c>
      <c r="C41" s="3" t="s">
        <v>19</v>
      </c>
      <c r="D41" s="3" t="s">
        <v>38</v>
      </c>
      <c r="E41" s="23" t="str">
        <f t="shared" si="0"/>
        <v>Add post requests |3B</v>
      </c>
      <c r="F41" s="11">
        <v>2</v>
      </c>
      <c r="G41" s="60"/>
      <c r="H41" s="60"/>
      <c r="I41" s="60"/>
      <c r="J41" s="36"/>
      <c r="K41" s="36"/>
      <c r="L41" s="74">
        <v>44999</v>
      </c>
      <c r="M41" s="73">
        <v>2</v>
      </c>
      <c r="N41" s="73"/>
      <c r="O41" s="75">
        <f>L41+M41+N41</f>
        <v>45001</v>
      </c>
      <c r="P41" s="36"/>
      <c r="Q41" s="36"/>
      <c r="R41" s="28">
        <f>IF($F$58="estimated",L41,O41)</f>
        <v>44999</v>
      </c>
      <c r="S41" s="29">
        <f>IF($F$58="estimated",O41-L41,#REF!-#REF!)</f>
        <v>2</v>
      </c>
      <c r="T41" s="30"/>
    </row>
    <row r="42" spans="2:20" ht="23.25">
      <c r="B42" s="4"/>
      <c r="C42" s="3"/>
      <c r="D42" s="3"/>
      <c r="E42" s="23"/>
      <c r="F42" s="11"/>
      <c r="G42" s="60"/>
      <c r="H42" s="60"/>
      <c r="I42" s="60"/>
      <c r="J42" s="36"/>
      <c r="K42" s="36"/>
      <c r="L42" s="74"/>
      <c r="M42" s="73"/>
      <c r="N42" s="73"/>
      <c r="O42" s="75"/>
      <c r="P42" s="36"/>
      <c r="Q42" s="36"/>
      <c r="R42" s="28">
        <f t="shared" ref="R42:R48" si="1">IF($F$58="estimated",L42,O42)</f>
        <v>0</v>
      </c>
      <c r="S42" s="29">
        <f>IF($F$58="estimated",O42-L42,#REF!-#REF!)</f>
        <v>0</v>
      </c>
      <c r="T42" s="30"/>
    </row>
    <row r="43" spans="2:20" ht="23.25">
      <c r="B43" s="87">
        <v>4</v>
      </c>
      <c r="C43" s="88" t="s">
        <v>19</v>
      </c>
      <c r="D43" s="88" t="s">
        <v>53</v>
      </c>
      <c r="E43" s="88" t="str">
        <f t="shared" si="0"/>
        <v>Research SolidWorks Docs for Taskpane |4B</v>
      </c>
      <c r="F43" s="89">
        <v>2</v>
      </c>
      <c r="G43" s="36"/>
      <c r="H43" s="36"/>
      <c r="I43" s="36"/>
      <c r="J43" s="36"/>
      <c r="K43" s="36"/>
      <c r="L43" s="81">
        <v>45001</v>
      </c>
      <c r="M43" s="82">
        <v>4</v>
      </c>
      <c r="N43" s="82"/>
      <c r="O43" s="83">
        <f t="shared" ref="O43:O48" si="2">L43+M43+N43</f>
        <v>45005</v>
      </c>
      <c r="P43" s="36"/>
      <c r="Q43" s="36"/>
      <c r="R43" s="84">
        <f t="shared" si="1"/>
        <v>45001</v>
      </c>
      <c r="S43" s="85">
        <f>IF($F$58="estimated",O43-L43,#REF!-#REF!)</f>
        <v>4</v>
      </c>
      <c r="T43" s="86"/>
    </row>
    <row r="44" spans="2:20" ht="23.25">
      <c r="B44" s="87">
        <v>4</v>
      </c>
      <c r="C44" s="88" t="s">
        <v>13</v>
      </c>
      <c r="D44" s="88" t="s">
        <v>54</v>
      </c>
      <c r="E44" s="88" t="str">
        <f t="shared" si="0"/>
        <v>Create taskpane dialog |4A</v>
      </c>
      <c r="F44" s="89">
        <v>6</v>
      </c>
      <c r="G44" s="36"/>
      <c r="H44" s="36"/>
      <c r="I44" s="36"/>
      <c r="J44" s="36"/>
      <c r="K44" s="36"/>
      <c r="L44" s="81">
        <v>45002</v>
      </c>
      <c r="M44" s="82">
        <v>5</v>
      </c>
      <c r="N44" s="82"/>
      <c r="O44" s="83">
        <f t="shared" si="2"/>
        <v>45007</v>
      </c>
      <c r="P44" s="36"/>
      <c r="Q44" s="36"/>
      <c r="R44" s="84">
        <f t="shared" si="1"/>
        <v>45002</v>
      </c>
      <c r="S44" s="85">
        <f>IF($F$58="estimated",O44-L44,#REF!-#REF!)</f>
        <v>5</v>
      </c>
      <c r="T44" s="86"/>
    </row>
    <row r="45" spans="2:20" ht="23.25">
      <c r="B45" s="87">
        <v>4</v>
      </c>
      <c r="C45" s="88" t="s">
        <v>13</v>
      </c>
      <c r="D45" s="88" t="s">
        <v>55</v>
      </c>
      <c r="E45" s="88" t="str">
        <f t="shared" si="0"/>
        <v>Interface taskpane with main program |4A</v>
      </c>
      <c r="F45" s="89">
        <v>8</v>
      </c>
      <c r="G45" s="36"/>
      <c r="H45" s="36"/>
      <c r="I45" s="36"/>
      <c r="J45" s="36"/>
      <c r="K45" s="36"/>
      <c r="L45" s="81">
        <v>45003</v>
      </c>
      <c r="M45" s="82">
        <v>6</v>
      </c>
      <c r="N45" s="82"/>
      <c r="O45" s="83">
        <f t="shared" si="2"/>
        <v>45009</v>
      </c>
      <c r="P45" s="36"/>
      <c r="Q45" s="36"/>
      <c r="R45" s="84">
        <f t="shared" si="1"/>
        <v>45003</v>
      </c>
      <c r="S45" s="85">
        <f>IF($F$58="estimated",O45-L45,#REF!-#REF!)</f>
        <v>6</v>
      </c>
      <c r="T45" s="86"/>
    </row>
    <row r="46" spans="2:20" ht="23.25">
      <c r="B46" s="78"/>
      <c r="C46" s="23"/>
      <c r="D46" s="23"/>
      <c r="E46" s="23"/>
      <c r="F46" s="79"/>
      <c r="G46" s="36"/>
      <c r="H46" s="36"/>
      <c r="I46" s="36"/>
      <c r="J46" s="36"/>
      <c r="K46" s="36"/>
      <c r="L46" s="74"/>
      <c r="M46" s="73"/>
      <c r="N46" s="73"/>
      <c r="O46" s="75"/>
      <c r="P46" s="36"/>
      <c r="Q46" s="36"/>
      <c r="R46" s="28">
        <f t="shared" si="1"/>
        <v>0</v>
      </c>
      <c r="S46" s="29">
        <f>IF($F$58="estimated",O46-L46,#REF!-#REF!)</f>
        <v>0</v>
      </c>
      <c r="T46" s="30"/>
    </row>
    <row r="47" spans="2:20" ht="23.25">
      <c r="B47" s="87">
        <v>4</v>
      </c>
      <c r="C47" s="88" t="s">
        <v>19</v>
      </c>
      <c r="D47" s="88" t="s">
        <v>56</v>
      </c>
      <c r="E47" s="88" t="str">
        <f t="shared" si="0"/>
        <v>Debug and test the download process (server/app) |4B</v>
      </c>
      <c r="F47" s="89">
        <v>14</v>
      </c>
      <c r="G47" s="36"/>
      <c r="H47" s="36"/>
      <c r="I47" s="36"/>
      <c r="J47" s="36"/>
      <c r="K47" s="36"/>
      <c r="L47" s="81">
        <v>45022</v>
      </c>
      <c r="M47" s="82">
        <v>4</v>
      </c>
      <c r="N47" s="82"/>
      <c r="O47" s="83">
        <f t="shared" si="2"/>
        <v>45026</v>
      </c>
      <c r="P47" s="36"/>
      <c r="Q47" s="36"/>
      <c r="R47" s="84">
        <f t="shared" si="1"/>
        <v>45022</v>
      </c>
      <c r="S47" s="85">
        <f>IF($F$58="estimated",O47-L47,#REF!-#REF!)</f>
        <v>4</v>
      </c>
      <c r="T47" s="86"/>
    </row>
    <row r="48" spans="2:20" ht="23.25">
      <c r="B48" s="90">
        <v>4</v>
      </c>
      <c r="C48" s="91" t="s">
        <v>19</v>
      </c>
      <c r="D48" s="91" t="s">
        <v>57</v>
      </c>
      <c r="E48" s="88" t="str">
        <f t="shared" si="0"/>
        <v>Debug and test the upload process (server/app) |4B</v>
      </c>
      <c r="F48" s="92">
        <v>10</v>
      </c>
      <c r="G48" s="36"/>
      <c r="H48" s="36"/>
      <c r="I48" s="36"/>
      <c r="J48" s="36"/>
      <c r="K48" s="36"/>
      <c r="L48" s="81">
        <v>45026</v>
      </c>
      <c r="M48" s="82">
        <v>3</v>
      </c>
      <c r="N48" s="82"/>
      <c r="O48" s="83">
        <f t="shared" si="2"/>
        <v>45029</v>
      </c>
      <c r="P48" s="36"/>
      <c r="Q48" s="36"/>
      <c r="R48" s="84">
        <f t="shared" si="1"/>
        <v>45026</v>
      </c>
      <c r="S48" s="85">
        <f>IF($F$58="estimated",O48-L48,#REF!-#REF!)</f>
        <v>3</v>
      </c>
      <c r="T48" s="86"/>
    </row>
    <row r="49" spans="2:20" ht="23.25">
      <c r="B49" s="7"/>
      <c r="C49" s="59"/>
      <c r="D49" s="59"/>
      <c r="E49" s="65"/>
      <c r="F49" s="13"/>
      <c r="G49" s="60"/>
      <c r="H49" s="60"/>
      <c r="I49" s="60"/>
      <c r="J49" s="36"/>
      <c r="K49" s="36"/>
      <c r="L49" s="41"/>
      <c r="M49" s="18"/>
      <c r="N49" s="18"/>
      <c r="O49" s="41"/>
      <c r="P49" s="36"/>
      <c r="Q49" s="36"/>
      <c r="R49" s="28"/>
      <c r="S49" s="29"/>
      <c r="T49" s="30"/>
    </row>
    <row r="50" spans="2:20" ht="23.25" customHeight="1">
      <c r="B50" s="34"/>
      <c r="E50" s="68" t="s">
        <v>39</v>
      </c>
      <c r="F50" s="66">
        <f>SUM(F7:F48)</f>
        <v>119.5</v>
      </c>
      <c r="G50" s="36"/>
      <c r="H50" s="36"/>
      <c r="I50" s="36"/>
      <c r="J50" s="36"/>
      <c r="K50" s="36"/>
      <c r="L50" s="18"/>
      <c r="M50" s="18"/>
      <c r="N50" s="18"/>
      <c r="O50" s="41"/>
      <c r="P50" s="36"/>
      <c r="Q50" s="36"/>
      <c r="R50" s="28">
        <f>IF($F$58="estimated",L50,O50)</f>
        <v>0</v>
      </c>
      <c r="S50" s="29">
        <f>IF($F$58="estimated",O50-L50,#REF!-#REF!)</f>
        <v>0</v>
      </c>
      <c r="T50" s="30"/>
    </row>
    <row r="51" spans="2:20" ht="23.25" customHeight="1">
      <c r="B51" s="34"/>
      <c r="E51" s="69"/>
      <c r="F51" s="67"/>
      <c r="G51" s="76"/>
      <c r="H51" s="76"/>
      <c r="I51" s="76"/>
      <c r="J51" s="36"/>
      <c r="K51" s="36"/>
      <c r="L51" s="36"/>
      <c r="M51" s="18"/>
      <c r="N51" s="18"/>
      <c r="O51" s="36"/>
      <c r="P51" s="36"/>
      <c r="Q51" s="36"/>
      <c r="R51" s="31">
        <f>IF($F$58="estimated",L51,O51)</f>
        <v>0</v>
      </c>
      <c r="S51" s="32"/>
      <c r="T51" s="33"/>
    </row>
    <row r="52" spans="2:20" ht="23.25" customHeight="1">
      <c r="B52" s="34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7"/>
    </row>
    <row r="53" spans="2:20" ht="23.25" customHeight="1">
      <c r="B53" s="34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7"/>
    </row>
    <row r="54" spans="2:20" ht="23.25" customHeight="1">
      <c r="B54" s="34"/>
      <c r="T54" s="37"/>
    </row>
    <row r="55" spans="2:20" ht="23.25" customHeight="1">
      <c r="B55" s="34"/>
      <c r="L55" s="42"/>
      <c r="T55" s="37"/>
    </row>
    <row r="56" spans="2:20" ht="23.25" customHeight="1">
      <c r="B56" s="34"/>
      <c r="L56" s="42"/>
      <c r="T56" s="37"/>
    </row>
    <row r="57" spans="2:20" ht="23.25" customHeight="1">
      <c r="B57" s="34"/>
      <c r="T57" s="37"/>
    </row>
    <row r="58" spans="2:20" ht="23.25" customHeight="1">
      <c r="B58" s="34"/>
      <c r="E58" s="2" t="s">
        <v>40</v>
      </c>
      <c r="F58" s="2" t="s">
        <v>41</v>
      </c>
      <c r="G58" s="77"/>
      <c r="H58" s="77"/>
      <c r="I58" s="77"/>
      <c r="T58" s="37"/>
    </row>
    <row r="59" spans="2:20" s="1" customFormat="1" ht="23.25" customHeight="1">
      <c r="B59" s="43"/>
      <c r="T59" s="44"/>
    </row>
    <row r="60" spans="2:20" s="1" customFormat="1" ht="23.25" customHeight="1">
      <c r="B60" s="43"/>
      <c r="T60" s="44"/>
    </row>
    <row r="61" spans="2:20" s="1" customFormat="1" ht="23.25" customHeight="1">
      <c r="B61" s="43"/>
      <c r="E61" s="45" t="s">
        <v>42</v>
      </c>
      <c r="T61" s="44"/>
    </row>
    <row r="62" spans="2:20" s="1" customFormat="1" ht="23.25" customHeight="1">
      <c r="B62" s="43"/>
      <c r="T62" s="44"/>
    </row>
    <row r="63" spans="2:20" s="1" customFormat="1" ht="28.5">
      <c r="B63" s="43"/>
      <c r="T63" s="44"/>
    </row>
    <row r="64" spans="2:20" s="1" customFormat="1" ht="28.5">
      <c r="B64" s="43"/>
      <c r="T64" s="44"/>
    </row>
    <row r="65" spans="2:20" s="1" customFormat="1" ht="28.5">
      <c r="B65" s="43"/>
      <c r="T65" s="44"/>
    </row>
    <row r="66" spans="2:20" s="1" customFormat="1" ht="28.5">
      <c r="B66" s="43"/>
      <c r="T66" s="44"/>
    </row>
    <row r="67" spans="2:20" s="1" customFormat="1" ht="28.5">
      <c r="B67" s="43"/>
      <c r="T67" s="44"/>
    </row>
    <row r="68" spans="2:20" s="1" customFormat="1" ht="28.5">
      <c r="B68" s="43"/>
      <c r="T68" s="44"/>
    </row>
    <row r="69" spans="2:20" s="1" customFormat="1" ht="28.5">
      <c r="B69" s="43"/>
      <c r="T69" s="44"/>
    </row>
    <row r="70" spans="2:20" s="1" customFormat="1" ht="28.5">
      <c r="B70" s="43"/>
      <c r="T70" s="44"/>
    </row>
    <row r="71" spans="2:20" s="1" customFormat="1" ht="28.5">
      <c r="B71" s="43"/>
      <c r="T71" s="44"/>
    </row>
    <row r="72" spans="2:20" s="1" customFormat="1" ht="28.5">
      <c r="B72" s="43"/>
      <c r="T72" s="44"/>
    </row>
    <row r="73" spans="2:20" s="1" customFormat="1" ht="28.5">
      <c r="B73" s="43"/>
      <c r="T73" s="44"/>
    </row>
    <row r="74" spans="2:20" s="1" customFormat="1" ht="28.5">
      <c r="B74" s="43"/>
      <c r="T74" s="44"/>
    </row>
    <row r="75" spans="2:20" s="1" customFormat="1" ht="28.5">
      <c r="B75" s="43"/>
      <c r="T75" s="44"/>
    </row>
    <row r="76" spans="2:20" s="1" customFormat="1" ht="28.5">
      <c r="B76" s="43"/>
      <c r="T76" s="44"/>
    </row>
    <row r="77" spans="2:20" s="1" customFormat="1" ht="28.5">
      <c r="B77" s="43"/>
      <c r="T77" s="44"/>
    </row>
    <row r="78" spans="2:20" s="1" customFormat="1" ht="28.5">
      <c r="B78" s="43"/>
      <c r="T78" s="44"/>
    </row>
    <row r="79" spans="2:20">
      <c r="B79" s="34"/>
      <c r="T79" s="37"/>
    </row>
    <row r="80" spans="2:20">
      <c r="B80" s="34"/>
      <c r="T80" s="37"/>
    </row>
    <row r="81" spans="2:20">
      <c r="B81" s="34"/>
      <c r="T81" s="37"/>
    </row>
    <row r="82" spans="2:20">
      <c r="B82" s="34"/>
      <c r="T82" s="37"/>
    </row>
    <row r="83" spans="2:20">
      <c r="B83" s="34"/>
      <c r="T83" s="37"/>
    </row>
    <row r="84" spans="2:20">
      <c r="B84" s="34"/>
      <c r="T84" s="37"/>
    </row>
    <row r="85" spans="2:20">
      <c r="B85" s="34"/>
      <c r="T85" s="37"/>
    </row>
    <row r="86" spans="2:20">
      <c r="B86" s="34"/>
      <c r="T86" s="37"/>
    </row>
    <row r="87" spans="2:20">
      <c r="B87" s="34"/>
      <c r="T87" s="37"/>
    </row>
    <row r="88" spans="2:20">
      <c r="B88" s="34"/>
      <c r="T88" s="37"/>
    </row>
    <row r="89" spans="2:20">
      <c r="B89" s="34"/>
      <c r="T89" s="37"/>
    </row>
    <row r="90" spans="2:20">
      <c r="B90" s="34"/>
      <c r="T90" s="37"/>
    </row>
    <row r="91" spans="2:20">
      <c r="B91" s="34"/>
      <c r="T91" s="37"/>
    </row>
    <row r="92" spans="2:20">
      <c r="B92" s="34"/>
      <c r="T92" s="37"/>
    </row>
    <row r="93" spans="2:20">
      <c r="B93" s="34"/>
      <c r="T93" s="37"/>
    </row>
    <row r="94" spans="2:20">
      <c r="B94" s="34"/>
      <c r="T94" s="37"/>
    </row>
    <row r="95" spans="2:20">
      <c r="B95" s="34"/>
      <c r="T95" s="37"/>
    </row>
    <row r="96" spans="2:20">
      <c r="B96" s="34"/>
      <c r="T96" s="37"/>
    </row>
    <row r="97" spans="2:20">
      <c r="B97" s="34"/>
      <c r="T97" s="37"/>
    </row>
    <row r="98" spans="2:20">
      <c r="B98" s="34"/>
      <c r="T98" s="37"/>
    </row>
    <row r="99" spans="2:20">
      <c r="B99" s="34"/>
      <c r="T99" s="37"/>
    </row>
    <row r="100" spans="2:20">
      <c r="B100" s="46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8"/>
    </row>
  </sheetData>
  <mergeCells count="7">
    <mergeCell ref="H20:I20"/>
    <mergeCell ref="H21:I21"/>
    <mergeCell ref="B5:F5"/>
    <mergeCell ref="L5:O5"/>
    <mergeCell ref="R5:T5"/>
    <mergeCell ref="B2:T3"/>
    <mergeCell ref="H19:J19"/>
  </mergeCells>
  <dataValidations count="1">
    <dataValidation type="list" allowBlank="1" showInputMessage="1" showErrorMessage="1" sqref="F58:I58" xr:uid="{1C0022FE-50ED-4C13-884E-FDEED237801A}">
      <formula1>"Estimated, Actual"</formula1>
    </dataValidation>
  </dataValidations>
  <hyperlinks>
    <hyperlink ref="E61" r:id="rId1" xr:uid="{1E52CE16-8194-41AD-8F15-E2208B717906}"/>
  </hyperlinks>
  <pageMargins left="0.7" right="0.7" top="0.75" bottom="0.75" header="0.3" footer="0.3"/>
  <pageSetup paperSize="3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Southern Utah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SUU</dc:creator>
  <cp:keywords/>
  <dc:description/>
  <cp:lastModifiedBy/>
  <cp:revision/>
  <dcterms:created xsi:type="dcterms:W3CDTF">2011-01-20T20:41:57Z</dcterms:created>
  <dcterms:modified xsi:type="dcterms:W3CDTF">2023-04-24T23:06:54Z</dcterms:modified>
  <cp:category/>
  <cp:contentStatus/>
</cp:coreProperties>
</file>