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fa0-my.sharepoint.com/personal/courtney_franzen_afacademy_af_edu/Documents/Desktop/Linear Programming/Final Project/"/>
    </mc:Choice>
  </mc:AlternateContent>
  <xr:revisionPtr revIDLastSave="57" documentId="8_{7A5F549F-C36A-4E14-B20A-E7136DBFC716}" xr6:coauthVersionLast="47" xr6:coauthVersionMax="47" xr10:uidLastSave="{45AB3025-03B3-4A85-962D-1E22C6E23546}"/>
  <bookViews>
    <workbookView xWindow="-96" yWindow="-96" windowWidth="23232" windowHeight="13872" xr2:uid="{FC2BD9D8-50EF-483B-B4C2-14A95E07AF8C}"/>
  </bookViews>
  <sheets>
    <sheet name="Sheet1" sheetId="1" r:id="rId1"/>
    <sheet name="Sheet2" sheetId="2" r:id="rId2"/>
  </sheets>
  <definedNames>
    <definedName name="_xlnm._FilterDatabase" localSheetId="1" hidden="1">Sheet2!$A$3:$C$3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4" i="1"/>
  <c r="K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4" i="1"/>
  <c r="I81" i="1"/>
  <c r="H81" i="1"/>
  <c r="F81" i="1"/>
  <c r="E81" i="1"/>
  <c r="I80" i="1"/>
  <c r="H80" i="1"/>
  <c r="F80" i="1"/>
  <c r="E80" i="1"/>
  <c r="I79" i="1"/>
  <c r="H79" i="1"/>
  <c r="F79" i="1"/>
  <c r="E79" i="1"/>
  <c r="I78" i="1"/>
  <c r="H78" i="1"/>
  <c r="F78" i="1"/>
  <c r="E78" i="1"/>
  <c r="I77" i="1"/>
  <c r="H77" i="1"/>
  <c r="F77" i="1"/>
  <c r="E77" i="1"/>
  <c r="I76" i="1"/>
  <c r="H76" i="1"/>
  <c r="F76" i="1"/>
  <c r="E76" i="1"/>
  <c r="I75" i="1"/>
  <c r="H75" i="1"/>
  <c r="F75" i="1"/>
  <c r="E75" i="1"/>
  <c r="I74" i="1"/>
  <c r="H74" i="1"/>
  <c r="F74" i="1"/>
  <c r="E74" i="1"/>
  <c r="I73" i="1"/>
  <c r="H73" i="1"/>
  <c r="F73" i="1"/>
  <c r="E73" i="1"/>
  <c r="I72" i="1"/>
  <c r="H72" i="1"/>
  <c r="F72" i="1"/>
  <c r="E72" i="1"/>
  <c r="I71" i="1"/>
  <c r="H71" i="1"/>
  <c r="F71" i="1"/>
  <c r="E71" i="1"/>
  <c r="I70" i="1"/>
  <c r="H70" i="1"/>
  <c r="F70" i="1"/>
  <c r="E70" i="1"/>
  <c r="I69" i="1"/>
  <c r="H69" i="1"/>
  <c r="F69" i="1"/>
  <c r="E69" i="1"/>
  <c r="I68" i="1"/>
  <c r="H68" i="1"/>
  <c r="F68" i="1"/>
  <c r="E68" i="1"/>
  <c r="I67" i="1"/>
  <c r="H67" i="1"/>
  <c r="F67" i="1"/>
  <c r="E67" i="1"/>
  <c r="I66" i="1"/>
  <c r="H66" i="1"/>
  <c r="F66" i="1"/>
  <c r="E66" i="1"/>
  <c r="I65" i="1"/>
  <c r="H65" i="1"/>
  <c r="F65" i="1"/>
  <c r="E65" i="1"/>
  <c r="I64" i="1"/>
  <c r="H64" i="1"/>
  <c r="F64" i="1"/>
  <c r="E64" i="1"/>
  <c r="I63" i="1"/>
  <c r="H63" i="1"/>
  <c r="F63" i="1"/>
  <c r="E63" i="1"/>
  <c r="I62" i="1"/>
  <c r="H62" i="1"/>
  <c r="F62" i="1"/>
  <c r="E62" i="1"/>
  <c r="I61" i="1"/>
  <c r="H61" i="1"/>
  <c r="F61" i="1"/>
  <c r="E61" i="1"/>
  <c r="I60" i="1"/>
  <c r="H60" i="1"/>
  <c r="F60" i="1"/>
  <c r="E60" i="1"/>
  <c r="I59" i="1"/>
  <c r="H59" i="1"/>
  <c r="F59" i="1"/>
  <c r="E59" i="1"/>
  <c r="I58" i="1"/>
  <c r="H58" i="1"/>
  <c r="F58" i="1"/>
  <c r="E58" i="1"/>
  <c r="I57" i="1"/>
  <c r="H57" i="1"/>
  <c r="F57" i="1"/>
  <c r="E57" i="1"/>
  <c r="I56" i="1"/>
  <c r="H56" i="1"/>
  <c r="F56" i="1"/>
  <c r="E56" i="1"/>
  <c r="I55" i="1"/>
  <c r="H55" i="1"/>
  <c r="F55" i="1"/>
  <c r="E55" i="1"/>
  <c r="I54" i="1"/>
  <c r="H54" i="1"/>
  <c r="F54" i="1"/>
  <c r="E54" i="1"/>
  <c r="I53" i="1"/>
  <c r="H53" i="1"/>
  <c r="F53" i="1"/>
  <c r="E53" i="1"/>
  <c r="I52" i="1"/>
  <c r="H52" i="1"/>
  <c r="F52" i="1"/>
  <c r="E52" i="1"/>
  <c r="I51" i="1"/>
  <c r="H51" i="1"/>
  <c r="F51" i="1"/>
  <c r="E51" i="1"/>
  <c r="I50" i="1"/>
  <c r="H50" i="1"/>
  <c r="F50" i="1"/>
  <c r="E50" i="1"/>
  <c r="I49" i="1"/>
  <c r="H49" i="1"/>
  <c r="F49" i="1"/>
  <c r="E49" i="1"/>
  <c r="I48" i="1"/>
  <c r="H48" i="1"/>
  <c r="F48" i="1"/>
  <c r="E48" i="1"/>
  <c r="I47" i="1"/>
  <c r="H47" i="1"/>
  <c r="F47" i="1"/>
  <c r="E47" i="1"/>
  <c r="I46" i="1"/>
  <c r="H46" i="1"/>
  <c r="F46" i="1"/>
  <c r="E46" i="1"/>
  <c r="I45" i="1"/>
  <c r="H45" i="1"/>
  <c r="F45" i="1"/>
  <c r="E45" i="1"/>
  <c r="I44" i="1"/>
  <c r="H44" i="1"/>
  <c r="F44" i="1"/>
  <c r="E44" i="1"/>
  <c r="I43" i="1"/>
  <c r="H43" i="1"/>
  <c r="F43" i="1"/>
  <c r="E43" i="1"/>
  <c r="I42" i="1"/>
  <c r="H42" i="1"/>
  <c r="F42" i="1"/>
  <c r="E42" i="1"/>
  <c r="I41" i="1"/>
  <c r="H41" i="1"/>
  <c r="F41" i="1"/>
  <c r="E41" i="1"/>
  <c r="I40" i="1"/>
  <c r="H40" i="1"/>
  <c r="F40" i="1"/>
  <c r="E40" i="1"/>
  <c r="I39" i="1"/>
  <c r="H39" i="1"/>
  <c r="F39" i="1"/>
  <c r="E39" i="1"/>
  <c r="I38" i="1"/>
  <c r="H38" i="1"/>
  <c r="F38" i="1"/>
  <c r="E38" i="1"/>
  <c r="I37" i="1"/>
  <c r="H37" i="1"/>
  <c r="F37" i="1"/>
  <c r="E37" i="1"/>
  <c r="I36" i="1"/>
  <c r="H36" i="1"/>
  <c r="F36" i="1"/>
  <c r="E36" i="1"/>
  <c r="I35" i="1"/>
  <c r="H35" i="1"/>
  <c r="F35" i="1"/>
  <c r="E35" i="1"/>
  <c r="I34" i="1"/>
  <c r="H34" i="1"/>
  <c r="F34" i="1"/>
  <c r="E34" i="1"/>
  <c r="I33" i="1"/>
  <c r="H33" i="1"/>
  <c r="F33" i="1"/>
  <c r="E33" i="1"/>
  <c r="I32" i="1"/>
  <c r="H32" i="1"/>
  <c r="F32" i="1"/>
  <c r="E32" i="1"/>
  <c r="I31" i="1"/>
  <c r="H31" i="1"/>
  <c r="F31" i="1"/>
  <c r="E31" i="1"/>
  <c r="I30" i="1"/>
  <c r="H30" i="1"/>
  <c r="F30" i="1"/>
  <c r="E30" i="1"/>
  <c r="I29" i="1"/>
  <c r="H29" i="1"/>
  <c r="F29" i="1"/>
  <c r="E29" i="1"/>
  <c r="I28" i="1"/>
  <c r="H28" i="1"/>
  <c r="F28" i="1"/>
  <c r="E28" i="1"/>
  <c r="I27" i="1"/>
  <c r="H27" i="1"/>
  <c r="F27" i="1"/>
  <c r="E27" i="1"/>
  <c r="I26" i="1"/>
  <c r="H26" i="1"/>
  <c r="F26" i="1"/>
  <c r="E26" i="1"/>
  <c r="I25" i="1"/>
  <c r="H25" i="1"/>
  <c r="F25" i="1"/>
  <c r="E25" i="1"/>
  <c r="I24" i="1"/>
  <c r="H24" i="1"/>
  <c r="F24" i="1"/>
  <c r="E24" i="1"/>
  <c r="I23" i="1"/>
  <c r="H23" i="1"/>
  <c r="F23" i="1"/>
  <c r="E23" i="1"/>
  <c r="I22" i="1"/>
  <c r="H22" i="1"/>
  <c r="F22" i="1"/>
  <c r="E22" i="1"/>
  <c r="I21" i="1"/>
  <c r="H21" i="1"/>
  <c r="F21" i="1"/>
  <c r="E21" i="1"/>
  <c r="I20" i="1"/>
  <c r="H20" i="1"/>
  <c r="F20" i="1"/>
  <c r="E20" i="1"/>
  <c r="I19" i="1"/>
  <c r="H19" i="1"/>
  <c r="F19" i="1"/>
  <c r="E19" i="1"/>
  <c r="I18" i="1"/>
  <c r="H18" i="1"/>
  <c r="F18" i="1"/>
  <c r="E18" i="1"/>
  <c r="I17" i="1"/>
  <c r="H17" i="1"/>
  <c r="F17" i="1"/>
  <c r="E17" i="1"/>
  <c r="I16" i="1"/>
  <c r="H16" i="1"/>
  <c r="F16" i="1"/>
  <c r="E16" i="1"/>
  <c r="I15" i="1"/>
  <c r="H15" i="1"/>
  <c r="F15" i="1"/>
  <c r="E15" i="1"/>
  <c r="I14" i="1"/>
  <c r="H14" i="1"/>
  <c r="F14" i="1"/>
  <c r="E14" i="1"/>
  <c r="I13" i="1"/>
  <c r="H13" i="1"/>
  <c r="F13" i="1"/>
  <c r="E13" i="1"/>
  <c r="I12" i="1"/>
  <c r="H12" i="1"/>
  <c r="F12" i="1"/>
  <c r="E12" i="1"/>
  <c r="I11" i="1"/>
  <c r="H11" i="1"/>
  <c r="F11" i="1"/>
  <c r="E11" i="1"/>
  <c r="I10" i="1"/>
  <c r="H10" i="1"/>
  <c r="F10" i="1"/>
  <c r="E10" i="1"/>
  <c r="I9" i="1"/>
  <c r="H9" i="1"/>
  <c r="F9" i="1"/>
  <c r="E9" i="1"/>
  <c r="I8" i="1"/>
  <c r="H8" i="1"/>
  <c r="F8" i="1"/>
  <c r="E8" i="1"/>
  <c r="I7" i="1"/>
  <c r="H7" i="1"/>
  <c r="F7" i="1"/>
  <c r="E7" i="1"/>
  <c r="I6" i="1"/>
  <c r="H6" i="1"/>
  <c r="F6" i="1"/>
  <c r="E6" i="1"/>
  <c r="I5" i="1"/>
  <c r="H5" i="1"/>
  <c r="F5" i="1"/>
  <c r="E5" i="1"/>
  <c r="I4" i="1"/>
  <c r="H4" i="1"/>
  <c r="F4" i="1"/>
  <c r="E4" i="1"/>
</calcChain>
</file>

<file path=xl/sharedStrings.xml><?xml version="1.0" encoding="utf-8"?>
<sst xmlns="http://schemas.openxmlformats.org/spreadsheetml/2006/main" count="414" uniqueCount="167">
  <si>
    <t>Viewership Rate</t>
  </si>
  <si>
    <t>Cost per Neighborhood</t>
  </si>
  <si>
    <t>NBHD_NAME</t>
  </si>
  <si>
    <t>3-Letter Code</t>
  </si>
  <si>
    <t>Avg Frcls</t>
  </si>
  <si>
    <t>PHON</t>
  </si>
  <si>
    <t>MAIL</t>
  </si>
  <si>
    <t>BILL</t>
  </si>
  <si>
    <t>CANV</t>
  </si>
  <si>
    <t>Athmar Park</t>
  </si>
  <si>
    <t>ATH</t>
  </si>
  <si>
    <t>Auraria</t>
  </si>
  <si>
    <t>AUR</t>
  </si>
  <si>
    <t>Baker</t>
  </si>
  <si>
    <t>BAK</t>
  </si>
  <si>
    <t>Barnum</t>
  </si>
  <si>
    <t>BRN</t>
  </si>
  <si>
    <t>Barnum West</t>
  </si>
  <si>
    <t>BRW</t>
  </si>
  <si>
    <t>Bear Valley</t>
  </si>
  <si>
    <t>BRV</t>
  </si>
  <si>
    <t>Belcaro</t>
  </si>
  <si>
    <t>BEL</t>
  </si>
  <si>
    <t>Berkeley</t>
  </si>
  <si>
    <t>BRK</t>
  </si>
  <si>
    <t>Capitol Hill</t>
  </si>
  <si>
    <t>CAP</t>
  </si>
  <si>
    <t>CBD</t>
  </si>
  <si>
    <t>Chaffee Park</t>
  </si>
  <si>
    <t>CHP</t>
  </si>
  <si>
    <t>Cheesman Park</t>
  </si>
  <si>
    <t>CSP</t>
  </si>
  <si>
    <t>Cherry Creek</t>
  </si>
  <si>
    <t>CHC</t>
  </si>
  <si>
    <t>City Park</t>
  </si>
  <si>
    <t>CIT</t>
  </si>
  <si>
    <t>City Park West</t>
  </si>
  <si>
    <t>CPW</t>
  </si>
  <si>
    <t>Civic Center</t>
  </si>
  <si>
    <t>CIV</t>
  </si>
  <si>
    <t>Clayton</t>
  </si>
  <si>
    <t>CLA</t>
  </si>
  <si>
    <t>Cole</t>
  </si>
  <si>
    <t>COL</t>
  </si>
  <si>
    <t>College View - South Platte</t>
  </si>
  <si>
    <t>CLV</t>
  </si>
  <si>
    <t>Congress Park</t>
  </si>
  <si>
    <t>CON</t>
  </si>
  <si>
    <t>Cory - Merrill</t>
  </si>
  <si>
    <t>COR</t>
  </si>
  <si>
    <t>Country Club</t>
  </si>
  <si>
    <t>CCL</t>
  </si>
  <si>
    <t>DIA</t>
  </si>
  <si>
    <t>East Colfax</t>
  </si>
  <si>
    <t>ECO</t>
  </si>
  <si>
    <t>Elyria Swansea</t>
  </si>
  <si>
    <t>ELY</t>
  </si>
  <si>
    <t>Five Points</t>
  </si>
  <si>
    <t>FIV</t>
  </si>
  <si>
    <t>Fort Logan</t>
  </si>
  <si>
    <t>FTL</t>
  </si>
  <si>
    <t>Gateway - Green Valley Ranch</t>
  </si>
  <si>
    <t>GAT</t>
  </si>
  <si>
    <t>Globeville</t>
  </si>
  <si>
    <t>GLO</t>
  </si>
  <si>
    <t>Goldsmith</t>
  </si>
  <si>
    <t>GOL</t>
  </si>
  <si>
    <t>Hale</t>
  </si>
  <si>
    <t>HAL</t>
  </si>
  <si>
    <t>Hampden</t>
  </si>
  <si>
    <t>HAM</t>
  </si>
  <si>
    <t>Hampden South</t>
  </si>
  <si>
    <t>HMS</t>
  </si>
  <si>
    <t>Harvey Park</t>
  </si>
  <si>
    <t>HAR</t>
  </si>
  <si>
    <t>Harvey Park South</t>
  </si>
  <si>
    <t>HPS</t>
  </si>
  <si>
    <t>Highland</t>
  </si>
  <si>
    <t>HIG</t>
  </si>
  <si>
    <t>Hilltop</t>
  </si>
  <si>
    <t>HIL</t>
  </si>
  <si>
    <t>Indian Creek</t>
  </si>
  <si>
    <t>IND</t>
  </si>
  <si>
    <t>Jefferson Park</t>
  </si>
  <si>
    <t>JEF</t>
  </si>
  <si>
    <t>Kennedy</t>
  </si>
  <si>
    <t>KEN</t>
  </si>
  <si>
    <t>Lincoln Park</t>
  </si>
  <si>
    <t>LIN</t>
  </si>
  <si>
    <t>Lowry Field</t>
  </si>
  <si>
    <t>LOW</t>
  </si>
  <si>
    <t>Mar Lee</t>
  </si>
  <si>
    <t>MAR</t>
  </si>
  <si>
    <t>Marston</t>
  </si>
  <si>
    <t>MRS</t>
  </si>
  <si>
    <t>Montbello</t>
  </si>
  <si>
    <t>MNB</t>
  </si>
  <si>
    <t>Montclair</t>
  </si>
  <si>
    <t>MNC</t>
  </si>
  <si>
    <t>North Capitol Hill</t>
  </si>
  <si>
    <t>NCH</t>
  </si>
  <si>
    <t>North Park Hill</t>
  </si>
  <si>
    <t>NPH</t>
  </si>
  <si>
    <t>Northeast Park Hill</t>
  </si>
  <si>
    <t>NEP</t>
  </si>
  <si>
    <t>Overland</t>
  </si>
  <si>
    <t>OVR</t>
  </si>
  <si>
    <t>Platt Park</t>
  </si>
  <si>
    <t>PLT</t>
  </si>
  <si>
    <t>Regis</t>
  </si>
  <si>
    <t>REG</t>
  </si>
  <si>
    <t>Rosedale</t>
  </si>
  <si>
    <t>ROS</t>
  </si>
  <si>
    <t>Ruby Hill</t>
  </si>
  <si>
    <t>RUB</t>
  </si>
  <si>
    <t>Skyland</t>
  </si>
  <si>
    <t>SKY</t>
  </si>
  <si>
    <t>Sloan Lake</t>
  </si>
  <si>
    <t>SLO</t>
  </si>
  <si>
    <t>South Park Hill</t>
  </si>
  <si>
    <t>SPH</t>
  </si>
  <si>
    <t>Southmoor Park</t>
  </si>
  <si>
    <t>SMP</t>
  </si>
  <si>
    <t>Speer</t>
  </si>
  <si>
    <t>SPE</t>
  </si>
  <si>
    <t>Stapleton</t>
  </si>
  <si>
    <t>STA</t>
  </si>
  <si>
    <t>Sun Valley</t>
  </si>
  <si>
    <t>SVY</t>
  </si>
  <si>
    <t>Sunnyside</t>
  </si>
  <si>
    <t>SNS</t>
  </si>
  <si>
    <t>Union Station</t>
  </si>
  <si>
    <t>UNS</t>
  </si>
  <si>
    <t>University</t>
  </si>
  <si>
    <t>UNI</t>
  </si>
  <si>
    <t>University Hills</t>
  </si>
  <si>
    <t>UNH</t>
  </si>
  <si>
    <t>University Park</t>
  </si>
  <si>
    <t>UNP</t>
  </si>
  <si>
    <t>Valverde</t>
  </si>
  <si>
    <t>VAL</t>
  </si>
  <si>
    <t>Villa Park</t>
  </si>
  <si>
    <t>VIL</t>
  </si>
  <si>
    <t>Virginia Village</t>
  </si>
  <si>
    <t>VIR</t>
  </si>
  <si>
    <t>Washington Park</t>
  </si>
  <si>
    <t>WAS</t>
  </si>
  <si>
    <t>Washington Park West</t>
  </si>
  <si>
    <t>WPW</t>
  </si>
  <si>
    <t>Washington Virginia Vale</t>
  </si>
  <si>
    <t>WVV</t>
  </si>
  <si>
    <t>Wellshire</t>
  </si>
  <si>
    <t>WEL</t>
  </si>
  <si>
    <t>West Colfax</t>
  </si>
  <si>
    <t>WCO</t>
  </si>
  <si>
    <t>West Highland</t>
  </si>
  <si>
    <t>WHI</t>
  </si>
  <si>
    <t>Westwood</t>
  </si>
  <si>
    <t>WEW</t>
  </si>
  <si>
    <t>Whittier</t>
  </si>
  <si>
    <t>WHT</t>
  </si>
  <si>
    <t>Windsor</t>
  </si>
  <si>
    <t>WIN</t>
  </si>
  <si>
    <t>1 Shelter</t>
  </si>
  <si>
    <t>Limit 4/yr</t>
  </si>
  <si>
    <t>TWNH</t>
  </si>
  <si>
    <t>TTL Housing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</si>
</sst>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3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5EBF-3FFF-4C01-A293-4A3A3935BAA8}">
  <dimension ref="A1:O81"/>
  <sheetViews>
    <sheetView tabSelected="1" workbookViewId="0">
      <selection activeCell="H17" sqref="H17"/>
    </sheetView>
  </sheetViews>
  <sheetFormatPr defaultRowHeight="14.4" x14ac:dyDescent="0.55000000000000004"/>
  <cols>
    <col min="1" max="1" width="24.41796875" bestFit="1" customWidth="1"/>
    <col min="3" max="3" width="11.41796875" bestFit="1" customWidth="1"/>
    <col min="4" max="4" width="8.9453125" hidden="1" customWidth="1"/>
    <col min="5" max="5" width="8.578125" style="2" customWidth="1"/>
    <col min="6" max="10" width="8.578125" style="3" customWidth="1"/>
    <col min="11" max="11" width="8.578125" style="2" customWidth="1"/>
    <col min="12" max="15" width="8.578125" style="3" customWidth="1"/>
  </cols>
  <sheetData>
    <row r="1" spans="1:15" x14ac:dyDescent="0.55000000000000004">
      <c r="E1" s="6" t="s">
        <v>0</v>
      </c>
      <c r="F1" s="7"/>
      <c r="G1" s="7"/>
      <c r="H1" s="7"/>
      <c r="I1" s="7"/>
      <c r="J1" s="1"/>
      <c r="K1" s="6" t="s">
        <v>1</v>
      </c>
      <c r="L1" s="7"/>
      <c r="M1" s="7"/>
      <c r="N1" s="7"/>
      <c r="O1" s="7"/>
    </row>
    <row r="2" spans="1:15" x14ac:dyDescent="0.55000000000000004">
      <c r="E2" s="4">
        <v>3.7999999999999999E-2</v>
      </c>
      <c r="F2" s="5">
        <v>0.02</v>
      </c>
      <c r="G2" s="5">
        <v>0.26</v>
      </c>
      <c r="H2" s="5">
        <v>0.12</v>
      </c>
      <c r="I2" s="5">
        <v>0.12</v>
      </c>
      <c r="J2" s="5"/>
      <c r="M2" s="3" t="s">
        <v>163</v>
      </c>
      <c r="O2" s="3" t="s">
        <v>164</v>
      </c>
    </row>
    <row r="3" spans="1:15" x14ac:dyDescent="0.55000000000000004">
      <c r="A3" t="s">
        <v>2</v>
      </c>
      <c r="B3" t="s">
        <v>166</v>
      </c>
      <c r="C3" t="s">
        <v>3</v>
      </c>
      <c r="D3" t="s">
        <v>4</v>
      </c>
      <c r="E3" s="2" t="s">
        <v>5</v>
      </c>
      <c r="F3" s="3" t="s">
        <v>6</v>
      </c>
      <c r="G3" s="3" t="s">
        <v>7</v>
      </c>
      <c r="H3" s="3" t="s">
        <v>8</v>
      </c>
      <c r="I3" s="3" t="s">
        <v>165</v>
      </c>
      <c r="K3" s="2" t="s">
        <v>5</v>
      </c>
      <c r="L3" s="3" t="s">
        <v>6</v>
      </c>
      <c r="M3" s="3" t="s">
        <v>7</v>
      </c>
      <c r="N3" s="3" t="s">
        <v>8</v>
      </c>
      <c r="O3" s="3" t="s">
        <v>165</v>
      </c>
    </row>
    <row r="4" spans="1:15" x14ac:dyDescent="0.55000000000000004">
      <c r="A4" t="s">
        <v>9</v>
      </c>
      <c r="B4">
        <v>3152</v>
      </c>
      <c r="C4" t="s">
        <v>10</v>
      </c>
      <c r="D4">
        <v>72</v>
      </c>
      <c r="E4" s="2">
        <f>_xlfn.CEILING.MATH(D4*0.038)</f>
        <v>3</v>
      </c>
      <c r="F4" s="3">
        <f>_xlfn.CEILING.MATH(D4*0.02)</f>
        <v>2</v>
      </c>
      <c r="G4" s="3">
        <f>_xlfn.CEILING.MATH(D4*0.26)</f>
        <v>19</v>
      </c>
      <c r="H4" s="3">
        <f>_xlfn.CEILING.MATH(D4*0.12)</f>
        <v>9</v>
      </c>
      <c r="I4" s="3">
        <f>_xlfn.CEILING.MATH(D4*0.12)</f>
        <v>9</v>
      </c>
      <c r="J4" t="s">
        <v>10</v>
      </c>
      <c r="K4" s="2">
        <f>B4*2.7</f>
        <v>8510.4000000000015</v>
      </c>
      <c r="L4" s="3">
        <f>B4*0.29</f>
        <v>914.07999999999993</v>
      </c>
      <c r="M4" s="3">
        <v>10400</v>
      </c>
      <c r="N4" s="3">
        <f>B4*19</f>
        <v>59888</v>
      </c>
      <c r="O4" s="3">
        <f>125*4</f>
        <v>500</v>
      </c>
    </row>
    <row r="5" spans="1:15" x14ac:dyDescent="0.55000000000000004">
      <c r="A5" t="s">
        <v>11</v>
      </c>
      <c r="B5">
        <v>66</v>
      </c>
      <c r="C5" t="s">
        <v>12</v>
      </c>
      <c r="D5">
        <v>1</v>
      </c>
      <c r="E5" s="2">
        <f t="shared" ref="E5:E68" si="0">_xlfn.CEILING.MATH(D5*0.038)</f>
        <v>1</v>
      </c>
      <c r="F5" s="3">
        <f t="shared" ref="F5:F68" si="1">_xlfn.CEILING.MATH(D5*0.02)</f>
        <v>1</v>
      </c>
      <c r="G5" s="3">
        <f t="shared" ref="G5:G68" si="2">_xlfn.CEILING.MATH(D5*0.26)</f>
        <v>1</v>
      </c>
      <c r="H5" s="3">
        <f t="shared" ref="H5:H68" si="3">_xlfn.CEILING.MATH(D5*0.12)</f>
        <v>1</v>
      </c>
      <c r="I5" s="3">
        <f t="shared" ref="I5:I68" si="4">_xlfn.CEILING.MATH(D5*0.12)</f>
        <v>1</v>
      </c>
      <c r="J5" t="s">
        <v>12</v>
      </c>
      <c r="K5" s="2">
        <f t="shared" ref="K5:K68" si="5">B5*2.7</f>
        <v>178.20000000000002</v>
      </c>
      <c r="L5" s="3">
        <f t="shared" ref="L5:L68" si="6">B5*0.29</f>
        <v>19.139999999999997</v>
      </c>
      <c r="M5" s="3">
        <v>10400</v>
      </c>
      <c r="N5" s="3">
        <f t="shared" ref="N5:N68" si="7">B5*19</f>
        <v>1254</v>
      </c>
      <c r="O5" s="3">
        <f t="shared" ref="O5:O68" si="8">125*4</f>
        <v>500</v>
      </c>
    </row>
    <row r="6" spans="1:15" x14ac:dyDescent="0.55000000000000004">
      <c r="A6" t="s">
        <v>13</v>
      </c>
      <c r="B6">
        <v>3129</v>
      </c>
      <c r="C6" t="s">
        <v>14</v>
      </c>
      <c r="D6">
        <v>22</v>
      </c>
      <c r="E6" s="2">
        <f t="shared" si="0"/>
        <v>1</v>
      </c>
      <c r="F6" s="3">
        <f t="shared" si="1"/>
        <v>1</v>
      </c>
      <c r="G6" s="3">
        <f t="shared" si="2"/>
        <v>6</v>
      </c>
      <c r="H6" s="3">
        <f t="shared" si="3"/>
        <v>3</v>
      </c>
      <c r="I6" s="3">
        <f t="shared" si="4"/>
        <v>3</v>
      </c>
      <c r="J6" t="s">
        <v>14</v>
      </c>
      <c r="K6" s="2">
        <f t="shared" si="5"/>
        <v>8448.3000000000011</v>
      </c>
      <c r="L6" s="3">
        <f t="shared" si="6"/>
        <v>907.41</v>
      </c>
      <c r="M6" s="3">
        <v>10400</v>
      </c>
      <c r="N6" s="3">
        <f t="shared" si="7"/>
        <v>59451</v>
      </c>
      <c r="O6" s="3">
        <f t="shared" si="8"/>
        <v>500</v>
      </c>
    </row>
    <row r="7" spans="1:15" x14ac:dyDescent="0.55000000000000004">
      <c r="A7" t="s">
        <v>15</v>
      </c>
      <c r="B7">
        <v>2047</v>
      </c>
      <c r="C7" t="s">
        <v>16</v>
      </c>
      <c r="D7">
        <v>57</v>
      </c>
      <c r="E7" s="2">
        <f t="shared" si="0"/>
        <v>3</v>
      </c>
      <c r="F7" s="3">
        <f t="shared" si="1"/>
        <v>2</v>
      </c>
      <c r="G7" s="3">
        <f t="shared" si="2"/>
        <v>15</v>
      </c>
      <c r="H7" s="3">
        <f t="shared" si="3"/>
        <v>7</v>
      </c>
      <c r="I7" s="3">
        <f t="shared" si="4"/>
        <v>7</v>
      </c>
      <c r="J7" t="s">
        <v>16</v>
      </c>
      <c r="K7" s="2">
        <f t="shared" si="5"/>
        <v>5526.9000000000005</v>
      </c>
      <c r="L7" s="3">
        <f t="shared" si="6"/>
        <v>593.63</v>
      </c>
      <c r="M7" s="3">
        <v>10400</v>
      </c>
      <c r="N7" s="3">
        <f t="shared" si="7"/>
        <v>38893</v>
      </c>
      <c r="O7" s="3">
        <f t="shared" si="8"/>
        <v>500</v>
      </c>
    </row>
    <row r="8" spans="1:15" x14ac:dyDescent="0.55000000000000004">
      <c r="A8" t="s">
        <v>17</v>
      </c>
      <c r="B8">
        <v>1876</v>
      </c>
      <c r="C8" t="s">
        <v>18</v>
      </c>
      <c r="D8">
        <v>51</v>
      </c>
      <c r="E8" s="2">
        <f t="shared" si="0"/>
        <v>2</v>
      </c>
      <c r="F8" s="3">
        <f t="shared" si="1"/>
        <v>2</v>
      </c>
      <c r="G8" s="3">
        <f t="shared" si="2"/>
        <v>14</v>
      </c>
      <c r="H8" s="3">
        <f t="shared" si="3"/>
        <v>7</v>
      </c>
      <c r="I8" s="3">
        <f t="shared" si="4"/>
        <v>7</v>
      </c>
      <c r="J8" t="s">
        <v>18</v>
      </c>
      <c r="K8" s="2">
        <f t="shared" si="5"/>
        <v>5065.2000000000007</v>
      </c>
      <c r="L8" s="3">
        <f t="shared" si="6"/>
        <v>544.04</v>
      </c>
      <c r="M8" s="3">
        <v>10400</v>
      </c>
      <c r="N8" s="3">
        <f t="shared" si="7"/>
        <v>35644</v>
      </c>
      <c r="O8" s="3">
        <f t="shared" si="8"/>
        <v>500</v>
      </c>
    </row>
    <row r="9" spans="1:15" x14ac:dyDescent="0.55000000000000004">
      <c r="A9" t="s">
        <v>19</v>
      </c>
      <c r="B9">
        <v>3930</v>
      </c>
      <c r="C9" t="s">
        <v>20</v>
      </c>
      <c r="D9">
        <v>29</v>
      </c>
      <c r="E9" s="2">
        <f t="shared" si="0"/>
        <v>2</v>
      </c>
      <c r="F9" s="3">
        <f t="shared" si="1"/>
        <v>1</v>
      </c>
      <c r="G9" s="3">
        <f t="shared" si="2"/>
        <v>8</v>
      </c>
      <c r="H9" s="3">
        <f t="shared" si="3"/>
        <v>4</v>
      </c>
      <c r="I9" s="3">
        <f t="shared" si="4"/>
        <v>4</v>
      </c>
      <c r="J9" t="s">
        <v>20</v>
      </c>
      <c r="K9" s="2">
        <f t="shared" si="5"/>
        <v>10611</v>
      </c>
      <c r="L9" s="3">
        <f t="shared" si="6"/>
        <v>1139.6999999999998</v>
      </c>
      <c r="M9" s="3">
        <v>10400</v>
      </c>
      <c r="N9" s="3">
        <f t="shared" si="7"/>
        <v>74670</v>
      </c>
      <c r="O9" s="3">
        <f t="shared" si="8"/>
        <v>500</v>
      </c>
    </row>
    <row r="10" spans="1:15" x14ac:dyDescent="0.55000000000000004">
      <c r="A10" t="s">
        <v>21</v>
      </c>
      <c r="B10">
        <v>2532</v>
      </c>
      <c r="C10" t="s">
        <v>22</v>
      </c>
      <c r="D10">
        <v>9</v>
      </c>
      <c r="E10" s="2">
        <f t="shared" si="0"/>
        <v>1</v>
      </c>
      <c r="F10" s="3">
        <f t="shared" si="1"/>
        <v>1</v>
      </c>
      <c r="G10" s="3">
        <f t="shared" si="2"/>
        <v>3</v>
      </c>
      <c r="H10" s="3">
        <f t="shared" si="3"/>
        <v>2</v>
      </c>
      <c r="I10" s="3">
        <f t="shared" si="4"/>
        <v>2</v>
      </c>
      <c r="J10" t="s">
        <v>22</v>
      </c>
      <c r="K10" s="2">
        <f t="shared" si="5"/>
        <v>6836.4000000000005</v>
      </c>
      <c r="L10" s="3">
        <f t="shared" si="6"/>
        <v>734.28</v>
      </c>
      <c r="M10" s="3">
        <v>10400</v>
      </c>
      <c r="N10" s="3">
        <f t="shared" si="7"/>
        <v>48108</v>
      </c>
      <c r="O10" s="3">
        <f t="shared" si="8"/>
        <v>500</v>
      </c>
    </row>
    <row r="11" spans="1:15" x14ac:dyDescent="0.55000000000000004">
      <c r="A11" t="s">
        <v>23</v>
      </c>
      <c r="B11">
        <v>4581</v>
      </c>
      <c r="C11" t="s">
        <v>24</v>
      </c>
      <c r="D11">
        <v>36</v>
      </c>
      <c r="E11" s="2">
        <f t="shared" si="0"/>
        <v>2</v>
      </c>
      <c r="F11" s="3">
        <f t="shared" si="1"/>
        <v>1</v>
      </c>
      <c r="G11" s="3">
        <f t="shared" si="2"/>
        <v>10</v>
      </c>
      <c r="H11" s="3">
        <f t="shared" si="3"/>
        <v>5</v>
      </c>
      <c r="I11" s="3">
        <f t="shared" si="4"/>
        <v>5</v>
      </c>
      <c r="J11" t="s">
        <v>24</v>
      </c>
      <c r="K11" s="2">
        <f t="shared" si="5"/>
        <v>12368.7</v>
      </c>
      <c r="L11" s="3">
        <f t="shared" si="6"/>
        <v>1328.49</v>
      </c>
      <c r="M11" s="3">
        <v>10400</v>
      </c>
      <c r="N11" s="3">
        <f t="shared" si="7"/>
        <v>87039</v>
      </c>
      <c r="O11" s="3">
        <f t="shared" si="8"/>
        <v>500</v>
      </c>
    </row>
    <row r="12" spans="1:15" x14ac:dyDescent="0.55000000000000004">
      <c r="A12" t="s">
        <v>25</v>
      </c>
      <c r="B12">
        <v>11713</v>
      </c>
      <c r="C12" t="s">
        <v>26</v>
      </c>
      <c r="D12">
        <v>38</v>
      </c>
      <c r="E12" s="2">
        <f t="shared" si="0"/>
        <v>2</v>
      </c>
      <c r="F12" s="3">
        <f t="shared" si="1"/>
        <v>1</v>
      </c>
      <c r="G12" s="3">
        <f t="shared" si="2"/>
        <v>10</v>
      </c>
      <c r="H12" s="3">
        <f t="shared" si="3"/>
        <v>5</v>
      </c>
      <c r="I12" s="3">
        <f t="shared" si="4"/>
        <v>5</v>
      </c>
      <c r="J12" t="s">
        <v>26</v>
      </c>
      <c r="K12" s="2">
        <f t="shared" si="5"/>
        <v>31625.100000000002</v>
      </c>
      <c r="L12" s="3">
        <f t="shared" si="6"/>
        <v>3396.77</v>
      </c>
      <c r="M12" s="3">
        <v>10400</v>
      </c>
      <c r="N12" s="3">
        <f t="shared" si="7"/>
        <v>222547</v>
      </c>
      <c r="O12" s="3">
        <f t="shared" si="8"/>
        <v>500</v>
      </c>
    </row>
    <row r="13" spans="1:15" x14ac:dyDescent="0.55000000000000004">
      <c r="A13" t="s">
        <v>27</v>
      </c>
      <c r="B13">
        <v>3284</v>
      </c>
      <c r="C13" t="s">
        <v>27</v>
      </c>
      <c r="D13">
        <v>8</v>
      </c>
      <c r="E13" s="2">
        <f t="shared" si="0"/>
        <v>1</v>
      </c>
      <c r="F13" s="3">
        <f t="shared" si="1"/>
        <v>1</v>
      </c>
      <c r="G13" s="3">
        <f t="shared" si="2"/>
        <v>3</v>
      </c>
      <c r="H13" s="3">
        <f t="shared" si="3"/>
        <v>1</v>
      </c>
      <c r="I13" s="3">
        <f t="shared" si="4"/>
        <v>1</v>
      </c>
      <c r="J13" t="s">
        <v>27</v>
      </c>
      <c r="K13" s="2">
        <f t="shared" si="5"/>
        <v>8866.8000000000011</v>
      </c>
      <c r="L13" s="3">
        <f t="shared" si="6"/>
        <v>952.3599999999999</v>
      </c>
      <c r="M13" s="3">
        <v>10400</v>
      </c>
      <c r="N13" s="3">
        <f t="shared" si="7"/>
        <v>62396</v>
      </c>
      <c r="O13" s="3">
        <f t="shared" si="8"/>
        <v>500</v>
      </c>
    </row>
    <row r="14" spans="1:15" x14ac:dyDescent="0.55000000000000004">
      <c r="A14" t="s">
        <v>28</v>
      </c>
      <c r="B14">
        <v>1666</v>
      </c>
      <c r="C14" t="s">
        <v>29</v>
      </c>
      <c r="D14">
        <v>39</v>
      </c>
      <c r="E14" s="2">
        <f t="shared" si="0"/>
        <v>2</v>
      </c>
      <c r="F14" s="3">
        <f t="shared" si="1"/>
        <v>1</v>
      </c>
      <c r="G14" s="3">
        <f t="shared" si="2"/>
        <v>11</v>
      </c>
      <c r="H14" s="3">
        <f t="shared" si="3"/>
        <v>5</v>
      </c>
      <c r="I14" s="3">
        <f t="shared" si="4"/>
        <v>5</v>
      </c>
      <c r="J14" t="s">
        <v>29</v>
      </c>
      <c r="K14" s="2">
        <f t="shared" si="5"/>
        <v>4498.2000000000007</v>
      </c>
      <c r="L14" s="3">
        <f t="shared" si="6"/>
        <v>483.14</v>
      </c>
      <c r="M14" s="3">
        <v>10400</v>
      </c>
      <c r="N14" s="3">
        <f t="shared" si="7"/>
        <v>31654</v>
      </c>
      <c r="O14" s="3">
        <f t="shared" si="8"/>
        <v>500</v>
      </c>
    </row>
    <row r="15" spans="1:15" x14ac:dyDescent="0.55000000000000004">
      <c r="A15" t="s">
        <v>30</v>
      </c>
      <c r="B15">
        <v>5775</v>
      </c>
      <c r="C15" t="s">
        <v>31</v>
      </c>
      <c r="D15">
        <v>22</v>
      </c>
      <c r="E15" s="2">
        <f t="shared" si="0"/>
        <v>1</v>
      </c>
      <c r="F15" s="3">
        <f t="shared" si="1"/>
        <v>1</v>
      </c>
      <c r="G15" s="3">
        <f t="shared" si="2"/>
        <v>6</v>
      </c>
      <c r="H15" s="3">
        <f t="shared" si="3"/>
        <v>3</v>
      </c>
      <c r="I15" s="3">
        <f t="shared" si="4"/>
        <v>3</v>
      </c>
      <c r="J15" t="s">
        <v>31</v>
      </c>
      <c r="K15" s="2">
        <f t="shared" si="5"/>
        <v>15592.500000000002</v>
      </c>
      <c r="L15" s="3">
        <f t="shared" si="6"/>
        <v>1674.7499999999998</v>
      </c>
      <c r="M15" s="3">
        <v>10400</v>
      </c>
      <c r="N15" s="3">
        <f t="shared" si="7"/>
        <v>109725</v>
      </c>
      <c r="O15" s="3">
        <f t="shared" si="8"/>
        <v>500</v>
      </c>
    </row>
    <row r="16" spans="1:15" x14ac:dyDescent="0.55000000000000004">
      <c r="A16" t="s">
        <v>32</v>
      </c>
      <c r="B16">
        <v>4654</v>
      </c>
      <c r="C16" t="s">
        <v>33</v>
      </c>
      <c r="D16">
        <v>17</v>
      </c>
      <c r="E16" s="2">
        <f t="shared" si="0"/>
        <v>1</v>
      </c>
      <c r="F16" s="3">
        <f t="shared" si="1"/>
        <v>1</v>
      </c>
      <c r="G16" s="3">
        <f t="shared" si="2"/>
        <v>5</v>
      </c>
      <c r="H16" s="3">
        <f t="shared" si="3"/>
        <v>3</v>
      </c>
      <c r="I16" s="3">
        <f t="shared" si="4"/>
        <v>3</v>
      </c>
      <c r="J16" t="s">
        <v>33</v>
      </c>
      <c r="K16" s="2">
        <f t="shared" si="5"/>
        <v>12565.800000000001</v>
      </c>
      <c r="L16" s="3">
        <f t="shared" si="6"/>
        <v>1349.6599999999999</v>
      </c>
      <c r="M16" s="3">
        <v>10400</v>
      </c>
      <c r="N16" s="3">
        <f t="shared" si="7"/>
        <v>88426</v>
      </c>
      <c r="O16" s="3">
        <f t="shared" si="8"/>
        <v>500</v>
      </c>
    </row>
    <row r="17" spans="1:15" x14ac:dyDescent="0.55000000000000004">
      <c r="A17" t="s">
        <v>34</v>
      </c>
      <c r="B17">
        <v>1979</v>
      </c>
      <c r="C17" t="s">
        <v>35</v>
      </c>
      <c r="D17">
        <v>6</v>
      </c>
      <c r="E17" s="2">
        <f t="shared" si="0"/>
        <v>1</v>
      </c>
      <c r="F17" s="3">
        <f t="shared" si="1"/>
        <v>1</v>
      </c>
      <c r="G17" s="3">
        <f t="shared" si="2"/>
        <v>2</v>
      </c>
      <c r="H17" s="3">
        <f t="shared" si="3"/>
        <v>1</v>
      </c>
      <c r="I17" s="3">
        <f t="shared" si="4"/>
        <v>1</v>
      </c>
      <c r="J17" t="s">
        <v>35</v>
      </c>
      <c r="K17" s="2">
        <f t="shared" si="5"/>
        <v>5343.3</v>
      </c>
      <c r="L17" s="3">
        <f t="shared" si="6"/>
        <v>573.91</v>
      </c>
      <c r="M17" s="3">
        <v>10400</v>
      </c>
      <c r="N17" s="3">
        <f t="shared" si="7"/>
        <v>37601</v>
      </c>
      <c r="O17" s="3">
        <f t="shared" si="8"/>
        <v>500</v>
      </c>
    </row>
    <row r="18" spans="1:15" x14ac:dyDescent="0.55000000000000004">
      <c r="A18" t="s">
        <v>36</v>
      </c>
      <c r="B18">
        <v>2870</v>
      </c>
      <c r="C18" t="s">
        <v>37</v>
      </c>
      <c r="D18">
        <v>18</v>
      </c>
      <c r="E18" s="2">
        <f t="shared" si="0"/>
        <v>1</v>
      </c>
      <c r="F18" s="3">
        <f t="shared" si="1"/>
        <v>1</v>
      </c>
      <c r="G18" s="3">
        <f t="shared" si="2"/>
        <v>5</v>
      </c>
      <c r="H18" s="3">
        <f t="shared" si="3"/>
        <v>3</v>
      </c>
      <c r="I18" s="3">
        <f t="shared" si="4"/>
        <v>3</v>
      </c>
      <c r="J18" t="s">
        <v>37</v>
      </c>
      <c r="K18" s="2">
        <f t="shared" si="5"/>
        <v>7749.0000000000009</v>
      </c>
      <c r="L18" s="3">
        <f t="shared" si="6"/>
        <v>832.3</v>
      </c>
      <c r="M18" s="3">
        <v>10400</v>
      </c>
      <c r="N18" s="3">
        <f t="shared" si="7"/>
        <v>54530</v>
      </c>
      <c r="O18" s="3">
        <f t="shared" si="8"/>
        <v>500</v>
      </c>
    </row>
    <row r="19" spans="1:15" x14ac:dyDescent="0.55000000000000004">
      <c r="A19" t="s">
        <v>38</v>
      </c>
      <c r="B19">
        <v>1515</v>
      </c>
      <c r="C19" t="s">
        <v>39</v>
      </c>
      <c r="D19">
        <v>6</v>
      </c>
      <c r="E19" s="2">
        <f t="shared" si="0"/>
        <v>1</v>
      </c>
      <c r="F19" s="3">
        <f t="shared" si="1"/>
        <v>1</v>
      </c>
      <c r="G19" s="3">
        <f t="shared" si="2"/>
        <v>2</v>
      </c>
      <c r="H19" s="3">
        <f t="shared" si="3"/>
        <v>1</v>
      </c>
      <c r="I19" s="3">
        <f t="shared" si="4"/>
        <v>1</v>
      </c>
      <c r="J19" t="s">
        <v>39</v>
      </c>
      <c r="K19" s="2">
        <f t="shared" si="5"/>
        <v>4090.5000000000005</v>
      </c>
      <c r="L19" s="3">
        <f t="shared" si="6"/>
        <v>439.34999999999997</v>
      </c>
      <c r="M19" s="3">
        <v>10400</v>
      </c>
      <c r="N19" s="3">
        <f t="shared" si="7"/>
        <v>28785</v>
      </c>
      <c r="O19" s="3">
        <f t="shared" si="8"/>
        <v>500</v>
      </c>
    </row>
    <row r="20" spans="1:15" x14ac:dyDescent="0.55000000000000004">
      <c r="A20" t="s">
        <v>40</v>
      </c>
      <c r="B20">
        <v>1770</v>
      </c>
      <c r="C20" t="s">
        <v>41</v>
      </c>
      <c r="D20">
        <v>42</v>
      </c>
      <c r="E20" s="2">
        <f t="shared" si="0"/>
        <v>2</v>
      </c>
      <c r="F20" s="3">
        <f t="shared" si="1"/>
        <v>1</v>
      </c>
      <c r="G20" s="3">
        <f t="shared" si="2"/>
        <v>11</v>
      </c>
      <c r="H20" s="3">
        <f t="shared" si="3"/>
        <v>6</v>
      </c>
      <c r="I20" s="3">
        <f t="shared" si="4"/>
        <v>6</v>
      </c>
      <c r="J20" t="s">
        <v>41</v>
      </c>
      <c r="K20" s="2">
        <f t="shared" si="5"/>
        <v>4779</v>
      </c>
      <c r="L20" s="3">
        <f t="shared" si="6"/>
        <v>513.29999999999995</v>
      </c>
      <c r="M20" s="3">
        <v>10400</v>
      </c>
      <c r="N20" s="3">
        <f t="shared" si="7"/>
        <v>33630</v>
      </c>
      <c r="O20" s="3">
        <f t="shared" si="8"/>
        <v>500</v>
      </c>
    </row>
    <row r="21" spans="1:15" x14ac:dyDescent="0.55000000000000004">
      <c r="A21" t="s">
        <v>42</v>
      </c>
      <c r="B21">
        <v>1890</v>
      </c>
      <c r="C21" t="s">
        <v>43</v>
      </c>
      <c r="D21">
        <v>34</v>
      </c>
      <c r="E21" s="2">
        <f t="shared" si="0"/>
        <v>2</v>
      </c>
      <c r="F21" s="3">
        <f t="shared" si="1"/>
        <v>1</v>
      </c>
      <c r="G21" s="3">
        <f t="shared" si="2"/>
        <v>9</v>
      </c>
      <c r="H21" s="3">
        <f t="shared" si="3"/>
        <v>5</v>
      </c>
      <c r="I21" s="3">
        <f t="shared" si="4"/>
        <v>5</v>
      </c>
      <c r="J21" t="s">
        <v>43</v>
      </c>
      <c r="K21" s="2">
        <f t="shared" si="5"/>
        <v>5103</v>
      </c>
      <c r="L21" s="3">
        <f t="shared" si="6"/>
        <v>548.09999999999991</v>
      </c>
      <c r="M21" s="3">
        <v>10400</v>
      </c>
      <c r="N21" s="3">
        <f t="shared" si="7"/>
        <v>35910</v>
      </c>
      <c r="O21" s="3">
        <f t="shared" si="8"/>
        <v>500</v>
      </c>
    </row>
    <row r="22" spans="1:15" x14ac:dyDescent="0.55000000000000004">
      <c r="A22" t="s">
        <v>44</v>
      </c>
      <c r="B22">
        <v>2437</v>
      </c>
      <c r="C22" t="s">
        <v>45</v>
      </c>
      <c r="D22">
        <v>41</v>
      </c>
      <c r="E22" s="2">
        <f t="shared" si="0"/>
        <v>2</v>
      </c>
      <c r="F22" s="3">
        <f t="shared" si="1"/>
        <v>1</v>
      </c>
      <c r="G22" s="3">
        <f t="shared" si="2"/>
        <v>11</v>
      </c>
      <c r="H22" s="3">
        <f t="shared" si="3"/>
        <v>5</v>
      </c>
      <c r="I22" s="3">
        <f t="shared" si="4"/>
        <v>5</v>
      </c>
      <c r="J22" t="s">
        <v>45</v>
      </c>
      <c r="K22" s="2">
        <f t="shared" si="5"/>
        <v>6579.9000000000005</v>
      </c>
      <c r="L22" s="3">
        <f t="shared" si="6"/>
        <v>706.7299999999999</v>
      </c>
      <c r="M22" s="3">
        <v>10400</v>
      </c>
      <c r="N22" s="3">
        <f t="shared" si="7"/>
        <v>46303</v>
      </c>
      <c r="O22" s="3">
        <f t="shared" si="8"/>
        <v>500</v>
      </c>
    </row>
    <row r="23" spans="1:15" x14ac:dyDescent="0.55000000000000004">
      <c r="A23" t="s">
        <v>46</v>
      </c>
      <c r="B23">
        <v>6250</v>
      </c>
      <c r="C23" t="s">
        <v>47</v>
      </c>
      <c r="D23">
        <v>23</v>
      </c>
      <c r="E23" s="2">
        <f t="shared" si="0"/>
        <v>1</v>
      </c>
      <c r="F23" s="3">
        <f t="shared" si="1"/>
        <v>1</v>
      </c>
      <c r="G23" s="3">
        <f t="shared" si="2"/>
        <v>6</v>
      </c>
      <c r="H23" s="3">
        <f t="shared" si="3"/>
        <v>3</v>
      </c>
      <c r="I23" s="3">
        <f t="shared" si="4"/>
        <v>3</v>
      </c>
      <c r="J23" t="s">
        <v>47</v>
      </c>
      <c r="K23" s="2">
        <f t="shared" si="5"/>
        <v>16875</v>
      </c>
      <c r="L23" s="3">
        <f t="shared" si="6"/>
        <v>1812.4999999999998</v>
      </c>
      <c r="M23" s="3">
        <v>10400</v>
      </c>
      <c r="N23" s="3">
        <f t="shared" si="7"/>
        <v>118750</v>
      </c>
      <c r="O23" s="3">
        <f t="shared" si="8"/>
        <v>500</v>
      </c>
    </row>
    <row r="24" spans="1:15" x14ac:dyDescent="0.55000000000000004">
      <c r="A24" t="s">
        <v>48</v>
      </c>
      <c r="B24">
        <v>1938</v>
      </c>
      <c r="C24" t="s">
        <v>49</v>
      </c>
      <c r="D24">
        <v>12</v>
      </c>
      <c r="E24" s="2">
        <f t="shared" si="0"/>
        <v>1</v>
      </c>
      <c r="F24" s="3">
        <f t="shared" si="1"/>
        <v>1</v>
      </c>
      <c r="G24" s="3">
        <f t="shared" si="2"/>
        <v>4</v>
      </c>
      <c r="H24" s="3">
        <f t="shared" si="3"/>
        <v>2</v>
      </c>
      <c r="I24" s="3">
        <f t="shared" si="4"/>
        <v>2</v>
      </c>
      <c r="J24" t="s">
        <v>49</v>
      </c>
      <c r="K24" s="2">
        <f t="shared" si="5"/>
        <v>5232.6000000000004</v>
      </c>
      <c r="L24" s="3">
        <f t="shared" si="6"/>
        <v>562.02</v>
      </c>
      <c r="M24" s="3">
        <v>10400</v>
      </c>
      <c r="N24" s="3">
        <f t="shared" si="7"/>
        <v>36822</v>
      </c>
      <c r="O24" s="3">
        <f t="shared" si="8"/>
        <v>500</v>
      </c>
    </row>
    <row r="25" spans="1:15" x14ac:dyDescent="0.55000000000000004">
      <c r="A25" t="s">
        <v>50</v>
      </c>
      <c r="B25">
        <v>1416</v>
      </c>
      <c r="C25" t="s">
        <v>51</v>
      </c>
      <c r="D25">
        <v>6</v>
      </c>
      <c r="E25" s="2">
        <f t="shared" si="0"/>
        <v>1</v>
      </c>
      <c r="F25" s="3">
        <f t="shared" si="1"/>
        <v>1</v>
      </c>
      <c r="G25" s="3">
        <f t="shared" si="2"/>
        <v>2</v>
      </c>
      <c r="H25" s="3">
        <f t="shared" si="3"/>
        <v>1</v>
      </c>
      <c r="I25" s="3">
        <f t="shared" si="4"/>
        <v>1</v>
      </c>
      <c r="J25" t="s">
        <v>51</v>
      </c>
      <c r="K25" s="2">
        <f t="shared" si="5"/>
        <v>3823.2000000000003</v>
      </c>
      <c r="L25" s="3">
        <f t="shared" si="6"/>
        <v>410.64</v>
      </c>
      <c r="M25" s="3">
        <v>10400</v>
      </c>
      <c r="N25" s="3">
        <f t="shared" si="7"/>
        <v>26904</v>
      </c>
      <c r="O25" s="3">
        <f t="shared" si="8"/>
        <v>500</v>
      </c>
    </row>
    <row r="26" spans="1:15" x14ac:dyDescent="0.55000000000000004">
      <c r="A26" t="s">
        <v>52</v>
      </c>
      <c r="B26">
        <v>624</v>
      </c>
      <c r="C26" t="s">
        <v>52</v>
      </c>
      <c r="D26">
        <v>14</v>
      </c>
      <c r="E26" s="2">
        <f t="shared" si="0"/>
        <v>1</v>
      </c>
      <c r="F26" s="3">
        <f t="shared" si="1"/>
        <v>1</v>
      </c>
      <c r="G26" s="3">
        <f t="shared" si="2"/>
        <v>4</v>
      </c>
      <c r="H26" s="3">
        <f t="shared" si="3"/>
        <v>2</v>
      </c>
      <c r="I26" s="3">
        <f t="shared" si="4"/>
        <v>2</v>
      </c>
      <c r="J26" t="s">
        <v>52</v>
      </c>
      <c r="K26" s="2">
        <f t="shared" si="5"/>
        <v>1684.8000000000002</v>
      </c>
      <c r="L26" s="3">
        <f t="shared" si="6"/>
        <v>180.95999999999998</v>
      </c>
      <c r="M26" s="3">
        <v>10400</v>
      </c>
      <c r="N26" s="3">
        <f t="shared" si="7"/>
        <v>11856</v>
      </c>
      <c r="O26" s="3">
        <f t="shared" si="8"/>
        <v>500</v>
      </c>
    </row>
    <row r="27" spans="1:15" x14ac:dyDescent="0.55000000000000004">
      <c r="A27" t="s">
        <v>53</v>
      </c>
      <c r="B27">
        <v>4695</v>
      </c>
      <c r="C27" t="s">
        <v>54</v>
      </c>
      <c r="D27">
        <v>64</v>
      </c>
      <c r="E27" s="2">
        <f t="shared" si="0"/>
        <v>3</v>
      </c>
      <c r="F27" s="3">
        <f t="shared" si="1"/>
        <v>2</v>
      </c>
      <c r="G27" s="3">
        <f t="shared" si="2"/>
        <v>17</v>
      </c>
      <c r="H27" s="3">
        <f t="shared" si="3"/>
        <v>8</v>
      </c>
      <c r="I27" s="3">
        <f t="shared" si="4"/>
        <v>8</v>
      </c>
      <c r="J27" t="s">
        <v>54</v>
      </c>
      <c r="K27" s="2">
        <f t="shared" si="5"/>
        <v>12676.5</v>
      </c>
      <c r="L27" s="3">
        <f t="shared" si="6"/>
        <v>1361.55</v>
      </c>
      <c r="M27" s="3">
        <v>10400</v>
      </c>
      <c r="N27" s="3">
        <f t="shared" si="7"/>
        <v>89205</v>
      </c>
      <c r="O27" s="3">
        <f t="shared" si="8"/>
        <v>500</v>
      </c>
    </row>
    <row r="28" spans="1:15" x14ac:dyDescent="0.55000000000000004">
      <c r="A28" t="s">
        <v>55</v>
      </c>
      <c r="B28">
        <v>1938</v>
      </c>
      <c r="C28" t="s">
        <v>56</v>
      </c>
      <c r="D28">
        <v>50</v>
      </c>
      <c r="E28" s="2">
        <f t="shared" si="0"/>
        <v>2</v>
      </c>
      <c r="F28" s="3">
        <f t="shared" si="1"/>
        <v>1</v>
      </c>
      <c r="G28" s="3">
        <f t="shared" si="2"/>
        <v>13</v>
      </c>
      <c r="H28" s="3">
        <f t="shared" si="3"/>
        <v>6</v>
      </c>
      <c r="I28" s="3">
        <f t="shared" si="4"/>
        <v>6</v>
      </c>
      <c r="J28" t="s">
        <v>56</v>
      </c>
      <c r="K28" s="2">
        <f t="shared" si="5"/>
        <v>5232.6000000000004</v>
      </c>
      <c r="L28" s="3">
        <f t="shared" si="6"/>
        <v>562.02</v>
      </c>
      <c r="M28" s="3">
        <v>10400</v>
      </c>
      <c r="N28" s="3">
        <f t="shared" si="7"/>
        <v>36822</v>
      </c>
      <c r="O28" s="3">
        <f t="shared" si="8"/>
        <v>500</v>
      </c>
    </row>
    <row r="29" spans="1:15" x14ac:dyDescent="0.55000000000000004">
      <c r="A29" t="s">
        <v>57</v>
      </c>
      <c r="B29">
        <v>8799</v>
      </c>
      <c r="C29" t="s">
        <v>58</v>
      </c>
      <c r="D29">
        <v>38</v>
      </c>
      <c r="E29" s="2">
        <f t="shared" si="0"/>
        <v>2</v>
      </c>
      <c r="F29" s="3">
        <f t="shared" si="1"/>
        <v>1</v>
      </c>
      <c r="G29" s="3">
        <f t="shared" si="2"/>
        <v>10</v>
      </c>
      <c r="H29" s="3">
        <f t="shared" si="3"/>
        <v>5</v>
      </c>
      <c r="I29" s="3">
        <f t="shared" si="4"/>
        <v>5</v>
      </c>
      <c r="J29" t="s">
        <v>58</v>
      </c>
      <c r="K29" s="2">
        <f t="shared" si="5"/>
        <v>23757.300000000003</v>
      </c>
      <c r="L29" s="3">
        <f t="shared" si="6"/>
        <v>2551.71</v>
      </c>
      <c r="M29" s="3">
        <v>10400</v>
      </c>
      <c r="N29" s="3">
        <f t="shared" si="7"/>
        <v>167181</v>
      </c>
      <c r="O29" s="3">
        <f t="shared" si="8"/>
        <v>500</v>
      </c>
    </row>
    <row r="30" spans="1:15" x14ac:dyDescent="0.55000000000000004">
      <c r="A30" t="s">
        <v>59</v>
      </c>
      <c r="B30">
        <v>3453</v>
      </c>
      <c r="C30" t="s">
        <v>60</v>
      </c>
      <c r="D30">
        <v>45</v>
      </c>
      <c r="E30" s="2">
        <f t="shared" si="0"/>
        <v>2</v>
      </c>
      <c r="F30" s="3">
        <f t="shared" si="1"/>
        <v>1</v>
      </c>
      <c r="G30" s="3">
        <f t="shared" si="2"/>
        <v>12</v>
      </c>
      <c r="H30" s="3">
        <f t="shared" si="3"/>
        <v>6</v>
      </c>
      <c r="I30" s="3">
        <f t="shared" si="4"/>
        <v>6</v>
      </c>
      <c r="J30" t="s">
        <v>60</v>
      </c>
      <c r="K30" s="2">
        <f t="shared" si="5"/>
        <v>9323.1</v>
      </c>
      <c r="L30" s="3">
        <f t="shared" si="6"/>
        <v>1001.3699999999999</v>
      </c>
      <c r="M30" s="3">
        <v>10400</v>
      </c>
      <c r="N30" s="3">
        <f t="shared" si="7"/>
        <v>65607</v>
      </c>
      <c r="O30" s="3">
        <f t="shared" si="8"/>
        <v>500</v>
      </c>
    </row>
    <row r="31" spans="1:15" x14ac:dyDescent="0.55000000000000004">
      <c r="A31" t="s">
        <v>61</v>
      </c>
      <c r="B31">
        <v>11596</v>
      </c>
      <c r="C31" t="s">
        <v>62</v>
      </c>
      <c r="D31">
        <v>329</v>
      </c>
      <c r="E31" s="2">
        <f t="shared" si="0"/>
        <v>13</v>
      </c>
      <c r="F31" s="3">
        <f t="shared" si="1"/>
        <v>7</v>
      </c>
      <c r="G31" s="3">
        <f t="shared" si="2"/>
        <v>86</v>
      </c>
      <c r="H31" s="3">
        <f t="shared" si="3"/>
        <v>40</v>
      </c>
      <c r="I31" s="3">
        <f t="shared" si="4"/>
        <v>40</v>
      </c>
      <c r="J31" t="s">
        <v>62</v>
      </c>
      <c r="K31" s="2">
        <f t="shared" si="5"/>
        <v>31309.200000000001</v>
      </c>
      <c r="L31" s="3">
        <f t="shared" si="6"/>
        <v>3362.8399999999997</v>
      </c>
      <c r="M31" s="3">
        <v>10400</v>
      </c>
      <c r="N31" s="3">
        <f t="shared" si="7"/>
        <v>220324</v>
      </c>
      <c r="O31" s="3">
        <f t="shared" si="8"/>
        <v>500</v>
      </c>
    </row>
    <row r="32" spans="1:15" x14ac:dyDescent="0.55000000000000004">
      <c r="A32" t="s">
        <v>63</v>
      </c>
      <c r="B32">
        <v>1221</v>
      </c>
      <c r="C32" t="s">
        <v>64</v>
      </c>
      <c r="D32">
        <v>28</v>
      </c>
      <c r="E32" s="2">
        <f t="shared" si="0"/>
        <v>2</v>
      </c>
      <c r="F32" s="3">
        <f t="shared" si="1"/>
        <v>1</v>
      </c>
      <c r="G32" s="3">
        <f t="shared" si="2"/>
        <v>8</v>
      </c>
      <c r="H32" s="3">
        <f t="shared" si="3"/>
        <v>4</v>
      </c>
      <c r="I32" s="3">
        <f t="shared" si="4"/>
        <v>4</v>
      </c>
      <c r="J32" t="s">
        <v>64</v>
      </c>
      <c r="K32" s="2">
        <f t="shared" si="5"/>
        <v>3296.7000000000003</v>
      </c>
      <c r="L32" s="3">
        <f t="shared" si="6"/>
        <v>354.09</v>
      </c>
      <c r="M32" s="3">
        <v>10400</v>
      </c>
      <c r="N32" s="3">
        <f t="shared" si="7"/>
        <v>23199</v>
      </c>
      <c r="O32" s="3">
        <f t="shared" si="8"/>
        <v>500</v>
      </c>
    </row>
    <row r="33" spans="1:15" x14ac:dyDescent="0.55000000000000004">
      <c r="A33" t="s">
        <v>65</v>
      </c>
      <c r="B33">
        <v>2863</v>
      </c>
      <c r="C33" t="s">
        <v>66</v>
      </c>
      <c r="D33">
        <v>12</v>
      </c>
      <c r="E33" s="2">
        <f t="shared" si="0"/>
        <v>1</v>
      </c>
      <c r="F33" s="3">
        <f t="shared" si="1"/>
        <v>1</v>
      </c>
      <c r="G33" s="3">
        <f t="shared" si="2"/>
        <v>4</v>
      </c>
      <c r="H33" s="3">
        <f t="shared" si="3"/>
        <v>2</v>
      </c>
      <c r="I33" s="3">
        <f t="shared" si="4"/>
        <v>2</v>
      </c>
      <c r="J33" t="s">
        <v>66</v>
      </c>
      <c r="K33" s="2">
        <f t="shared" si="5"/>
        <v>7730.1</v>
      </c>
      <c r="L33" s="3">
        <f t="shared" si="6"/>
        <v>830.27</v>
      </c>
      <c r="M33" s="3">
        <v>10400</v>
      </c>
      <c r="N33" s="3">
        <f t="shared" si="7"/>
        <v>54397</v>
      </c>
      <c r="O33" s="3">
        <f t="shared" si="8"/>
        <v>500</v>
      </c>
    </row>
    <row r="34" spans="1:15" x14ac:dyDescent="0.55000000000000004">
      <c r="A34" t="s">
        <v>67</v>
      </c>
      <c r="B34">
        <v>4521</v>
      </c>
      <c r="C34" t="s">
        <v>68</v>
      </c>
      <c r="D34">
        <v>19</v>
      </c>
      <c r="E34" s="2">
        <f t="shared" si="0"/>
        <v>1</v>
      </c>
      <c r="F34" s="3">
        <f t="shared" si="1"/>
        <v>1</v>
      </c>
      <c r="G34" s="3">
        <f t="shared" si="2"/>
        <v>5</v>
      </c>
      <c r="H34" s="3">
        <f t="shared" si="3"/>
        <v>3</v>
      </c>
      <c r="I34" s="3">
        <f t="shared" si="4"/>
        <v>3</v>
      </c>
      <c r="J34" t="s">
        <v>68</v>
      </c>
      <c r="K34" s="2">
        <f t="shared" si="5"/>
        <v>12206.7</v>
      </c>
      <c r="L34" s="3">
        <f t="shared" si="6"/>
        <v>1311.09</v>
      </c>
      <c r="M34" s="3">
        <v>10400</v>
      </c>
      <c r="N34" s="3">
        <f t="shared" si="7"/>
        <v>85899</v>
      </c>
      <c r="O34" s="3">
        <f t="shared" si="8"/>
        <v>500</v>
      </c>
    </row>
    <row r="35" spans="1:15" x14ac:dyDescent="0.55000000000000004">
      <c r="A35" t="s">
        <v>69</v>
      </c>
      <c r="B35">
        <v>10305</v>
      </c>
      <c r="C35" t="s">
        <v>70</v>
      </c>
      <c r="D35">
        <v>71</v>
      </c>
      <c r="E35" s="2">
        <f t="shared" si="0"/>
        <v>3</v>
      </c>
      <c r="F35" s="3">
        <f t="shared" si="1"/>
        <v>2</v>
      </c>
      <c r="G35" s="3">
        <f t="shared" si="2"/>
        <v>19</v>
      </c>
      <c r="H35" s="3">
        <f t="shared" si="3"/>
        <v>9</v>
      </c>
      <c r="I35" s="3">
        <f t="shared" si="4"/>
        <v>9</v>
      </c>
      <c r="J35" t="s">
        <v>70</v>
      </c>
      <c r="K35" s="2">
        <f t="shared" si="5"/>
        <v>27823.500000000004</v>
      </c>
      <c r="L35" s="3">
        <f t="shared" si="6"/>
        <v>2988.45</v>
      </c>
      <c r="M35" s="3">
        <v>10400</v>
      </c>
      <c r="N35" s="3">
        <f t="shared" si="7"/>
        <v>195795</v>
      </c>
      <c r="O35" s="3">
        <f t="shared" si="8"/>
        <v>500</v>
      </c>
    </row>
    <row r="36" spans="1:15" x14ac:dyDescent="0.55000000000000004">
      <c r="A36" t="s">
        <v>71</v>
      </c>
      <c r="B36">
        <v>8250</v>
      </c>
      <c r="C36" t="s">
        <v>72</v>
      </c>
      <c r="D36">
        <v>55</v>
      </c>
      <c r="E36" s="2">
        <f t="shared" si="0"/>
        <v>3</v>
      </c>
      <c r="F36" s="3">
        <f t="shared" si="1"/>
        <v>2</v>
      </c>
      <c r="G36" s="3">
        <f t="shared" si="2"/>
        <v>15</v>
      </c>
      <c r="H36" s="3">
        <f t="shared" si="3"/>
        <v>7</v>
      </c>
      <c r="I36" s="3">
        <f t="shared" si="4"/>
        <v>7</v>
      </c>
      <c r="J36" t="s">
        <v>72</v>
      </c>
      <c r="K36" s="2">
        <f t="shared" si="5"/>
        <v>22275</v>
      </c>
      <c r="L36" s="3">
        <f t="shared" si="6"/>
        <v>2392.5</v>
      </c>
      <c r="M36" s="3">
        <v>10400</v>
      </c>
      <c r="N36" s="3">
        <f t="shared" si="7"/>
        <v>156750</v>
      </c>
      <c r="O36" s="3">
        <f t="shared" si="8"/>
        <v>500</v>
      </c>
    </row>
    <row r="37" spans="1:15" x14ac:dyDescent="0.55000000000000004">
      <c r="A37" t="s">
        <v>73</v>
      </c>
      <c r="B37">
        <v>4459</v>
      </c>
      <c r="C37" t="s">
        <v>74</v>
      </c>
      <c r="D37">
        <v>83</v>
      </c>
      <c r="E37" s="2">
        <f t="shared" si="0"/>
        <v>4</v>
      </c>
      <c r="F37" s="3">
        <f t="shared" si="1"/>
        <v>2</v>
      </c>
      <c r="G37" s="3">
        <f t="shared" si="2"/>
        <v>22</v>
      </c>
      <c r="H37" s="3">
        <f t="shared" si="3"/>
        <v>10</v>
      </c>
      <c r="I37" s="3">
        <f t="shared" si="4"/>
        <v>10</v>
      </c>
      <c r="J37" t="s">
        <v>74</v>
      </c>
      <c r="K37" s="2">
        <f t="shared" si="5"/>
        <v>12039.300000000001</v>
      </c>
      <c r="L37" s="3">
        <f t="shared" si="6"/>
        <v>1293.1099999999999</v>
      </c>
      <c r="M37" s="3">
        <v>10400</v>
      </c>
      <c r="N37" s="3">
        <f t="shared" si="7"/>
        <v>84721</v>
      </c>
      <c r="O37" s="3">
        <f t="shared" si="8"/>
        <v>500</v>
      </c>
    </row>
    <row r="38" spans="1:15" x14ac:dyDescent="0.55000000000000004">
      <c r="A38" t="s">
        <v>75</v>
      </c>
      <c r="B38">
        <v>3375</v>
      </c>
      <c r="C38" t="s">
        <v>76</v>
      </c>
      <c r="D38">
        <v>33</v>
      </c>
      <c r="E38" s="2">
        <f t="shared" si="0"/>
        <v>2</v>
      </c>
      <c r="F38" s="3">
        <f t="shared" si="1"/>
        <v>1</v>
      </c>
      <c r="G38" s="3">
        <f t="shared" si="2"/>
        <v>9</v>
      </c>
      <c r="H38" s="3">
        <f t="shared" si="3"/>
        <v>4</v>
      </c>
      <c r="I38" s="3">
        <f t="shared" si="4"/>
        <v>4</v>
      </c>
      <c r="J38" t="s">
        <v>76</v>
      </c>
      <c r="K38" s="2">
        <f t="shared" si="5"/>
        <v>9112.5</v>
      </c>
      <c r="L38" s="3">
        <f t="shared" si="6"/>
        <v>978.74999999999989</v>
      </c>
      <c r="M38" s="3">
        <v>10400</v>
      </c>
      <c r="N38" s="3">
        <f t="shared" si="7"/>
        <v>64125</v>
      </c>
      <c r="O38" s="3">
        <f t="shared" si="8"/>
        <v>500</v>
      </c>
    </row>
    <row r="39" spans="1:15" x14ac:dyDescent="0.55000000000000004">
      <c r="A39" t="s">
        <v>77</v>
      </c>
      <c r="B39">
        <v>5268</v>
      </c>
      <c r="C39" t="s">
        <v>78</v>
      </c>
      <c r="D39">
        <v>30</v>
      </c>
      <c r="E39" s="2">
        <f t="shared" si="0"/>
        <v>2</v>
      </c>
      <c r="F39" s="3">
        <f t="shared" si="1"/>
        <v>1</v>
      </c>
      <c r="G39" s="3">
        <f t="shared" si="2"/>
        <v>8</v>
      </c>
      <c r="H39" s="3">
        <f t="shared" si="3"/>
        <v>4</v>
      </c>
      <c r="I39" s="3">
        <f t="shared" si="4"/>
        <v>4</v>
      </c>
      <c r="J39" t="s">
        <v>78</v>
      </c>
      <c r="K39" s="2">
        <f t="shared" si="5"/>
        <v>14223.6</v>
      </c>
      <c r="L39" s="3">
        <f t="shared" si="6"/>
        <v>1527.7199999999998</v>
      </c>
      <c r="M39" s="3">
        <v>10400</v>
      </c>
      <c r="N39" s="3">
        <f t="shared" si="7"/>
        <v>100092</v>
      </c>
      <c r="O39" s="3">
        <f t="shared" si="8"/>
        <v>500</v>
      </c>
    </row>
    <row r="40" spans="1:15" x14ac:dyDescent="0.55000000000000004">
      <c r="A40" t="s">
        <v>79</v>
      </c>
      <c r="B40">
        <v>4042</v>
      </c>
      <c r="C40" t="s">
        <v>80</v>
      </c>
      <c r="D40">
        <v>15</v>
      </c>
      <c r="E40" s="2">
        <f t="shared" si="0"/>
        <v>1</v>
      </c>
      <c r="F40" s="3">
        <f t="shared" si="1"/>
        <v>1</v>
      </c>
      <c r="G40" s="3">
        <f t="shared" si="2"/>
        <v>4</v>
      </c>
      <c r="H40" s="3">
        <f t="shared" si="3"/>
        <v>2</v>
      </c>
      <c r="I40" s="3">
        <f t="shared" si="4"/>
        <v>2</v>
      </c>
      <c r="J40" t="s">
        <v>80</v>
      </c>
      <c r="K40" s="2">
        <f t="shared" si="5"/>
        <v>10913.400000000001</v>
      </c>
      <c r="L40" s="3">
        <f t="shared" si="6"/>
        <v>1172.1799999999998</v>
      </c>
      <c r="M40" s="3">
        <v>10400</v>
      </c>
      <c r="N40" s="3">
        <f t="shared" si="7"/>
        <v>76798</v>
      </c>
      <c r="O40" s="3">
        <f t="shared" si="8"/>
        <v>500</v>
      </c>
    </row>
    <row r="41" spans="1:15" x14ac:dyDescent="0.55000000000000004">
      <c r="A41" t="s">
        <v>81</v>
      </c>
      <c r="B41">
        <v>2058</v>
      </c>
      <c r="C41" t="s">
        <v>82</v>
      </c>
      <c r="D41">
        <v>20</v>
      </c>
      <c r="E41" s="2">
        <f t="shared" si="0"/>
        <v>1</v>
      </c>
      <c r="F41" s="3">
        <f t="shared" si="1"/>
        <v>1</v>
      </c>
      <c r="G41" s="3">
        <f t="shared" si="2"/>
        <v>6</v>
      </c>
      <c r="H41" s="3">
        <f t="shared" si="3"/>
        <v>3</v>
      </c>
      <c r="I41" s="3">
        <f t="shared" si="4"/>
        <v>3</v>
      </c>
      <c r="J41" t="s">
        <v>82</v>
      </c>
      <c r="K41" s="2">
        <f t="shared" si="5"/>
        <v>5556.6</v>
      </c>
      <c r="L41" s="3">
        <f t="shared" si="6"/>
        <v>596.81999999999994</v>
      </c>
      <c r="M41" s="3">
        <v>10400</v>
      </c>
      <c r="N41" s="3">
        <f t="shared" si="7"/>
        <v>39102</v>
      </c>
      <c r="O41" s="3">
        <f t="shared" si="8"/>
        <v>500</v>
      </c>
    </row>
    <row r="42" spans="1:15" x14ac:dyDescent="0.55000000000000004">
      <c r="A42" t="s">
        <v>83</v>
      </c>
      <c r="B42">
        <v>1889</v>
      </c>
      <c r="C42" t="s">
        <v>84</v>
      </c>
      <c r="D42">
        <v>10</v>
      </c>
      <c r="E42" s="2">
        <f t="shared" si="0"/>
        <v>1</v>
      </c>
      <c r="F42" s="3">
        <f t="shared" si="1"/>
        <v>1</v>
      </c>
      <c r="G42" s="3">
        <f t="shared" si="2"/>
        <v>3</v>
      </c>
      <c r="H42" s="3">
        <f t="shared" si="3"/>
        <v>2</v>
      </c>
      <c r="I42" s="3">
        <f t="shared" si="4"/>
        <v>2</v>
      </c>
      <c r="J42" t="s">
        <v>84</v>
      </c>
      <c r="K42" s="2">
        <f t="shared" si="5"/>
        <v>5100.3</v>
      </c>
      <c r="L42" s="3">
        <f t="shared" si="6"/>
        <v>547.80999999999995</v>
      </c>
      <c r="M42" s="3">
        <v>10400</v>
      </c>
      <c r="N42" s="3">
        <f t="shared" si="7"/>
        <v>35891</v>
      </c>
      <c r="O42" s="3">
        <f t="shared" si="8"/>
        <v>500</v>
      </c>
    </row>
    <row r="43" spans="1:15" x14ac:dyDescent="0.55000000000000004">
      <c r="A43" t="s">
        <v>85</v>
      </c>
      <c r="B43">
        <v>2627</v>
      </c>
      <c r="C43" t="s">
        <v>86</v>
      </c>
      <c r="D43">
        <v>1</v>
      </c>
      <c r="E43" s="2">
        <f t="shared" si="0"/>
        <v>1</v>
      </c>
      <c r="F43" s="3">
        <f t="shared" si="1"/>
        <v>1</v>
      </c>
      <c r="G43" s="3">
        <f t="shared" si="2"/>
        <v>1</v>
      </c>
      <c r="H43" s="3">
        <f t="shared" si="3"/>
        <v>1</v>
      </c>
      <c r="I43" s="3">
        <f t="shared" si="4"/>
        <v>1</v>
      </c>
      <c r="J43" t="s">
        <v>86</v>
      </c>
      <c r="K43" s="2">
        <f t="shared" si="5"/>
        <v>7092.9000000000005</v>
      </c>
      <c r="L43" s="3">
        <f t="shared" si="6"/>
        <v>761.82999999999993</v>
      </c>
      <c r="M43" s="3">
        <v>10400</v>
      </c>
      <c r="N43" s="3">
        <f t="shared" si="7"/>
        <v>49913</v>
      </c>
      <c r="O43" s="3">
        <f t="shared" si="8"/>
        <v>500</v>
      </c>
    </row>
    <row r="44" spans="1:15" x14ac:dyDescent="0.55000000000000004">
      <c r="A44" t="s">
        <v>87</v>
      </c>
      <c r="B44">
        <v>2932</v>
      </c>
      <c r="C44" t="s">
        <v>88</v>
      </c>
      <c r="D44">
        <v>19</v>
      </c>
      <c r="E44" s="2">
        <f t="shared" si="0"/>
        <v>1</v>
      </c>
      <c r="F44" s="3">
        <f t="shared" si="1"/>
        <v>1</v>
      </c>
      <c r="G44" s="3">
        <f t="shared" si="2"/>
        <v>5</v>
      </c>
      <c r="H44" s="3">
        <f t="shared" si="3"/>
        <v>3</v>
      </c>
      <c r="I44" s="3">
        <f t="shared" si="4"/>
        <v>3</v>
      </c>
      <c r="J44" t="s">
        <v>88</v>
      </c>
      <c r="K44" s="2">
        <f t="shared" si="5"/>
        <v>7916.4000000000005</v>
      </c>
      <c r="L44" s="3">
        <f t="shared" si="6"/>
        <v>850.28</v>
      </c>
      <c r="M44" s="3">
        <v>10400</v>
      </c>
      <c r="N44" s="3">
        <f t="shared" si="7"/>
        <v>55708</v>
      </c>
      <c r="O44" s="3">
        <f t="shared" si="8"/>
        <v>500</v>
      </c>
    </row>
    <row r="45" spans="1:15" x14ac:dyDescent="0.55000000000000004">
      <c r="A45" t="s">
        <v>89</v>
      </c>
      <c r="B45">
        <v>4273</v>
      </c>
      <c r="C45" t="s">
        <v>90</v>
      </c>
      <c r="D45">
        <v>12</v>
      </c>
      <c r="E45" s="2">
        <f t="shared" si="0"/>
        <v>1</v>
      </c>
      <c r="F45" s="3">
        <f t="shared" si="1"/>
        <v>1</v>
      </c>
      <c r="G45" s="3">
        <f t="shared" si="2"/>
        <v>4</v>
      </c>
      <c r="H45" s="3">
        <f t="shared" si="3"/>
        <v>2</v>
      </c>
      <c r="I45" s="3">
        <f t="shared" si="4"/>
        <v>2</v>
      </c>
      <c r="J45" t="s">
        <v>90</v>
      </c>
      <c r="K45" s="2">
        <f t="shared" si="5"/>
        <v>11537.1</v>
      </c>
      <c r="L45" s="3">
        <f t="shared" si="6"/>
        <v>1239.1699999999998</v>
      </c>
      <c r="M45" s="3">
        <v>10400</v>
      </c>
      <c r="N45" s="3">
        <f t="shared" si="7"/>
        <v>81187</v>
      </c>
      <c r="O45" s="3">
        <f t="shared" si="8"/>
        <v>500</v>
      </c>
    </row>
    <row r="46" spans="1:15" x14ac:dyDescent="0.55000000000000004">
      <c r="A46" t="s">
        <v>91</v>
      </c>
      <c r="B46">
        <v>4416</v>
      </c>
      <c r="C46" t="s">
        <v>92</v>
      </c>
      <c r="D46">
        <v>105</v>
      </c>
      <c r="E46" s="2">
        <f t="shared" si="0"/>
        <v>4</v>
      </c>
      <c r="F46" s="3">
        <f t="shared" si="1"/>
        <v>3</v>
      </c>
      <c r="G46" s="3">
        <f t="shared" si="2"/>
        <v>28</v>
      </c>
      <c r="H46" s="3">
        <f t="shared" si="3"/>
        <v>13</v>
      </c>
      <c r="I46" s="3">
        <f t="shared" si="4"/>
        <v>13</v>
      </c>
      <c r="J46" t="s">
        <v>92</v>
      </c>
      <c r="K46" s="2">
        <f t="shared" si="5"/>
        <v>11923.2</v>
      </c>
      <c r="L46" s="3">
        <f t="shared" si="6"/>
        <v>1280.6399999999999</v>
      </c>
      <c r="M46" s="3">
        <v>10400</v>
      </c>
      <c r="N46" s="3">
        <f t="shared" si="7"/>
        <v>83904</v>
      </c>
      <c r="O46" s="3">
        <f t="shared" si="8"/>
        <v>500</v>
      </c>
    </row>
    <row r="47" spans="1:15" x14ac:dyDescent="0.55000000000000004">
      <c r="A47" t="s">
        <v>93</v>
      </c>
      <c r="B47">
        <v>5807</v>
      </c>
      <c r="C47" t="s">
        <v>94</v>
      </c>
      <c r="D47">
        <v>52</v>
      </c>
      <c r="E47" s="2">
        <f t="shared" si="0"/>
        <v>2</v>
      </c>
      <c r="F47" s="3">
        <f t="shared" si="1"/>
        <v>2</v>
      </c>
      <c r="G47" s="3">
        <f t="shared" si="2"/>
        <v>14</v>
      </c>
      <c r="H47" s="3">
        <f t="shared" si="3"/>
        <v>7</v>
      </c>
      <c r="I47" s="3">
        <f t="shared" si="4"/>
        <v>7</v>
      </c>
      <c r="J47" t="s">
        <v>94</v>
      </c>
      <c r="K47" s="2">
        <f t="shared" si="5"/>
        <v>15678.900000000001</v>
      </c>
      <c r="L47" s="3">
        <f t="shared" si="6"/>
        <v>1684.03</v>
      </c>
      <c r="M47" s="3">
        <v>10400</v>
      </c>
      <c r="N47" s="3">
        <f t="shared" si="7"/>
        <v>110333</v>
      </c>
      <c r="O47" s="3">
        <f t="shared" si="8"/>
        <v>500</v>
      </c>
    </row>
    <row r="48" spans="1:15" x14ac:dyDescent="0.55000000000000004">
      <c r="A48" t="s">
        <v>95</v>
      </c>
      <c r="B48">
        <v>9164</v>
      </c>
      <c r="C48" t="s">
        <v>96</v>
      </c>
      <c r="D48">
        <v>321</v>
      </c>
      <c r="E48" s="2">
        <f t="shared" si="0"/>
        <v>13</v>
      </c>
      <c r="F48" s="3">
        <f t="shared" si="1"/>
        <v>7</v>
      </c>
      <c r="G48" s="3">
        <f t="shared" si="2"/>
        <v>84</v>
      </c>
      <c r="H48" s="3">
        <f t="shared" si="3"/>
        <v>39</v>
      </c>
      <c r="I48" s="3">
        <f t="shared" si="4"/>
        <v>39</v>
      </c>
      <c r="J48" t="s">
        <v>96</v>
      </c>
      <c r="K48" s="2">
        <f t="shared" si="5"/>
        <v>24742.800000000003</v>
      </c>
      <c r="L48" s="3">
        <f t="shared" si="6"/>
        <v>2657.56</v>
      </c>
      <c r="M48" s="3">
        <v>10400</v>
      </c>
      <c r="N48" s="3">
        <f t="shared" si="7"/>
        <v>174116</v>
      </c>
      <c r="O48" s="3">
        <f t="shared" si="8"/>
        <v>500</v>
      </c>
    </row>
    <row r="49" spans="1:15" x14ac:dyDescent="0.55000000000000004">
      <c r="A49" t="s">
        <v>97</v>
      </c>
      <c r="B49">
        <v>2923</v>
      </c>
      <c r="C49" t="s">
        <v>98</v>
      </c>
      <c r="D49">
        <v>23</v>
      </c>
      <c r="E49" s="2">
        <f t="shared" si="0"/>
        <v>1</v>
      </c>
      <c r="F49" s="3">
        <f t="shared" si="1"/>
        <v>1</v>
      </c>
      <c r="G49" s="3">
        <f t="shared" si="2"/>
        <v>6</v>
      </c>
      <c r="H49" s="3">
        <f t="shared" si="3"/>
        <v>3</v>
      </c>
      <c r="I49" s="3">
        <f t="shared" si="4"/>
        <v>3</v>
      </c>
      <c r="J49" t="s">
        <v>98</v>
      </c>
      <c r="K49" s="2">
        <f t="shared" si="5"/>
        <v>7892.1</v>
      </c>
      <c r="L49" s="3">
        <f t="shared" si="6"/>
        <v>847.67</v>
      </c>
      <c r="M49" s="3">
        <v>10400</v>
      </c>
      <c r="N49" s="3">
        <f t="shared" si="7"/>
        <v>55537</v>
      </c>
      <c r="O49" s="3">
        <f t="shared" si="8"/>
        <v>500</v>
      </c>
    </row>
    <row r="50" spans="1:15" x14ac:dyDescent="0.55000000000000004">
      <c r="A50" t="s">
        <v>99</v>
      </c>
      <c r="B50">
        <v>4423</v>
      </c>
      <c r="C50" t="s">
        <v>100</v>
      </c>
      <c r="D50">
        <v>13</v>
      </c>
      <c r="E50" s="2">
        <f t="shared" si="0"/>
        <v>1</v>
      </c>
      <c r="F50" s="3">
        <f t="shared" si="1"/>
        <v>1</v>
      </c>
      <c r="G50" s="3">
        <f t="shared" si="2"/>
        <v>4</v>
      </c>
      <c r="H50" s="3">
        <f t="shared" si="3"/>
        <v>2</v>
      </c>
      <c r="I50" s="3">
        <f t="shared" si="4"/>
        <v>2</v>
      </c>
      <c r="J50" t="s">
        <v>100</v>
      </c>
      <c r="K50" s="2">
        <f t="shared" si="5"/>
        <v>11942.1</v>
      </c>
      <c r="L50" s="3">
        <f t="shared" si="6"/>
        <v>1282.6699999999998</v>
      </c>
      <c r="M50" s="3">
        <v>10400</v>
      </c>
      <c r="N50" s="3">
        <f t="shared" si="7"/>
        <v>84037</v>
      </c>
      <c r="O50" s="3">
        <f t="shared" si="8"/>
        <v>500</v>
      </c>
    </row>
    <row r="51" spans="1:15" x14ac:dyDescent="0.55000000000000004">
      <c r="A51" t="s">
        <v>101</v>
      </c>
      <c r="B51">
        <v>4273</v>
      </c>
      <c r="C51" t="s">
        <v>102</v>
      </c>
      <c r="D51">
        <v>69</v>
      </c>
      <c r="E51" s="2">
        <f t="shared" si="0"/>
        <v>3</v>
      </c>
      <c r="F51" s="3">
        <f t="shared" si="1"/>
        <v>2</v>
      </c>
      <c r="G51" s="3">
        <f t="shared" si="2"/>
        <v>18</v>
      </c>
      <c r="H51" s="3">
        <f t="shared" si="3"/>
        <v>9</v>
      </c>
      <c r="I51" s="3">
        <f t="shared" si="4"/>
        <v>9</v>
      </c>
      <c r="J51" t="s">
        <v>102</v>
      </c>
      <c r="K51" s="2">
        <f t="shared" si="5"/>
        <v>11537.1</v>
      </c>
      <c r="L51" s="3">
        <f t="shared" si="6"/>
        <v>1239.1699999999998</v>
      </c>
      <c r="M51" s="3">
        <v>10400</v>
      </c>
      <c r="N51" s="3">
        <f t="shared" si="7"/>
        <v>81187</v>
      </c>
      <c r="O51" s="3">
        <f t="shared" si="8"/>
        <v>500</v>
      </c>
    </row>
    <row r="52" spans="1:15" x14ac:dyDescent="0.55000000000000004">
      <c r="A52" t="s">
        <v>103</v>
      </c>
      <c r="B52">
        <v>3510</v>
      </c>
      <c r="C52" t="s">
        <v>104</v>
      </c>
      <c r="D52">
        <v>63</v>
      </c>
      <c r="E52" s="2">
        <f t="shared" si="0"/>
        <v>3</v>
      </c>
      <c r="F52" s="3">
        <f t="shared" si="1"/>
        <v>2</v>
      </c>
      <c r="G52" s="3">
        <f t="shared" si="2"/>
        <v>17</v>
      </c>
      <c r="H52" s="3">
        <f t="shared" si="3"/>
        <v>8</v>
      </c>
      <c r="I52" s="3">
        <f t="shared" si="4"/>
        <v>8</v>
      </c>
      <c r="J52" t="s">
        <v>104</v>
      </c>
      <c r="K52" s="2">
        <f t="shared" si="5"/>
        <v>9477</v>
      </c>
      <c r="L52" s="3">
        <f t="shared" si="6"/>
        <v>1017.9</v>
      </c>
      <c r="M52" s="3">
        <v>10400</v>
      </c>
      <c r="N52" s="3">
        <f t="shared" si="7"/>
        <v>66690</v>
      </c>
      <c r="O52" s="3">
        <f t="shared" si="8"/>
        <v>500</v>
      </c>
    </row>
    <row r="53" spans="1:15" x14ac:dyDescent="0.55000000000000004">
      <c r="A53" t="s">
        <v>105</v>
      </c>
      <c r="B53">
        <v>1718</v>
      </c>
      <c r="C53" t="s">
        <v>106</v>
      </c>
      <c r="D53">
        <v>16</v>
      </c>
      <c r="E53" s="2">
        <f t="shared" si="0"/>
        <v>1</v>
      </c>
      <c r="F53" s="3">
        <f t="shared" si="1"/>
        <v>1</v>
      </c>
      <c r="G53" s="3">
        <f t="shared" si="2"/>
        <v>5</v>
      </c>
      <c r="H53" s="3">
        <f t="shared" si="3"/>
        <v>2</v>
      </c>
      <c r="I53" s="3">
        <f t="shared" si="4"/>
        <v>2</v>
      </c>
      <c r="J53" t="s">
        <v>106</v>
      </c>
      <c r="K53" s="2">
        <f t="shared" si="5"/>
        <v>4638.6000000000004</v>
      </c>
      <c r="L53" s="3">
        <f t="shared" si="6"/>
        <v>498.21999999999997</v>
      </c>
      <c r="M53" s="3">
        <v>10400</v>
      </c>
      <c r="N53" s="3">
        <f t="shared" si="7"/>
        <v>32642</v>
      </c>
      <c r="O53" s="3">
        <f t="shared" si="8"/>
        <v>500</v>
      </c>
    </row>
    <row r="54" spans="1:15" x14ac:dyDescent="0.55000000000000004">
      <c r="A54" t="s">
        <v>107</v>
      </c>
      <c r="B54">
        <v>2881</v>
      </c>
      <c r="C54" t="s">
        <v>108</v>
      </c>
      <c r="D54">
        <v>12</v>
      </c>
      <c r="E54" s="2">
        <f t="shared" si="0"/>
        <v>1</v>
      </c>
      <c r="F54" s="3">
        <f t="shared" si="1"/>
        <v>1</v>
      </c>
      <c r="G54" s="3">
        <f t="shared" si="2"/>
        <v>4</v>
      </c>
      <c r="H54" s="3">
        <f t="shared" si="3"/>
        <v>2</v>
      </c>
      <c r="I54" s="3">
        <f t="shared" si="4"/>
        <v>2</v>
      </c>
      <c r="J54" t="s">
        <v>108</v>
      </c>
      <c r="K54" s="2">
        <f t="shared" si="5"/>
        <v>7778.7000000000007</v>
      </c>
      <c r="L54" s="3">
        <f t="shared" si="6"/>
        <v>835.4899999999999</v>
      </c>
      <c r="M54" s="3">
        <v>10400</v>
      </c>
      <c r="N54" s="3">
        <f t="shared" si="7"/>
        <v>54739</v>
      </c>
      <c r="O54" s="3">
        <f t="shared" si="8"/>
        <v>500</v>
      </c>
    </row>
    <row r="55" spans="1:15" x14ac:dyDescent="0.55000000000000004">
      <c r="A55" t="s">
        <v>109</v>
      </c>
      <c r="B55">
        <v>1687</v>
      </c>
      <c r="C55" t="s">
        <v>110</v>
      </c>
      <c r="D55">
        <v>23</v>
      </c>
      <c r="E55" s="2">
        <f t="shared" si="0"/>
        <v>1</v>
      </c>
      <c r="F55" s="3">
        <f t="shared" si="1"/>
        <v>1</v>
      </c>
      <c r="G55" s="3">
        <f t="shared" si="2"/>
        <v>6</v>
      </c>
      <c r="H55" s="3">
        <f t="shared" si="3"/>
        <v>3</v>
      </c>
      <c r="I55" s="3">
        <f t="shared" si="4"/>
        <v>3</v>
      </c>
      <c r="J55" t="s">
        <v>110</v>
      </c>
      <c r="K55" s="2">
        <f t="shared" si="5"/>
        <v>4554.9000000000005</v>
      </c>
      <c r="L55" s="3">
        <f t="shared" si="6"/>
        <v>489.22999999999996</v>
      </c>
      <c r="M55" s="3">
        <v>10400</v>
      </c>
      <c r="N55" s="3">
        <f t="shared" si="7"/>
        <v>32053</v>
      </c>
      <c r="O55" s="3">
        <f t="shared" si="8"/>
        <v>500</v>
      </c>
    </row>
    <row r="56" spans="1:15" x14ac:dyDescent="0.55000000000000004">
      <c r="A56" t="s">
        <v>111</v>
      </c>
      <c r="B56">
        <v>1439</v>
      </c>
      <c r="C56" t="s">
        <v>112</v>
      </c>
      <c r="D56">
        <v>6</v>
      </c>
      <c r="E56" s="2">
        <f t="shared" si="0"/>
        <v>1</v>
      </c>
      <c r="F56" s="3">
        <f t="shared" si="1"/>
        <v>1</v>
      </c>
      <c r="G56" s="3">
        <f t="shared" si="2"/>
        <v>2</v>
      </c>
      <c r="H56" s="3">
        <f t="shared" si="3"/>
        <v>1</v>
      </c>
      <c r="I56" s="3">
        <f t="shared" si="4"/>
        <v>1</v>
      </c>
      <c r="J56" t="s">
        <v>112</v>
      </c>
      <c r="K56" s="2">
        <f t="shared" si="5"/>
        <v>3885.3</v>
      </c>
      <c r="L56" s="3">
        <f t="shared" si="6"/>
        <v>417.30999999999995</v>
      </c>
      <c r="M56" s="3">
        <v>10400</v>
      </c>
      <c r="N56" s="3">
        <f t="shared" si="7"/>
        <v>27341</v>
      </c>
      <c r="O56" s="3">
        <f t="shared" si="8"/>
        <v>500</v>
      </c>
    </row>
    <row r="57" spans="1:15" x14ac:dyDescent="0.55000000000000004">
      <c r="A57" t="s">
        <v>113</v>
      </c>
      <c r="B57">
        <v>3747</v>
      </c>
      <c r="C57" t="s">
        <v>114</v>
      </c>
      <c r="D57">
        <v>73</v>
      </c>
      <c r="E57" s="2">
        <f t="shared" si="0"/>
        <v>3</v>
      </c>
      <c r="F57" s="3">
        <f t="shared" si="1"/>
        <v>2</v>
      </c>
      <c r="G57" s="3">
        <f t="shared" si="2"/>
        <v>19</v>
      </c>
      <c r="H57" s="3">
        <f t="shared" si="3"/>
        <v>9</v>
      </c>
      <c r="I57" s="3">
        <f t="shared" si="4"/>
        <v>9</v>
      </c>
      <c r="J57" t="s">
        <v>114</v>
      </c>
      <c r="K57" s="2">
        <f t="shared" si="5"/>
        <v>10116.900000000001</v>
      </c>
      <c r="L57" s="3">
        <f t="shared" si="6"/>
        <v>1086.6299999999999</v>
      </c>
      <c r="M57" s="3">
        <v>10400</v>
      </c>
      <c r="N57" s="3">
        <f t="shared" si="7"/>
        <v>71193</v>
      </c>
      <c r="O57" s="3">
        <f t="shared" si="8"/>
        <v>500</v>
      </c>
    </row>
    <row r="58" spans="1:15" x14ac:dyDescent="0.55000000000000004">
      <c r="A58" t="s">
        <v>115</v>
      </c>
      <c r="B58">
        <v>1525</v>
      </c>
      <c r="C58" t="s">
        <v>116</v>
      </c>
      <c r="D58">
        <v>25</v>
      </c>
      <c r="E58" s="2">
        <f t="shared" si="0"/>
        <v>1</v>
      </c>
      <c r="F58" s="3">
        <f t="shared" si="1"/>
        <v>1</v>
      </c>
      <c r="G58" s="3">
        <f t="shared" si="2"/>
        <v>7</v>
      </c>
      <c r="H58" s="3">
        <f t="shared" si="3"/>
        <v>3</v>
      </c>
      <c r="I58" s="3">
        <f t="shared" si="4"/>
        <v>3</v>
      </c>
      <c r="J58" t="s">
        <v>116</v>
      </c>
      <c r="K58" s="2">
        <f t="shared" si="5"/>
        <v>4117.5</v>
      </c>
      <c r="L58" s="3">
        <f t="shared" si="6"/>
        <v>442.24999999999994</v>
      </c>
      <c r="M58" s="3">
        <v>10400</v>
      </c>
      <c r="N58" s="3">
        <f t="shared" si="7"/>
        <v>28975</v>
      </c>
      <c r="O58" s="3">
        <f t="shared" si="8"/>
        <v>500</v>
      </c>
    </row>
    <row r="59" spans="1:15" x14ac:dyDescent="0.55000000000000004">
      <c r="A59" t="s">
        <v>117</v>
      </c>
      <c r="B59">
        <v>3942</v>
      </c>
      <c r="C59" t="s">
        <v>118</v>
      </c>
      <c r="D59">
        <v>22</v>
      </c>
      <c r="E59" s="2">
        <f t="shared" si="0"/>
        <v>1</v>
      </c>
      <c r="F59" s="3">
        <f t="shared" si="1"/>
        <v>1</v>
      </c>
      <c r="G59" s="3">
        <f t="shared" si="2"/>
        <v>6</v>
      </c>
      <c r="H59" s="3">
        <f t="shared" si="3"/>
        <v>3</v>
      </c>
      <c r="I59" s="3">
        <f t="shared" si="4"/>
        <v>3</v>
      </c>
      <c r="J59" t="s">
        <v>118</v>
      </c>
      <c r="K59" s="2">
        <f t="shared" si="5"/>
        <v>10643.400000000001</v>
      </c>
      <c r="L59" s="3">
        <f t="shared" si="6"/>
        <v>1143.1799999999998</v>
      </c>
      <c r="M59" s="3">
        <v>10400</v>
      </c>
      <c r="N59" s="3">
        <f t="shared" si="7"/>
        <v>74898</v>
      </c>
      <c r="O59" s="3">
        <f t="shared" si="8"/>
        <v>500</v>
      </c>
    </row>
    <row r="60" spans="1:15" x14ac:dyDescent="0.55000000000000004">
      <c r="A60" t="s">
        <v>119</v>
      </c>
      <c r="B60">
        <v>3834</v>
      </c>
      <c r="C60" t="s">
        <v>120</v>
      </c>
      <c r="D60">
        <v>24</v>
      </c>
      <c r="E60" s="2">
        <f t="shared" si="0"/>
        <v>1</v>
      </c>
      <c r="F60" s="3">
        <f t="shared" si="1"/>
        <v>1</v>
      </c>
      <c r="G60" s="3">
        <f t="shared" si="2"/>
        <v>7</v>
      </c>
      <c r="H60" s="3">
        <f t="shared" si="3"/>
        <v>3</v>
      </c>
      <c r="I60" s="3">
        <f t="shared" si="4"/>
        <v>3</v>
      </c>
      <c r="J60" t="s">
        <v>120</v>
      </c>
      <c r="K60" s="2">
        <f t="shared" si="5"/>
        <v>10351.800000000001</v>
      </c>
      <c r="L60" s="3">
        <f t="shared" si="6"/>
        <v>1111.8599999999999</v>
      </c>
      <c r="M60" s="3">
        <v>10400</v>
      </c>
      <c r="N60" s="3">
        <f t="shared" si="7"/>
        <v>72846</v>
      </c>
      <c r="O60" s="3">
        <f t="shared" si="8"/>
        <v>500</v>
      </c>
    </row>
    <row r="61" spans="1:15" x14ac:dyDescent="0.55000000000000004">
      <c r="A61" t="s">
        <v>121</v>
      </c>
      <c r="B61">
        <v>3125</v>
      </c>
      <c r="C61" t="s">
        <v>122</v>
      </c>
      <c r="D61">
        <v>10</v>
      </c>
      <c r="E61" s="2">
        <f t="shared" si="0"/>
        <v>1</v>
      </c>
      <c r="F61" s="3">
        <f t="shared" si="1"/>
        <v>1</v>
      </c>
      <c r="G61" s="3">
        <f t="shared" si="2"/>
        <v>3</v>
      </c>
      <c r="H61" s="3">
        <f t="shared" si="3"/>
        <v>2</v>
      </c>
      <c r="I61" s="3">
        <f t="shared" si="4"/>
        <v>2</v>
      </c>
      <c r="J61" t="s">
        <v>122</v>
      </c>
      <c r="K61" s="2">
        <f t="shared" si="5"/>
        <v>8437.5</v>
      </c>
      <c r="L61" s="3">
        <f t="shared" si="6"/>
        <v>906.24999999999989</v>
      </c>
      <c r="M61" s="3">
        <v>10400</v>
      </c>
      <c r="N61" s="3">
        <f t="shared" si="7"/>
        <v>59375</v>
      </c>
      <c r="O61" s="3">
        <f t="shared" si="8"/>
        <v>500</v>
      </c>
    </row>
    <row r="62" spans="1:15" x14ac:dyDescent="0.55000000000000004">
      <c r="A62" t="s">
        <v>123</v>
      </c>
      <c r="B62">
        <v>8231</v>
      </c>
      <c r="C62" t="s">
        <v>124</v>
      </c>
      <c r="D62">
        <v>32</v>
      </c>
      <c r="E62" s="2">
        <f t="shared" si="0"/>
        <v>2</v>
      </c>
      <c r="F62" s="3">
        <f t="shared" si="1"/>
        <v>1</v>
      </c>
      <c r="G62" s="3">
        <f t="shared" si="2"/>
        <v>9</v>
      </c>
      <c r="H62" s="3">
        <f t="shared" si="3"/>
        <v>4</v>
      </c>
      <c r="I62" s="3">
        <f t="shared" si="4"/>
        <v>4</v>
      </c>
      <c r="J62" t="s">
        <v>124</v>
      </c>
      <c r="K62" s="2">
        <f t="shared" si="5"/>
        <v>22223.7</v>
      </c>
      <c r="L62" s="3">
        <f t="shared" si="6"/>
        <v>2386.9899999999998</v>
      </c>
      <c r="M62" s="3">
        <v>10400</v>
      </c>
      <c r="N62" s="3">
        <f t="shared" si="7"/>
        <v>156389</v>
      </c>
      <c r="O62" s="3">
        <f t="shared" si="8"/>
        <v>500</v>
      </c>
    </row>
    <row r="63" spans="1:15" x14ac:dyDescent="0.55000000000000004">
      <c r="A63" t="s">
        <v>125</v>
      </c>
      <c r="B63">
        <v>7455</v>
      </c>
      <c r="C63" t="s">
        <v>126</v>
      </c>
      <c r="D63">
        <v>18</v>
      </c>
      <c r="E63" s="2">
        <f t="shared" si="0"/>
        <v>1</v>
      </c>
      <c r="F63" s="3">
        <f t="shared" si="1"/>
        <v>1</v>
      </c>
      <c r="G63" s="3">
        <f t="shared" si="2"/>
        <v>5</v>
      </c>
      <c r="H63" s="3">
        <f t="shared" si="3"/>
        <v>3</v>
      </c>
      <c r="I63" s="3">
        <f t="shared" si="4"/>
        <v>3</v>
      </c>
      <c r="J63" t="s">
        <v>126</v>
      </c>
      <c r="K63" s="2">
        <f t="shared" si="5"/>
        <v>20128.5</v>
      </c>
      <c r="L63" s="3">
        <f t="shared" si="6"/>
        <v>2161.9499999999998</v>
      </c>
      <c r="M63" s="3">
        <v>10400</v>
      </c>
      <c r="N63" s="3">
        <f t="shared" si="7"/>
        <v>141645</v>
      </c>
      <c r="O63" s="3">
        <f t="shared" si="8"/>
        <v>500</v>
      </c>
    </row>
    <row r="64" spans="1:15" x14ac:dyDescent="0.55000000000000004">
      <c r="A64" t="s">
        <v>127</v>
      </c>
      <c r="B64">
        <v>493</v>
      </c>
      <c r="C64" t="s">
        <v>128</v>
      </c>
      <c r="D64">
        <v>2</v>
      </c>
      <c r="E64" s="2">
        <f t="shared" si="0"/>
        <v>1</v>
      </c>
      <c r="F64" s="3">
        <f t="shared" si="1"/>
        <v>1</v>
      </c>
      <c r="G64" s="3">
        <f t="shared" si="2"/>
        <v>1</v>
      </c>
      <c r="H64" s="3">
        <f t="shared" si="3"/>
        <v>1</v>
      </c>
      <c r="I64" s="3">
        <f t="shared" si="4"/>
        <v>1</v>
      </c>
      <c r="J64" t="s">
        <v>128</v>
      </c>
      <c r="K64" s="2">
        <f t="shared" si="5"/>
        <v>1331.1000000000001</v>
      </c>
      <c r="L64" s="3">
        <f t="shared" si="6"/>
        <v>142.97</v>
      </c>
      <c r="M64" s="3">
        <v>10400</v>
      </c>
      <c r="N64" s="3">
        <f t="shared" si="7"/>
        <v>9367</v>
      </c>
      <c r="O64" s="3">
        <f t="shared" si="8"/>
        <v>500</v>
      </c>
    </row>
    <row r="65" spans="1:15" x14ac:dyDescent="0.55000000000000004">
      <c r="A65" t="s">
        <v>129</v>
      </c>
      <c r="B65">
        <v>4340</v>
      </c>
      <c r="C65" t="s">
        <v>130</v>
      </c>
      <c r="D65">
        <v>53</v>
      </c>
      <c r="E65" s="2">
        <f t="shared" si="0"/>
        <v>3</v>
      </c>
      <c r="F65" s="3">
        <f t="shared" si="1"/>
        <v>2</v>
      </c>
      <c r="G65" s="3">
        <f t="shared" si="2"/>
        <v>14</v>
      </c>
      <c r="H65" s="3">
        <f t="shared" si="3"/>
        <v>7</v>
      </c>
      <c r="I65" s="3">
        <f t="shared" si="4"/>
        <v>7</v>
      </c>
      <c r="J65" t="s">
        <v>130</v>
      </c>
      <c r="K65" s="2">
        <f t="shared" si="5"/>
        <v>11718</v>
      </c>
      <c r="L65" s="3">
        <f t="shared" si="6"/>
        <v>1258.5999999999999</v>
      </c>
      <c r="M65" s="3">
        <v>10400</v>
      </c>
      <c r="N65" s="3">
        <f t="shared" si="7"/>
        <v>82460</v>
      </c>
      <c r="O65" s="3">
        <f t="shared" si="8"/>
        <v>500</v>
      </c>
    </row>
    <row r="66" spans="1:15" x14ac:dyDescent="0.55000000000000004">
      <c r="A66" t="s">
        <v>131</v>
      </c>
      <c r="B66">
        <v>4856</v>
      </c>
      <c r="C66" t="s">
        <v>132</v>
      </c>
      <c r="D66">
        <v>14</v>
      </c>
      <c r="E66" s="2">
        <f t="shared" si="0"/>
        <v>1</v>
      </c>
      <c r="F66" s="3">
        <f t="shared" si="1"/>
        <v>1</v>
      </c>
      <c r="G66" s="3">
        <f t="shared" si="2"/>
        <v>4</v>
      </c>
      <c r="H66" s="3">
        <f t="shared" si="3"/>
        <v>2</v>
      </c>
      <c r="I66" s="3">
        <f t="shared" si="4"/>
        <v>2</v>
      </c>
      <c r="J66" t="s">
        <v>132</v>
      </c>
      <c r="K66" s="2">
        <f t="shared" si="5"/>
        <v>13111.2</v>
      </c>
      <c r="L66" s="3">
        <f t="shared" si="6"/>
        <v>1408.24</v>
      </c>
      <c r="M66" s="3">
        <v>10400</v>
      </c>
      <c r="N66" s="3">
        <f t="shared" si="7"/>
        <v>92264</v>
      </c>
      <c r="O66" s="3">
        <f t="shared" si="8"/>
        <v>500</v>
      </c>
    </row>
    <row r="67" spans="1:15" x14ac:dyDescent="0.55000000000000004">
      <c r="A67" t="s">
        <v>133</v>
      </c>
      <c r="B67">
        <v>3831</v>
      </c>
      <c r="C67" t="s">
        <v>134</v>
      </c>
      <c r="D67">
        <v>13</v>
      </c>
      <c r="E67" s="2">
        <f t="shared" si="0"/>
        <v>1</v>
      </c>
      <c r="F67" s="3">
        <f t="shared" si="1"/>
        <v>1</v>
      </c>
      <c r="G67" s="3">
        <f t="shared" si="2"/>
        <v>4</v>
      </c>
      <c r="H67" s="3">
        <f t="shared" si="3"/>
        <v>2</v>
      </c>
      <c r="I67" s="3">
        <f t="shared" si="4"/>
        <v>2</v>
      </c>
      <c r="J67" t="s">
        <v>134</v>
      </c>
      <c r="K67" s="2">
        <f t="shared" si="5"/>
        <v>10343.700000000001</v>
      </c>
      <c r="L67" s="3">
        <f t="shared" si="6"/>
        <v>1110.99</v>
      </c>
      <c r="M67" s="3">
        <v>10400</v>
      </c>
      <c r="N67" s="3">
        <f t="shared" si="7"/>
        <v>72789</v>
      </c>
      <c r="O67" s="3">
        <f t="shared" si="8"/>
        <v>500</v>
      </c>
    </row>
    <row r="68" spans="1:15" x14ac:dyDescent="0.55000000000000004">
      <c r="A68" t="s">
        <v>135</v>
      </c>
      <c r="B68">
        <v>2904</v>
      </c>
      <c r="C68" t="s">
        <v>136</v>
      </c>
      <c r="D68">
        <v>24</v>
      </c>
      <c r="E68" s="2">
        <f t="shared" si="0"/>
        <v>1</v>
      </c>
      <c r="F68" s="3">
        <f t="shared" si="1"/>
        <v>1</v>
      </c>
      <c r="G68" s="3">
        <f t="shared" si="2"/>
        <v>7</v>
      </c>
      <c r="H68" s="3">
        <f t="shared" si="3"/>
        <v>3</v>
      </c>
      <c r="I68" s="3">
        <f t="shared" si="4"/>
        <v>3</v>
      </c>
      <c r="J68" t="s">
        <v>136</v>
      </c>
      <c r="K68" s="2">
        <f t="shared" si="5"/>
        <v>7840.8</v>
      </c>
      <c r="L68" s="3">
        <f t="shared" si="6"/>
        <v>842.16</v>
      </c>
      <c r="M68" s="3">
        <v>10400</v>
      </c>
      <c r="N68" s="3">
        <f t="shared" si="7"/>
        <v>55176</v>
      </c>
      <c r="O68" s="3">
        <f t="shared" si="8"/>
        <v>500</v>
      </c>
    </row>
    <row r="69" spans="1:15" x14ac:dyDescent="0.55000000000000004">
      <c r="A69" t="s">
        <v>137</v>
      </c>
      <c r="B69">
        <v>4059</v>
      </c>
      <c r="C69" t="s">
        <v>138</v>
      </c>
      <c r="D69">
        <v>13</v>
      </c>
      <c r="E69" s="2">
        <f t="shared" ref="E69:E81" si="9">_xlfn.CEILING.MATH(D69*0.038)</f>
        <v>1</v>
      </c>
      <c r="F69" s="3">
        <f t="shared" ref="F69:F81" si="10">_xlfn.CEILING.MATH(D69*0.02)</f>
        <v>1</v>
      </c>
      <c r="G69" s="3">
        <f t="shared" ref="G69:G81" si="11">_xlfn.CEILING.MATH(D69*0.26)</f>
        <v>4</v>
      </c>
      <c r="H69" s="3">
        <f t="shared" ref="H69:H81" si="12">_xlfn.CEILING.MATH(D69*0.12)</f>
        <v>2</v>
      </c>
      <c r="I69" s="3">
        <f t="shared" ref="I69:I81" si="13">_xlfn.CEILING.MATH(D69*0.12)</f>
        <v>2</v>
      </c>
      <c r="J69" t="s">
        <v>138</v>
      </c>
      <c r="K69" s="2">
        <f t="shared" ref="K69:K81" si="14">B69*2.7</f>
        <v>10959.300000000001</v>
      </c>
      <c r="L69" s="3">
        <f t="shared" ref="L69:L81" si="15">B69*0.29</f>
        <v>1177.1099999999999</v>
      </c>
      <c r="M69" s="3">
        <v>10400</v>
      </c>
      <c r="N69" s="3">
        <f t="shared" ref="N69:N81" si="16">B69*19</f>
        <v>77121</v>
      </c>
      <c r="O69" s="3">
        <f t="shared" ref="O69:O81" si="17">125*4</f>
        <v>500</v>
      </c>
    </row>
    <row r="70" spans="1:15" x14ac:dyDescent="0.55000000000000004">
      <c r="A70" t="s">
        <v>139</v>
      </c>
      <c r="B70">
        <v>1347</v>
      </c>
      <c r="C70" t="s">
        <v>140</v>
      </c>
      <c r="D70">
        <v>29</v>
      </c>
      <c r="E70" s="2">
        <f t="shared" si="9"/>
        <v>2</v>
      </c>
      <c r="F70" s="3">
        <f t="shared" si="10"/>
        <v>1</v>
      </c>
      <c r="G70" s="3">
        <f t="shared" si="11"/>
        <v>8</v>
      </c>
      <c r="H70" s="3">
        <f t="shared" si="12"/>
        <v>4</v>
      </c>
      <c r="I70" s="3">
        <f t="shared" si="13"/>
        <v>4</v>
      </c>
      <c r="J70" t="s">
        <v>140</v>
      </c>
      <c r="K70" s="2">
        <f t="shared" si="14"/>
        <v>3636.9</v>
      </c>
      <c r="L70" s="3">
        <f t="shared" si="15"/>
        <v>390.63</v>
      </c>
      <c r="M70" s="3">
        <v>10400</v>
      </c>
      <c r="N70" s="3">
        <f t="shared" si="16"/>
        <v>25593</v>
      </c>
      <c r="O70" s="3">
        <f t="shared" si="17"/>
        <v>500</v>
      </c>
    </row>
    <row r="71" spans="1:15" x14ac:dyDescent="0.55000000000000004">
      <c r="A71" t="s">
        <v>141</v>
      </c>
      <c r="B71">
        <v>3262</v>
      </c>
      <c r="C71" t="s">
        <v>142</v>
      </c>
      <c r="D71">
        <v>67</v>
      </c>
      <c r="E71" s="2">
        <f t="shared" si="9"/>
        <v>3</v>
      </c>
      <c r="F71" s="3">
        <f t="shared" si="10"/>
        <v>2</v>
      </c>
      <c r="G71" s="3">
        <f t="shared" si="11"/>
        <v>18</v>
      </c>
      <c r="H71" s="3">
        <f t="shared" si="12"/>
        <v>9</v>
      </c>
      <c r="I71" s="3">
        <f t="shared" si="13"/>
        <v>9</v>
      </c>
      <c r="J71" t="s">
        <v>142</v>
      </c>
      <c r="K71" s="2">
        <f t="shared" si="14"/>
        <v>8807.4000000000015</v>
      </c>
      <c r="L71" s="3">
        <f t="shared" si="15"/>
        <v>945.9799999999999</v>
      </c>
      <c r="M71" s="3">
        <v>10400</v>
      </c>
      <c r="N71" s="3">
        <f t="shared" si="16"/>
        <v>61978</v>
      </c>
      <c r="O71" s="3">
        <f t="shared" si="17"/>
        <v>500</v>
      </c>
    </row>
    <row r="72" spans="1:15" x14ac:dyDescent="0.55000000000000004">
      <c r="A72" t="s">
        <v>143</v>
      </c>
      <c r="B72">
        <v>6778</v>
      </c>
      <c r="C72" t="s">
        <v>144</v>
      </c>
      <c r="D72">
        <v>29</v>
      </c>
      <c r="E72" s="2">
        <f t="shared" si="9"/>
        <v>2</v>
      </c>
      <c r="F72" s="3">
        <f t="shared" si="10"/>
        <v>1</v>
      </c>
      <c r="G72" s="3">
        <f t="shared" si="11"/>
        <v>8</v>
      </c>
      <c r="H72" s="3">
        <f t="shared" si="12"/>
        <v>4</v>
      </c>
      <c r="I72" s="3">
        <f t="shared" si="13"/>
        <v>4</v>
      </c>
      <c r="J72" t="s">
        <v>144</v>
      </c>
      <c r="K72" s="2">
        <f t="shared" si="14"/>
        <v>18300.600000000002</v>
      </c>
      <c r="L72" s="3">
        <f t="shared" si="15"/>
        <v>1965.62</v>
      </c>
      <c r="M72" s="3">
        <v>10400</v>
      </c>
      <c r="N72" s="3">
        <f t="shared" si="16"/>
        <v>128782</v>
      </c>
      <c r="O72" s="3">
        <f t="shared" si="17"/>
        <v>500</v>
      </c>
    </row>
    <row r="73" spans="1:15" x14ac:dyDescent="0.55000000000000004">
      <c r="A73" t="s">
        <v>145</v>
      </c>
      <c r="B73">
        <v>3613</v>
      </c>
      <c r="C73" t="s">
        <v>146</v>
      </c>
      <c r="D73">
        <v>11</v>
      </c>
      <c r="E73" s="2">
        <f t="shared" si="9"/>
        <v>1</v>
      </c>
      <c r="F73" s="3">
        <f t="shared" si="10"/>
        <v>1</v>
      </c>
      <c r="G73" s="3">
        <f t="shared" si="11"/>
        <v>3</v>
      </c>
      <c r="H73" s="3">
        <f t="shared" si="12"/>
        <v>2</v>
      </c>
      <c r="I73" s="3">
        <f t="shared" si="13"/>
        <v>2</v>
      </c>
      <c r="J73" t="s">
        <v>146</v>
      </c>
      <c r="K73" s="2">
        <f t="shared" si="14"/>
        <v>9755.1</v>
      </c>
      <c r="L73" s="3">
        <f t="shared" si="15"/>
        <v>1047.77</v>
      </c>
      <c r="M73" s="3">
        <v>10400</v>
      </c>
      <c r="N73" s="3">
        <f t="shared" si="16"/>
        <v>68647</v>
      </c>
      <c r="O73" s="3">
        <f t="shared" si="17"/>
        <v>500</v>
      </c>
    </row>
    <row r="74" spans="1:15" x14ac:dyDescent="0.55000000000000004">
      <c r="A74" t="s">
        <v>147</v>
      </c>
      <c r="B74">
        <v>3814</v>
      </c>
      <c r="C74" t="s">
        <v>148</v>
      </c>
      <c r="D74">
        <v>19</v>
      </c>
      <c r="E74" s="2">
        <f t="shared" si="9"/>
        <v>1</v>
      </c>
      <c r="F74" s="3">
        <f t="shared" si="10"/>
        <v>1</v>
      </c>
      <c r="G74" s="3">
        <f t="shared" si="11"/>
        <v>5</v>
      </c>
      <c r="H74" s="3">
        <f t="shared" si="12"/>
        <v>3</v>
      </c>
      <c r="I74" s="3">
        <f t="shared" si="13"/>
        <v>3</v>
      </c>
      <c r="J74" t="s">
        <v>148</v>
      </c>
      <c r="K74" s="2">
        <f t="shared" si="14"/>
        <v>10297.800000000001</v>
      </c>
      <c r="L74" s="3">
        <f t="shared" si="15"/>
        <v>1106.06</v>
      </c>
      <c r="M74" s="3">
        <v>10400</v>
      </c>
      <c r="N74" s="3">
        <f t="shared" si="16"/>
        <v>72466</v>
      </c>
      <c r="O74" s="3">
        <f t="shared" si="17"/>
        <v>500</v>
      </c>
    </row>
    <row r="75" spans="1:15" x14ac:dyDescent="0.55000000000000004">
      <c r="A75" t="s">
        <v>149</v>
      </c>
      <c r="B75">
        <v>7203</v>
      </c>
      <c r="C75" t="s">
        <v>150</v>
      </c>
      <c r="D75">
        <v>37</v>
      </c>
      <c r="E75" s="2">
        <f t="shared" si="9"/>
        <v>2</v>
      </c>
      <c r="F75" s="3">
        <f t="shared" si="10"/>
        <v>1</v>
      </c>
      <c r="G75" s="3">
        <f t="shared" si="11"/>
        <v>10</v>
      </c>
      <c r="H75" s="3">
        <f t="shared" si="12"/>
        <v>5</v>
      </c>
      <c r="I75" s="3">
        <f t="shared" si="13"/>
        <v>5</v>
      </c>
      <c r="J75" t="s">
        <v>150</v>
      </c>
      <c r="K75" s="2">
        <f t="shared" si="14"/>
        <v>19448.100000000002</v>
      </c>
      <c r="L75" s="3">
        <f t="shared" si="15"/>
        <v>2088.87</v>
      </c>
      <c r="M75" s="3">
        <v>10400</v>
      </c>
      <c r="N75" s="3">
        <f t="shared" si="16"/>
        <v>136857</v>
      </c>
      <c r="O75" s="3">
        <f t="shared" si="17"/>
        <v>500</v>
      </c>
    </row>
    <row r="76" spans="1:15" x14ac:dyDescent="0.55000000000000004">
      <c r="A76" t="s">
        <v>151</v>
      </c>
      <c r="B76">
        <v>1448</v>
      </c>
      <c r="C76" t="s">
        <v>152</v>
      </c>
      <c r="D76">
        <v>6</v>
      </c>
      <c r="E76" s="2">
        <f t="shared" si="9"/>
        <v>1</v>
      </c>
      <c r="F76" s="3">
        <f t="shared" si="10"/>
        <v>1</v>
      </c>
      <c r="G76" s="3">
        <f t="shared" si="11"/>
        <v>2</v>
      </c>
      <c r="H76" s="3">
        <f t="shared" si="12"/>
        <v>1</v>
      </c>
      <c r="I76" s="3">
        <f t="shared" si="13"/>
        <v>1</v>
      </c>
      <c r="J76" t="s">
        <v>152</v>
      </c>
      <c r="K76" s="2">
        <f t="shared" si="14"/>
        <v>3909.6000000000004</v>
      </c>
      <c r="L76" s="3">
        <f t="shared" si="15"/>
        <v>419.91999999999996</v>
      </c>
      <c r="M76" s="3">
        <v>10400</v>
      </c>
      <c r="N76" s="3">
        <f t="shared" si="16"/>
        <v>27512</v>
      </c>
      <c r="O76" s="3">
        <f t="shared" si="17"/>
        <v>500</v>
      </c>
    </row>
    <row r="77" spans="1:15" x14ac:dyDescent="0.55000000000000004">
      <c r="A77" t="s">
        <v>153</v>
      </c>
      <c r="B77">
        <v>4381</v>
      </c>
      <c r="C77" t="s">
        <v>154</v>
      </c>
      <c r="D77">
        <v>40</v>
      </c>
      <c r="E77" s="2">
        <f t="shared" si="9"/>
        <v>2</v>
      </c>
      <c r="F77" s="3">
        <f t="shared" si="10"/>
        <v>1</v>
      </c>
      <c r="G77" s="3">
        <f t="shared" si="11"/>
        <v>11</v>
      </c>
      <c r="H77" s="3">
        <f t="shared" si="12"/>
        <v>5</v>
      </c>
      <c r="I77" s="3">
        <f t="shared" si="13"/>
        <v>5</v>
      </c>
      <c r="J77" t="s">
        <v>154</v>
      </c>
      <c r="K77" s="2">
        <f t="shared" si="14"/>
        <v>11828.7</v>
      </c>
      <c r="L77" s="3">
        <f t="shared" si="15"/>
        <v>1270.49</v>
      </c>
      <c r="M77" s="3">
        <v>10400</v>
      </c>
      <c r="N77" s="3">
        <f t="shared" si="16"/>
        <v>83239</v>
      </c>
      <c r="O77" s="3">
        <f t="shared" si="17"/>
        <v>500</v>
      </c>
    </row>
    <row r="78" spans="1:15" x14ac:dyDescent="0.55000000000000004">
      <c r="A78" t="s">
        <v>155</v>
      </c>
      <c r="B78">
        <v>4585</v>
      </c>
      <c r="C78" t="s">
        <v>156</v>
      </c>
      <c r="D78">
        <v>25</v>
      </c>
      <c r="E78" s="2">
        <f t="shared" si="9"/>
        <v>1</v>
      </c>
      <c r="F78" s="3">
        <f t="shared" si="10"/>
        <v>1</v>
      </c>
      <c r="G78" s="3">
        <f t="shared" si="11"/>
        <v>7</v>
      </c>
      <c r="H78" s="3">
        <f t="shared" si="12"/>
        <v>3</v>
      </c>
      <c r="I78" s="3">
        <f t="shared" si="13"/>
        <v>3</v>
      </c>
      <c r="J78" t="s">
        <v>156</v>
      </c>
      <c r="K78" s="2">
        <f t="shared" si="14"/>
        <v>12379.5</v>
      </c>
      <c r="L78" s="3">
        <f t="shared" si="15"/>
        <v>1329.6499999999999</v>
      </c>
      <c r="M78" s="3">
        <v>10400</v>
      </c>
      <c r="N78" s="3">
        <f t="shared" si="16"/>
        <v>87115</v>
      </c>
      <c r="O78" s="3">
        <f t="shared" si="17"/>
        <v>500</v>
      </c>
    </row>
    <row r="79" spans="1:15" x14ac:dyDescent="0.55000000000000004">
      <c r="A79" t="s">
        <v>157</v>
      </c>
      <c r="B79">
        <v>5077</v>
      </c>
      <c r="C79" t="s">
        <v>158</v>
      </c>
      <c r="D79">
        <v>124</v>
      </c>
      <c r="E79" s="2">
        <f t="shared" si="9"/>
        <v>5</v>
      </c>
      <c r="F79" s="3">
        <f t="shared" si="10"/>
        <v>3</v>
      </c>
      <c r="G79" s="3">
        <f t="shared" si="11"/>
        <v>33</v>
      </c>
      <c r="H79" s="3">
        <f t="shared" si="12"/>
        <v>15</v>
      </c>
      <c r="I79" s="3">
        <f t="shared" si="13"/>
        <v>15</v>
      </c>
      <c r="J79" t="s">
        <v>158</v>
      </c>
      <c r="K79" s="2">
        <f t="shared" si="14"/>
        <v>13707.900000000001</v>
      </c>
      <c r="L79" s="3">
        <f t="shared" si="15"/>
        <v>1472.33</v>
      </c>
      <c r="M79" s="3">
        <v>10400</v>
      </c>
      <c r="N79" s="3">
        <f t="shared" si="16"/>
        <v>96463</v>
      </c>
      <c r="O79" s="3">
        <f t="shared" si="17"/>
        <v>500</v>
      </c>
    </row>
    <row r="80" spans="1:15" x14ac:dyDescent="0.55000000000000004">
      <c r="A80" t="s">
        <v>159</v>
      </c>
      <c r="B80">
        <v>2273</v>
      </c>
      <c r="C80" t="s">
        <v>160</v>
      </c>
      <c r="D80">
        <v>30</v>
      </c>
      <c r="E80" s="2">
        <f t="shared" si="9"/>
        <v>2</v>
      </c>
      <c r="F80" s="3">
        <f t="shared" si="10"/>
        <v>1</v>
      </c>
      <c r="G80" s="3">
        <f t="shared" si="11"/>
        <v>8</v>
      </c>
      <c r="H80" s="3">
        <f t="shared" si="12"/>
        <v>4</v>
      </c>
      <c r="I80" s="3">
        <f t="shared" si="13"/>
        <v>4</v>
      </c>
      <c r="J80" t="s">
        <v>160</v>
      </c>
      <c r="K80" s="2">
        <f t="shared" si="14"/>
        <v>6137.1</v>
      </c>
      <c r="L80" s="3">
        <f t="shared" si="15"/>
        <v>659.17</v>
      </c>
      <c r="M80" s="3">
        <v>10400</v>
      </c>
      <c r="N80" s="3">
        <f t="shared" si="16"/>
        <v>43187</v>
      </c>
      <c r="O80" s="3">
        <f t="shared" si="17"/>
        <v>500</v>
      </c>
    </row>
    <row r="81" spans="1:15" x14ac:dyDescent="0.55000000000000004">
      <c r="A81" t="s">
        <v>161</v>
      </c>
      <c r="B81">
        <v>8692</v>
      </c>
      <c r="C81" t="s">
        <v>162</v>
      </c>
      <c r="D81">
        <v>43</v>
      </c>
      <c r="E81" s="2">
        <f t="shared" si="9"/>
        <v>2</v>
      </c>
      <c r="F81" s="3">
        <f t="shared" si="10"/>
        <v>1</v>
      </c>
      <c r="G81" s="3">
        <f t="shared" si="11"/>
        <v>12</v>
      </c>
      <c r="H81" s="3">
        <f t="shared" si="12"/>
        <v>6</v>
      </c>
      <c r="I81" s="3">
        <f t="shared" si="13"/>
        <v>6</v>
      </c>
      <c r="J81" t="s">
        <v>162</v>
      </c>
      <c r="K81" s="2">
        <f t="shared" si="14"/>
        <v>23468.400000000001</v>
      </c>
      <c r="L81" s="3">
        <f t="shared" si="15"/>
        <v>2520.6799999999998</v>
      </c>
      <c r="M81" s="3">
        <v>10400</v>
      </c>
      <c r="N81" s="3">
        <f t="shared" si="16"/>
        <v>165148</v>
      </c>
      <c r="O81" s="3">
        <f t="shared" si="17"/>
        <v>500</v>
      </c>
    </row>
  </sheetData>
  <mergeCells count="2">
    <mergeCell ref="E1:I1"/>
    <mergeCell ref="K1:O1"/>
  </mergeCells>
  <conditionalFormatting sqref="C1:C1048576">
    <cfRule type="duplicateValues" dxfId="2" priority="2"/>
  </conditionalFormatting>
  <conditionalFormatting sqref="J4:J8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1104-3B9E-4F4E-98B0-AF300C3A55F8}">
  <dimension ref="A1:I79"/>
  <sheetViews>
    <sheetView workbookViewId="0">
      <selection activeCell="C31" sqref="C31"/>
    </sheetView>
  </sheetViews>
  <sheetFormatPr defaultRowHeight="14.4" x14ac:dyDescent="0.55000000000000004"/>
  <sheetData>
    <row r="1" spans="1:9" x14ac:dyDescent="0.55000000000000004">
      <c r="B1" s="8"/>
      <c r="C1" t="s">
        <v>7</v>
      </c>
      <c r="D1" t="s">
        <v>8</v>
      </c>
      <c r="E1" t="s">
        <v>6</v>
      </c>
      <c r="F1" t="s">
        <v>5</v>
      </c>
      <c r="G1" t="s">
        <v>165</v>
      </c>
    </row>
    <row r="2" spans="1:9" x14ac:dyDescent="0.55000000000000004">
      <c r="A2" t="s">
        <v>9</v>
      </c>
      <c r="B2" s="8" t="s">
        <v>10</v>
      </c>
      <c r="C2">
        <v>1</v>
      </c>
      <c r="D2">
        <v>0</v>
      </c>
      <c r="E2">
        <v>1</v>
      </c>
      <c r="F2">
        <v>0</v>
      </c>
      <c r="G2">
        <v>0</v>
      </c>
    </row>
    <row r="3" spans="1:9" x14ac:dyDescent="0.55000000000000004">
      <c r="A3" t="s">
        <v>11</v>
      </c>
      <c r="B3" s="8" t="s">
        <v>12</v>
      </c>
      <c r="C3">
        <v>0</v>
      </c>
      <c r="D3">
        <v>0</v>
      </c>
      <c r="E3">
        <v>1</v>
      </c>
      <c r="F3">
        <v>1</v>
      </c>
      <c r="G3">
        <v>0</v>
      </c>
    </row>
    <row r="4" spans="1:9" x14ac:dyDescent="0.55000000000000004">
      <c r="A4" t="s">
        <v>13</v>
      </c>
      <c r="B4" s="8" t="s">
        <v>14</v>
      </c>
      <c r="C4">
        <v>0</v>
      </c>
      <c r="D4">
        <v>0</v>
      </c>
      <c r="E4">
        <v>0</v>
      </c>
      <c r="F4">
        <v>0</v>
      </c>
      <c r="G4">
        <v>0</v>
      </c>
    </row>
    <row r="5" spans="1:9" x14ac:dyDescent="0.55000000000000004">
      <c r="A5" t="s">
        <v>21</v>
      </c>
      <c r="B5" s="8" t="s">
        <v>22</v>
      </c>
      <c r="C5">
        <v>0</v>
      </c>
      <c r="D5">
        <v>0</v>
      </c>
      <c r="E5">
        <v>1</v>
      </c>
      <c r="F5">
        <v>0</v>
      </c>
      <c r="G5">
        <v>0</v>
      </c>
    </row>
    <row r="6" spans="1:9" x14ac:dyDescent="0.55000000000000004">
      <c r="A6" t="s">
        <v>23</v>
      </c>
      <c r="B6" s="8" t="s">
        <v>24</v>
      </c>
      <c r="C6">
        <v>0</v>
      </c>
      <c r="D6">
        <v>0</v>
      </c>
      <c r="E6">
        <v>0</v>
      </c>
      <c r="F6">
        <v>0</v>
      </c>
      <c r="G6">
        <v>0</v>
      </c>
    </row>
    <row r="7" spans="1:9" x14ac:dyDescent="0.55000000000000004">
      <c r="A7" t="s">
        <v>15</v>
      </c>
      <c r="B7" s="8" t="s">
        <v>16</v>
      </c>
      <c r="C7">
        <v>0</v>
      </c>
      <c r="D7">
        <v>0</v>
      </c>
      <c r="E7">
        <v>1</v>
      </c>
      <c r="F7">
        <v>0</v>
      </c>
      <c r="G7">
        <v>0</v>
      </c>
    </row>
    <row r="8" spans="1:9" x14ac:dyDescent="0.55000000000000004">
      <c r="A8" t="s">
        <v>19</v>
      </c>
      <c r="B8" s="8" t="s">
        <v>20</v>
      </c>
      <c r="C8">
        <v>0</v>
      </c>
      <c r="D8">
        <v>0</v>
      </c>
      <c r="E8">
        <v>0</v>
      </c>
      <c r="F8">
        <v>0</v>
      </c>
      <c r="G8">
        <v>0</v>
      </c>
    </row>
    <row r="9" spans="1:9" x14ac:dyDescent="0.55000000000000004">
      <c r="A9" t="s">
        <v>17</v>
      </c>
      <c r="B9" s="8" t="s">
        <v>18</v>
      </c>
      <c r="C9">
        <v>0</v>
      </c>
      <c r="D9">
        <v>0</v>
      </c>
      <c r="E9">
        <v>1</v>
      </c>
      <c r="F9">
        <v>0</v>
      </c>
      <c r="G9">
        <v>0</v>
      </c>
    </row>
    <row r="10" spans="1:9" x14ac:dyDescent="0.55000000000000004">
      <c r="A10" t="s">
        <v>25</v>
      </c>
      <c r="B10" s="8" t="s">
        <v>26</v>
      </c>
      <c r="C10">
        <v>0</v>
      </c>
      <c r="D10">
        <v>0</v>
      </c>
      <c r="E10">
        <v>0</v>
      </c>
      <c r="F10">
        <v>0</v>
      </c>
      <c r="G10">
        <v>0</v>
      </c>
      <c r="I10" t="s">
        <v>17</v>
      </c>
    </row>
    <row r="11" spans="1:9" x14ac:dyDescent="0.55000000000000004">
      <c r="A11" t="s">
        <v>27</v>
      </c>
      <c r="B11" s="8" t="s">
        <v>27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9" x14ac:dyDescent="0.55000000000000004">
      <c r="A12" t="s">
        <v>50</v>
      </c>
      <c r="B12" s="8" t="s">
        <v>51</v>
      </c>
      <c r="C12">
        <v>0</v>
      </c>
      <c r="D12">
        <v>0</v>
      </c>
      <c r="E12">
        <v>1</v>
      </c>
      <c r="F12">
        <v>0</v>
      </c>
      <c r="G12">
        <v>0</v>
      </c>
    </row>
    <row r="13" spans="1:9" x14ac:dyDescent="0.55000000000000004">
      <c r="A13" t="s">
        <v>32</v>
      </c>
      <c r="B13" s="8" t="s">
        <v>33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9" x14ac:dyDescent="0.55000000000000004">
      <c r="A14" t="s">
        <v>28</v>
      </c>
      <c r="B14" s="8" t="s">
        <v>29</v>
      </c>
      <c r="C14">
        <v>0</v>
      </c>
      <c r="D14">
        <v>0</v>
      </c>
      <c r="E14">
        <v>1</v>
      </c>
      <c r="F14">
        <v>0</v>
      </c>
      <c r="G14">
        <v>0</v>
      </c>
    </row>
    <row r="15" spans="1:9" x14ac:dyDescent="0.55000000000000004">
      <c r="A15" t="s">
        <v>34</v>
      </c>
      <c r="B15" s="8" t="s">
        <v>35</v>
      </c>
      <c r="C15">
        <v>0</v>
      </c>
      <c r="D15">
        <v>0</v>
      </c>
      <c r="E15">
        <v>1</v>
      </c>
      <c r="F15">
        <v>0</v>
      </c>
      <c r="G15">
        <v>0</v>
      </c>
    </row>
    <row r="16" spans="1:9" x14ac:dyDescent="0.55000000000000004">
      <c r="A16" t="s">
        <v>38</v>
      </c>
      <c r="B16" s="8" t="s">
        <v>39</v>
      </c>
      <c r="C16">
        <v>0</v>
      </c>
      <c r="D16">
        <v>0</v>
      </c>
      <c r="E16">
        <v>1</v>
      </c>
      <c r="F16">
        <v>0</v>
      </c>
      <c r="G16">
        <v>0</v>
      </c>
    </row>
    <row r="17" spans="1:7" x14ac:dyDescent="0.55000000000000004">
      <c r="A17" t="s">
        <v>40</v>
      </c>
      <c r="B17" s="8" t="s">
        <v>41</v>
      </c>
      <c r="C17">
        <v>0</v>
      </c>
      <c r="D17">
        <v>0</v>
      </c>
      <c r="E17">
        <v>1</v>
      </c>
      <c r="F17">
        <v>0</v>
      </c>
      <c r="G17">
        <v>0</v>
      </c>
    </row>
    <row r="18" spans="1:7" x14ac:dyDescent="0.55000000000000004">
      <c r="A18" t="s">
        <v>44</v>
      </c>
      <c r="B18" s="8" t="s">
        <v>45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55000000000000004">
      <c r="A19" t="s">
        <v>42</v>
      </c>
      <c r="B19" s="8" t="s">
        <v>43</v>
      </c>
      <c r="C19">
        <v>0</v>
      </c>
      <c r="D19">
        <v>0</v>
      </c>
      <c r="E19">
        <v>1</v>
      </c>
      <c r="F19">
        <v>0</v>
      </c>
      <c r="G19">
        <v>0</v>
      </c>
    </row>
    <row r="20" spans="1:7" x14ac:dyDescent="0.55000000000000004">
      <c r="A20" t="s">
        <v>46</v>
      </c>
      <c r="B20" s="8" t="s">
        <v>47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55000000000000004">
      <c r="A21" t="s">
        <v>48</v>
      </c>
      <c r="B21" s="8" t="s">
        <v>49</v>
      </c>
      <c r="C21">
        <v>0</v>
      </c>
      <c r="D21">
        <v>0</v>
      </c>
      <c r="E21">
        <v>1</v>
      </c>
      <c r="F21">
        <v>0</v>
      </c>
      <c r="G21">
        <v>0</v>
      </c>
    </row>
    <row r="22" spans="1:7" x14ac:dyDescent="0.55000000000000004">
      <c r="A22" t="s">
        <v>36</v>
      </c>
      <c r="B22" s="8" t="s">
        <v>37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55000000000000004">
      <c r="A23" t="s">
        <v>30</v>
      </c>
      <c r="B23" s="8" t="s">
        <v>31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55000000000000004">
      <c r="A24" t="s">
        <v>52</v>
      </c>
      <c r="B24" s="8" t="s">
        <v>52</v>
      </c>
      <c r="C24">
        <v>0</v>
      </c>
      <c r="D24">
        <v>0</v>
      </c>
      <c r="E24">
        <v>1</v>
      </c>
      <c r="F24">
        <v>0</v>
      </c>
      <c r="G24">
        <v>0</v>
      </c>
    </row>
    <row r="25" spans="1:7" x14ac:dyDescent="0.55000000000000004">
      <c r="A25" t="s">
        <v>53</v>
      </c>
      <c r="B25" s="8" t="s">
        <v>54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55000000000000004">
      <c r="A26" t="s">
        <v>55</v>
      </c>
      <c r="B26" s="8" t="s">
        <v>56</v>
      </c>
      <c r="C26">
        <v>0</v>
      </c>
      <c r="D26">
        <v>0</v>
      </c>
      <c r="E26">
        <v>1</v>
      </c>
      <c r="F26">
        <v>0</v>
      </c>
      <c r="G26">
        <v>0</v>
      </c>
    </row>
    <row r="27" spans="1:7" x14ac:dyDescent="0.55000000000000004">
      <c r="A27" t="s">
        <v>57</v>
      </c>
      <c r="B27" s="8" t="s">
        <v>58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55000000000000004">
      <c r="A28" t="s">
        <v>59</v>
      </c>
      <c r="B28" s="8" t="s">
        <v>60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55000000000000004">
      <c r="A29" t="s">
        <v>61</v>
      </c>
      <c r="B29" s="8" t="s">
        <v>62</v>
      </c>
      <c r="C29">
        <v>1</v>
      </c>
      <c r="D29">
        <v>0</v>
      </c>
      <c r="E29">
        <v>1</v>
      </c>
      <c r="F29">
        <v>0</v>
      </c>
      <c r="G29">
        <v>1</v>
      </c>
    </row>
    <row r="30" spans="1:7" x14ac:dyDescent="0.55000000000000004">
      <c r="A30" t="s">
        <v>63</v>
      </c>
      <c r="B30" s="8" t="s">
        <v>64</v>
      </c>
      <c r="C30">
        <v>0</v>
      </c>
      <c r="D30">
        <v>0</v>
      </c>
      <c r="E30">
        <v>1</v>
      </c>
      <c r="F30">
        <v>0</v>
      </c>
      <c r="G30">
        <v>0</v>
      </c>
    </row>
    <row r="31" spans="1:7" x14ac:dyDescent="0.55000000000000004">
      <c r="A31" t="s">
        <v>65</v>
      </c>
      <c r="B31" s="8" t="s">
        <v>66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55000000000000004">
      <c r="A32" t="s">
        <v>67</v>
      </c>
      <c r="B32" s="8" t="s">
        <v>68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55000000000000004">
      <c r="A33" t="s">
        <v>69</v>
      </c>
      <c r="B33" s="8" t="s">
        <v>70</v>
      </c>
      <c r="C33">
        <v>1</v>
      </c>
      <c r="D33">
        <v>0</v>
      </c>
      <c r="E33">
        <v>0</v>
      </c>
      <c r="F33">
        <v>0</v>
      </c>
      <c r="G33">
        <v>0</v>
      </c>
    </row>
    <row r="34" spans="1:7" x14ac:dyDescent="0.55000000000000004">
      <c r="A34" t="s">
        <v>73</v>
      </c>
      <c r="B34" s="8" t="s">
        <v>74</v>
      </c>
      <c r="C34">
        <v>1</v>
      </c>
      <c r="D34">
        <v>0</v>
      </c>
      <c r="E34">
        <v>0</v>
      </c>
      <c r="F34">
        <v>0</v>
      </c>
      <c r="G34">
        <v>1</v>
      </c>
    </row>
    <row r="35" spans="1:7" x14ac:dyDescent="0.55000000000000004">
      <c r="A35" t="s">
        <v>77</v>
      </c>
      <c r="B35" s="8" t="s">
        <v>78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55000000000000004">
      <c r="A36" t="s">
        <v>79</v>
      </c>
      <c r="B36" s="8" t="s">
        <v>80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55000000000000004">
      <c r="A37" t="s">
        <v>71</v>
      </c>
      <c r="B37" s="8" t="s">
        <v>72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55000000000000004">
      <c r="A38" t="s">
        <v>75</v>
      </c>
      <c r="B38" s="8" t="s">
        <v>76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55000000000000004">
      <c r="A39" t="s">
        <v>81</v>
      </c>
      <c r="B39" s="8" t="s">
        <v>82</v>
      </c>
      <c r="C39">
        <v>0</v>
      </c>
      <c r="D39">
        <v>0</v>
      </c>
      <c r="E39">
        <v>1</v>
      </c>
      <c r="F39">
        <v>0</v>
      </c>
      <c r="G39">
        <v>0</v>
      </c>
    </row>
    <row r="40" spans="1:7" x14ac:dyDescent="0.55000000000000004">
      <c r="A40" t="s">
        <v>83</v>
      </c>
      <c r="B40" s="8" t="s">
        <v>84</v>
      </c>
      <c r="C40">
        <v>0</v>
      </c>
      <c r="D40">
        <v>0</v>
      </c>
      <c r="E40">
        <v>1</v>
      </c>
      <c r="F40">
        <v>0</v>
      </c>
      <c r="G40">
        <v>0</v>
      </c>
    </row>
    <row r="41" spans="1:7" x14ac:dyDescent="0.55000000000000004">
      <c r="A41" t="s">
        <v>85</v>
      </c>
      <c r="B41" s="8" t="s">
        <v>86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55000000000000004">
      <c r="A42" t="s">
        <v>87</v>
      </c>
      <c r="B42" s="8" t="s">
        <v>88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55000000000000004">
      <c r="A43" t="s">
        <v>89</v>
      </c>
      <c r="B43" s="8" t="s">
        <v>90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55000000000000004">
      <c r="A44" t="s">
        <v>91</v>
      </c>
      <c r="B44" s="8" t="s">
        <v>92</v>
      </c>
      <c r="C44">
        <v>1</v>
      </c>
      <c r="D44">
        <v>0</v>
      </c>
      <c r="E44">
        <v>1</v>
      </c>
      <c r="F44">
        <v>0</v>
      </c>
      <c r="G44">
        <v>1</v>
      </c>
    </row>
    <row r="45" spans="1:7" x14ac:dyDescent="0.55000000000000004">
      <c r="A45" t="s">
        <v>95</v>
      </c>
      <c r="B45" s="8" t="s">
        <v>96</v>
      </c>
      <c r="C45">
        <v>1</v>
      </c>
      <c r="D45">
        <v>0</v>
      </c>
      <c r="E45">
        <v>1</v>
      </c>
      <c r="F45">
        <v>0</v>
      </c>
      <c r="G45">
        <v>1</v>
      </c>
    </row>
    <row r="46" spans="1:7" x14ac:dyDescent="0.55000000000000004">
      <c r="A46" t="s">
        <v>97</v>
      </c>
      <c r="B46" s="8" t="s">
        <v>98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55000000000000004">
      <c r="A47" t="s">
        <v>93</v>
      </c>
      <c r="B47" s="8" t="s">
        <v>94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55000000000000004">
      <c r="A48" t="s">
        <v>99</v>
      </c>
      <c r="B48" s="8" t="s">
        <v>100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55000000000000004">
      <c r="A49" t="s">
        <v>103</v>
      </c>
      <c r="B49" s="8" t="s">
        <v>104</v>
      </c>
      <c r="C49">
        <v>0</v>
      </c>
      <c r="D49">
        <v>0</v>
      </c>
      <c r="E49">
        <v>1</v>
      </c>
      <c r="F49">
        <v>0</v>
      </c>
      <c r="G49">
        <v>0</v>
      </c>
    </row>
    <row r="50" spans="1:7" x14ac:dyDescent="0.55000000000000004">
      <c r="A50" t="s">
        <v>101</v>
      </c>
      <c r="B50" s="8" t="s">
        <v>102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55000000000000004">
      <c r="A51" t="s">
        <v>105</v>
      </c>
      <c r="B51" s="8" t="s">
        <v>106</v>
      </c>
      <c r="C51">
        <v>0</v>
      </c>
      <c r="D51">
        <v>0</v>
      </c>
      <c r="E51">
        <v>1</v>
      </c>
      <c r="F51">
        <v>0</v>
      </c>
      <c r="G51">
        <v>0</v>
      </c>
    </row>
    <row r="52" spans="1:7" x14ac:dyDescent="0.55000000000000004">
      <c r="A52" t="s">
        <v>107</v>
      </c>
      <c r="B52" s="8" t="s">
        <v>108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55000000000000004">
      <c r="A53" t="s">
        <v>109</v>
      </c>
      <c r="B53" s="8" t="s">
        <v>110</v>
      </c>
      <c r="C53">
        <v>0</v>
      </c>
      <c r="D53">
        <v>0</v>
      </c>
      <c r="E53">
        <v>1</v>
      </c>
      <c r="F53">
        <v>0</v>
      </c>
      <c r="G53">
        <v>0</v>
      </c>
    </row>
    <row r="54" spans="1:7" x14ac:dyDescent="0.55000000000000004">
      <c r="A54" t="s">
        <v>111</v>
      </c>
      <c r="B54" s="8" t="s">
        <v>112</v>
      </c>
      <c r="C54">
        <v>0</v>
      </c>
      <c r="D54">
        <v>0</v>
      </c>
      <c r="E54">
        <v>1</v>
      </c>
      <c r="F54">
        <v>0</v>
      </c>
      <c r="G54">
        <v>0</v>
      </c>
    </row>
    <row r="55" spans="1:7" x14ac:dyDescent="0.55000000000000004">
      <c r="A55" t="s">
        <v>113</v>
      </c>
      <c r="B55" s="8" t="s">
        <v>114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55000000000000004">
      <c r="A56" t="s">
        <v>115</v>
      </c>
      <c r="B56" s="8" t="s">
        <v>116</v>
      </c>
      <c r="C56">
        <v>0</v>
      </c>
      <c r="D56">
        <v>0</v>
      </c>
      <c r="E56">
        <v>1</v>
      </c>
      <c r="F56">
        <v>0</v>
      </c>
      <c r="G56">
        <v>0</v>
      </c>
    </row>
    <row r="57" spans="1:7" x14ac:dyDescent="0.55000000000000004">
      <c r="A57" t="s">
        <v>117</v>
      </c>
      <c r="B57" s="8" t="s">
        <v>118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55000000000000004">
      <c r="A58" t="s">
        <v>121</v>
      </c>
      <c r="B58" s="8" t="s">
        <v>122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55000000000000004">
      <c r="A59" t="s">
        <v>129</v>
      </c>
      <c r="B59" s="8" t="s">
        <v>130</v>
      </c>
      <c r="C59">
        <v>0</v>
      </c>
      <c r="D59">
        <v>0</v>
      </c>
      <c r="E59">
        <v>1</v>
      </c>
      <c r="F59">
        <v>0</v>
      </c>
      <c r="G59">
        <v>0</v>
      </c>
    </row>
    <row r="60" spans="1:7" x14ac:dyDescent="0.55000000000000004">
      <c r="A60" t="s">
        <v>123</v>
      </c>
      <c r="B60" s="8" t="s">
        <v>124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55000000000000004">
      <c r="A61" t="s">
        <v>119</v>
      </c>
      <c r="B61" s="8" t="s">
        <v>120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55000000000000004">
      <c r="A62" t="s">
        <v>125</v>
      </c>
      <c r="B62" s="8" t="s">
        <v>126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55000000000000004">
      <c r="A63" t="s">
        <v>127</v>
      </c>
      <c r="B63" s="8" t="s">
        <v>128</v>
      </c>
      <c r="C63">
        <v>0</v>
      </c>
      <c r="D63">
        <v>0</v>
      </c>
      <c r="E63">
        <v>1</v>
      </c>
      <c r="F63">
        <v>0</v>
      </c>
      <c r="G63">
        <v>0</v>
      </c>
    </row>
    <row r="64" spans="1:7" x14ac:dyDescent="0.55000000000000004">
      <c r="A64" t="s">
        <v>135</v>
      </c>
      <c r="B64" s="8" t="s">
        <v>136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55000000000000004">
      <c r="A65" t="s">
        <v>133</v>
      </c>
      <c r="B65" s="8" t="s">
        <v>134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55000000000000004">
      <c r="A66" t="s">
        <v>137</v>
      </c>
      <c r="B66" s="8" t="s">
        <v>138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55000000000000004">
      <c r="A67" t="s">
        <v>131</v>
      </c>
      <c r="B67" s="8" t="s">
        <v>132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55000000000000004">
      <c r="A68" t="s">
        <v>139</v>
      </c>
      <c r="B68" s="8" t="s">
        <v>140</v>
      </c>
      <c r="C68">
        <v>0</v>
      </c>
      <c r="D68">
        <v>0</v>
      </c>
      <c r="E68">
        <v>1</v>
      </c>
      <c r="F68">
        <v>0</v>
      </c>
      <c r="G68">
        <v>0</v>
      </c>
    </row>
    <row r="69" spans="1:7" x14ac:dyDescent="0.55000000000000004">
      <c r="A69" t="s">
        <v>141</v>
      </c>
      <c r="B69" s="8" t="s">
        <v>142</v>
      </c>
      <c r="C69">
        <v>1</v>
      </c>
      <c r="D69">
        <v>0</v>
      </c>
      <c r="E69">
        <v>1</v>
      </c>
      <c r="F69">
        <v>0</v>
      </c>
      <c r="G69">
        <v>1</v>
      </c>
    </row>
    <row r="70" spans="1:7" x14ac:dyDescent="0.55000000000000004">
      <c r="A70" t="s">
        <v>143</v>
      </c>
      <c r="B70" s="8" t="s">
        <v>144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55000000000000004">
      <c r="A71" t="s">
        <v>145</v>
      </c>
      <c r="B71" s="8" t="s">
        <v>146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55000000000000004">
      <c r="A72" t="s">
        <v>153</v>
      </c>
      <c r="B72" s="8" t="s">
        <v>154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55000000000000004">
      <c r="A73" t="s">
        <v>151</v>
      </c>
      <c r="B73" s="8" t="s">
        <v>152</v>
      </c>
      <c r="C73">
        <v>0</v>
      </c>
      <c r="D73">
        <v>0</v>
      </c>
      <c r="E73">
        <v>1</v>
      </c>
      <c r="F73">
        <v>0</v>
      </c>
      <c r="G73">
        <v>0</v>
      </c>
    </row>
    <row r="74" spans="1:7" x14ac:dyDescent="0.55000000000000004">
      <c r="A74" t="s">
        <v>157</v>
      </c>
      <c r="B74" s="8" t="s">
        <v>158</v>
      </c>
      <c r="C74">
        <v>1</v>
      </c>
      <c r="D74">
        <v>0</v>
      </c>
      <c r="E74">
        <v>1</v>
      </c>
      <c r="F74">
        <v>0</v>
      </c>
      <c r="G74">
        <v>1</v>
      </c>
    </row>
    <row r="75" spans="1:7" x14ac:dyDescent="0.55000000000000004">
      <c r="A75" t="s">
        <v>155</v>
      </c>
      <c r="B75" s="8" t="s">
        <v>156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55000000000000004">
      <c r="A76" t="s">
        <v>159</v>
      </c>
      <c r="B76" s="8" t="s">
        <v>160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55000000000000004">
      <c r="A77" t="s">
        <v>161</v>
      </c>
      <c r="B77" s="8" t="s">
        <v>162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55000000000000004">
      <c r="A78" t="s">
        <v>147</v>
      </c>
      <c r="B78" s="8" t="s">
        <v>148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55000000000000004">
      <c r="A79" t="s">
        <v>149</v>
      </c>
      <c r="B79" s="8" t="s">
        <v>150</v>
      </c>
      <c r="C79">
        <v>0</v>
      </c>
      <c r="D79">
        <v>0</v>
      </c>
      <c r="E79">
        <v>0</v>
      </c>
      <c r="F79">
        <v>0</v>
      </c>
      <c r="G79">
        <v>0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Franzen, Courtney N Maj USAF USAFA DF/DFMS</dc:creator>
  <cp:lastModifiedBy>Franzen, Courtney N Maj USAF USAFA DF/DFMS</cp:lastModifiedBy>
  <dcterms:created xsi:type="dcterms:W3CDTF">2023-11-28T22:56:01Z</dcterms:created>
  <dcterms:modified xsi:type="dcterms:W3CDTF">2023-11-29T23:51:31Z</dcterms:modified>
</cp:coreProperties>
</file>