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5700" windowHeight="8232"/>
  </bookViews>
  <sheets>
    <sheet name="Plan2" sheetId="2" r:id="rId1"/>
    <sheet name="Plan3" sheetId="3" r:id="rId2"/>
  </sheet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2" i="2"/>
  <c r="K8" i="2"/>
  <c r="K7" i="2"/>
  <c r="K6" i="2"/>
  <c r="K5" i="2"/>
  <c r="K4" i="2"/>
  <c r="K3" i="2"/>
  <c r="K2" i="2"/>
  <c r="E87" i="2"/>
  <c r="E88" i="2"/>
  <c r="E89" i="2"/>
  <c r="E86" i="2"/>
  <c r="E75" i="2"/>
  <c r="E76" i="2"/>
  <c r="E77" i="2"/>
  <c r="E78" i="2"/>
  <c r="E79" i="2"/>
  <c r="E80" i="2"/>
  <c r="E81" i="2"/>
  <c r="E82" i="2"/>
  <c r="E83" i="2"/>
  <c r="E84" i="2"/>
  <c r="E85" i="2"/>
  <c r="E74" i="2"/>
  <c r="E63" i="2"/>
  <c r="E64" i="2"/>
  <c r="E65" i="2"/>
  <c r="E66" i="2"/>
  <c r="E67" i="2"/>
  <c r="E68" i="2"/>
  <c r="E69" i="2"/>
  <c r="E70" i="2"/>
  <c r="E71" i="2"/>
  <c r="E72" i="2"/>
  <c r="E73" i="2"/>
  <c r="E62" i="2"/>
  <c r="E51" i="2"/>
  <c r="E52" i="2"/>
  <c r="E53" i="2"/>
  <c r="E54" i="2"/>
  <c r="E55" i="2"/>
  <c r="E56" i="2"/>
  <c r="E57" i="2"/>
  <c r="E58" i="2"/>
  <c r="E59" i="2"/>
  <c r="E60" i="2"/>
  <c r="E61" i="2"/>
  <c r="E50" i="2"/>
  <c r="E39" i="2"/>
  <c r="E40" i="2"/>
  <c r="E41" i="2"/>
  <c r="E42" i="2"/>
  <c r="E43" i="2"/>
  <c r="E44" i="2"/>
  <c r="E45" i="2"/>
  <c r="E46" i="2"/>
  <c r="E47" i="2"/>
  <c r="E48" i="2"/>
  <c r="E49" i="2"/>
  <c r="E38" i="2"/>
  <c r="E27" i="2"/>
  <c r="E28" i="2"/>
  <c r="E29" i="2"/>
  <c r="E30" i="2"/>
  <c r="E31" i="2"/>
  <c r="E32" i="2"/>
  <c r="E33" i="2"/>
  <c r="E34" i="2"/>
  <c r="E35" i="2"/>
  <c r="E36" i="2"/>
  <c r="E37" i="2"/>
  <c r="E26" i="2"/>
  <c r="E15" i="2"/>
  <c r="E16" i="2"/>
  <c r="E17" i="2"/>
  <c r="E18" i="2"/>
  <c r="E19" i="2"/>
  <c r="E20" i="2"/>
  <c r="E21" i="2"/>
  <c r="E22" i="2"/>
  <c r="E23" i="2"/>
  <c r="E24" i="2"/>
  <c r="E25" i="2"/>
  <c r="E14" i="2"/>
  <c r="E3" i="2"/>
  <c r="E4" i="2"/>
  <c r="E5" i="2"/>
  <c r="E6" i="2"/>
  <c r="E7" i="2"/>
  <c r="E8" i="2"/>
  <c r="E9" i="2"/>
  <c r="E10" i="2"/>
  <c r="E11" i="2"/>
  <c r="E12" i="2"/>
  <c r="E13" i="2"/>
  <c r="E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</calcChain>
</file>

<file path=xl/sharedStrings.xml><?xml version="1.0" encoding="utf-8"?>
<sst xmlns="http://schemas.openxmlformats.org/spreadsheetml/2006/main" count="93" uniqueCount="17">
  <si>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</si>
  <si>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</si>
  <si>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</si>
  <si>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</si>
  <si>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</si>
  <si>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</si>
  <si>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</si>
  <si>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</si>
  <si>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</si>
  <si>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</si>
  <si>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</si>
  <si>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</si>
  <si>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</si>
  <si>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ano</t>
  </si>
  <si>
    <t>valor</t>
  </si>
  <si>
    <t>data formatada</t>
  </si>
  <si>
    <t>valor corrigido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</si>
</sst>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Plan2!$E$2:$E$89</c:f>
              <c:numCache>
                <c:formatCode>General</c:formatCode>
                <c:ptCount val="88"/>
                <c:pt idx="0">
                  <c:v>2898948.190225922</c:v>
                </c:pt>
                <c:pt idx="1">
                  <c:v>2266941.0153912008</c:v>
                </c:pt>
                <c:pt idx="2">
                  <c:v>3007846.8253365043</c:v>
                </c:pt>
                <c:pt idx="3">
                  <c:v>2777535.1456932225</c:v>
                </c:pt>
                <c:pt idx="4">
                  <c:v>3347171.8898929846</c:v>
                </c:pt>
                <c:pt idx="5">
                  <c:v>2999697.4155101068</c:v>
                </c:pt>
                <c:pt idx="6">
                  <c:v>3923976.4679048755</c:v>
                </c:pt>
                <c:pt idx="7">
                  <c:v>3764243.7571890606</c:v>
                </c:pt>
                <c:pt idx="8">
                  <c:v>2922777.6866825209</c:v>
                </c:pt>
                <c:pt idx="9">
                  <c:v>3927610.8106682524</c:v>
                </c:pt>
                <c:pt idx="10">
                  <c:v>2789290.2470630207</c:v>
                </c:pt>
                <c:pt idx="11">
                  <c:v>2859010.6503733653</c:v>
                </c:pt>
                <c:pt idx="12">
                  <c:v>2423340.5819977196</c:v>
                </c:pt>
                <c:pt idx="13">
                  <c:v>2715889.368355758</c:v>
                </c:pt>
                <c:pt idx="14">
                  <c:v>2624399.0832063849</c:v>
                </c:pt>
                <c:pt idx="15">
                  <c:v>3053431.3866316988</c:v>
                </c:pt>
                <c:pt idx="16">
                  <c:v>3774492.0335279359</c:v>
                </c:pt>
                <c:pt idx="17">
                  <c:v>2932330.4736100342</c:v>
                </c:pt>
                <c:pt idx="18">
                  <c:v>4256457.2656693272</c:v>
                </c:pt>
                <c:pt idx="19">
                  <c:v>3566869.7314754846</c:v>
                </c:pt>
                <c:pt idx="20">
                  <c:v>2903773.2947411626</c:v>
                </c:pt>
                <c:pt idx="21">
                  <c:v>4492336.8828779934</c:v>
                </c:pt>
                <c:pt idx="22">
                  <c:v>3596765.9087616876</c:v>
                </c:pt>
                <c:pt idx="23">
                  <c:v>4132729.7344173314</c:v>
                </c:pt>
                <c:pt idx="24">
                  <c:v>2755161.2156692389</c:v>
                </c:pt>
                <c:pt idx="25">
                  <c:v>2767228.3434972432</c:v>
                </c:pt>
                <c:pt idx="26">
                  <c:v>2949769.3632679163</c:v>
                </c:pt>
                <c:pt idx="27">
                  <c:v>2806146.1997089302</c:v>
                </c:pt>
                <c:pt idx="28">
                  <c:v>3896771.1850540238</c:v>
                </c:pt>
                <c:pt idx="29">
                  <c:v>3467615.3513649385</c:v>
                </c:pt>
                <c:pt idx="30">
                  <c:v>4004626.8821168686</c:v>
                </c:pt>
                <c:pt idx="31">
                  <c:v>5008316.0728555676</c:v>
                </c:pt>
                <c:pt idx="32">
                  <c:v>5014546.7746460857</c:v>
                </c:pt>
                <c:pt idx="33">
                  <c:v>4123822.2567541343</c:v>
                </c:pt>
                <c:pt idx="34">
                  <c:v>5097734.0672105839</c:v>
                </c:pt>
                <c:pt idx="35">
                  <c:v>4151085.0927276732</c:v>
                </c:pt>
                <c:pt idx="36">
                  <c:v>3105077.1906004664</c:v>
                </c:pt>
                <c:pt idx="37">
                  <c:v>6094467.1032251213</c:v>
                </c:pt>
                <c:pt idx="38">
                  <c:v>8334347.1503882864</c:v>
                </c:pt>
                <c:pt idx="39">
                  <c:v>7913717.8062677691</c:v>
                </c:pt>
                <c:pt idx="40">
                  <c:v>4535489.3558158278</c:v>
                </c:pt>
                <c:pt idx="41">
                  <c:v>2855987.4425928281</c:v>
                </c:pt>
                <c:pt idx="42">
                  <c:v>2784309.6801188202</c:v>
                </c:pt>
                <c:pt idx="43">
                  <c:v>4656763.8090133676</c:v>
                </c:pt>
                <c:pt idx="44">
                  <c:v>7276197.9464417566</c:v>
                </c:pt>
                <c:pt idx="45">
                  <c:v>3289080.1481052404</c:v>
                </c:pt>
                <c:pt idx="46">
                  <c:v>3842243.6610014848</c:v>
                </c:pt>
                <c:pt idx="47">
                  <c:v>4610537.8386038607</c:v>
                </c:pt>
                <c:pt idx="48">
                  <c:v>3095101.4987768284</c:v>
                </c:pt>
                <c:pt idx="49">
                  <c:v>3583763.9183285851</c:v>
                </c:pt>
                <c:pt idx="50">
                  <c:v>4367845.8066932568</c:v>
                </c:pt>
                <c:pt idx="51">
                  <c:v>3983894.2105716998</c:v>
                </c:pt>
                <c:pt idx="52">
                  <c:v>4013528.759631529</c:v>
                </c:pt>
                <c:pt idx="53">
                  <c:v>3784619.5540550803</c:v>
                </c:pt>
                <c:pt idx="54">
                  <c:v>4513630.0975270653</c:v>
                </c:pt>
                <c:pt idx="55">
                  <c:v>5647309.1518252613</c:v>
                </c:pt>
                <c:pt idx="56">
                  <c:v>5136837.5852611577</c:v>
                </c:pt>
                <c:pt idx="57">
                  <c:v>4179329.3114264011</c:v>
                </c:pt>
                <c:pt idx="58">
                  <c:v>4615843.758328585</c:v>
                </c:pt>
                <c:pt idx="59">
                  <c:v>4693824.411107312</c:v>
                </c:pt>
                <c:pt idx="60">
                  <c:v>3536311.0196411093</c:v>
                </c:pt>
                <c:pt idx="61">
                  <c:v>3486302.3544390062</c:v>
                </c:pt>
                <c:pt idx="62">
                  <c:v>4138168.0350009063</c:v>
                </c:pt>
                <c:pt idx="63">
                  <c:v>3821100.2415660685</c:v>
                </c:pt>
                <c:pt idx="64">
                  <c:v>4784112.2076853355</c:v>
                </c:pt>
                <c:pt idx="65">
                  <c:v>3408495.616073953</c:v>
                </c:pt>
                <c:pt idx="66">
                  <c:v>3070686.318702193</c:v>
                </c:pt>
                <c:pt idx="67">
                  <c:v>3233065.9469530541</c:v>
                </c:pt>
                <c:pt idx="68">
                  <c:v>5052711.216925866</c:v>
                </c:pt>
                <c:pt idx="69">
                  <c:v>6717718.6135073407</c:v>
                </c:pt>
                <c:pt idx="70">
                  <c:v>6066312.8382997997</c:v>
                </c:pt>
                <c:pt idx="71">
                  <c:v>3631471.4972158778</c:v>
                </c:pt>
                <c:pt idx="72">
                  <c:v>3420478.0552380946</c:v>
                </c:pt>
                <c:pt idx="73">
                  <c:v>2866866.2</c:v>
                </c:pt>
                <c:pt idx="74">
                  <c:v>4467852.1171428561</c:v>
                </c:pt>
                <c:pt idx="75">
                  <c:v>5429579.7390476186</c:v>
                </c:pt>
                <c:pt idx="76">
                  <c:v>3786272.6628571427</c:v>
                </c:pt>
                <c:pt idx="77">
                  <c:v>3835220.8295238088</c:v>
                </c:pt>
                <c:pt idx="78">
                  <c:v>4918088.1828571418</c:v>
                </c:pt>
                <c:pt idx="79">
                  <c:v>4787158.4514285708</c:v>
                </c:pt>
                <c:pt idx="80">
                  <c:v>4706968.126666666</c:v>
                </c:pt>
                <c:pt idx="81">
                  <c:v>5188454.1028571427</c:v>
                </c:pt>
                <c:pt idx="82">
                  <c:v>4613526.3533333335</c:v>
                </c:pt>
                <c:pt idx="83">
                  <c:v>5265417.666666666</c:v>
                </c:pt>
                <c:pt idx="84">
                  <c:v>3529608.19</c:v>
                </c:pt>
                <c:pt idx="85">
                  <c:v>4494771.08</c:v>
                </c:pt>
                <c:pt idx="86">
                  <c:v>3845421</c:v>
                </c:pt>
                <c:pt idx="87">
                  <c:v>5075463.03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8640"/>
        <c:axId val="143610944"/>
      </c:lineChart>
      <c:catAx>
        <c:axId val="1482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10944"/>
        <c:crosses val="autoZero"/>
        <c:auto val="1"/>
        <c:lblAlgn val="ctr"/>
        <c:lblOffset val="100"/>
        <c:noMultiLvlLbl val="0"/>
      </c:catAx>
      <c:valAx>
        <c:axId val="1436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Plan2!$K$2:$K$8</c:f>
              <c:numCache>
                <c:formatCode>General</c:formatCode>
                <c:ptCount val="7"/>
                <c:pt idx="0">
                  <c:v>37485050.101931036</c:v>
                </c:pt>
                <c:pt idx="1">
                  <c:v>40472815.745272517</c:v>
                </c:pt>
                <c:pt idx="2">
                  <c:v>46042822.804873206</c:v>
                </c:pt>
                <c:pt idx="3">
                  <c:v>59298219.132174827</c:v>
                </c:pt>
                <c:pt idx="4">
                  <c:v>51615528.063532755</c:v>
                </c:pt>
                <c:pt idx="5">
                  <c:v>50946455.906010501</c:v>
                </c:pt>
                <c:pt idx="6">
                  <c:v>53285882.487619035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1280"/>
        <c:axId val="217076224"/>
      </c:lineChart>
      <c:catAx>
        <c:axId val="14672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76224"/>
        <c:crosses val="autoZero"/>
        <c:auto val="1"/>
        <c:lblAlgn val="ctr"/>
        <c:lblOffset val="100"/>
        <c:noMultiLvlLbl val="0"/>
      </c:catAx>
      <c:valAx>
        <c:axId val="2170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2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60</xdr:row>
      <xdr:rowOff>175260</xdr:rowOff>
    </xdr:from>
    <xdr:to>
      <xdr:col>20</xdr:col>
      <xdr:colOff>114300</xdr:colOff>
      <xdr:row>82</xdr:row>
      <xdr:rowOff>148590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8</xdr:row>
      <xdr:rowOff>148590</xdr:rowOff>
    </xdr:from>
    <xdr:to>
      <xdr:col>14</xdr:col>
      <xdr:colOff>426720</xdr:colOff>
      <xdr:row>23</xdr:row>
      <xdr:rowOff>148590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M6" sqref="M6"/>
    </sheetView>
  </sheetViews>
  <sheetFormatPr defaultRowHeight="14.4" x14ac:dyDescent="0.3"/>
  <cols>
    <col min="3" max="3" width="12.88671875" customWidth="1"/>
    <col min="4" max="4" width="10.5546875" bestFit="1" customWidth="1"/>
    <col min="5" max="5" width="11.44140625" customWidth="1"/>
  </cols>
  <sheetData>
    <row r="1" spans="1:12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12" x14ac:dyDescent="0.3">
      <c r="A2" t="s">
        <v>0</v>
      </c>
      <c r="B2">
        <v>2018</v>
      </c>
      <c r="C2">
        <v>2000340.85</v>
      </c>
      <c r="D2" s="1">
        <f>DATE(B2,MATCH(A2,{"Janeiro";"Fevereiro";"Março";"Abril";"Maio";"Junho";"Julho";"Agosto";"Setembro";"Outubro";"Novembro";"Dezembro"},0),1)</f>
        <v>43101</v>
      </c>
      <c r="E2">
        <f>C2/42.05*60.94</f>
        <v>2898948.190225922</v>
      </c>
      <c r="J2">
        <v>2018</v>
      </c>
      <c r="K2">
        <f>SUM(E2:E13)</f>
        <v>37485050.101931036</v>
      </c>
      <c r="L2">
        <f>(K3-K2)*100/K2</f>
        <v>7.9705526208902349</v>
      </c>
    </row>
    <row r="3" spans="1:12" x14ac:dyDescent="0.3">
      <c r="A3" t="s">
        <v>1</v>
      </c>
      <c r="B3">
        <v>2018</v>
      </c>
      <c r="C3">
        <v>1564241.38</v>
      </c>
      <c r="D3" s="1">
        <f>DATE(B3,MATCH(A3,{"Janeiro";"Fevereiro";"Março";"Abril";"Maio";"Junho";"Julho";"Agosto";"Setembro";"Outubro";"Novembro";"Dezembro"},0),1)</f>
        <v>43132</v>
      </c>
      <c r="E3">
        <f t="shared" ref="E3:E14" si="0">C3/42.05*60.94</f>
        <v>2266941.0153912008</v>
      </c>
      <c r="J3">
        <v>2019</v>
      </c>
      <c r="K3">
        <f>SUM(E14:E25)</f>
        <v>40472815.745272517</v>
      </c>
      <c r="L3">
        <f t="shared" ref="L3:L8" si="1">(K4-K3)*100/K3</f>
        <v>13.762341356868161</v>
      </c>
    </row>
    <row r="4" spans="1:12" x14ac:dyDescent="0.3">
      <c r="A4" t="s">
        <v>2</v>
      </c>
      <c r="B4">
        <v>2018</v>
      </c>
      <c r="C4">
        <v>2075483.41</v>
      </c>
      <c r="D4" s="1">
        <f>DATE(B4,MATCH(A4,{"Janeiro";"Fevereiro";"Março";"Abril";"Maio";"Junho";"Julho";"Agosto";"Setembro";"Outubro";"Novembro";"Dezembro"},0),1)</f>
        <v>43160</v>
      </c>
      <c r="E4">
        <f t="shared" si="0"/>
        <v>3007846.8253365043</v>
      </c>
      <c r="J4">
        <v>2020</v>
      </c>
      <c r="K4">
        <f>SUM(E26:E37)</f>
        <v>46042822.804873206</v>
      </c>
      <c r="L4">
        <f t="shared" si="1"/>
        <v>28.789278154115827</v>
      </c>
    </row>
    <row r="5" spans="1:12" x14ac:dyDescent="0.3">
      <c r="A5" t="s">
        <v>3</v>
      </c>
      <c r="B5">
        <v>2018</v>
      </c>
      <c r="C5">
        <v>1916563.06</v>
      </c>
      <c r="D5" s="1">
        <f>DATE(B5,MATCH(A5,{"Janeiro";"Fevereiro";"Março";"Abril";"Maio";"Junho";"Julho";"Agosto";"Setembro";"Outubro";"Novembro";"Dezembro"},0),1)</f>
        <v>43191</v>
      </c>
      <c r="E5">
        <f t="shared" si="0"/>
        <v>2777535.1456932225</v>
      </c>
      <c r="J5">
        <v>2021</v>
      </c>
      <c r="K5">
        <f>SUM(E38:E49)</f>
        <v>59298219.132174827</v>
      </c>
      <c r="L5">
        <f t="shared" si="1"/>
        <v>-12.956023268620379</v>
      </c>
    </row>
    <row r="6" spans="1:12" x14ac:dyDescent="0.3">
      <c r="A6" t="s">
        <v>4</v>
      </c>
      <c r="B6">
        <v>2018</v>
      </c>
      <c r="C6">
        <v>2309625.5</v>
      </c>
      <c r="D6" s="1">
        <f>DATE(B6,MATCH(A6,{"Janeiro";"Fevereiro";"Março";"Abril";"Maio";"Junho";"Julho";"Agosto";"Setembro";"Outubro";"Novembro";"Dezembro"},0),1)</f>
        <v>43221</v>
      </c>
      <c r="E6">
        <f t="shared" si="0"/>
        <v>3347171.8898929846</v>
      </c>
      <c r="J6">
        <v>2022</v>
      </c>
      <c r="K6">
        <f>SUM(E50:E61)</f>
        <v>51615528.063532755</v>
      </c>
      <c r="L6">
        <f t="shared" si="1"/>
        <v>-1.296261382231144</v>
      </c>
    </row>
    <row r="7" spans="1:12" x14ac:dyDescent="0.3">
      <c r="A7" t="s">
        <v>5</v>
      </c>
      <c r="B7">
        <v>2018</v>
      </c>
      <c r="C7">
        <v>2069860.13</v>
      </c>
      <c r="D7" s="1">
        <f>DATE(B7,MATCH(A7,{"Janeiro";"Fevereiro";"Março";"Abril";"Maio";"Junho";"Julho";"Agosto";"Setembro";"Outubro";"Novembro";"Dezembro"},0),1)</f>
        <v>43252</v>
      </c>
      <c r="E7">
        <f t="shared" si="0"/>
        <v>2999697.4155101068</v>
      </c>
      <c r="J7">
        <v>2023</v>
      </c>
      <c r="K7">
        <f>SUM(E62:E73)</f>
        <v>50946455.906010501</v>
      </c>
      <c r="L7">
        <f t="shared" si="1"/>
        <v>4.5919319411039456</v>
      </c>
    </row>
    <row r="8" spans="1:12" x14ac:dyDescent="0.3">
      <c r="A8" t="s">
        <v>6</v>
      </c>
      <c r="B8">
        <v>2018</v>
      </c>
      <c r="C8">
        <v>2707633.91</v>
      </c>
      <c r="D8" s="1">
        <f>DATE(B8,MATCH(A8,{"Janeiro";"Fevereiro";"Março";"Abril";"Maio";"Junho";"Julho";"Agosto";"Setembro";"Outubro";"Novembro";"Dezembro"},0),1)</f>
        <v>43282</v>
      </c>
      <c r="E8">
        <f t="shared" si="0"/>
        <v>3923976.4679048755</v>
      </c>
      <c r="J8">
        <v>2024</v>
      </c>
      <c r="K8">
        <f>SUM(E74:E85)</f>
        <v>53285882.487619035</v>
      </c>
      <c r="L8">
        <f t="shared" si="1"/>
        <v>-100</v>
      </c>
    </row>
    <row r="9" spans="1:12" x14ac:dyDescent="0.3">
      <c r="A9" t="s">
        <v>7</v>
      </c>
      <c r="B9">
        <v>2018</v>
      </c>
      <c r="C9">
        <v>2597414.67</v>
      </c>
      <c r="D9" s="1">
        <f>DATE(B9,MATCH(A9,{"Janeiro";"Fevereiro";"Março";"Abril";"Maio";"Junho";"Julho";"Agosto";"Setembro";"Outubro";"Novembro";"Dezembro"},0),1)</f>
        <v>43313</v>
      </c>
      <c r="E9">
        <f t="shared" si="0"/>
        <v>3764243.7571890606</v>
      </c>
    </row>
    <row r="10" spans="1:12" x14ac:dyDescent="0.3">
      <c r="A10" t="s">
        <v>8</v>
      </c>
      <c r="B10">
        <v>2018</v>
      </c>
      <c r="C10">
        <v>2016783.75</v>
      </c>
      <c r="D10" s="1">
        <f>DATE(B10,MATCH(A10,{"Janeiro";"Fevereiro";"Março";"Abril";"Maio";"Junho";"Julho";"Agosto";"Setembro";"Outubro";"Novembro";"Dezembro"},0),1)</f>
        <v>43344</v>
      </c>
      <c r="E10">
        <f t="shared" si="0"/>
        <v>2922777.6866825209</v>
      </c>
    </row>
    <row r="11" spans="1:12" x14ac:dyDescent="0.3">
      <c r="A11" t="s">
        <v>9</v>
      </c>
      <c r="B11">
        <v>2018</v>
      </c>
      <c r="C11">
        <v>2710141.69</v>
      </c>
      <c r="D11" s="1">
        <f>DATE(B11,MATCH(A11,{"Janeiro";"Fevereiro";"Março";"Abril";"Maio";"Junho";"Julho";"Agosto";"Setembro";"Outubro";"Novembro";"Dezembro"},0),1)</f>
        <v>43374</v>
      </c>
      <c r="E11">
        <f t="shared" si="0"/>
        <v>3927610.8106682524</v>
      </c>
    </row>
    <row r="12" spans="1:12" x14ac:dyDescent="0.3">
      <c r="A12" t="s">
        <v>10</v>
      </c>
      <c r="B12">
        <v>2018</v>
      </c>
      <c r="C12">
        <v>1924674.35</v>
      </c>
      <c r="D12" s="1">
        <f>DATE(B12,MATCH(A12,{"Janeiro";"Fevereiro";"Março";"Abril";"Maio";"Junho";"Julho";"Agosto";"Setembro";"Outubro";"Novembro";"Dezembro"},0),1)</f>
        <v>43405</v>
      </c>
      <c r="E12">
        <f t="shared" si="0"/>
        <v>2789290.2470630207</v>
      </c>
    </row>
    <row r="13" spans="1:12" x14ac:dyDescent="0.3">
      <c r="A13" t="s">
        <v>11</v>
      </c>
      <c r="B13">
        <v>2018</v>
      </c>
      <c r="C13">
        <v>1972783.03</v>
      </c>
      <c r="D13" s="1">
        <f>DATE(B13,MATCH(A13,{"Janeiro";"Fevereiro";"Março";"Abril";"Maio";"Junho";"Julho";"Agosto";"Setembro";"Outubro";"Novembro";"Dezembro"},0),1)</f>
        <v>43435</v>
      </c>
      <c r="E13">
        <f t="shared" si="0"/>
        <v>2859010.6503733653</v>
      </c>
    </row>
    <row r="14" spans="1:12" x14ac:dyDescent="0.3">
      <c r="A14" t="s">
        <v>0</v>
      </c>
      <c r="B14">
        <v>2019</v>
      </c>
      <c r="C14">
        <v>1743739.49</v>
      </c>
      <c r="D14" s="1">
        <f>DATE(B14,MATCH(A14,{"Janeiro";"Fevereiro";"Março";"Abril";"Maio";"Junho";"Julho";"Agosto";"Setembro";"Outubro";"Novembro";"Dezembro"},0),1)</f>
        <v>43466</v>
      </c>
      <c r="E14">
        <f>C14/43.85*60.94</f>
        <v>2423340.5819977196</v>
      </c>
    </row>
    <row r="15" spans="1:12" x14ac:dyDescent="0.3">
      <c r="A15" t="s">
        <v>1</v>
      </c>
      <c r="B15">
        <v>2019</v>
      </c>
      <c r="C15">
        <v>1954245.96</v>
      </c>
      <c r="D15" s="1">
        <f>DATE(B15,MATCH(A15,{"Janeiro";"Fevereiro";"Março";"Abril";"Maio";"Junho";"Julho";"Agosto";"Setembro";"Outubro";"Novembro";"Dezembro"},0),1)</f>
        <v>43497</v>
      </c>
      <c r="E15">
        <f t="shared" ref="E15:E26" si="2">C15/43.85*60.94</f>
        <v>2715889.368355758</v>
      </c>
    </row>
    <row r="16" spans="1:12" x14ac:dyDescent="0.3">
      <c r="A16" t="s">
        <v>2</v>
      </c>
      <c r="B16">
        <v>2019</v>
      </c>
      <c r="C16">
        <v>1888413.19</v>
      </c>
      <c r="D16" s="1">
        <f>DATE(B16,MATCH(A16,{"Janeiro";"Fevereiro";"Março";"Abril";"Maio";"Junho";"Julho";"Agosto";"Setembro";"Outubro";"Novembro";"Dezembro"},0),1)</f>
        <v>43525</v>
      </c>
      <c r="E16">
        <f t="shared" si="2"/>
        <v>2624399.0832063849</v>
      </c>
    </row>
    <row r="17" spans="1:5" x14ac:dyDescent="0.3">
      <c r="A17" t="s">
        <v>3</v>
      </c>
      <c r="B17">
        <v>2019</v>
      </c>
      <c r="C17">
        <v>2197127.77</v>
      </c>
      <c r="D17" s="1">
        <f>DATE(B17,MATCH(A17,{"Janeiro";"Fevereiro";"Março";"Abril";"Maio";"Junho";"Julho";"Agosto";"Setembro";"Outubro";"Novembro";"Dezembro"},0),1)</f>
        <v>43556</v>
      </c>
      <c r="E17">
        <f t="shared" si="2"/>
        <v>3053431.3866316988</v>
      </c>
    </row>
    <row r="18" spans="1:5" x14ac:dyDescent="0.3">
      <c r="A18" t="s">
        <v>4</v>
      </c>
      <c r="B18">
        <v>2019</v>
      </c>
      <c r="C18">
        <v>2715974.33</v>
      </c>
      <c r="D18" s="1">
        <f>DATE(B18,MATCH(A18,{"Janeiro";"Fevereiro";"Março";"Abril";"Maio";"Junho";"Julho";"Agosto";"Setembro";"Outubro";"Novembro";"Dezembro"},0),1)</f>
        <v>43586</v>
      </c>
      <c r="E18">
        <f t="shared" si="2"/>
        <v>3774492.0335279359</v>
      </c>
    </row>
    <row r="19" spans="1:5" x14ac:dyDescent="0.3">
      <c r="A19" t="s">
        <v>5</v>
      </c>
      <c r="B19">
        <v>2019</v>
      </c>
      <c r="C19">
        <v>2109988.37</v>
      </c>
      <c r="D19" s="1">
        <f>DATE(B19,MATCH(A19,{"Janeiro";"Fevereiro";"Março";"Abril";"Maio";"Junho";"Julho";"Agosto";"Setembro";"Outubro";"Novembro";"Dezembro"},0),1)</f>
        <v>43617</v>
      </c>
      <c r="E19">
        <f t="shared" si="2"/>
        <v>2932330.4736100342</v>
      </c>
    </row>
    <row r="20" spans="1:5" x14ac:dyDescent="0.3">
      <c r="A20" t="s">
        <v>6</v>
      </c>
      <c r="B20">
        <v>2019</v>
      </c>
      <c r="C20">
        <v>3062777.34</v>
      </c>
      <c r="D20" s="1">
        <f>DATE(B20,MATCH(A20,{"Janeiro";"Fevereiro";"Março";"Abril";"Maio";"Junho";"Julho";"Agosto";"Setembro";"Outubro";"Novembro";"Dezembro"},0),1)</f>
        <v>43647</v>
      </c>
      <c r="E20">
        <f t="shared" si="2"/>
        <v>4256457.2656693272</v>
      </c>
    </row>
    <row r="21" spans="1:5" x14ac:dyDescent="0.3">
      <c r="A21" t="s">
        <v>7</v>
      </c>
      <c r="B21">
        <v>2019</v>
      </c>
      <c r="C21">
        <v>2566577.58</v>
      </c>
      <c r="D21" s="1">
        <f>DATE(B21,MATCH(A21,{"Janeiro";"Fevereiro";"Março";"Abril";"Maio";"Junho";"Julho";"Agosto";"Setembro";"Outubro";"Novembro";"Dezembro"},0),1)</f>
        <v>43678</v>
      </c>
      <c r="E21">
        <f t="shared" si="2"/>
        <v>3566869.7314754846</v>
      </c>
    </row>
    <row r="22" spans="1:5" x14ac:dyDescent="0.3">
      <c r="A22" t="s">
        <v>8</v>
      </c>
      <c r="B22">
        <v>2019</v>
      </c>
      <c r="C22">
        <v>2089439.76</v>
      </c>
      <c r="D22" s="1">
        <f>DATE(B22,MATCH(A22,{"Janeiro";"Fevereiro";"Março";"Abril";"Maio";"Junho";"Julho";"Agosto";"Setembro";"Outubro";"Novembro";"Dezembro"},0),1)</f>
        <v>43709</v>
      </c>
      <c r="E22">
        <f t="shared" si="2"/>
        <v>2903773.2947411626</v>
      </c>
    </row>
    <row r="23" spans="1:5" x14ac:dyDescent="0.3">
      <c r="A23" t="s">
        <v>9</v>
      </c>
      <c r="B23">
        <v>2019</v>
      </c>
      <c r="C23">
        <v>3232506.93</v>
      </c>
      <c r="D23" s="1">
        <f>DATE(B23,MATCH(A23,{"Janeiro";"Fevereiro";"Março";"Abril";"Maio";"Junho";"Julho";"Agosto";"Setembro";"Outubro";"Novembro";"Dezembro"},0),1)</f>
        <v>43739</v>
      </c>
      <c r="E23">
        <f t="shared" si="2"/>
        <v>4492336.8828779934</v>
      </c>
    </row>
    <row r="24" spans="1:5" x14ac:dyDescent="0.3">
      <c r="A24" t="s">
        <v>10</v>
      </c>
      <c r="B24">
        <v>2019</v>
      </c>
      <c r="C24">
        <v>2588089.6800000002</v>
      </c>
      <c r="D24" s="1">
        <f>DATE(B24,MATCH(A24,{"Janeiro";"Fevereiro";"Março";"Abril";"Maio";"Junho";"Julho";"Agosto";"Setembro";"Outubro";"Novembro";"Dezembro"},0),1)</f>
        <v>43770</v>
      </c>
      <c r="E24">
        <f t="shared" si="2"/>
        <v>3596765.9087616876</v>
      </c>
    </row>
    <row r="25" spans="1:5" x14ac:dyDescent="0.3">
      <c r="A25" t="s">
        <v>11</v>
      </c>
      <c r="B25">
        <v>2019</v>
      </c>
      <c r="C25">
        <v>2973747.93</v>
      </c>
      <c r="D25" s="1">
        <f>DATE(B25,MATCH(A25,{"Janeiro";"Fevereiro";"Março";"Abril";"Maio";"Junho";"Julho";"Agosto";"Setembro";"Outubro";"Novembro";"Dezembro"},0),1)</f>
        <v>43800</v>
      </c>
      <c r="E25">
        <f t="shared" si="2"/>
        <v>4132729.7344173314</v>
      </c>
    </row>
    <row r="26" spans="1:5" x14ac:dyDescent="0.3">
      <c r="A26" t="s">
        <v>0</v>
      </c>
      <c r="B26">
        <v>2020</v>
      </c>
      <c r="C26">
        <v>2050320.99</v>
      </c>
      <c r="D26" s="1">
        <f>DATE(B26,MATCH(A26,{"Janeiro";"Fevereiro";"Março";"Abril";"Maio";"Junho";"Julho";"Agosto";"Setembro";"Outubro";"Novembro";"Dezembro"},0),1)</f>
        <v>43831</v>
      </c>
      <c r="E26">
        <f>C26/45.35*60.94</f>
        <v>2755161.2156692389</v>
      </c>
    </row>
    <row r="27" spans="1:5" x14ac:dyDescent="0.3">
      <c r="A27" t="s">
        <v>1</v>
      </c>
      <c r="B27">
        <v>2020</v>
      </c>
      <c r="C27">
        <v>2059301.04</v>
      </c>
      <c r="D27" s="1">
        <f>DATE(B27,MATCH(A27,{"Janeiro";"Fevereiro";"Março";"Abril";"Maio";"Junho";"Julho";"Agosto";"Setembro";"Outubro";"Novembro";"Dezembro"},0),1)</f>
        <v>43862</v>
      </c>
      <c r="E27">
        <f t="shared" ref="E27:E37" si="3">C27/45.35*60.94</f>
        <v>2767228.3434972432</v>
      </c>
    </row>
    <row r="28" spans="1:5" x14ac:dyDescent="0.3">
      <c r="A28" t="s">
        <v>2</v>
      </c>
      <c r="B28">
        <v>2020</v>
      </c>
      <c r="C28">
        <v>2195143.4300000002</v>
      </c>
      <c r="D28" s="1">
        <f>DATE(B28,MATCH(A28,{"Janeiro";"Fevereiro";"Março";"Abril";"Maio";"Junho";"Julho";"Agosto";"Setembro";"Outubro";"Novembro";"Dezembro"},0),1)</f>
        <v>43891</v>
      </c>
      <c r="E28">
        <f t="shared" si="3"/>
        <v>2949769.3632679163</v>
      </c>
    </row>
    <row r="29" spans="1:5" x14ac:dyDescent="0.3">
      <c r="A29" t="s">
        <v>3</v>
      </c>
      <c r="B29">
        <v>2020</v>
      </c>
      <c r="C29">
        <v>2088262.72</v>
      </c>
      <c r="D29" s="1">
        <f>DATE(B29,MATCH(A29,{"Janeiro";"Fevereiro";"Março";"Abril";"Maio";"Junho";"Julho";"Agosto";"Setembro";"Outubro";"Novembro";"Dezembro"},0),1)</f>
        <v>43922</v>
      </c>
      <c r="E29">
        <f t="shared" si="3"/>
        <v>2806146.1997089302</v>
      </c>
    </row>
    <row r="30" spans="1:5" x14ac:dyDescent="0.3">
      <c r="A30" t="s">
        <v>4</v>
      </c>
      <c r="B30">
        <v>2020</v>
      </c>
      <c r="C30">
        <v>2899878.13</v>
      </c>
      <c r="D30" s="1">
        <f>DATE(B30,MATCH(A30,{"Janeiro";"Fevereiro";"Março";"Abril";"Maio";"Junho";"Julho";"Agosto";"Setembro";"Outubro";"Novembro";"Dezembro"},0),1)</f>
        <v>43952</v>
      </c>
      <c r="E30">
        <f t="shared" si="3"/>
        <v>3896771.1850540238</v>
      </c>
    </row>
    <row r="31" spans="1:5" x14ac:dyDescent="0.3">
      <c r="A31" t="s">
        <v>5</v>
      </c>
      <c r="B31">
        <v>2020</v>
      </c>
      <c r="C31">
        <v>2580511.2599999998</v>
      </c>
      <c r="D31" s="1">
        <f>DATE(B31,MATCH(A31,{"Janeiro";"Fevereiro";"Março";"Abril";"Maio";"Junho";"Julho";"Agosto";"Setembro";"Outubro";"Novembro";"Dezembro"},0),1)</f>
        <v>43983</v>
      </c>
      <c r="E31">
        <f t="shared" si="3"/>
        <v>3467615.3513649385</v>
      </c>
    </row>
    <row r="32" spans="1:5" x14ac:dyDescent="0.3">
      <c r="A32" t="s">
        <v>6</v>
      </c>
      <c r="B32">
        <v>2020</v>
      </c>
      <c r="C32">
        <v>2980141.6</v>
      </c>
      <c r="D32" s="1">
        <f>DATE(B32,MATCH(A32,{"Janeiro";"Fevereiro";"Março";"Abril";"Maio";"Junho";"Julho";"Agosto";"Setembro";"Outubro";"Novembro";"Dezembro"},0),1)</f>
        <v>44013</v>
      </c>
      <c r="E32">
        <f t="shared" si="3"/>
        <v>4004626.8821168686</v>
      </c>
    </row>
    <row r="33" spans="1:5" x14ac:dyDescent="0.3">
      <c r="A33" t="s">
        <v>7</v>
      </c>
      <c r="B33">
        <v>2020</v>
      </c>
      <c r="C33">
        <v>3727061.6</v>
      </c>
      <c r="D33" s="1">
        <f>DATE(B33,MATCH(A33,{"Janeiro";"Fevereiro";"Março";"Abril";"Maio";"Junho";"Julho";"Agosto";"Setembro";"Outubro";"Novembro";"Dezembro"},0),1)</f>
        <v>44044</v>
      </c>
      <c r="E33">
        <f t="shared" si="3"/>
        <v>5008316.0728555676</v>
      </c>
    </row>
    <row r="34" spans="1:5" x14ac:dyDescent="0.3">
      <c r="A34" t="s">
        <v>8</v>
      </c>
      <c r="B34">
        <v>2020</v>
      </c>
      <c r="C34">
        <v>3731698.33</v>
      </c>
      <c r="D34" s="1">
        <f>DATE(B34,MATCH(A34,{"Janeiro";"Fevereiro";"Março";"Abril";"Maio";"Junho";"Julho";"Agosto";"Setembro";"Outubro";"Novembro";"Dezembro"},0),1)</f>
        <v>44075</v>
      </c>
      <c r="E34">
        <f t="shared" si="3"/>
        <v>5014546.7746460857</v>
      </c>
    </row>
    <row r="35" spans="1:5" x14ac:dyDescent="0.3">
      <c r="A35" t="s">
        <v>9</v>
      </c>
      <c r="B35">
        <v>2020</v>
      </c>
      <c r="C35">
        <v>3068843.77</v>
      </c>
      <c r="D35" s="1">
        <f>DATE(B35,MATCH(A35,{"Janeiro";"Fevereiro";"Março";"Abril";"Maio";"Junho";"Julho";"Agosto";"Setembro";"Outubro";"Novembro";"Dezembro"},0),1)</f>
        <v>44105</v>
      </c>
      <c r="E35">
        <f t="shared" si="3"/>
        <v>4123822.2567541343</v>
      </c>
    </row>
    <row r="36" spans="1:5" x14ac:dyDescent="0.3">
      <c r="A36" t="s">
        <v>10</v>
      </c>
      <c r="B36">
        <v>2020</v>
      </c>
      <c r="C36">
        <v>3793604.2</v>
      </c>
      <c r="D36" s="1">
        <f>DATE(B36,MATCH(A36,{"Janeiro";"Fevereiro";"Março";"Abril";"Maio";"Junho";"Julho";"Agosto";"Setembro";"Outubro";"Novembro";"Dezembro"},0),1)</f>
        <v>44136</v>
      </c>
      <c r="E36">
        <f t="shared" si="3"/>
        <v>5097734.0672105839</v>
      </c>
    </row>
    <row r="37" spans="1:5" x14ac:dyDescent="0.3">
      <c r="A37" t="s">
        <v>11</v>
      </c>
      <c r="B37">
        <v>2020</v>
      </c>
      <c r="C37">
        <v>3089132.08</v>
      </c>
      <c r="D37" s="1">
        <f>DATE(B37,MATCH(A37,{"Janeiro";"Fevereiro";"Março";"Abril";"Maio";"Junho";"Julho";"Agosto";"Setembro";"Outubro";"Novembro";"Dezembro"},0),1)</f>
        <v>44166</v>
      </c>
      <c r="E37">
        <f t="shared" si="3"/>
        <v>4151085.0927276732</v>
      </c>
    </row>
    <row r="38" spans="1:5" x14ac:dyDescent="0.3">
      <c r="A38" t="s">
        <v>0</v>
      </c>
      <c r="B38">
        <v>2021</v>
      </c>
      <c r="C38">
        <v>2401415.9500000002</v>
      </c>
      <c r="D38" s="1">
        <f>DATE(B38,MATCH(A38,{"Janeiro";"Fevereiro";"Março";"Abril";"Maio";"Junho";"Julho";"Agosto";"Setembro";"Outubro";"Novembro";"Dezembro"},0),1)</f>
        <v>44197</v>
      </c>
      <c r="E38">
        <f>C38/47.13*60.94</f>
        <v>3105077.1906004664</v>
      </c>
    </row>
    <row r="39" spans="1:5" x14ac:dyDescent="0.3">
      <c r="A39" t="s">
        <v>1</v>
      </c>
      <c r="B39">
        <v>2021</v>
      </c>
      <c r="C39">
        <v>4713361.25</v>
      </c>
      <c r="D39" s="1">
        <f>DATE(B39,MATCH(A39,{"Janeiro";"Fevereiro";"Março";"Abril";"Maio";"Junho";"Julho";"Agosto";"Setembro";"Outubro";"Novembro";"Dezembro"},0),1)</f>
        <v>44228</v>
      </c>
      <c r="E39">
        <f t="shared" ref="E39:E50" si="4">C39/47.13*60.94</f>
        <v>6094467.1032251213</v>
      </c>
    </row>
    <row r="40" spans="1:5" x14ac:dyDescent="0.3">
      <c r="A40" t="s">
        <v>2</v>
      </c>
      <c r="B40">
        <v>2021</v>
      </c>
      <c r="C40">
        <v>6445647.8700000001</v>
      </c>
      <c r="D40" s="1">
        <f>DATE(B40,MATCH(A40,{"Janeiro";"Fevereiro";"Março";"Abril";"Maio";"Junho";"Julho";"Agosto";"Setembro";"Outubro";"Novembro";"Dezembro"},0),1)</f>
        <v>44256</v>
      </c>
      <c r="E40">
        <f t="shared" si="4"/>
        <v>8334347.1503882864</v>
      </c>
    </row>
    <row r="41" spans="1:5" x14ac:dyDescent="0.3">
      <c r="A41" t="s">
        <v>3</v>
      </c>
      <c r="B41">
        <v>2021</v>
      </c>
      <c r="C41">
        <v>6120340.0099999998</v>
      </c>
      <c r="D41" s="1">
        <f>DATE(B41,MATCH(A41,{"Janeiro";"Fevereiro";"Março";"Abril";"Maio";"Junho";"Julho";"Agosto";"Setembro";"Outubro";"Novembro";"Dezembro"},0),1)</f>
        <v>44287</v>
      </c>
      <c r="E41">
        <f t="shared" si="4"/>
        <v>7913717.8062677691</v>
      </c>
    </row>
    <row r="42" spans="1:5" x14ac:dyDescent="0.3">
      <c r="A42" t="s">
        <v>4</v>
      </c>
      <c r="B42">
        <v>2021</v>
      </c>
      <c r="C42">
        <v>3507673.34</v>
      </c>
      <c r="D42" s="1">
        <f>DATE(B42,MATCH(A42,{"Janeiro";"Fevereiro";"Março";"Abril";"Maio";"Junho";"Julho";"Agosto";"Setembro";"Outubro";"Novembro";"Dezembro"},0),1)</f>
        <v>44317</v>
      </c>
      <c r="E42">
        <f t="shared" si="4"/>
        <v>4535489.3558158278</v>
      </c>
    </row>
    <row r="43" spans="1:5" x14ac:dyDescent="0.3">
      <c r="A43" t="s">
        <v>5</v>
      </c>
      <c r="B43">
        <v>2021</v>
      </c>
      <c r="C43">
        <v>2208774.0099999998</v>
      </c>
      <c r="D43" s="1">
        <f>DATE(B43,MATCH(A43,{"Janeiro";"Fevereiro";"Março";"Abril";"Maio";"Junho";"Julho";"Agosto";"Setembro";"Outubro";"Novembro";"Dezembro"},0),1)</f>
        <v>44348</v>
      </c>
      <c r="E43">
        <f t="shared" si="4"/>
        <v>2855987.4425928281</v>
      </c>
    </row>
    <row r="44" spans="1:5" x14ac:dyDescent="0.3">
      <c r="A44" t="s">
        <v>6</v>
      </c>
      <c r="B44">
        <v>2021</v>
      </c>
      <c r="C44">
        <v>2153339.6</v>
      </c>
      <c r="D44" s="1">
        <f>DATE(B44,MATCH(A44,{"Janeiro";"Fevereiro";"Março";"Abril";"Maio";"Junho";"Julho";"Agosto";"Setembro";"Outubro";"Novembro";"Dezembro"},0),1)</f>
        <v>44378</v>
      </c>
      <c r="E44">
        <f t="shared" si="4"/>
        <v>2784309.6801188202</v>
      </c>
    </row>
    <row r="45" spans="1:5" x14ac:dyDescent="0.3">
      <c r="A45" t="s">
        <v>7</v>
      </c>
      <c r="B45">
        <v>2021</v>
      </c>
      <c r="C45">
        <v>3601465.02</v>
      </c>
      <c r="D45" s="1">
        <f>DATE(B45,MATCH(A45,{"Janeiro";"Fevereiro";"Março";"Abril";"Maio";"Junho";"Julho";"Agosto";"Setembro";"Outubro";"Novembro";"Dezembro"},0),1)</f>
        <v>44409</v>
      </c>
      <c r="E45">
        <f t="shared" si="4"/>
        <v>4656763.8090133676</v>
      </c>
    </row>
    <row r="46" spans="1:5" x14ac:dyDescent="0.3">
      <c r="A46" t="s">
        <v>8</v>
      </c>
      <c r="B46">
        <v>2021</v>
      </c>
      <c r="C46">
        <v>5627292.5700000003</v>
      </c>
      <c r="D46" s="1">
        <f>DATE(B46,MATCH(A46,{"Janeiro";"Fevereiro";"Março";"Abril";"Maio";"Junho";"Julho";"Agosto";"Setembro";"Outubro";"Novembro";"Dezembro"},0),1)</f>
        <v>44440</v>
      </c>
      <c r="E46">
        <f t="shared" si="4"/>
        <v>7276197.9464417566</v>
      </c>
    </row>
    <row r="47" spans="1:5" x14ac:dyDescent="0.3">
      <c r="A47" t="s">
        <v>9</v>
      </c>
      <c r="B47">
        <v>2021</v>
      </c>
      <c r="C47">
        <v>2543720.83</v>
      </c>
      <c r="D47" s="1">
        <f>DATE(B47,MATCH(A47,{"Janeiro";"Fevereiro";"Março";"Abril";"Maio";"Junho";"Julho";"Agosto";"Setembro";"Outubro";"Novembro";"Dezembro"},0),1)</f>
        <v>44470</v>
      </c>
      <c r="E47">
        <f t="shared" si="4"/>
        <v>3289080.1481052404</v>
      </c>
    </row>
    <row r="48" spans="1:5" x14ac:dyDescent="0.3">
      <c r="A48" t="s">
        <v>10</v>
      </c>
      <c r="B48">
        <v>2021</v>
      </c>
      <c r="C48">
        <v>2971528.45</v>
      </c>
      <c r="D48" s="1">
        <f>DATE(B48,MATCH(A48,{"Janeiro";"Fevereiro";"Março";"Abril";"Maio";"Junho";"Julho";"Agosto";"Setembro";"Outubro";"Novembro";"Dezembro"},0),1)</f>
        <v>44501</v>
      </c>
      <c r="E48">
        <f t="shared" si="4"/>
        <v>3842243.6610014848</v>
      </c>
    </row>
    <row r="49" spans="1:5" x14ac:dyDescent="0.3">
      <c r="A49" t="s">
        <v>11</v>
      </c>
      <c r="B49">
        <v>2021</v>
      </c>
      <c r="C49">
        <v>3565714.61</v>
      </c>
      <c r="D49" s="1">
        <f>DATE(B49,MATCH(A49,{"Janeiro";"Fevereiro";"Março";"Abril";"Maio";"Junho";"Julho";"Agosto";"Setembro";"Outubro";"Novembro";"Dezembro"},0),1)</f>
        <v>44531</v>
      </c>
      <c r="E49">
        <f t="shared" si="4"/>
        <v>4610537.8386038607</v>
      </c>
    </row>
    <row r="50" spans="1:5" x14ac:dyDescent="0.3">
      <c r="A50" t="s">
        <v>0</v>
      </c>
      <c r="B50">
        <v>2022</v>
      </c>
      <c r="C50">
        <v>2674057.9900000002</v>
      </c>
      <c r="D50" s="1">
        <f>DATE(B50,MATCH(A50,{"Janeiro";"Fevereiro";"Março";"Abril";"Maio";"Junho";"Julho";"Agosto";"Setembro";"Outubro";"Novembro";"Dezembro"},0),1)</f>
        <v>44562</v>
      </c>
      <c r="E50">
        <f>C50/52.65*60.94</f>
        <v>3095101.4987768284</v>
      </c>
    </row>
    <row r="51" spans="1:5" x14ac:dyDescent="0.3">
      <c r="A51" t="s">
        <v>1</v>
      </c>
      <c r="B51">
        <v>2022</v>
      </c>
      <c r="C51">
        <v>3096245</v>
      </c>
      <c r="D51" s="1">
        <f>DATE(B51,MATCH(A51,{"Janeiro";"Fevereiro";"Março";"Abril";"Maio";"Junho";"Julho";"Agosto";"Setembro";"Outubro";"Novembro";"Dezembro"},0),1)</f>
        <v>44593</v>
      </c>
      <c r="E51">
        <f t="shared" ref="E51:E62" si="5">C51/52.65*60.94</f>
        <v>3583763.9183285851</v>
      </c>
    </row>
    <row r="52" spans="1:5" x14ac:dyDescent="0.3">
      <c r="A52" t="s">
        <v>2</v>
      </c>
      <c r="B52">
        <v>2022</v>
      </c>
      <c r="C52">
        <v>3773663.96</v>
      </c>
      <c r="D52" s="1">
        <f>DATE(B52,MATCH(A52,{"Janeiro";"Fevereiro";"Março";"Abril";"Maio";"Junho";"Julho";"Agosto";"Setembro";"Outubro";"Novembro";"Dezembro"},0),1)</f>
        <v>44621</v>
      </c>
      <c r="E52">
        <f t="shared" si="5"/>
        <v>4367845.8066932568</v>
      </c>
    </row>
    <row r="53" spans="1:5" x14ac:dyDescent="0.3">
      <c r="A53" t="s">
        <v>3</v>
      </c>
      <c r="B53">
        <v>2022</v>
      </c>
      <c r="C53">
        <v>3441943.39</v>
      </c>
      <c r="D53" s="1">
        <f>DATE(B53,MATCH(A53,{"Janeiro";"Fevereiro";"Março";"Abril";"Maio";"Junho";"Julho";"Agosto";"Setembro";"Outubro";"Novembro";"Dezembro"},0),1)</f>
        <v>44652</v>
      </c>
      <c r="E53">
        <f t="shared" si="5"/>
        <v>3983894.2105716998</v>
      </c>
    </row>
    <row r="54" spans="1:5" x14ac:dyDescent="0.3">
      <c r="A54" t="s">
        <v>4</v>
      </c>
      <c r="B54">
        <v>2022</v>
      </c>
      <c r="C54">
        <v>3467546.59</v>
      </c>
      <c r="D54" s="1">
        <f>DATE(B54,MATCH(A54,{"Janeiro";"Fevereiro";"Março";"Abril";"Maio";"Junho";"Julho";"Agosto";"Setembro";"Outubro";"Novembro";"Dezembro"},0),1)</f>
        <v>44682</v>
      </c>
      <c r="E54">
        <f t="shared" si="5"/>
        <v>4013528.759631529</v>
      </c>
    </row>
    <row r="55" spans="1:5" x14ac:dyDescent="0.3">
      <c r="A55" t="s">
        <v>5</v>
      </c>
      <c r="B55">
        <v>2022</v>
      </c>
      <c r="C55">
        <v>3269777.15</v>
      </c>
      <c r="D55" s="1">
        <f>DATE(B55,MATCH(A55,{"Janeiro";"Fevereiro";"Março";"Abril";"Maio";"Junho";"Julho";"Agosto";"Setembro";"Outubro";"Novembro";"Dezembro"},0),1)</f>
        <v>44713</v>
      </c>
      <c r="E55">
        <f t="shared" si="5"/>
        <v>3784619.5540550803</v>
      </c>
    </row>
    <row r="56" spans="1:5" x14ac:dyDescent="0.3">
      <c r="A56" t="s">
        <v>6</v>
      </c>
      <c r="B56">
        <v>2022</v>
      </c>
      <c r="C56">
        <v>3899616.42</v>
      </c>
      <c r="D56" s="1">
        <f>DATE(B56,MATCH(A56,{"Janeiro";"Fevereiro";"Março";"Abril";"Maio";"Junho";"Julho";"Agosto";"Setembro";"Outubro";"Novembro";"Dezembro"},0),1)</f>
        <v>44743</v>
      </c>
      <c r="E56">
        <f t="shared" si="5"/>
        <v>4513630.0975270653</v>
      </c>
    </row>
    <row r="57" spans="1:5" x14ac:dyDescent="0.3">
      <c r="A57" t="s">
        <v>7</v>
      </c>
      <c r="B57">
        <v>2022</v>
      </c>
      <c r="C57">
        <v>4879074.9400000004</v>
      </c>
      <c r="D57" s="1">
        <f>DATE(B57,MATCH(A57,{"Janeiro";"Fevereiro";"Março";"Abril";"Maio";"Junho";"Julho";"Agosto";"Setembro";"Outubro";"Novembro";"Dezembro"},0),1)</f>
        <v>44774</v>
      </c>
      <c r="E57">
        <f t="shared" si="5"/>
        <v>5647309.1518252613</v>
      </c>
    </row>
    <row r="58" spans="1:5" x14ac:dyDescent="0.3">
      <c r="A58" t="s">
        <v>8</v>
      </c>
      <c r="B58">
        <v>2022</v>
      </c>
      <c r="C58">
        <v>4438045.5999999996</v>
      </c>
      <c r="D58" s="1">
        <f>DATE(B58,MATCH(A58,{"Janeiro";"Fevereiro";"Março";"Abril";"Maio";"Junho";"Julho";"Agosto";"Setembro";"Outubro";"Novembro";"Dezembro"},0),1)</f>
        <v>44805</v>
      </c>
      <c r="E58">
        <f t="shared" si="5"/>
        <v>5136837.5852611577</v>
      </c>
    </row>
    <row r="59" spans="1:5" x14ac:dyDescent="0.3">
      <c r="A59" t="s">
        <v>9</v>
      </c>
      <c r="B59">
        <v>2022</v>
      </c>
      <c r="C59">
        <v>3610792.39</v>
      </c>
      <c r="D59" s="1">
        <f>DATE(B59,MATCH(A59,{"Janeiro";"Fevereiro";"Março";"Abril";"Maio";"Junho";"Julho";"Agosto";"Setembro";"Outubro";"Novembro";"Dezembro"},0),1)</f>
        <v>44835</v>
      </c>
      <c r="E59">
        <f t="shared" si="5"/>
        <v>4179329.3114264011</v>
      </c>
    </row>
    <row r="60" spans="1:5" x14ac:dyDescent="0.3">
      <c r="A60" t="s">
        <v>10</v>
      </c>
      <c r="B60">
        <v>2022</v>
      </c>
      <c r="C60">
        <v>3987925.4</v>
      </c>
      <c r="D60" s="1">
        <f>DATE(B60,MATCH(A60,{"Janeiro";"Fevereiro";"Março";"Abril";"Maio";"Junho";"Julho";"Agosto";"Setembro";"Outubro";"Novembro";"Dezembro"},0),1)</f>
        <v>44866</v>
      </c>
      <c r="E60">
        <f t="shared" si="5"/>
        <v>4615843.758328585</v>
      </c>
    </row>
    <row r="61" spans="1:5" x14ac:dyDescent="0.3">
      <c r="A61" t="s">
        <v>11</v>
      </c>
      <c r="B61">
        <v>2022</v>
      </c>
      <c r="C61">
        <v>4055297.92</v>
      </c>
      <c r="D61" s="1">
        <f>DATE(B61,MATCH(A61,{"Janeiro";"Fevereiro";"Março";"Abril";"Maio";"Junho";"Julho";"Agosto";"Setembro";"Outubro";"Novembro";"Dezembro"},0),1)</f>
        <v>44896</v>
      </c>
      <c r="E61">
        <f t="shared" si="5"/>
        <v>4693824.411107312</v>
      </c>
    </row>
    <row r="62" spans="1:5" x14ac:dyDescent="0.3">
      <c r="A62" t="s">
        <v>0</v>
      </c>
      <c r="B62">
        <v>2023</v>
      </c>
      <c r="C62">
        <v>3201481.44</v>
      </c>
      <c r="D62" s="1">
        <f>DATE(B62,MATCH(A62,{"Janeiro";"Fevereiro";"Março";"Abril";"Maio";"Junho";"Julho";"Agosto";"Setembro";"Outubro";"Novembro";"Dezembro"},0),1)</f>
        <v>44927</v>
      </c>
      <c r="E62">
        <f>C62/55.17*60.94</f>
        <v>3536311.0196411093</v>
      </c>
    </row>
    <row r="63" spans="1:5" x14ac:dyDescent="0.3">
      <c r="A63" t="s">
        <v>1</v>
      </c>
      <c r="B63">
        <v>2023</v>
      </c>
      <c r="C63">
        <v>3156207.76</v>
      </c>
      <c r="D63" s="1">
        <f>DATE(B63,MATCH(A63,{"Janeiro";"Fevereiro";"Março";"Abril";"Maio";"Junho";"Julho";"Agosto";"Setembro";"Outubro";"Novembro";"Dezembro"},0),1)</f>
        <v>44958</v>
      </c>
      <c r="E63">
        <f t="shared" ref="E63:E75" si="6">C63/55.17*60.94</f>
        <v>3486302.3544390062</v>
      </c>
    </row>
    <row r="64" spans="1:5" x14ac:dyDescent="0.3">
      <c r="A64" t="s">
        <v>2</v>
      </c>
      <c r="B64">
        <v>2023</v>
      </c>
      <c r="C64">
        <v>3746352.65</v>
      </c>
      <c r="D64" s="1">
        <f>DATE(B64,MATCH(A64,{"Janeiro";"Fevereiro";"Março";"Abril";"Maio";"Junho";"Julho";"Agosto";"Setembro";"Outubro";"Novembro";"Dezembro"},0),1)</f>
        <v>44986</v>
      </c>
      <c r="E64">
        <f t="shared" si="6"/>
        <v>4138168.0350009063</v>
      </c>
    </row>
    <row r="65" spans="1:5" x14ac:dyDescent="0.3">
      <c r="A65" t="s">
        <v>3</v>
      </c>
      <c r="B65">
        <v>2023</v>
      </c>
      <c r="C65">
        <v>3459305.88</v>
      </c>
      <c r="D65" s="1">
        <f>DATE(B65,MATCH(A65,{"Janeiro";"Fevereiro";"Março";"Abril";"Maio";"Junho";"Julho";"Agosto";"Setembro";"Outubro";"Novembro";"Dezembro"},0),1)</f>
        <v>45017</v>
      </c>
      <c r="E65">
        <f t="shared" si="6"/>
        <v>3821100.2415660685</v>
      </c>
    </row>
    <row r="66" spans="1:5" x14ac:dyDescent="0.3">
      <c r="A66" t="s">
        <v>4</v>
      </c>
      <c r="B66">
        <v>2023</v>
      </c>
      <c r="C66">
        <v>4331136.7</v>
      </c>
      <c r="D66" s="1">
        <f>DATE(B66,MATCH(A66,{"Janeiro";"Fevereiro";"Março";"Abril";"Maio";"Junho";"Julho";"Agosto";"Setembro";"Outubro";"Novembro";"Dezembro"},0),1)</f>
        <v>45047</v>
      </c>
      <c r="E66">
        <f t="shared" si="6"/>
        <v>4784112.2076853355</v>
      </c>
    </row>
    <row r="67" spans="1:5" x14ac:dyDescent="0.3">
      <c r="A67" t="s">
        <v>5</v>
      </c>
      <c r="B67">
        <v>2023</v>
      </c>
      <c r="C67">
        <v>3085768.02</v>
      </c>
      <c r="D67" s="1">
        <f>DATE(B67,MATCH(A67,{"Janeiro";"Fevereiro";"Março";"Abril";"Maio";"Junho";"Julho";"Agosto";"Setembro";"Outubro";"Novembro";"Dezembro"},0),1)</f>
        <v>45078</v>
      </c>
      <c r="E67">
        <f t="shared" si="6"/>
        <v>3408495.616073953</v>
      </c>
    </row>
    <row r="68" spans="1:5" x14ac:dyDescent="0.3">
      <c r="A68" t="s">
        <v>6</v>
      </c>
      <c r="B68">
        <v>2023</v>
      </c>
      <c r="C68">
        <v>2779943.62</v>
      </c>
      <c r="D68" s="1">
        <f>DATE(B68,MATCH(A68,{"Janeiro";"Fevereiro";"Março";"Abril";"Maio";"Junho";"Julho";"Agosto";"Setembro";"Outubro";"Novembro";"Dezembro"},0),1)</f>
        <v>45108</v>
      </c>
      <c r="E68">
        <f t="shared" si="6"/>
        <v>3070686.318702193</v>
      </c>
    </row>
    <row r="69" spans="1:5" x14ac:dyDescent="0.3">
      <c r="A69" t="s">
        <v>7</v>
      </c>
      <c r="B69">
        <v>2023</v>
      </c>
      <c r="C69">
        <v>2926948.61</v>
      </c>
      <c r="D69" s="1">
        <f>DATE(B69,MATCH(A69,{"Janeiro";"Fevereiro";"Março";"Abril";"Maio";"Junho";"Julho";"Agosto";"Setembro";"Outubro";"Novembro";"Dezembro"},0),1)</f>
        <v>45139</v>
      </c>
      <c r="E69">
        <f t="shared" si="6"/>
        <v>3233065.9469530541</v>
      </c>
    </row>
    <row r="70" spans="1:5" x14ac:dyDescent="0.3">
      <c r="A70" t="s">
        <v>8</v>
      </c>
      <c r="B70">
        <v>2023</v>
      </c>
      <c r="C70">
        <v>4574303.87</v>
      </c>
      <c r="D70" s="1">
        <f>DATE(B70,MATCH(A70,{"Janeiro";"Fevereiro";"Março";"Abril";"Maio";"Junho";"Julho";"Agosto";"Setembro";"Outubro";"Novembro";"Dezembro"},0),1)</f>
        <v>45170</v>
      </c>
      <c r="E70">
        <f t="shared" si="6"/>
        <v>5052711.216925866</v>
      </c>
    </row>
    <row r="71" spans="1:5" x14ac:dyDescent="0.3">
      <c r="A71" t="s">
        <v>9</v>
      </c>
      <c r="B71">
        <v>2023</v>
      </c>
      <c r="C71">
        <v>6081662.8799999999</v>
      </c>
      <c r="D71" s="1">
        <f>DATE(B71,MATCH(A71,{"Janeiro";"Fevereiro";"Março";"Abril";"Maio";"Junho";"Julho";"Agosto";"Setembro";"Outubro";"Novembro";"Dezembro"},0),1)</f>
        <v>45200</v>
      </c>
      <c r="E71">
        <f t="shared" si="6"/>
        <v>6717718.6135073407</v>
      </c>
    </row>
    <row r="72" spans="1:5" x14ac:dyDescent="0.3">
      <c r="A72" t="s">
        <v>10</v>
      </c>
      <c r="B72">
        <v>2023</v>
      </c>
      <c r="C72">
        <v>5491934.3499999996</v>
      </c>
      <c r="D72" s="1">
        <f>DATE(B72,MATCH(A72,{"Janeiro";"Fevereiro";"Março";"Abril";"Maio";"Junho";"Julho";"Agosto";"Setembro";"Outubro";"Novembro";"Dezembro"},0),1)</f>
        <v>45231</v>
      </c>
      <c r="E72">
        <f t="shared" si="6"/>
        <v>6066312.8382997997</v>
      </c>
    </row>
    <row r="73" spans="1:5" x14ac:dyDescent="0.3">
      <c r="A73" t="s">
        <v>11</v>
      </c>
      <c r="B73">
        <v>2023</v>
      </c>
      <c r="C73">
        <v>3287631.81</v>
      </c>
      <c r="D73" s="1">
        <f>DATE(B73,MATCH(A73,{"Janeiro";"Fevereiro";"Março";"Abril";"Maio";"Junho";"Julho";"Agosto";"Setembro";"Outubro";"Novembro";"Dezembro"},0),1)</f>
        <v>45261</v>
      </c>
      <c r="E73">
        <f t="shared" si="6"/>
        <v>3631471.4972158778</v>
      </c>
    </row>
    <row r="74" spans="1:5" x14ac:dyDescent="0.3">
      <c r="A74" t="s">
        <v>0</v>
      </c>
      <c r="B74">
        <v>2024</v>
      </c>
      <c r="C74">
        <v>3265001.78</v>
      </c>
      <c r="D74" s="1">
        <f>DATE(B74,MATCH(A74,{"Janeiro";"Fevereiro";"Março";"Abril";"Maio";"Junho";"Julho";"Agosto";"Setembro";"Outubro";"Novembro";"Dezembro"},0),1)</f>
        <v>45292</v>
      </c>
      <c r="E74">
        <f>C74/58.17*60.94</f>
        <v>3420478.0552380946</v>
      </c>
    </row>
    <row r="75" spans="1:5" x14ac:dyDescent="0.3">
      <c r="A75" t="s">
        <v>1</v>
      </c>
      <c r="B75">
        <v>2024</v>
      </c>
      <c r="C75">
        <v>2736554.1</v>
      </c>
      <c r="D75" s="1">
        <f>DATE(B75,MATCH(A75,{"Janeiro";"Fevereiro";"Março";"Abril";"Maio";"Junho";"Julho";"Agosto";"Setembro";"Outubro";"Novembro";"Dezembro"},0),1)</f>
        <v>45323</v>
      </c>
      <c r="E75">
        <f t="shared" ref="E75:E89" si="7">C75/58.17*60.94</f>
        <v>2866866.2</v>
      </c>
    </row>
    <row r="76" spans="1:5" x14ac:dyDescent="0.3">
      <c r="A76" t="s">
        <v>2</v>
      </c>
      <c r="B76">
        <v>2024</v>
      </c>
      <c r="C76">
        <v>4264767.93</v>
      </c>
      <c r="D76" s="1">
        <f>DATE(B76,MATCH(A76,{"Janeiro";"Fevereiro";"Março";"Abril";"Maio";"Junho";"Julho";"Agosto";"Setembro";"Outubro";"Novembro";"Dezembro"},0),1)</f>
        <v>45352</v>
      </c>
      <c r="E76">
        <f t="shared" si="7"/>
        <v>4467852.1171428561</v>
      </c>
    </row>
    <row r="77" spans="1:5" x14ac:dyDescent="0.3">
      <c r="A77" t="s">
        <v>3</v>
      </c>
      <c r="B77">
        <v>2024</v>
      </c>
      <c r="C77">
        <v>5182780.66</v>
      </c>
      <c r="D77" s="1">
        <f>DATE(B77,MATCH(A77,{"Janeiro";"Fevereiro";"Março";"Abril";"Maio";"Junho";"Julho";"Agosto";"Setembro";"Outubro";"Novembro";"Dezembro"},0),1)</f>
        <v>45383</v>
      </c>
      <c r="E77">
        <f t="shared" si="7"/>
        <v>5429579.7390476186</v>
      </c>
    </row>
    <row r="78" spans="1:5" x14ac:dyDescent="0.3">
      <c r="A78" t="s">
        <v>4</v>
      </c>
      <c r="B78">
        <v>2024</v>
      </c>
      <c r="C78">
        <v>3614169.36</v>
      </c>
      <c r="D78" s="1">
        <f>DATE(B78,MATCH(A78,{"Janeiro";"Fevereiro";"Março";"Abril";"Maio";"Junho";"Julho";"Agosto";"Setembro";"Outubro";"Novembro";"Dezembro"},0),1)</f>
        <v>45413</v>
      </c>
      <c r="E78">
        <f t="shared" si="7"/>
        <v>3786272.6628571427</v>
      </c>
    </row>
    <row r="79" spans="1:5" x14ac:dyDescent="0.3">
      <c r="A79" t="s">
        <v>5</v>
      </c>
      <c r="B79">
        <v>2024</v>
      </c>
      <c r="C79">
        <v>3660892.61</v>
      </c>
      <c r="D79" s="1">
        <f>DATE(B79,MATCH(A79,{"Janeiro";"Fevereiro";"Março";"Abril";"Maio";"Junho";"Julho";"Agosto";"Setembro";"Outubro";"Novembro";"Dezembro"},0),1)</f>
        <v>45444</v>
      </c>
      <c r="E79">
        <f t="shared" si="7"/>
        <v>3835220.8295238088</v>
      </c>
    </row>
    <row r="80" spans="1:5" x14ac:dyDescent="0.3">
      <c r="A80" t="s">
        <v>6</v>
      </c>
      <c r="B80">
        <v>2024</v>
      </c>
      <c r="C80">
        <v>4694538.72</v>
      </c>
      <c r="D80" s="1">
        <f>DATE(B80,MATCH(A80,{"Janeiro";"Fevereiro";"Março";"Abril";"Maio";"Junho";"Julho";"Agosto";"Setembro";"Outubro";"Novembro";"Dezembro"},0),1)</f>
        <v>45474</v>
      </c>
      <c r="E80">
        <f t="shared" si="7"/>
        <v>4918088.1828571418</v>
      </c>
    </row>
    <row r="81" spans="1:5" x14ac:dyDescent="0.3">
      <c r="A81" t="s">
        <v>7</v>
      </c>
      <c r="B81">
        <v>2024</v>
      </c>
      <c r="C81">
        <v>4569560.34</v>
      </c>
      <c r="D81" s="1">
        <f>DATE(B81,MATCH(A81,{"Janeiro";"Fevereiro";"Março";"Abril";"Maio";"Junho";"Julho";"Agosto";"Setembro";"Outubro";"Novembro";"Dezembro"},0),1)</f>
        <v>45505</v>
      </c>
      <c r="E81">
        <f t="shared" si="7"/>
        <v>4787158.4514285708</v>
      </c>
    </row>
    <row r="82" spans="1:5" x14ac:dyDescent="0.3">
      <c r="A82" t="s">
        <v>8</v>
      </c>
      <c r="B82">
        <v>2024</v>
      </c>
      <c r="C82">
        <v>4493015.03</v>
      </c>
      <c r="D82" s="1">
        <f>DATE(B82,MATCH(A82,{"Janeiro";"Fevereiro";"Março";"Abril";"Maio";"Junho";"Julho";"Agosto";"Setembro";"Outubro";"Novembro";"Dezembro"},0),1)</f>
        <v>45536</v>
      </c>
      <c r="E82">
        <f t="shared" si="7"/>
        <v>4706968.126666666</v>
      </c>
    </row>
    <row r="83" spans="1:5" x14ac:dyDescent="0.3">
      <c r="A83" t="s">
        <v>9</v>
      </c>
      <c r="B83">
        <v>2024</v>
      </c>
      <c r="C83">
        <v>4952615.28</v>
      </c>
      <c r="D83" s="1">
        <f>DATE(B83,MATCH(A83,{"Janeiro";"Fevereiro";"Março";"Abril";"Maio";"Junho";"Julho";"Agosto";"Setembro";"Outubro";"Novembro";"Dezembro"},0),1)</f>
        <v>45566</v>
      </c>
      <c r="E83">
        <f t="shared" si="7"/>
        <v>5188454.1028571427</v>
      </c>
    </row>
    <row r="84" spans="1:5" x14ac:dyDescent="0.3">
      <c r="A84" t="s">
        <v>10</v>
      </c>
      <c r="B84">
        <v>2024</v>
      </c>
      <c r="C84">
        <v>4403820.6100000003</v>
      </c>
      <c r="D84" s="1">
        <f>DATE(B84,MATCH(A84,{"Janeiro";"Fevereiro";"Março";"Abril";"Maio";"Junho";"Julho";"Agosto";"Setembro";"Outubro";"Novembro";"Dezembro"},0),1)</f>
        <v>45597</v>
      </c>
      <c r="E84">
        <f t="shared" si="7"/>
        <v>4613526.3533333335</v>
      </c>
    </row>
    <row r="85" spans="1:5" x14ac:dyDescent="0.3">
      <c r="A85" t="s">
        <v>11</v>
      </c>
      <c r="B85">
        <v>2024</v>
      </c>
      <c r="C85">
        <v>5026080.5</v>
      </c>
      <c r="D85" s="1">
        <f>DATE(B85,MATCH(A85,{"Janeiro";"Fevereiro";"Março";"Abril";"Maio";"Junho";"Julho";"Agosto";"Setembro";"Outubro";"Novembro";"Dezembro"},0),1)</f>
        <v>45627</v>
      </c>
      <c r="E85">
        <f t="shared" si="7"/>
        <v>5265417.666666666</v>
      </c>
    </row>
    <row r="86" spans="1:5" x14ac:dyDescent="0.3">
      <c r="A86" t="s">
        <v>0</v>
      </c>
      <c r="B86">
        <v>2025</v>
      </c>
      <c r="C86">
        <v>3529608.19</v>
      </c>
      <c r="D86" s="1">
        <f>DATE(B86,MATCH(A86,{"Janeiro";"Fevereiro";"Março";"Abril";"Maio";"Junho";"Julho";"Agosto";"Setembro";"Outubro";"Novembro";"Dezembro"},0),1)</f>
        <v>45658</v>
      </c>
      <c r="E86">
        <f>C86</f>
        <v>3529608.19</v>
      </c>
    </row>
    <row r="87" spans="1:5" x14ac:dyDescent="0.3">
      <c r="A87" t="s">
        <v>1</v>
      </c>
      <c r="B87">
        <v>2025</v>
      </c>
      <c r="C87">
        <v>4494771.08</v>
      </c>
      <c r="D87" s="1">
        <f>DATE(B87,MATCH(A87,{"Janeiro";"Fevereiro";"Março";"Abril";"Maio";"Junho";"Julho";"Agosto";"Setembro";"Outubro";"Novembro";"Dezembro"},0),1)</f>
        <v>45689</v>
      </c>
      <c r="E87">
        <f t="shared" ref="E87:E89" si="8">C87</f>
        <v>4494771.08</v>
      </c>
    </row>
    <row r="88" spans="1:5" x14ac:dyDescent="0.3">
      <c r="A88" t="s">
        <v>2</v>
      </c>
      <c r="B88">
        <v>2025</v>
      </c>
      <c r="C88">
        <v>3845421</v>
      </c>
      <c r="D88" s="1">
        <f>DATE(B88,MATCH(A88,{"Janeiro";"Fevereiro";"Março";"Abril";"Maio";"Junho";"Julho";"Agosto";"Setembro";"Outubro";"Novembro";"Dezembro"},0),1)</f>
        <v>45717</v>
      </c>
      <c r="E88">
        <f t="shared" si="8"/>
        <v>3845421</v>
      </c>
    </row>
    <row r="89" spans="1:5" x14ac:dyDescent="0.3">
      <c r="A89" t="s">
        <v>3</v>
      </c>
      <c r="B89">
        <v>2025</v>
      </c>
      <c r="C89">
        <v>5075463.03</v>
      </c>
      <c r="D89" s="1">
        <f>DATE(B89,MATCH(A89,{"Janeiro";"Fevereiro";"Março";"Abril";"Maio";"Junho";"Julho";"Agosto";"Setembro";"Outubro";"Novembro";"Dezembro"},0),1)</f>
        <v>45748</v>
      </c>
      <c r="E89">
        <f t="shared" si="8"/>
        <v>5075463.03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Weverton Rodrigo Verica</dc:creator>
  <cp:lastModifiedBy>Weverton Rodrigo Verica</cp:lastModifiedBy>
  <dcterms:created xsi:type="dcterms:W3CDTF">2025-04-25T12:18:23Z</dcterms:created>
  <dcterms:modified xsi:type="dcterms:W3CDTF">2025-05-01T20:25:05Z</dcterms:modified>
</cp:coreProperties>
</file>