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theme/themeOverride1.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autoCompressPictures="0" defaultThemeVersion="124226"/>
  <mc:AlternateContent xmlns:mc="http://schemas.openxmlformats.org/markup-compatibility/2006">
    <mc:Choice Requires="x15">
      <x15ac:absPath xmlns:x15ac="http://schemas.microsoft.com/office/spreadsheetml/2010/11/ac" url="C:\Users\jvucic\Downloads\"/>
    </mc:Choice>
  </mc:AlternateContent>
  <xr:revisionPtr revIDLastSave="0" documentId="8_{122DAF07-ED37-488E-B59A-50A2D15159DB}" xr6:coauthVersionLast="47" xr6:coauthVersionMax="47" xr10:uidLastSave="{00000000-0000-0000-0000-000000000000}"/>
  <bookViews>
    <workbookView xWindow="-120" yWindow="-120" windowWidth="29040" windowHeight="15990" activeTab="2" xr2:uid="{00000000-000D-0000-FFFF-FFFF00000000}"/>
  </bookViews>
  <sheets>
    <sheet name="Instructions" sheetId="1" r:id="rId1"/>
    <sheet name="Prioritized Approach Summary" sheetId="3" r:id="rId2"/>
    <sheet name="Prioritized Approach Milestones" sheetId="2" r:id="rId3"/>
    <sheet name="Calcs" sheetId="7" state="hidden" r:id="rId4"/>
    <sheet name="Data Validation" sheetId="8" state="hidden" r:id="rId5"/>
    <sheet name="Sheet1" sheetId="4" state="hidden" r:id="rId6"/>
    <sheet name="Sheet2" sheetId="5" state="hidden" r:id="rId7"/>
    <sheet name="Sheet3" sheetId="6" state="hidden" r:id="rId8"/>
  </sheets>
  <definedNames>
    <definedName name="_xlnm._FilterDatabase" localSheetId="3" hidden="1">Calcs!$A$1:$AG$280</definedName>
    <definedName name="_xlnm._FilterDatabase" localSheetId="2" hidden="1">'Prioritized Approach Milestones'!$A$2:$G$277</definedName>
    <definedName name="_xlnm.Print_Area" localSheetId="2">'Prioritized Approach Milestones'!$A$1:$G$270</definedName>
    <definedName name="Z_05CFFA2E_9E21_4401_92B8_311FFAFA2791_.wvu.Cols" localSheetId="2" hidden="1">Calcs!$A:$P</definedName>
    <definedName name="Z_05CFFA2E_9E21_4401_92B8_311FFAFA2791_.wvu.FilterData" localSheetId="2" hidden="1">'Prioritized Approach Milestones'!$A$1:$G$277</definedName>
    <definedName name="Z_05CFFA2E_9E21_4401_92B8_311FFAFA2791_.wvu.PrintArea" localSheetId="2" hidden="1">'Prioritized Approach Milestones'!$A$1:$G$270</definedName>
    <definedName name="Z_05CFFA2E_9E21_4401_92B8_311FFAFA2791_.wvu.Rows" localSheetId="1" hidden="1">'Prioritized Approach Summary'!$24:$25</definedName>
    <definedName name="Z_31C4550C_6E26_4878_8D23_FB37881679D8_.wvu.Cols" localSheetId="2" hidden="1">Calcs!$A:$P</definedName>
    <definedName name="Z_31C4550C_6E26_4878_8D23_FB37881679D8_.wvu.FilterData" localSheetId="2" hidden="1">'Prioritized Approach Milestones'!$B$1:$E$1</definedName>
    <definedName name="Z_31C4550C_6E26_4878_8D23_FB37881679D8_.wvu.PrintArea" localSheetId="2" hidden="1">'Prioritized Approach Milestones'!$A$1:$G$270</definedName>
    <definedName name="Z_31C4550C_6E26_4878_8D23_FB37881679D8_.wvu.Rows" localSheetId="1" hidden="1">'Prioritized Approach Summary'!$24:$25</definedName>
    <definedName name="Z_42AF8D0F_132E_4BC7_8682_EF8B74E55C81_.wvu.Cols" localSheetId="2" hidden="1">Calcs!$A:$P</definedName>
    <definedName name="Z_42AF8D0F_132E_4BC7_8682_EF8B74E55C81_.wvu.FilterData" localSheetId="2" hidden="1">'Prioritized Approach Milestones'!$B$1:$E$1</definedName>
    <definedName name="Z_42AF8D0F_132E_4BC7_8682_EF8B74E55C81_.wvu.PrintArea" localSheetId="2" hidden="1">'Prioritized Approach Milestones'!$A$1:$G$270</definedName>
    <definedName name="Z_42AF8D0F_132E_4BC7_8682_EF8B74E55C81_.wvu.Rows" localSheetId="1" hidden="1">'Prioritized Approach Summary'!$24:$25</definedName>
    <definedName name="Z_4D8806A1_D4F8_4D82_9B41_7AEF1C14655B_.wvu.Cols" localSheetId="2" hidden="1">Calcs!$A:$P</definedName>
    <definedName name="Z_4D8806A1_D4F8_4D82_9B41_7AEF1C14655B_.wvu.FilterData" localSheetId="2" hidden="1">'Prioritized Approach Milestones'!$B$1:$E$1</definedName>
    <definedName name="Z_4D8806A1_D4F8_4D82_9B41_7AEF1C14655B_.wvu.PrintArea" localSheetId="2" hidden="1">'Prioritized Approach Milestones'!$A$1:$G$270</definedName>
    <definedName name="Z_4D8806A1_D4F8_4D82_9B41_7AEF1C14655B_.wvu.Rows" localSheetId="1" hidden="1">'Prioritized Approach Summary'!$24:$25</definedName>
    <definedName name="Z_5118FE63_65F9_4D1E_A848_7B26E5B01EBD_.wvu.Cols" localSheetId="2" hidden="1">Calcs!$A:$P</definedName>
    <definedName name="Z_5118FE63_65F9_4D1E_A848_7B26E5B01EBD_.wvu.FilterData" localSheetId="2" hidden="1">'Prioritized Approach Milestones'!$B$1:$E$277</definedName>
    <definedName name="Z_5118FE63_65F9_4D1E_A848_7B26E5B01EBD_.wvu.PrintArea" localSheetId="2" hidden="1">'Prioritized Approach Milestones'!$A$1:$G$270</definedName>
    <definedName name="Z_5118FE63_65F9_4D1E_A848_7B26E5B01EBD_.wvu.Rows" localSheetId="1" hidden="1">'Prioritized Approach Summary'!$24:$25</definedName>
    <definedName name="Z_7918981E_CC23_463A_892E_0C6055818021_.wvu.Cols" localSheetId="2" hidden="1">Calcs!$A:$P</definedName>
    <definedName name="Z_7918981E_CC23_463A_892E_0C6055818021_.wvu.FilterData" localSheetId="2" hidden="1">'Prioritized Approach Milestones'!$A$1:$G$277</definedName>
    <definedName name="Z_7918981E_CC23_463A_892E_0C6055818021_.wvu.PrintArea" localSheetId="2" hidden="1">'Prioritized Approach Milestones'!$A$1:$G$270</definedName>
    <definedName name="Z_7918981E_CC23_463A_892E_0C6055818021_.wvu.Rows" localSheetId="1" hidden="1">'Prioritized Approach Summary'!$24:$25</definedName>
    <definedName name="Z_92105224_40AA_407C_A4D8_DA77255BD086_.wvu.Cols" localSheetId="2" hidden="1">Calcs!$A:$P</definedName>
    <definedName name="Z_92105224_40AA_407C_A4D8_DA77255BD086_.wvu.FilterData" localSheetId="2" hidden="1">'Prioritized Approach Milestones'!$B$1:$E$277</definedName>
    <definedName name="Z_92105224_40AA_407C_A4D8_DA77255BD086_.wvu.PrintArea" localSheetId="2" hidden="1">'Prioritized Approach Milestones'!$A$1:$G$270</definedName>
    <definedName name="Z_92105224_40AA_407C_A4D8_DA77255BD086_.wvu.Rows" localSheetId="1" hidden="1">'Prioritized Approach Summary'!$24:$25</definedName>
    <definedName name="Z_9BB45C5B_6A5F_4B98_8D16_C0C2935BCD85_.wvu.Cols" localSheetId="2" hidden="1">Calcs!$A:$P</definedName>
    <definedName name="Z_9BB45C5B_6A5F_4B98_8D16_C0C2935BCD85_.wvu.FilterData" localSheetId="2" hidden="1">'Prioritized Approach Milestones'!$B$1:$E$1</definedName>
    <definedName name="Z_9BB45C5B_6A5F_4B98_8D16_C0C2935BCD85_.wvu.PrintArea" localSheetId="2" hidden="1">'Prioritized Approach Milestones'!$A$1:$G$270</definedName>
    <definedName name="Z_9BB45C5B_6A5F_4B98_8D16_C0C2935BCD85_.wvu.Rows" localSheetId="1" hidden="1">'Prioritized Approach Summary'!$24:$25</definedName>
    <definedName name="Z_E4AA2D9E_8D22_4EA1_A99B_E112FEE541E1_.wvu.Cols" localSheetId="2" hidden="1">Calcs!$A:$P</definedName>
    <definedName name="Z_E4AA2D9E_8D22_4EA1_A99B_E112FEE541E1_.wvu.FilterData" localSheetId="2" hidden="1">'Prioritized Approach Milestones'!$B$1:$E$277</definedName>
    <definedName name="Z_E4AA2D9E_8D22_4EA1_A99B_E112FEE541E1_.wvu.PrintArea" localSheetId="2" hidden="1">'Prioritized Approach Milestones'!$A$1:$G$270</definedName>
    <definedName name="Z_E4AA2D9E_8D22_4EA1_A99B_E112FEE541E1_.wvu.Rows" localSheetId="1" hidden="1">'Prioritized Approach Summary'!$24:$25</definedName>
  </definedNames>
  <calcPr calcId="191029"/>
  <customWorkbookViews>
    <customWorkbookView name="EJ! - Personal View" guid="{7918981E-CC23-463A-892E-0C6055818021}" mergeInterval="0" personalView="1" maximized="1" windowWidth="1680" windowHeight="763" activeSheetId="2"/>
    <customWorkbookView name="Jen  Spencer - Personal View" guid="{E4AA2D9E-8D22-4EA1-A99B-E112FEE541E1}" mergeInterval="0" personalView="1" maximized="1" windowWidth="1362" windowHeight="542" activeSheetId="2"/>
    <customWorkbookView name="L Holloway - Personal View" guid="{9BB45C5B-6A5F-4B98-8D16-C0C2935BCD85}" mergeInterval="0" personalView="1" maximized="1" windowWidth="1600" windowHeight="635" activeSheetId="2"/>
    <customWorkbookView name="Administrator - Personal View" guid="{42AF8D0F-132E-4BC7-8682-EF8B74E55C81}" mergeInterval="0" personalView="1" maximized="1" xWindow="1" yWindow="1" windowWidth="1436" windowHeight="682" activeSheetId="2"/>
    <customWorkbookView name="Dave Buerger - Personal View" guid="{4D8806A1-D4F8-4D82-9B41-7AEF1C14655B}" mergeInterval="0" personalView="1" maximized="1" windowWidth="1567" windowHeight="694" activeSheetId="2"/>
    <customWorkbookView name="ltracey - Personal View" guid="{31C4550C-6E26-4878-8D23-FB37881679D8}" mergeInterval="0" personalView="1" maximized="1" xWindow="1" yWindow="1" windowWidth="1020" windowHeight="515" activeSheetId="2"/>
    <customWorkbookView name="ES1 - Personal View" guid="{92105224-40AA-407C-A4D8-DA77255BD086}" mergeInterval="0" personalView="1" maximized="1" windowWidth="1680" windowHeight="691" activeSheetId="2"/>
    <customWorkbookView name="EJS - Personal View" guid="{5118FE63-65F9-4D1E-A848-7B26E5B01EBD}" mergeInterval="0" personalView="1" maximized="1" windowWidth="1680" windowHeight="731" activeSheetId="2"/>
    <customWorkbookView name="Lisa Tracey - Personal View" guid="{05CFFA2E-9E21-4401-92B8-311FFAFA2791}" mergeInterval="0" personalView="1" maximized="1" windowWidth="1596" windowHeight="675"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 i="7" l="1"/>
  <c r="Q5" i="7"/>
  <c r="R5" i="7"/>
  <c r="S5" i="7"/>
  <c r="T5" i="7"/>
  <c r="U5" i="7"/>
  <c r="P6" i="7"/>
  <c r="Q6" i="7"/>
  <c r="R6" i="7"/>
  <c r="S6" i="7"/>
  <c r="T6" i="7"/>
  <c r="U6" i="7"/>
  <c r="P7" i="7"/>
  <c r="Q7" i="7"/>
  <c r="R7" i="7"/>
  <c r="S7" i="7"/>
  <c r="T7" i="7"/>
  <c r="U7" i="7"/>
  <c r="P8" i="7"/>
  <c r="Q8" i="7"/>
  <c r="R8" i="7"/>
  <c r="S8" i="7"/>
  <c r="T8" i="7"/>
  <c r="U8" i="7"/>
  <c r="P9" i="7"/>
  <c r="Q9" i="7"/>
  <c r="R9" i="7"/>
  <c r="S9" i="7"/>
  <c r="T9" i="7"/>
  <c r="U9" i="7"/>
  <c r="P10" i="7"/>
  <c r="Q10" i="7"/>
  <c r="R10" i="7"/>
  <c r="S10" i="7"/>
  <c r="T10" i="7"/>
  <c r="U10" i="7"/>
  <c r="P11" i="7"/>
  <c r="Q11" i="7"/>
  <c r="R11" i="7"/>
  <c r="S11" i="7"/>
  <c r="T11" i="7"/>
  <c r="U11" i="7"/>
  <c r="P12" i="7"/>
  <c r="Q12" i="7"/>
  <c r="R12" i="7"/>
  <c r="S12" i="7"/>
  <c r="T12" i="7"/>
  <c r="U12" i="7"/>
  <c r="P13" i="7"/>
  <c r="Q13" i="7"/>
  <c r="R13" i="7"/>
  <c r="S13" i="7"/>
  <c r="T13" i="7"/>
  <c r="U13" i="7"/>
  <c r="P14" i="7"/>
  <c r="Q14" i="7"/>
  <c r="R14" i="7"/>
  <c r="S14" i="7"/>
  <c r="T14" i="7"/>
  <c r="U14" i="7"/>
  <c r="P15" i="7"/>
  <c r="Q15" i="7"/>
  <c r="R15" i="7"/>
  <c r="S15" i="7"/>
  <c r="T15" i="7"/>
  <c r="U15" i="7"/>
  <c r="P16" i="7"/>
  <c r="Q16" i="7"/>
  <c r="R16" i="7"/>
  <c r="S16" i="7"/>
  <c r="T16" i="7"/>
  <c r="U16" i="7"/>
  <c r="P17" i="7"/>
  <c r="Q17" i="7"/>
  <c r="R17" i="7"/>
  <c r="S17" i="7"/>
  <c r="T17" i="7"/>
  <c r="U17" i="7"/>
  <c r="P18" i="7"/>
  <c r="Q18" i="7"/>
  <c r="R18" i="7"/>
  <c r="S18" i="7"/>
  <c r="T18" i="7"/>
  <c r="U18" i="7"/>
  <c r="P19" i="7"/>
  <c r="Q19" i="7"/>
  <c r="R19" i="7"/>
  <c r="S19" i="7"/>
  <c r="T19" i="7"/>
  <c r="U19" i="7"/>
  <c r="P20" i="7"/>
  <c r="Q20" i="7"/>
  <c r="R20" i="7"/>
  <c r="S20" i="7"/>
  <c r="T20" i="7"/>
  <c r="U20" i="7"/>
  <c r="P21" i="7"/>
  <c r="Q21" i="7"/>
  <c r="R21" i="7"/>
  <c r="S21" i="7"/>
  <c r="T21" i="7"/>
  <c r="U21" i="7"/>
  <c r="P22" i="7"/>
  <c r="Q22" i="7"/>
  <c r="R22" i="7"/>
  <c r="S22" i="7"/>
  <c r="T22" i="7"/>
  <c r="U22" i="7"/>
  <c r="P23" i="7"/>
  <c r="Q23" i="7"/>
  <c r="R23" i="7"/>
  <c r="S23" i="7"/>
  <c r="T23" i="7"/>
  <c r="U23" i="7"/>
  <c r="P24" i="7"/>
  <c r="Q24" i="7"/>
  <c r="R24" i="7"/>
  <c r="S24" i="7"/>
  <c r="T24" i="7"/>
  <c r="U24" i="7"/>
  <c r="P25" i="7"/>
  <c r="Q25" i="7"/>
  <c r="R25" i="7"/>
  <c r="S25" i="7"/>
  <c r="T25" i="7"/>
  <c r="U25" i="7"/>
  <c r="P26" i="7"/>
  <c r="Q26" i="7"/>
  <c r="R26" i="7"/>
  <c r="S26" i="7"/>
  <c r="T26" i="7"/>
  <c r="U26" i="7"/>
  <c r="P27" i="7"/>
  <c r="Q27" i="7"/>
  <c r="R27" i="7"/>
  <c r="S27" i="7"/>
  <c r="T27" i="7"/>
  <c r="U27" i="7"/>
  <c r="P28" i="7"/>
  <c r="Q28" i="7"/>
  <c r="R28" i="7"/>
  <c r="S28" i="7"/>
  <c r="T28" i="7"/>
  <c r="U28" i="7"/>
  <c r="P29" i="7"/>
  <c r="Q29" i="7"/>
  <c r="R29" i="7"/>
  <c r="S29" i="7"/>
  <c r="T29" i="7"/>
  <c r="U29" i="7"/>
  <c r="P30" i="7"/>
  <c r="Q30" i="7"/>
  <c r="R30" i="7"/>
  <c r="S30" i="7"/>
  <c r="T30" i="7"/>
  <c r="U30" i="7"/>
  <c r="P31" i="7"/>
  <c r="Q31" i="7"/>
  <c r="R31" i="7"/>
  <c r="S31" i="7"/>
  <c r="T31" i="7"/>
  <c r="U31" i="7"/>
  <c r="P32" i="7"/>
  <c r="Q32" i="7"/>
  <c r="R32" i="7"/>
  <c r="S32" i="7"/>
  <c r="T32" i="7"/>
  <c r="U32" i="7"/>
  <c r="P33" i="7"/>
  <c r="Q33" i="7"/>
  <c r="R33" i="7"/>
  <c r="S33" i="7"/>
  <c r="T33" i="7"/>
  <c r="U33" i="7"/>
  <c r="P34" i="7"/>
  <c r="Q34" i="7"/>
  <c r="R34" i="7"/>
  <c r="S34" i="7"/>
  <c r="T34" i="7"/>
  <c r="U34" i="7"/>
  <c r="P35" i="7"/>
  <c r="Q35" i="7"/>
  <c r="R35" i="7"/>
  <c r="S35" i="7"/>
  <c r="T35" i="7"/>
  <c r="U35" i="7"/>
  <c r="P36" i="7"/>
  <c r="Q36" i="7"/>
  <c r="R36" i="7"/>
  <c r="S36" i="7"/>
  <c r="T36" i="7"/>
  <c r="U36" i="7"/>
  <c r="P37" i="7"/>
  <c r="Q37" i="7"/>
  <c r="R37" i="7"/>
  <c r="S37" i="7"/>
  <c r="T37" i="7"/>
  <c r="U37" i="7"/>
  <c r="P38" i="7"/>
  <c r="Q38" i="7"/>
  <c r="R38" i="7"/>
  <c r="S38" i="7"/>
  <c r="T38" i="7"/>
  <c r="U38" i="7"/>
  <c r="P39" i="7"/>
  <c r="Q39" i="7"/>
  <c r="R39" i="7"/>
  <c r="S39" i="7"/>
  <c r="T39" i="7"/>
  <c r="U39" i="7"/>
  <c r="P40" i="7"/>
  <c r="Q40" i="7"/>
  <c r="R40" i="7"/>
  <c r="S40" i="7"/>
  <c r="T40" i="7"/>
  <c r="U40" i="7"/>
  <c r="P41" i="7"/>
  <c r="Q41" i="7"/>
  <c r="R41" i="7"/>
  <c r="S41" i="7"/>
  <c r="T41" i="7"/>
  <c r="U41" i="7"/>
  <c r="P42" i="7"/>
  <c r="Q42" i="7"/>
  <c r="R42" i="7"/>
  <c r="S42" i="7"/>
  <c r="T42" i="7"/>
  <c r="U42" i="7"/>
  <c r="P43" i="7"/>
  <c r="Q43" i="7"/>
  <c r="R43" i="7"/>
  <c r="S43" i="7"/>
  <c r="T43" i="7"/>
  <c r="U43" i="7"/>
  <c r="P44" i="7"/>
  <c r="Q44" i="7"/>
  <c r="R44" i="7"/>
  <c r="S44" i="7"/>
  <c r="T44" i="7"/>
  <c r="U44" i="7"/>
  <c r="P45" i="7"/>
  <c r="Q45" i="7"/>
  <c r="R45" i="7"/>
  <c r="S45" i="7"/>
  <c r="T45" i="7"/>
  <c r="U45" i="7"/>
  <c r="P46" i="7"/>
  <c r="Q46" i="7"/>
  <c r="R46" i="7"/>
  <c r="S46" i="7"/>
  <c r="T46" i="7"/>
  <c r="U46" i="7"/>
  <c r="P47" i="7"/>
  <c r="Q47" i="7"/>
  <c r="R47" i="7"/>
  <c r="S47" i="7"/>
  <c r="T47" i="7"/>
  <c r="U47" i="7"/>
  <c r="P48" i="7"/>
  <c r="Q48" i="7"/>
  <c r="R48" i="7"/>
  <c r="S48" i="7"/>
  <c r="T48" i="7"/>
  <c r="U48" i="7"/>
  <c r="P49" i="7"/>
  <c r="Q49" i="7"/>
  <c r="R49" i="7"/>
  <c r="S49" i="7"/>
  <c r="T49" i="7"/>
  <c r="U49" i="7"/>
  <c r="P50" i="7"/>
  <c r="Q50" i="7"/>
  <c r="R50" i="7"/>
  <c r="S50" i="7"/>
  <c r="T50" i="7"/>
  <c r="U50" i="7"/>
  <c r="P51" i="7"/>
  <c r="Q51" i="7"/>
  <c r="R51" i="7"/>
  <c r="S51" i="7"/>
  <c r="T51" i="7"/>
  <c r="U51" i="7"/>
  <c r="P52" i="7"/>
  <c r="Q52" i="7"/>
  <c r="R52" i="7"/>
  <c r="S52" i="7"/>
  <c r="T52" i="7"/>
  <c r="U52" i="7"/>
  <c r="P53" i="7"/>
  <c r="Q53" i="7"/>
  <c r="R53" i="7"/>
  <c r="S53" i="7"/>
  <c r="T53" i="7"/>
  <c r="U53" i="7"/>
  <c r="P54" i="7"/>
  <c r="Q54" i="7"/>
  <c r="R54" i="7"/>
  <c r="S54" i="7"/>
  <c r="T54" i="7"/>
  <c r="U54" i="7"/>
  <c r="P55" i="7"/>
  <c r="Q55" i="7"/>
  <c r="R55" i="7"/>
  <c r="S55" i="7"/>
  <c r="T55" i="7"/>
  <c r="U55" i="7"/>
  <c r="P56" i="7"/>
  <c r="Q56" i="7"/>
  <c r="R56" i="7"/>
  <c r="S56" i="7"/>
  <c r="T56" i="7"/>
  <c r="U56" i="7"/>
  <c r="P57" i="7"/>
  <c r="Q57" i="7"/>
  <c r="R57" i="7"/>
  <c r="S57" i="7"/>
  <c r="T57" i="7"/>
  <c r="U57" i="7"/>
  <c r="P58" i="7"/>
  <c r="Q58" i="7"/>
  <c r="R58" i="7"/>
  <c r="S58" i="7"/>
  <c r="T58" i="7"/>
  <c r="U58" i="7"/>
  <c r="P59" i="7"/>
  <c r="Q59" i="7"/>
  <c r="R59" i="7"/>
  <c r="S59" i="7"/>
  <c r="T59" i="7"/>
  <c r="U59" i="7"/>
  <c r="P60" i="7"/>
  <c r="Q60" i="7"/>
  <c r="R60" i="7"/>
  <c r="S60" i="7"/>
  <c r="T60" i="7"/>
  <c r="U60" i="7"/>
  <c r="P61" i="7"/>
  <c r="Q61" i="7"/>
  <c r="R61" i="7"/>
  <c r="S61" i="7"/>
  <c r="T61" i="7"/>
  <c r="U61" i="7"/>
  <c r="P62" i="7"/>
  <c r="Q62" i="7"/>
  <c r="R62" i="7"/>
  <c r="S62" i="7"/>
  <c r="T62" i="7"/>
  <c r="U62" i="7"/>
  <c r="P63" i="7"/>
  <c r="Q63" i="7"/>
  <c r="R63" i="7"/>
  <c r="S63" i="7"/>
  <c r="T63" i="7"/>
  <c r="U63" i="7"/>
  <c r="P64" i="7"/>
  <c r="Q64" i="7"/>
  <c r="R64" i="7"/>
  <c r="S64" i="7"/>
  <c r="T64" i="7"/>
  <c r="U64" i="7"/>
  <c r="P65" i="7"/>
  <c r="Q65" i="7"/>
  <c r="R65" i="7"/>
  <c r="S65" i="7"/>
  <c r="T65" i="7"/>
  <c r="U65" i="7"/>
  <c r="P66" i="7"/>
  <c r="Q66" i="7"/>
  <c r="R66" i="7"/>
  <c r="S66" i="7"/>
  <c r="T66" i="7"/>
  <c r="U66" i="7"/>
  <c r="P67" i="7"/>
  <c r="Q67" i="7"/>
  <c r="R67" i="7"/>
  <c r="S67" i="7"/>
  <c r="T67" i="7"/>
  <c r="U67" i="7"/>
  <c r="P68" i="7"/>
  <c r="Q68" i="7"/>
  <c r="R68" i="7"/>
  <c r="S68" i="7"/>
  <c r="T68" i="7"/>
  <c r="U68" i="7"/>
  <c r="P69" i="7"/>
  <c r="Q69" i="7"/>
  <c r="R69" i="7"/>
  <c r="S69" i="7"/>
  <c r="T69" i="7"/>
  <c r="U69" i="7"/>
  <c r="P70" i="7"/>
  <c r="Q70" i="7"/>
  <c r="R70" i="7"/>
  <c r="S70" i="7"/>
  <c r="T70" i="7"/>
  <c r="U70" i="7"/>
  <c r="P71" i="7"/>
  <c r="Q71" i="7"/>
  <c r="R71" i="7"/>
  <c r="S71" i="7"/>
  <c r="T71" i="7"/>
  <c r="U71" i="7"/>
  <c r="P72" i="7"/>
  <c r="Q72" i="7"/>
  <c r="R72" i="7"/>
  <c r="S72" i="7"/>
  <c r="T72" i="7"/>
  <c r="U72" i="7"/>
  <c r="P73" i="7"/>
  <c r="Q73" i="7"/>
  <c r="R73" i="7"/>
  <c r="S73" i="7"/>
  <c r="T73" i="7"/>
  <c r="U73" i="7"/>
  <c r="P74" i="7"/>
  <c r="Q74" i="7"/>
  <c r="R74" i="7"/>
  <c r="S74" i="7"/>
  <c r="T74" i="7"/>
  <c r="U74" i="7"/>
  <c r="P75" i="7"/>
  <c r="Q75" i="7"/>
  <c r="R75" i="7"/>
  <c r="S75" i="7"/>
  <c r="T75" i="7"/>
  <c r="U75" i="7"/>
  <c r="P76" i="7"/>
  <c r="Q76" i="7"/>
  <c r="R76" i="7"/>
  <c r="S76" i="7"/>
  <c r="T76" i="7"/>
  <c r="U76" i="7"/>
  <c r="P77" i="7"/>
  <c r="Q77" i="7"/>
  <c r="R77" i="7"/>
  <c r="S77" i="7"/>
  <c r="T77" i="7"/>
  <c r="U77" i="7"/>
  <c r="P78" i="7"/>
  <c r="Q78" i="7"/>
  <c r="R78" i="7"/>
  <c r="S78" i="7"/>
  <c r="T78" i="7"/>
  <c r="U78" i="7"/>
  <c r="P79" i="7"/>
  <c r="Q79" i="7"/>
  <c r="R79" i="7"/>
  <c r="S79" i="7"/>
  <c r="T79" i="7"/>
  <c r="U79" i="7"/>
  <c r="P80" i="7"/>
  <c r="Q80" i="7"/>
  <c r="R80" i="7"/>
  <c r="S80" i="7"/>
  <c r="T80" i="7"/>
  <c r="U80" i="7"/>
  <c r="P81" i="7"/>
  <c r="Q81" i="7"/>
  <c r="R81" i="7"/>
  <c r="S81" i="7"/>
  <c r="T81" i="7"/>
  <c r="U81" i="7"/>
  <c r="P82" i="7"/>
  <c r="Q82" i="7"/>
  <c r="R82" i="7"/>
  <c r="S82" i="7"/>
  <c r="T82" i="7"/>
  <c r="U82" i="7"/>
  <c r="P83" i="7"/>
  <c r="Q83" i="7"/>
  <c r="R83" i="7"/>
  <c r="S83" i="7"/>
  <c r="T83" i="7"/>
  <c r="U83" i="7"/>
  <c r="P84" i="7"/>
  <c r="Q84" i="7"/>
  <c r="R84" i="7"/>
  <c r="S84" i="7"/>
  <c r="T84" i="7"/>
  <c r="U84" i="7"/>
  <c r="P85" i="7"/>
  <c r="Q85" i="7"/>
  <c r="R85" i="7"/>
  <c r="S85" i="7"/>
  <c r="T85" i="7"/>
  <c r="U85" i="7"/>
  <c r="P86" i="7"/>
  <c r="Q86" i="7"/>
  <c r="R86" i="7"/>
  <c r="S86" i="7"/>
  <c r="T86" i="7"/>
  <c r="U86" i="7"/>
  <c r="P87" i="7"/>
  <c r="Q87" i="7"/>
  <c r="R87" i="7"/>
  <c r="S87" i="7"/>
  <c r="T87" i="7"/>
  <c r="U87" i="7"/>
  <c r="P88" i="7"/>
  <c r="Q88" i="7"/>
  <c r="R88" i="7"/>
  <c r="S88" i="7"/>
  <c r="T88" i="7"/>
  <c r="U88" i="7"/>
  <c r="P89" i="7"/>
  <c r="Q89" i="7"/>
  <c r="R89" i="7"/>
  <c r="S89" i="7"/>
  <c r="T89" i="7"/>
  <c r="U89" i="7"/>
  <c r="P90" i="7"/>
  <c r="Q90" i="7"/>
  <c r="R90" i="7"/>
  <c r="S90" i="7"/>
  <c r="T90" i="7"/>
  <c r="U90" i="7"/>
  <c r="P91" i="7"/>
  <c r="Q91" i="7"/>
  <c r="R91" i="7"/>
  <c r="S91" i="7"/>
  <c r="T91" i="7"/>
  <c r="U91" i="7"/>
  <c r="P92" i="7"/>
  <c r="Q92" i="7"/>
  <c r="R92" i="7"/>
  <c r="S92" i="7"/>
  <c r="T92" i="7"/>
  <c r="U92" i="7"/>
  <c r="P93" i="7"/>
  <c r="Q93" i="7"/>
  <c r="R93" i="7"/>
  <c r="S93" i="7"/>
  <c r="T93" i="7"/>
  <c r="U93" i="7"/>
  <c r="P94" i="7"/>
  <c r="Q94" i="7"/>
  <c r="R94" i="7"/>
  <c r="S94" i="7"/>
  <c r="T94" i="7"/>
  <c r="U94" i="7"/>
  <c r="P95" i="7"/>
  <c r="Q95" i="7"/>
  <c r="R95" i="7"/>
  <c r="S95" i="7"/>
  <c r="T95" i="7"/>
  <c r="U95" i="7"/>
  <c r="P96" i="7"/>
  <c r="Q96" i="7"/>
  <c r="R96" i="7"/>
  <c r="S96" i="7"/>
  <c r="T96" i="7"/>
  <c r="U96" i="7"/>
  <c r="P97" i="7"/>
  <c r="Q97" i="7"/>
  <c r="R97" i="7"/>
  <c r="S97" i="7"/>
  <c r="T97" i="7"/>
  <c r="U97" i="7"/>
  <c r="P98" i="7"/>
  <c r="Q98" i="7"/>
  <c r="R98" i="7"/>
  <c r="S98" i="7"/>
  <c r="T98" i="7"/>
  <c r="U98" i="7"/>
  <c r="P99" i="7"/>
  <c r="Q99" i="7"/>
  <c r="R99" i="7"/>
  <c r="S99" i="7"/>
  <c r="T99" i="7"/>
  <c r="U99" i="7"/>
  <c r="P100" i="7"/>
  <c r="Q100" i="7"/>
  <c r="R100" i="7"/>
  <c r="S100" i="7"/>
  <c r="T100" i="7"/>
  <c r="U100" i="7"/>
  <c r="P101" i="7"/>
  <c r="Q101" i="7"/>
  <c r="R101" i="7"/>
  <c r="S101" i="7"/>
  <c r="T101" i="7"/>
  <c r="U101" i="7"/>
  <c r="P102" i="7"/>
  <c r="Q102" i="7"/>
  <c r="R102" i="7"/>
  <c r="S102" i="7"/>
  <c r="T102" i="7"/>
  <c r="U102" i="7"/>
  <c r="P103" i="7"/>
  <c r="Q103" i="7"/>
  <c r="R103" i="7"/>
  <c r="S103" i="7"/>
  <c r="T103" i="7"/>
  <c r="U103" i="7"/>
  <c r="P104" i="7"/>
  <c r="Q104" i="7"/>
  <c r="R104" i="7"/>
  <c r="S104" i="7"/>
  <c r="T104" i="7"/>
  <c r="U104" i="7"/>
  <c r="P105" i="7"/>
  <c r="Q105" i="7"/>
  <c r="R105" i="7"/>
  <c r="S105" i="7"/>
  <c r="T105" i="7"/>
  <c r="U105" i="7"/>
  <c r="P106" i="7"/>
  <c r="Q106" i="7"/>
  <c r="R106" i="7"/>
  <c r="S106" i="7"/>
  <c r="T106" i="7"/>
  <c r="U106" i="7"/>
  <c r="P107" i="7"/>
  <c r="Q107" i="7"/>
  <c r="R107" i="7"/>
  <c r="S107" i="7"/>
  <c r="T107" i="7"/>
  <c r="U107" i="7"/>
  <c r="P108" i="7"/>
  <c r="Q108" i="7"/>
  <c r="R108" i="7"/>
  <c r="S108" i="7"/>
  <c r="T108" i="7"/>
  <c r="U108" i="7"/>
  <c r="P109" i="7"/>
  <c r="Q109" i="7"/>
  <c r="R109" i="7"/>
  <c r="S109" i="7"/>
  <c r="T109" i="7"/>
  <c r="U109" i="7"/>
  <c r="P110" i="7"/>
  <c r="Q110" i="7"/>
  <c r="R110" i="7"/>
  <c r="S110" i="7"/>
  <c r="T110" i="7"/>
  <c r="U110" i="7"/>
  <c r="P111" i="7"/>
  <c r="Q111" i="7"/>
  <c r="R111" i="7"/>
  <c r="S111" i="7"/>
  <c r="T111" i="7"/>
  <c r="U111" i="7"/>
  <c r="P112" i="7"/>
  <c r="Q112" i="7"/>
  <c r="R112" i="7"/>
  <c r="S112" i="7"/>
  <c r="T112" i="7"/>
  <c r="U112" i="7"/>
  <c r="P113" i="7"/>
  <c r="Q113" i="7"/>
  <c r="R113" i="7"/>
  <c r="S113" i="7"/>
  <c r="T113" i="7"/>
  <c r="U113" i="7"/>
  <c r="P114" i="7"/>
  <c r="Q114" i="7"/>
  <c r="R114" i="7"/>
  <c r="S114" i="7"/>
  <c r="T114" i="7"/>
  <c r="U114" i="7"/>
  <c r="P115" i="7"/>
  <c r="Q115" i="7"/>
  <c r="R115" i="7"/>
  <c r="S115" i="7"/>
  <c r="T115" i="7"/>
  <c r="U115" i="7"/>
  <c r="P116" i="7"/>
  <c r="Q116" i="7"/>
  <c r="R116" i="7"/>
  <c r="S116" i="7"/>
  <c r="T116" i="7"/>
  <c r="U116" i="7"/>
  <c r="P117" i="7"/>
  <c r="Q117" i="7"/>
  <c r="R117" i="7"/>
  <c r="S117" i="7"/>
  <c r="T117" i="7"/>
  <c r="U117" i="7"/>
  <c r="P118" i="7"/>
  <c r="Q118" i="7"/>
  <c r="R118" i="7"/>
  <c r="S118" i="7"/>
  <c r="T118" i="7"/>
  <c r="U118" i="7"/>
  <c r="P119" i="7"/>
  <c r="Q119" i="7"/>
  <c r="R119" i="7"/>
  <c r="S119" i="7"/>
  <c r="T119" i="7"/>
  <c r="U119" i="7"/>
  <c r="P120" i="7"/>
  <c r="Q120" i="7"/>
  <c r="R120" i="7"/>
  <c r="S120" i="7"/>
  <c r="T120" i="7"/>
  <c r="U120" i="7"/>
  <c r="P121" i="7"/>
  <c r="Q121" i="7"/>
  <c r="R121" i="7"/>
  <c r="S121" i="7"/>
  <c r="T121" i="7"/>
  <c r="U121" i="7"/>
  <c r="P122" i="7"/>
  <c r="Q122" i="7"/>
  <c r="R122" i="7"/>
  <c r="S122" i="7"/>
  <c r="T122" i="7"/>
  <c r="U122" i="7"/>
  <c r="P123" i="7"/>
  <c r="Q123" i="7"/>
  <c r="R123" i="7"/>
  <c r="S123" i="7"/>
  <c r="T123" i="7"/>
  <c r="U123" i="7"/>
  <c r="P124" i="7"/>
  <c r="Q124" i="7"/>
  <c r="R124" i="7"/>
  <c r="S124" i="7"/>
  <c r="T124" i="7"/>
  <c r="U124" i="7"/>
  <c r="P125" i="7"/>
  <c r="Q125" i="7"/>
  <c r="R125" i="7"/>
  <c r="S125" i="7"/>
  <c r="T125" i="7"/>
  <c r="U125" i="7"/>
  <c r="P126" i="7"/>
  <c r="Q126" i="7"/>
  <c r="R126" i="7"/>
  <c r="S126" i="7"/>
  <c r="T126" i="7"/>
  <c r="U126" i="7"/>
  <c r="P127" i="7"/>
  <c r="Q127" i="7"/>
  <c r="R127" i="7"/>
  <c r="S127" i="7"/>
  <c r="T127" i="7"/>
  <c r="U127" i="7"/>
  <c r="P128" i="7"/>
  <c r="Q128" i="7"/>
  <c r="R128" i="7"/>
  <c r="S128" i="7"/>
  <c r="T128" i="7"/>
  <c r="U128" i="7"/>
  <c r="P129" i="7"/>
  <c r="Q129" i="7"/>
  <c r="R129" i="7"/>
  <c r="S129" i="7"/>
  <c r="T129" i="7"/>
  <c r="U129" i="7"/>
  <c r="P130" i="7"/>
  <c r="Q130" i="7"/>
  <c r="R130" i="7"/>
  <c r="S130" i="7"/>
  <c r="T130" i="7"/>
  <c r="U130" i="7"/>
  <c r="P131" i="7"/>
  <c r="Q131" i="7"/>
  <c r="R131" i="7"/>
  <c r="S131" i="7"/>
  <c r="T131" i="7"/>
  <c r="U131" i="7"/>
  <c r="P132" i="7"/>
  <c r="Q132" i="7"/>
  <c r="R132" i="7"/>
  <c r="S132" i="7"/>
  <c r="T132" i="7"/>
  <c r="U132" i="7"/>
  <c r="P133" i="7"/>
  <c r="Q133" i="7"/>
  <c r="R133" i="7"/>
  <c r="S133" i="7"/>
  <c r="T133" i="7"/>
  <c r="U133" i="7"/>
  <c r="P134" i="7"/>
  <c r="Q134" i="7"/>
  <c r="R134" i="7"/>
  <c r="S134" i="7"/>
  <c r="T134" i="7"/>
  <c r="U134" i="7"/>
  <c r="P135" i="7"/>
  <c r="Q135" i="7"/>
  <c r="R135" i="7"/>
  <c r="S135" i="7"/>
  <c r="T135" i="7"/>
  <c r="U135" i="7"/>
  <c r="P136" i="7"/>
  <c r="Q136" i="7"/>
  <c r="R136" i="7"/>
  <c r="S136" i="7"/>
  <c r="T136" i="7"/>
  <c r="U136" i="7"/>
  <c r="P137" i="7"/>
  <c r="Q137" i="7"/>
  <c r="R137" i="7"/>
  <c r="S137" i="7"/>
  <c r="T137" i="7"/>
  <c r="U137" i="7"/>
  <c r="P138" i="7"/>
  <c r="Q138" i="7"/>
  <c r="R138" i="7"/>
  <c r="S138" i="7"/>
  <c r="T138" i="7"/>
  <c r="U138" i="7"/>
  <c r="P139" i="7"/>
  <c r="Q139" i="7"/>
  <c r="R139" i="7"/>
  <c r="S139" i="7"/>
  <c r="T139" i="7"/>
  <c r="U139" i="7"/>
  <c r="P140" i="7"/>
  <c r="Q140" i="7"/>
  <c r="R140" i="7"/>
  <c r="S140" i="7"/>
  <c r="T140" i="7"/>
  <c r="U140" i="7"/>
  <c r="P141" i="7"/>
  <c r="Q141" i="7"/>
  <c r="R141" i="7"/>
  <c r="S141" i="7"/>
  <c r="T141" i="7"/>
  <c r="U141" i="7"/>
  <c r="P142" i="7"/>
  <c r="Q142" i="7"/>
  <c r="R142" i="7"/>
  <c r="S142" i="7"/>
  <c r="T142" i="7"/>
  <c r="U142" i="7"/>
  <c r="P143" i="7"/>
  <c r="Q143" i="7"/>
  <c r="R143" i="7"/>
  <c r="S143" i="7"/>
  <c r="T143" i="7"/>
  <c r="U143" i="7"/>
  <c r="P144" i="7"/>
  <c r="Q144" i="7"/>
  <c r="R144" i="7"/>
  <c r="S144" i="7"/>
  <c r="T144" i="7"/>
  <c r="U144" i="7"/>
  <c r="P145" i="7"/>
  <c r="Q145" i="7"/>
  <c r="R145" i="7"/>
  <c r="S145" i="7"/>
  <c r="T145" i="7"/>
  <c r="U145" i="7"/>
  <c r="P146" i="7"/>
  <c r="Q146" i="7"/>
  <c r="R146" i="7"/>
  <c r="S146" i="7"/>
  <c r="T146" i="7"/>
  <c r="U146" i="7"/>
  <c r="P147" i="7"/>
  <c r="Q147" i="7"/>
  <c r="R147" i="7"/>
  <c r="S147" i="7"/>
  <c r="T147" i="7"/>
  <c r="U147" i="7"/>
  <c r="P148" i="7"/>
  <c r="Q148" i="7"/>
  <c r="R148" i="7"/>
  <c r="S148" i="7"/>
  <c r="T148" i="7"/>
  <c r="U148" i="7"/>
  <c r="P149" i="7"/>
  <c r="Q149" i="7"/>
  <c r="R149" i="7"/>
  <c r="S149" i="7"/>
  <c r="T149" i="7"/>
  <c r="U149" i="7"/>
  <c r="P150" i="7"/>
  <c r="Q150" i="7"/>
  <c r="R150" i="7"/>
  <c r="S150" i="7"/>
  <c r="T150" i="7"/>
  <c r="U150" i="7"/>
  <c r="P151" i="7"/>
  <c r="Q151" i="7"/>
  <c r="R151" i="7"/>
  <c r="S151" i="7"/>
  <c r="T151" i="7"/>
  <c r="U151" i="7"/>
  <c r="P152" i="7"/>
  <c r="Q152" i="7"/>
  <c r="R152" i="7"/>
  <c r="S152" i="7"/>
  <c r="T152" i="7"/>
  <c r="U152" i="7"/>
  <c r="P153" i="7"/>
  <c r="Q153" i="7"/>
  <c r="R153" i="7"/>
  <c r="S153" i="7"/>
  <c r="T153" i="7"/>
  <c r="U153" i="7"/>
  <c r="P154" i="7"/>
  <c r="Q154" i="7"/>
  <c r="R154" i="7"/>
  <c r="S154" i="7"/>
  <c r="T154" i="7"/>
  <c r="U154" i="7"/>
  <c r="P155" i="7"/>
  <c r="Q155" i="7"/>
  <c r="R155" i="7"/>
  <c r="S155" i="7"/>
  <c r="T155" i="7"/>
  <c r="U155" i="7"/>
  <c r="P156" i="7"/>
  <c r="Q156" i="7"/>
  <c r="R156" i="7"/>
  <c r="S156" i="7"/>
  <c r="T156" i="7"/>
  <c r="U156" i="7"/>
  <c r="P157" i="7"/>
  <c r="Q157" i="7"/>
  <c r="R157" i="7"/>
  <c r="S157" i="7"/>
  <c r="T157" i="7"/>
  <c r="U157" i="7"/>
  <c r="P158" i="7"/>
  <c r="Q158" i="7"/>
  <c r="R158" i="7"/>
  <c r="S158" i="7"/>
  <c r="T158" i="7"/>
  <c r="U158" i="7"/>
  <c r="P159" i="7"/>
  <c r="Q159" i="7"/>
  <c r="R159" i="7"/>
  <c r="S159" i="7"/>
  <c r="T159" i="7"/>
  <c r="U159" i="7"/>
  <c r="P160" i="7"/>
  <c r="Q160" i="7"/>
  <c r="R160" i="7"/>
  <c r="S160" i="7"/>
  <c r="T160" i="7"/>
  <c r="U160" i="7"/>
  <c r="P161" i="7"/>
  <c r="Q161" i="7"/>
  <c r="R161" i="7"/>
  <c r="S161" i="7"/>
  <c r="T161" i="7"/>
  <c r="U161" i="7"/>
  <c r="P162" i="7"/>
  <c r="Q162" i="7"/>
  <c r="R162" i="7"/>
  <c r="S162" i="7"/>
  <c r="T162" i="7"/>
  <c r="U162" i="7"/>
  <c r="P163" i="7"/>
  <c r="Q163" i="7"/>
  <c r="R163" i="7"/>
  <c r="S163" i="7"/>
  <c r="T163" i="7"/>
  <c r="U163" i="7"/>
  <c r="P164" i="7"/>
  <c r="Q164" i="7"/>
  <c r="R164" i="7"/>
  <c r="S164" i="7"/>
  <c r="T164" i="7"/>
  <c r="U164" i="7"/>
  <c r="P165" i="7"/>
  <c r="Q165" i="7"/>
  <c r="R165" i="7"/>
  <c r="S165" i="7"/>
  <c r="T165" i="7"/>
  <c r="U165" i="7"/>
  <c r="P166" i="7"/>
  <c r="Q166" i="7"/>
  <c r="R166" i="7"/>
  <c r="S166" i="7"/>
  <c r="T166" i="7"/>
  <c r="U166" i="7"/>
  <c r="P167" i="7"/>
  <c r="Q167" i="7"/>
  <c r="R167" i="7"/>
  <c r="S167" i="7"/>
  <c r="T167" i="7"/>
  <c r="U167" i="7"/>
  <c r="P168" i="7"/>
  <c r="Q168" i="7"/>
  <c r="R168" i="7"/>
  <c r="S168" i="7"/>
  <c r="T168" i="7"/>
  <c r="U168" i="7"/>
  <c r="P169" i="7"/>
  <c r="Q169" i="7"/>
  <c r="R169" i="7"/>
  <c r="S169" i="7"/>
  <c r="T169" i="7"/>
  <c r="U169" i="7"/>
  <c r="P170" i="7"/>
  <c r="Q170" i="7"/>
  <c r="R170" i="7"/>
  <c r="S170" i="7"/>
  <c r="T170" i="7"/>
  <c r="U170" i="7"/>
  <c r="P171" i="7"/>
  <c r="Q171" i="7"/>
  <c r="R171" i="7"/>
  <c r="S171" i="7"/>
  <c r="T171" i="7"/>
  <c r="U171" i="7"/>
  <c r="P172" i="7"/>
  <c r="Q172" i="7"/>
  <c r="R172" i="7"/>
  <c r="S172" i="7"/>
  <c r="T172" i="7"/>
  <c r="U172" i="7"/>
  <c r="P173" i="7"/>
  <c r="Q173" i="7"/>
  <c r="R173" i="7"/>
  <c r="S173" i="7"/>
  <c r="T173" i="7"/>
  <c r="U173" i="7"/>
  <c r="P174" i="7"/>
  <c r="Q174" i="7"/>
  <c r="R174" i="7"/>
  <c r="S174" i="7"/>
  <c r="T174" i="7"/>
  <c r="U174" i="7"/>
  <c r="P175" i="7"/>
  <c r="Q175" i="7"/>
  <c r="R175" i="7"/>
  <c r="S175" i="7"/>
  <c r="T175" i="7"/>
  <c r="U175" i="7"/>
  <c r="P176" i="7"/>
  <c r="Q176" i="7"/>
  <c r="R176" i="7"/>
  <c r="S176" i="7"/>
  <c r="T176" i="7"/>
  <c r="U176" i="7"/>
  <c r="P177" i="7"/>
  <c r="Q177" i="7"/>
  <c r="R177" i="7"/>
  <c r="S177" i="7"/>
  <c r="T177" i="7"/>
  <c r="U177" i="7"/>
  <c r="P178" i="7"/>
  <c r="Q178" i="7"/>
  <c r="R178" i="7"/>
  <c r="S178" i="7"/>
  <c r="T178" i="7"/>
  <c r="U178" i="7"/>
  <c r="P179" i="7"/>
  <c r="Q179" i="7"/>
  <c r="R179" i="7"/>
  <c r="S179" i="7"/>
  <c r="T179" i="7"/>
  <c r="U179" i="7"/>
  <c r="P180" i="7"/>
  <c r="Q180" i="7"/>
  <c r="R180" i="7"/>
  <c r="S180" i="7"/>
  <c r="T180" i="7"/>
  <c r="U180" i="7"/>
  <c r="P181" i="7"/>
  <c r="Q181" i="7"/>
  <c r="R181" i="7"/>
  <c r="S181" i="7"/>
  <c r="T181" i="7"/>
  <c r="U181" i="7"/>
  <c r="P182" i="7"/>
  <c r="Q182" i="7"/>
  <c r="R182" i="7"/>
  <c r="S182" i="7"/>
  <c r="T182" i="7"/>
  <c r="U182" i="7"/>
  <c r="P183" i="7"/>
  <c r="Q183" i="7"/>
  <c r="R183" i="7"/>
  <c r="S183" i="7"/>
  <c r="T183" i="7"/>
  <c r="U183" i="7"/>
  <c r="P184" i="7"/>
  <c r="Q184" i="7"/>
  <c r="R184" i="7"/>
  <c r="S184" i="7"/>
  <c r="T184" i="7"/>
  <c r="U184" i="7"/>
  <c r="P185" i="7"/>
  <c r="Q185" i="7"/>
  <c r="R185" i="7"/>
  <c r="S185" i="7"/>
  <c r="T185" i="7"/>
  <c r="U185" i="7"/>
  <c r="P186" i="7"/>
  <c r="Q186" i="7"/>
  <c r="R186" i="7"/>
  <c r="S186" i="7"/>
  <c r="T186" i="7"/>
  <c r="U186" i="7"/>
  <c r="P187" i="7"/>
  <c r="Q187" i="7"/>
  <c r="R187" i="7"/>
  <c r="S187" i="7"/>
  <c r="T187" i="7"/>
  <c r="U187" i="7"/>
  <c r="P188" i="7"/>
  <c r="Q188" i="7"/>
  <c r="R188" i="7"/>
  <c r="S188" i="7"/>
  <c r="T188" i="7"/>
  <c r="U188" i="7"/>
  <c r="P189" i="7"/>
  <c r="Q189" i="7"/>
  <c r="R189" i="7"/>
  <c r="S189" i="7"/>
  <c r="T189" i="7"/>
  <c r="U189" i="7"/>
  <c r="P190" i="7"/>
  <c r="Q190" i="7"/>
  <c r="R190" i="7"/>
  <c r="S190" i="7"/>
  <c r="T190" i="7"/>
  <c r="U190" i="7"/>
  <c r="P191" i="7"/>
  <c r="Q191" i="7"/>
  <c r="R191" i="7"/>
  <c r="S191" i="7"/>
  <c r="T191" i="7"/>
  <c r="U191" i="7"/>
  <c r="P192" i="7"/>
  <c r="Q192" i="7"/>
  <c r="R192" i="7"/>
  <c r="S192" i="7"/>
  <c r="T192" i="7"/>
  <c r="U192" i="7"/>
  <c r="P193" i="7"/>
  <c r="Q193" i="7"/>
  <c r="R193" i="7"/>
  <c r="S193" i="7"/>
  <c r="T193" i="7"/>
  <c r="U193" i="7"/>
  <c r="P194" i="7"/>
  <c r="Q194" i="7"/>
  <c r="R194" i="7"/>
  <c r="S194" i="7"/>
  <c r="T194" i="7"/>
  <c r="U194" i="7"/>
  <c r="P195" i="7"/>
  <c r="Q195" i="7"/>
  <c r="R195" i="7"/>
  <c r="S195" i="7"/>
  <c r="T195" i="7"/>
  <c r="U195" i="7"/>
  <c r="P196" i="7"/>
  <c r="Q196" i="7"/>
  <c r="R196" i="7"/>
  <c r="S196" i="7"/>
  <c r="T196" i="7"/>
  <c r="U196" i="7"/>
  <c r="P197" i="7"/>
  <c r="Q197" i="7"/>
  <c r="R197" i="7"/>
  <c r="S197" i="7"/>
  <c r="T197" i="7"/>
  <c r="U197" i="7"/>
  <c r="P198" i="7"/>
  <c r="Q198" i="7"/>
  <c r="R198" i="7"/>
  <c r="S198" i="7"/>
  <c r="T198" i="7"/>
  <c r="U198" i="7"/>
  <c r="P199" i="7"/>
  <c r="Q199" i="7"/>
  <c r="R199" i="7"/>
  <c r="S199" i="7"/>
  <c r="T199" i="7"/>
  <c r="U199" i="7"/>
  <c r="P200" i="7"/>
  <c r="Q200" i="7"/>
  <c r="R200" i="7"/>
  <c r="S200" i="7"/>
  <c r="T200" i="7"/>
  <c r="U200" i="7"/>
  <c r="P201" i="7"/>
  <c r="Q201" i="7"/>
  <c r="R201" i="7"/>
  <c r="S201" i="7"/>
  <c r="T201" i="7"/>
  <c r="U201" i="7"/>
  <c r="P202" i="7"/>
  <c r="Q202" i="7"/>
  <c r="R202" i="7"/>
  <c r="S202" i="7"/>
  <c r="T202" i="7"/>
  <c r="U202" i="7"/>
  <c r="P203" i="7"/>
  <c r="Q203" i="7"/>
  <c r="R203" i="7"/>
  <c r="S203" i="7"/>
  <c r="T203" i="7"/>
  <c r="U203" i="7"/>
  <c r="P204" i="7"/>
  <c r="Q204" i="7"/>
  <c r="R204" i="7"/>
  <c r="S204" i="7"/>
  <c r="T204" i="7"/>
  <c r="U204" i="7"/>
  <c r="P205" i="7"/>
  <c r="Q205" i="7"/>
  <c r="R205" i="7"/>
  <c r="S205" i="7"/>
  <c r="T205" i="7"/>
  <c r="U205" i="7"/>
  <c r="P206" i="7"/>
  <c r="Q206" i="7"/>
  <c r="R206" i="7"/>
  <c r="S206" i="7"/>
  <c r="T206" i="7"/>
  <c r="U206" i="7"/>
  <c r="P207" i="7"/>
  <c r="Q207" i="7"/>
  <c r="R207" i="7"/>
  <c r="S207" i="7"/>
  <c r="T207" i="7"/>
  <c r="U207" i="7"/>
  <c r="P208" i="7"/>
  <c r="Q208" i="7"/>
  <c r="R208" i="7"/>
  <c r="S208" i="7"/>
  <c r="T208" i="7"/>
  <c r="U208" i="7"/>
  <c r="P209" i="7"/>
  <c r="Q209" i="7"/>
  <c r="R209" i="7"/>
  <c r="S209" i="7"/>
  <c r="T209" i="7"/>
  <c r="U209" i="7"/>
  <c r="P210" i="7"/>
  <c r="Q210" i="7"/>
  <c r="R210" i="7"/>
  <c r="S210" i="7"/>
  <c r="T210" i="7"/>
  <c r="U210" i="7"/>
  <c r="P211" i="7"/>
  <c r="Q211" i="7"/>
  <c r="R211" i="7"/>
  <c r="S211" i="7"/>
  <c r="T211" i="7"/>
  <c r="U211" i="7"/>
  <c r="P212" i="7"/>
  <c r="Q212" i="7"/>
  <c r="R212" i="7"/>
  <c r="S212" i="7"/>
  <c r="T212" i="7"/>
  <c r="U212" i="7"/>
  <c r="P213" i="7"/>
  <c r="Q213" i="7"/>
  <c r="R213" i="7"/>
  <c r="S213" i="7"/>
  <c r="T213" i="7"/>
  <c r="U213" i="7"/>
  <c r="P214" i="7"/>
  <c r="Q214" i="7"/>
  <c r="R214" i="7"/>
  <c r="S214" i="7"/>
  <c r="T214" i="7"/>
  <c r="U214" i="7"/>
  <c r="P215" i="7"/>
  <c r="Q215" i="7"/>
  <c r="R215" i="7"/>
  <c r="S215" i="7"/>
  <c r="T215" i="7"/>
  <c r="U215" i="7"/>
  <c r="P216" i="7"/>
  <c r="Q216" i="7"/>
  <c r="R216" i="7"/>
  <c r="S216" i="7"/>
  <c r="T216" i="7"/>
  <c r="U216" i="7"/>
  <c r="P217" i="7"/>
  <c r="Q217" i="7"/>
  <c r="R217" i="7"/>
  <c r="S217" i="7"/>
  <c r="T217" i="7"/>
  <c r="U217" i="7"/>
  <c r="P218" i="7"/>
  <c r="Q218" i="7"/>
  <c r="R218" i="7"/>
  <c r="S218" i="7"/>
  <c r="T218" i="7"/>
  <c r="U218" i="7"/>
  <c r="P219" i="7"/>
  <c r="Q219" i="7"/>
  <c r="R219" i="7"/>
  <c r="S219" i="7"/>
  <c r="T219" i="7"/>
  <c r="U219" i="7"/>
  <c r="P220" i="7"/>
  <c r="Q220" i="7"/>
  <c r="R220" i="7"/>
  <c r="S220" i="7"/>
  <c r="T220" i="7"/>
  <c r="U220" i="7"/>
  <c r="P221" i="7"/>
  <c r="Q221" i="7"/>
  <c r="R221" i="7"/>
  <c r="S221" i="7"/>
  <c r="T221" i="7"/>
  <c r="U221" i="7"/>
  <c r="P222" i="7"/>
  <c r="Q222" i="7"/>
  <c r="R222" i="7"/>
  <c r="S222" i="7"/>
  <c r="T222" i="7"/>
  <c r="U222" i="7"/>
  <c r="P223" i="7"/>
  <c r="Q223" i="7"/>
  <c r="R223" i="7"/>
  <c r="S223" i="7"/>
  <c r="T223" i="7"/>
  <c r="U223" i="7"/>
  <c r="P224" i="7"/>
  <c r="Q224" i="7"/>
  <c r="R224" i="7"/>
  <c r="S224" i="7"/>
  <c r="T224" i="7"/>
  <c r="U224" i="7"/>
  <c r="P225" i="7"/>
  <c r="Q225" i="7"/>
  <c r="R225" i="7"/>
  <c r="S225" i="7"/>
  <c r="T225" i="7"/>
  <c r="U225" i="7"/>
  <c r="P226" i="7"/>
  <c r="Q226" i="7"/>
  <c r="R226" i="7"/>
  <c r="S226" i="7"/>
  <c r="T226" i="7"/>
  <c r="U226" i="7"/>
  <c r="P227" i="7"/>
  <c r="Q227" i="7"/>
  <c r="R227" i="7"/>
  <c r="S227" i="7"/>
  <c r="T227" i="7"/>
  <c r="U227" i="7"/>
  <c r="P228" i="7"/>
  <c r="Q228" i="7"/>
  <c r="R228" i="7"/>
  <c r="S228" i="7"/>
  <c r="T228" i="7"/>
  <c r="U228" i="7"/>
  <c r="P229" i="7"/>
  <c r="Q229" i="7"/>
  <c r="R229" i="7"/>
  <c r="S229" i="7"/>
  <c r="T229" i="7"/>
  <c r="U229" i="7"/>
  <c r="P230" i="7"/>
  <c r="Q230" i="7"/>
  <c r="R230" i="7"/>
  <c r="S230" i="7"/>
  <c r="T230" i="7"/>
  <c r="U230" i="7"/>
  <c r="P231" i="7"/>
  <c r="Q231" i="7"/>
  <c r="R231" i="7"/>
  <c r="S231" i="7"/>
  <c r="T231" i="7"/>
  <c r="U231" i="7"/>
  <c r="P232" i="7"/>
  <c r="Q232" i="7"/>
  <c r="R232" i="7"/>
  <c r="S232" i="7"/>
  <c r="T232" i="7"/>
  <c r="U232" i="7"/>
  <c r="P233" i="7"/>
  <c r="Q233" i="7"/>
  <c r="R233" i="7"/>
  <c r="S233" i="7"/>
  <c r="T233" i="7"/>
  <c r="U233" i="7"/>
  <c r="P234" i="7"/>
  <c r="Q234" i="7"/>
  <c r="R234" i="7"/>
  <c r="S234" i="7"/>
  <c r="T234" i="7"/>
  <c r="U234" i="7"/>
  <c r="P235" i="7"/>
  <c r="Q235" i="7"/>
  <c r="R235" i="7"/>
  <c r="S235" i="7"/>
  <c r="T235" i="7"/>
  <c r="U235" i="7"/>
  <c r="P236" i="7"/>
  <c r="Q236" i="7"/>
  <c r="R236" i="7"/>
  <c r="S236" i="7"/>
  <c r="T236" i="7"/>
  <c r="U236" i="7"/>
  <c r="P237" i="7"/>
  <c r="Q237" i="7"/>
  <c r="R237" i="7"/>
  <c r="S237" i="7"/>
  <c r="T237" i="7"/>
  <c r="U237" i="7"/>
  <c r="P238" i="7"/>
  <c r="Q238" i="7"/>
  <c r="R238" i="7"/>
  <c r="S238" i="7"/>
  <c r="T238" i="7"/>
  <c r="U238" i="7"/>
  <c r="P239" i="7"/>
  <c r="Q239" i="7"/>
  <c r="R239" i="7"/>
  <c r="S239" i="7"/>
  <c r="T239" i="7"/>
  <c r="U239" i="7"/>
  <c r="P240" i="7"/>
  <c r="Q240" i="7"/>
  <c r="R240" i="7"/>
  <c r="S240" i="7"/>
  <c r="T240" i="7"/>
  <c r="U240" i="7"/>
  <c r="P241" i="7"/>
  <c r="Q241" i="7"/>
  <c r="R241" i="7"/>
  <c r="S241" i="7"/>
  <c r="T241" i="7"/>
  <c r="U241" i="7"/>
  <c r="P242" i="7"/>
  <c r="Q242" i="7"/>
  <c r="R242" i="7"/>
  <c r="S242" i="7"/>
  <c r="T242" i="7"/>
  <c r="U242" i="7"/>
  <c r="P243" i="7"/>
  <c r="Q243" i="7"/>
  <c r="R243" i="7"/>
  <c r="S243" i="7"/>
  <c r="T243" i="7"/>
  <c r="U243" i="7"/>
  <c r="P244" i="7"/>
  <c r="Q244" i="7"/>
  <c r="R244" i="7"/>
  <c r="S244" i="7"/>
  <c r="T244" i="7"/>
  <c r="U244" i="7"/>
  <c r="P245" i="7"/>
  <c r="Q245" i="7"/>
  <c r="R245" i="7"/>
  <c r="S245" i="7"/>
  <c r="T245" i="7"/>
  <c r="U245" i="7"/>
  <c r="P246" i="7"/>
  <c r="Q246" i="7"/>
  <c r="R246" i="7"/>
  <c r="S246" i="7"/>
  <c r="T246" i="7"/>
  <c r="U246" i="7"/>
  <c r="P247" i="7"/>
  <c r="Q247" i="7"/>
  <c r="R247" i="7"/>
  <c r="S247" i="7"/>
  <c r="T247" i="7"/>
  <c r="U247" i="7"/>
  <c r="P248" i="7"/>
  <c r="Q248" i="7"/>
  <c r="R248" i="7"/>
  <c r="S248" i="7"/>
  <c r="T248" i="7"/>
  <c r="U248" i="7"/>
  <c r="P249" i="7"/>
  <c r="Q249" i="7"/>
  <c r="R249" i="7"/>
  <c r="S249" i="7"/>
  <c r="T249" i="7"/>
  <c r="U249" i="7"/>
  <c r="P250" i="7"/>
  <c r="Q250" i="7"/>
  <c r="R250" i="7"/>
  <c r="S250" i="7"/>
  <c r="T250" i="7"/>
  <c r="U250" i="7"/>
  <c r="P251" i="7"/>
  <c r="Q251" i="7"/>
  <c r="R251" i="7"/>
  <c r="S251" i="7"/>
  <c r="T251" i="7"/>
  <c r="U251" i="7"/>
  <c r="P252" i="7"/>
  <c r="Q252" i="7"/>
  <c r="R252" i="7"/>
  <c r="S252" i="7"/>
  <c r="T252" i="7"/>
  <c r="U252" i="7"/>
  <c r="P253" i="7"/>
  <c r="Q253" i="7"/>
  <c r="R253" i="7"/>
  <c r="S253" i="7"/>
  <c r="T253" i="7"/>
  <c r="U253" i="7"/>
  <c r="P254" i="7"/>
  <c r="Q254" i="7"/>
  <c r="R254" i="7"/>
  <c r="S254" i="7"/>
  <c r="T254" i="7"/>
  <c r="U254" i="7"/>
  <c r="P255" i="7"/>
  <c r="Q255" i="7"/>
  <c r="R255" i="7"/>
  <c r="S255" i="7"/>
  <c r="T255" i="7"/>
  <c r="U255" i="7"/>
  <c r="P256" i="7"/>
  <c r="Q256" i="7"/>
  <c r="R256" i="7"/>
  <c r="S256" i="7"/>
  <c r="T256" i="7"/>
  <c r="U256" i="7"/>
  <c r="P257" i="7"/>
  <c r="Q257" i="7"/>
  <c r="R257" i="7"/>
  <c r="S257" i="7"/>
  <c r="T257" i="7"/>
  <c r="U257" i="7"/>
  <c r="P258" i="7"/>
  <c r="Q258" i="7"/>
  <c r="R258" i="7"/>
  <c r="S258" i="7"/>
  <c r="T258" i="7"/>
  <c r="U258" i="7"/>
  <c r="P259" i="7"/>
  <c r="Q259" i="7"/>
  <c r="R259" i="7"/>
  <c r="S259" i="7"/>
  <c r="T259" i="7"/>
  <c r="U259" i="7"/>
  <c r="P260" i="7"/>
  <c r="Q260" i="7"/>
  <c r="R260" i="7"/>
  <c r="S260" i="7"/>
  <c r="T260" i="7"/>
  <c r="U260" i="7"/>
  <c r="P261" i="7"/>
  <c r="Q261" i="7"/>
  <c r="R261" i="7"/>
  <c r="S261" i="7"/>
  <c r="T261" i="7"/>
  <c r="U261" i="7"/>
  <c r="P262" i="7"/>
  <c r="Q262" i="7"/>
  <c r="R262" i="7"/>
  <c r="S262" i="7"/>
  <c r="T262" i="7"/>
  <c r="U262" i="7"/>
  <c r="P263" i="7"/>
  <c r="Q263" i="7"/>
  <c r="R263" i="7"/>
  <c r="S263" i="7"/>
  <c r="T263" i="7"/>
  <c r="U263" i="7"/>
  <c r="P264" i="7"/>
  <c r="Q264" i="7"/>
  <c r="R264" i="7"/>
  <c r="S264" i="7"/>
  <c r="T264" i="7"/>
  <c r="U264" i="7"/>
  <c r="P265" i="7"/>
  <c r="Q265" i="7"/>
  <c r="R265" i="7"/>
  <c r="S265" i="7"/>
  <c r="T265" i="7"/>
  <c r="U265" i="7"/>
  <c r="P266" i="7"/>
  <c r="Q266" i="7"/>
  <c r="R266" i="7"/>
  <c r="S266" i="7"/>
  <c r="T266" i="7"/>
  <c r="U266" i="7"/>
  <c r="P267" i="7"/>
  <c r="Q267" i="7"/>
  <c r="R267" i="7"/>
  <c r="S267" i="7"/>
  <c r="T267" i="7"/>
  <c r="U267" i="7"/>
  <c r="P268" i="7"/>
  <c r="Q268" i="7"/>
  <c r="R268" i="7"/>
  <c r="S268" i="7"/>
  <c r="T268" i="7"/>
  <c r="U268" i="7"/>
  <c r="P269" i="7"/>
  <c r="Q269" i="7"/>
  <c r="R269" i="7"/>
  <c r="S269" i="7"/>
  <c r="T269" i="7"/>
  <c r="U269" i="7"/>
  <c r="P270" i="7"/>
  <c r="Q270" i="7"/>
  <c r="R270" i="7"/>
  <c r="S270" i="7"/>
  <c r="T270" i="7"/>
  <c r="U270" i="7"/>
  <c r="P271" i="7"/>
  <c r="Q271" i="7"/>
  <c r="R271" i="7"/>
  <c r="S271" i="7"/>
  <c r="T271" i="7"/>
  <c r="U271" i="7"/>
  <c r="P272" i="7"/>
  <c r="Q272" i="7"/>
  <c r="R272" i="7"/>
  <c r="S272" i="7"/>
  <c r="T272" i="7"/>
  <c r="U272" i="7"/>
  <c r="P273" i="7"/>
  <c r="Q273" i="7"/>
  <c r="R273" i="7"/>
  <c r="S273" i="7"/>
  <c r="T273" i="7"/>
  <c r="U273" i="7"/>
  <c r="P274" i="7"/>
  <c r="Q274" i="7"/>
  <c r="R274" i="7"/>
  <c r="S274" i="7"/>
  <c r="T274" i="7"/>
  <c r="U274" i="7"/>
  <c r="P275" i="7"/>
  <c r="Q275" i="7"/>
  <c r="R275" i="7"/>
  <c r="S275" i="7"/>
  <c r="T275" i="7"/>
  <c r="U275" i="7"/>
  <c r="P276" i="7"/>
  <c r="Q276" i="7"/>
  <c r="R276" i="7"/>
  <c r="S276" i="7"/>
  <c r="T276" i="7"/>
  <c r="U276" i="7"/>
  <c r="P277" i="7"/>
  <c r="Q277" i="7"/>
  <c r="R277" i="7"/>
  <c r="S277" i="7"/>
  <c r="T277" i="7"/>
  <c r="U277" i="7"/>
  <c r="U4" i="7" l="1"/>
  <c r="T4" i="7"/>
  <c r="S4" i="7"/>
  <c r="R4" i="7"/>
  <c r="Q4" i="7"/>
  <c r="P4" i="7"/>
  <c r="X275" i="7"/>
  <c r="Y275" i="7"/>
  <c r="Z275" i="7"/>
  <c r="AA275" i="7"/>
  <c r="AB275" i="7"/>
  <c r="AC275" i="7"/>
  <c r="AD275" i="7"/>
  <c r="AE275" i="7"/>
  <c r="AF275" i="7"/>
  <c r="AG275" i="7"/>
  <c r="X276" i="7"/>
  <c r="Y276" i="7"/>
  <c r="Z276" i="7"/>
  <c r="AA276" i="7"/>
  <c r="AB276" i="7"/>
  <c r="AC276" i="7"/>
  <c r="AD276" i="7"/>
  <c r="AE276" i="7"/>
  <c r="AF276" i="7"/>
  <c r="AG276" i="7"/>
  <c r="X277" i="7"/>
  <c r="Y277" i="7"/>
  <c r="Z277" i="7"/>
  <c r="AA277" i="7"/>
  <c r="AB277" i="7"/>
  <c r="AC277" i="7"/>
  <c r="AD277" i="7"/>
  <c r="AE277" i="7"/>
  <c r="AF277" i="7"/>
  <c r="AG277" i="7"/>
  <c r="W275" i="7"/>
  <c r="W276" i="7"/>
  <c r="W277" i="7"/>
  <c r="W5" i="7"/>
  <c r="X5" i="7"/>
  <c r="Y5" i="7"/>
  <c r="Z5" i="7"/>
  <c r="AA5" i="7"/>
  <c r="AB5" i="7"/>
  <c r="AC5" i="7"/>
  <c r="AD5" i="7"/>
  <c r="AE5" i="7"/>
  <c r="AF5" i="7"/>
  <c r="AG5" i="7"/>
  <c r="W6" i="7"/>
  <c r="X6" i="7"/>
  <c r="Y6" i="7"/>
  <c r="Z6" i="7"/>
  <c r="AA6" i="7"/>
  <c r="AB6" i="7"/>
  <c r="AC6" i="7"/>
  <c r="AD6" i="7"/>
  <c r="AE6" i="7"/>
  <c r="AF6" i="7"/>
  <c r="AG6" i="7"/>
  <c r="W7" i="7"/>
  <c r="X7" i="7"/>
  <c r="Y7" i="7"/>
  <c r="Z7" i="7"/>
  <c r="AA7" i="7"/>
  <c r="AB7" i="7"/>
  <c r="AC7" i="7"/>
  <c r="AD7" i="7"/>
  <c r="AE7" i="7"/>
  <c r="AF7" i="7"/>
  <c r="AG7" i="7"/>
  <c r="W8" i="7"/>
  <c r="X8" i="7"/>
  <c r="Y8" i="7"/>
  <c r="Z8" i="7"/>
  <c r="AA8" i="7"/>
  <c r="AB8" i="7"/>
  <c r="AC8" i="7"/>
  <c r="AD8" i="7"/>
  <c r="AE8" i="7"/>
  <c r="AF8" i="7"/>
  <c r="AG8" i="7"/>
  <c r="W9" i="7"/>
  <c r="X9" i="7"/>
  <c r="Y9" i="7"/>
  <c r="Z9" i="7"/>
  <c r="AA9" i="7"/>
  <c r="AB9" i="7"/>
  <c r="AC9" i="7"/>
  <c r="AD9" i="7"/>
  <c r="AE9" i="7"/>
  <c r="AF9" i="7"/>
  <c r="AG9" i="7"/>
  <c r="W10" i="7"/>
  <c r="X10" i="7"/>
  <c r="Y10" i="7"/>
  <c r="Z10" i="7"/>
  <c r="AA10" i="7"/>
  <c r="AB10" i="7"/>
  <c r="AC10" i="7"/>
  <c r="AD10" i="7"/>
  <c r="AE10" i="7"/>
  <c r="AF10" i="7"/>
  <c r="AG10" i="7"/>
  <c r="W11" i="7"/>
  <c r="X11" i="7"/>
  <c r="Y11" i="7"/>
  <c r="Z11" i="7"/>
  <c r="AA11" i="7"/>
  <c r="AB11" i="7"/>
  <c r="AC11" i="7"/>
  <c r="AD11" i="7"/>
  <c r="AE11" i="7"/>
  <c r="AF11" i="7"/>
  <c r="AG11" i="7"/>
  <c r="W12" i="7"/>
  <c r="X12" i="7"/>
  <c r="Y12" i="7"/>
  <c r="Z12" i="7"/>
  <c r="AA12" i="7"/>
  <c r="AB12" i="7"/>
  <c r="AC12" i="7"/>
  <c r="AD12" i="7"/>
  <c r="AE12" i="7"/>
  <c r="AF12" i="7"/>
  <c r="AG12" i="7"/>
  <c r="W13" i="7"/>
  <c r="X13" i="7"/>
  <c r="Y13" i="7"/>
  <c r="Z13" i="7"/>
  <c r="AA13" i="7"/>
  <c r="AB13" i="7"/>
  <c r="AC13" i="7"/>
  <c r="AD13" i="7"/>
  <c r="AE13" i="7"/>
  <c r="AF13" i="7"/>
  <c r="AG13" i="7"/>
  <c r="W14" i="7"/>
  <c r="X14" i="7"/>
  <c r="Y14" i="7"/>
  <c r="Z14" i="7"/>
  <c r="AA14" i="7"/>
  <c r="AB14" i="7"/>
  <c r="AC14" i="7"/>
  <c r="AD14" i="7"/>
  <c r="AE14" i="7"/>
  <c r="AF14" i="7"/>
  <c r="AG14" i="7"/>
  <c r="W15" i="7"/>
  <c r="X15" i="7"/>
  <c r="Y15" i="7"/>
  <c r="Z15" i="7"/>
  <c r="AA15" i="7"/>
  <c r="AB15" i="7"/>
  <c r="AC15" i="7"/>
  <c r="AD15" i="7"/>
  <c r="AE15" i="7"/>
  <c r="AF15" i="7"/>
  <c r="AG15" i="7"/>
  <c r="W16" i="7"/>
  <c r="X16" i="7"/>
  <c r="Y16" i="7"/>
  <c r="Z16" i="7"/>
  <c r="AA16" i="7"/>
  <c r="AB16" i="7"/>
  <c r="AC16" i="7"/>
  <c r="AD16" i="7"/>
  <c r="AE16" i="7"/>
  <c r="AF16" i="7"/>
  <c r="AG16" i="7"/>
  <c r="W17" i="7"/>
  <c r="X17" i="7"/>
  <c r="Y17" i="7"/>
  <c r="Z17" i="7"/>
  <c r="AA17" i="7"/>
  <c r="AB17" i="7"/>
  <c r="AC17" i="7"/>
  <c r="AD17" i="7"/>
  <c r="AE17" i="7"/>
  <c r="AF17" i="7"/>
  <c r="AG17" i="7"/>
  <c r="W18" i="7"/>
  <c r="X18" i="7"/>
  <c r="Y18" i="7"/>
  <c r="Z18" i="7"/>
  <c r="AA18" i="7"/>
  <c r="AB18" i="7"/>
  <c r="AC18" i="7"/>
  <c r="AD18" i="7"/>
  <c r="AE18" i="7"/>
  <c r="AF18" i="7"/>
  <c r="AG18" i="7"/>
  <c r="W19" i="7"/>
  <c r="X19" i="7"/>
  <c r="Y19" i="7"/>
  <c r="Z19" i="7"/>
  <c r="AA19" i="7"/>
  <c r="AB19" i="7"/>
  <c r="AC19" i="7"/>
  <c r="AD19" i="7"/>
  <c r="AE19" i="7"/>
  <c r="AF19" i="7"/>
  <c r="AG19" i="7"/>
  <c r="W20" i="7"/>
  <c r="X20" i="7"/>
  <c r="Y20" i="7"/>
  <c r="Z20" i="7"/>
  <c r="AA20" i="7"/>
  <c r="AB20" i="7"/>
  <c r="AC20" i="7"/>
  <c r="AD20" i="7"/>
  <c r="AE20" i="7"/>
  <c r="AF20" i="7"/>
  <c r="AG20" i="7"/>
  <c r="W21" i="7"/>
  <c r="X21" i="7"/>
  <c r="Y21" i="7"/>
  <c r="Z21" i="7"/>
  <c r="AA21" i="7"/>
  <c r="AB21" i="7"/>
  <c r="AC21" i="7"/>
  <c r="AD21" i="7"/>
  <c r="AE21" i="7"/>
  <c r="AF21" i="7"/>
  <c r="AG21" i="7"/>
  <c r="W22" i="7"/>
  <c r="X22" i="7"/>
  <c r="Y22" i="7"/>
  <c r="Z22" i="7"/>
  <c r="AA22" i="7"/>
  <c r="AB22" i="7"/>
  <c r="AC22" i="7"/>
  <c r="AD22" i="7"/>
  <c r="AE22" i="7"/>
  <c r="AF22" i="7"/>
  <c r="AG22" i="7"/>
  <c r="W23" i="7"/>
  <c r="X23" i="7"/>
  <c r="Y23" i="7"/>
  <c r="Z23" i="7"/>
  <c r="AA23" i="7"/>
  <c r="AB23" i="7"/>
  <c r="AC23" i="7"/>
  <c r="AD23" i="7"/>
  <c r="AE23" i="7"/>
  <c r="AF23" i="7"/>
  <c r="AG23" i="7"/>
  <c r="W24" i="7"/>
  <c r="X24" i="7"/>
  <c r="Y24" i="7"/>
  <c r="Z24" i="7"/>
  <c r="AA24" i="7"/>
  <c r="AB24" i="7"/>
  <c r="AC24" i="7"/>
  <c r="AD24" i="7"/>
  <c r="AE24" i="7"/>
  <c r="AF24" i="7"/>
  <c r="AG24" i="7"/>
  <c r="W25" i="7"/>
  <c r="X25" i="7"/>
  <c r="Y25" i="7"/>
  <c r="Z25" i="7"/>
  <c r="AA25" i="7"/>
  <c r="AB25" i="7"/>
  <c r="AC25" i="7"/>
  <c r="AD25" i="7"/>
  <c r="AE25" i="7"/>
  <c r="AF25" i="7"/>
  <c r="AG25" i="7"/>
  <c r="W26" i="7"/>
  <c r="X26" i="7"/>
  <c r="Y26" i="7"/>
  <c r="Z26" i="7"/>
  <c r="AA26" i="7"/>
  <c r="AB26" i="7"/>
  <c r="AC26" i="7"/>
  <c r="AD26" i="7"/>
  <c r="AE26" i="7"/>
  <c r="AF26" i="7"/>
  <c r="AG26" i="7"/>
  <c r="W27" i="7"/>
  <c r="X27" i="7"/>
  <c r="Y27" i="7"/>
  <c r="Z27" i="7"/>
  <c r="AA27" i="7"/>
  <c r="AB27" i="7"/>
  <c r="AC27" i="7"/>
  <c r="AD27" i="7"/>
  <c r="AE27" i="7"/>
  <c r="AF27" i="7"/>
  <c r="AG27" i="7"/>
  <c r="W28" i="7"/>
  <c r="X28" i="7"/>
  <c r="Y28" i="7"/>
  <c r="Z28" i="7"/>
  <c r="AA28" i="7"/>
  <c r="AB28" i="7"/>
  <c r="AC28" i="7"/>
  <c r="AD28" i="7"/>
  <c r="AE28" i="7"/>
  <c r="AF28" i="7"/>
  <c r="AG28" i="7"/>
  <c r="W29" i="7"/>
  <c r="X29" i="7"/>
  <c r="Y29" i="7"/>
  <c r="Z29" i="7"/>
  <c r="AA29" i="7"/>
  <c r="AB29" i="7"/>
  <c r="AC29" i="7"/>
  <c r="AD29" i="7"/>
  <c r="AE29" i="7"/>
  <c r="AF29" i="7"/>
  <c r="AG29" i="7"/>
  <c r="W30" i="7"/>
  <c r="X30" i="7"/>
  <c r="Y30" i="7"/>
  <c r="Z30" i="7"/>
  <c r="AA30" i="7"/>
  <c r="AB30" i="7"/>
  <c r="AC30" i="7"/>
  <c r="AD30" i="7"/>
  <c r="AE30" i="7"/>
  <c r="AF30" i="7"/>
  <c r="AG30" i="7"/>
  <c r="W31" i="7"/>
  <c r="X31" i="7"/>
  <c r="Y31" i="7"/>
  <c r="Z31" i="7"/>
  <c r="AA31" i="7"/>
  <c r="AB31" i="7"/>
  <c r="AC31" i="7"/>
  <c r="AD31" i="7"/>
  <c r="AE31" i="7"/>
  <c r="AF31" i="7"/>
  <c r="AG31" i="7"/>
  <c r="W32" i="7"/>
  <c r="X32" i="7"/>
  <c r="Y32" i="7"/>
  <c r="Z32" i="7"/>
  <c r="AA32" i="7"/>
  <c r="AB32" i="7"/>
  <c r="AC32" i="7"/>
  <c r="AD32" i="7"/>
  <c r="AE32" i="7"/>
  <c r="AF32" i="7"/>
  <c r="AG32" i="7"/>
  <c r="W33" i="7"/>
  <c r="X33" i="7"/>
  <c r="Y33" i="7"/>
  <c r="Z33" i="7"/>
  <c r="AA33" i="7"/>
  <c r="AB33" i="7"/>
  <c r="AC33" i="7"/>
  <c r="AD33" i="7"/>
  <c r="AE33" i="7"/>
  <c r="AF33" i="7"/>
  <c r="AG33" i="7"/>
  <c r="W34" i="7"/>
  <c r="X34" i="7"/>
  <c r="Y34" i="7"/>
  <c r="Z34" i="7"/>
  <c r="AA34" i="7"/>
  <c r="AB34" i="7"/>
  <c r="AC34" i="7"/>
  <c r="AD34" i="7"/>
  <c r="AE34" i="7"/>
  <c r="AF34" i="7"/>
  <c r="AG34" i="7"/>
  <c r="W35" i="7"/>
  <c r="X35" i="7"/>
  <c r="Y35" i="7"/>
  <c r="Z35" i="7"/>
  <c r="AA35" i="7"/>
  <c r="AB35" i="7"/>
  <c r="AC35" i="7"/>
  <c r="AD35" i="7"/>
  <c r="AE35" i="7"/>
  <c r="AF35" i="7"/>
  <c r="AG35" i="7"/>
  <c r="W36" i="7"/>
  <c r="X36" i="7"/>
  <c r="Y36" i="7"/>
  <c r="Z36" i="7"/>
  <c r="AA36" i="7"/>
  <c r="AB36" i="7"/>
  <c r="AC36" i="7"/>
  <c r="AD36" i="7"/>
  <c r="AE36" i="7"/>
  <c r="AF36" i="7"/>
  <c r="AG36" i="7"/>
  <c r="W37" i="7"/>
  <c r="X37" i="7"/>
  <c r="Y37" i="7"/>
  <c r="Z37" i="7"/>
  <c r="AA37" i="7"/>
  <c r="AB37" i="7"/>
  <c r="AC37" i="7"/>
  <c r="AD37" i="7"/>
  <c r="AE37" i="7"/>
  <c r="AF37" i="7"/>
  <c r="AG37" i="7"/>
  <c r="W38" i="7"/>
  <c r="X38" i="7"/>
  <c r="Y38" i="7"/>
  <c r="Z38" i="7"/>
  <c r="AA38" i="7"/>
  <c r="AB38" i="7"/>
  <c r="AC38" i="7"/>
  <c r="AD38" i="7"/>
  <c r="AE38" i="7"/>
  <c r="AF38" i="7"/>
  <c r="AG38" i="7"/>
  <c r="W39" i="7"/>
  <c r="X39" i="7"/>
  <c r="Y39" i="7"/>
  <c r="Z39" i="7"/>
  <c r="AA39" i="7"/>
  <c r="AB39" i="7"/>
  <c r="AC39" i="7"/>
  <c r="AD39" i="7"/>
  <c r="AE39" i="7"/>
  <c r="AF39" i="7"/>
  <c r="AG39" i="7"/>
  <c r="W40" i="7"/>
  <c r="X40" i="7"/>
  <c r="Y40" i="7"/>
  <c r="Z40" i="7"/>
  <c r="AA40" i="7"/>
  <c r="AB40" i="7"/>
  <c r="AC40" i="7"/>
  <c r="AD40" i="7"/>
  <c r="AE40" i="7"/>
  <c r="AF40" i="7"/>
  <c r="AG40" i="7"/>
  <c r="W41" i="7"/>
  <c r="X41" i="7"/>
  <c r="Y41" i="7"/>
  <c r="Z41" i="7"/>
  <c r="AA41" i="7"/>
  <c r="AB41" i="7"/>
  <c r="AC41" i="7"/>
  <c r="AD41" i="7"/>
  <c r="AE41" i="7"/>
  <c r="AF41" i="7"/>
  <c r="AG41" i="7"/>
  <c r="W42" i="7"/>
  <c r="X42" i="7"/>
  <c r="Y42" i="7"/>
  <c r="Z42" i="7"/>
  <c r="AA42" i="7"/>
  <c r="AB42" i="7"/>
  <c r="AC42" i="7"/>
  <c r="AD42" i="7"/>
  <c r="AE42" i="7"/>
  <c r="AF42" i="7"/>
  <c r="AG42" i="7"/>
  <c r="W43" i="7"/>
  <c r="X43" i="7"/>
  <c r="Y43" i="7"/>
  <c r="Z43" i="7"/>
  <c r="AA43" i="7"/>
  <c r="AB43" i="7"/>
  <c r="AC43" i="7"/>
  <c r="AD43" i="7"/>
  <c r="AE43" i="7"/>
  <c r="AF43" i="7"/>
  <c r="AG43" i="7"/>
  <c r="W44" i="7"/>
  <c r="X44" i="7"/>
  <c r="Y44" i="7"/>
  <c r="Z44" i="7"/>
  <c r="AA44" i="7"/>
  <c r="AB44" i="7"/>
  <c r="AC44" i="7"/>
  <c r="AD44" i="7"/>
  <c r="AE44" i="7"/>
  <c r="AF44" i="7"/>
  <c r="AG44" i="7"/>
  <c r="W45" i="7"/>
  <c r="X45" i="7"/>
  <c r="Y45" i="7"/>
  <c r="Z45" i="7"/>
  <c r="AA45" i="7"/>
  <c r="AB45" i="7"/>
  <c r="AC45" i="7"/>
  <c r="AD45" i="7"/>
  <c r="AE45" i="7"/>
  <c r="AF45" i="7"/>
  <c r="AG45" i="7"/>
  <c r="W46" i="7"/>
  <c r="X46" i="7"/>
  <c r="Y46" i="7"/>
  <c r="Z46" i="7"/>
  <c r="AA46" i="7"/>
  <c r="AB46" i="7"/>
  <c r="AC46" i="7"/>
  <c r="AD46" i="7"/>
  <c r="AE46" i="7"/>
  <c r="AF46" i="7"/>
  <c r="AG46" i="7"/>
  <c r="W47" i="7"/>
  <c r="X47" i="7"/>
  <c r="Y47" i="7"/>
  <c r="Z47" i="7"/>
  <c r="AA47" i="7"/>
  <c r="AB47" i="7"/>
  <c r="AC47" i="7"/>
  <c r="AD47" i="7"/>
  <c r="AE47" i="7"/>
  <c r="AF47" i="7"/>
  <c r="AG47" i="7"/>
  <c r="W48" i="7"/>
  <c r="X48" i="7"/>
  <c r="Y48" i="7"/>
  <c r="Z48" i="7"/>
  <c r="AA48" i="7"/>
  <c r="AB48" i="7"/>
  <c r="AC48" i="7"/>
  <c r="AD48" i="7"/>
  <c r="AE48" i="7"/>
  <c r="AF48" i="7"/>
  <c r="AG48" i="7"/>
  <c r="W49" i="7"/>
  <c r="X49" i="7"/>
  <c r="Y49" i="7"/>
  <c r="Z49" i="7"/>
  <c r="AA49" i="7"/>
  <c r="AB49" i="7"/>
  <c r="AC49" i="7"/>
  <c r="AD49" i="7"/>
  <c r="AE49" i="7"/>
  <c r="AF49" i="7"/>
  <c r="AG49" i="7"/>
  <c r="W50" i="7"/>
  <c r="X50" i="7"/>
  <c r="Y50" i="7"/>
  <c r="Z50" i="7"/>
  <c r="AA50" i="7"/>
  <c r="AB50" i="7"/>
  <c r="AC50" i="7"/>
  <c r="AD50" i="7"/>
  <c r="AE50" i="7"/>
  <c r="AF50" i="7"/>
  <c r="AG50" i="7"/>
  <c r="W51" i="7"/>
  <c r="X51" i="7"/>
  <c r="Y51" i="7"/>
  <c r="Z51" i="7"/>
  <c r="AA51" i="7"/>
  <c r="AB51" i="7"/>
  <c r="AC51" i="7"/>
  <c r="AD51" i="7"/>
  <c r="AE51" i="7"/>
  <c r="AF51" i="7"/>
  <c r="AG51" i="7"/>
  <c r="W52" i="7"/>
  <c r="X52" i="7"/>
  <c r="Y52" i="7"/>
  <c r="Z52" i="7"/>
  <c r="AA52" i="7"/>
  <c r="AB52" i="7"/>
  <c r="AC52" i="7"/>
  <c r="AD52" i="7"/>
  <c r="AE52" i="7"/>
  <c r="AF52" i="7"/>
  <c r="AG52" i="7"/>
  <c r="W53" i="7"/>
  <c r="X53" i="7"/>
  <c r="Y53" i="7"/>
  <c r="Z53" i="7"/>
  <c r="AA53" i="7"/>
  <c r="AB53" i="7"/>
  <c r="AC53" i="7"/>
  <c r="AD53" i="7"/>
  <c r="AE53" i="7"/>
  <c r="AF53" i="7"/>
  <c r="AG53" i="7"/>
  <c r="W54" i="7"/>
  <c r="X54" i="7"/>
  <c r="Y54" i="7"/>
  <c r="Z54" i="7"/>
  <c r="AA54" i="7"/>
  <c r="AB54" i="7"/>
  <c r="AC54" i="7"/>
  <c r="AD54" i="7"/>
  <c r="AE54" i="7"/>
  <c r="AF54" i="7"/>
  <c r="AG54" i="7"/>
  <c r="W55" i="7"/>
  <c r="X55" i="7"/>
  <c r="Y55" i="7"/>
  <c r="Z55" i="7"/>
  <c r="AA55" i="7"/>
  <c r="AB55" i="7"/>
  <c r="AC55" i="7"/>
  <c r="AD55" i="7"/>
  <c r="AE55" i="7"/>
  <c r="AF55" i="7"/>
  <c r="AG55" i="7"/>
  <c r="W56" i="7"/>
  <c r="X56" i="7"/>
  <c r="Y56" i="7"/>
  <c r="Z56" i="7"/>
  <c r="AA56" i="7"/>
  <c r="AB56" i="7"/>
  <c r="AC56" i="7"/>
  <c r="AD56" i="7"/>
  <c r="AE56" i="7"/>
  <c r="AF56" i="7"/>
  <c r="AG56" i="7"/>
  <c r="W57" i="7"/>
  <c r="X57" i="7"/>
  <c r="Y57" i="7"/>
  <c r="Z57" i="7"/>
  <c r="AA57" i="7"/>
  <c r="AB57" i="7"/>
  <c r="AC57" i="7"/>
  <c r="AD57" i="7"/>
  <c r="AE57" i="7"/>
  <c r="AF57" i="7"/>
  <c r="AG57" i="7"/>
  <c r="W58" i="7"/>
  <c r="X58" i="7"/>
  <c r="Y58" i="7"/>
  <c r="Z58" i="7"/>
  <c r="AA58" i="7"/>
  <c r="AB58" i="7"/>
  <c r="AC58" i="7"/>
  <c r="AD58" i="7"/>
  <c r="AE58" i="7"/>
  <c r="AF58" i="7"/>
  <c r="AG58" i="7"/>
  <c r="W59" i="7"/>
  <c r="X59" i="7"/>
  <c r="Y59" i="7"/>
  <c r="Z59" i="7"/>
  <c r="AA59" i="7"/>
  <c r="AB59" i="7"/>
  <c r="AC59" i="7"/>
  <c r="AD59" i="7"/>
  <c r="AE59" i="7"/>
  <c r="AF59" i="7"/>
  <c r="AG59" i="7"/>
  <c r="W60" i="7"/>
  <c r="X60" i="7"/>
  <c r="Y60" i="7"/>
  <c r="Z60" i="7"/>
  <c r="AA60" i="7"/>
  <c r="AB60" i="7"/>
  <c r="AC60" i="7"/>
  <c r="AD60" i="7"/>
  <c r="AE60" i="7"/>
  <c r="AF60" i="7"/>
  <c r="AG60" i="7"/>
  <c r="W61" i="7"/>
  <c r="X61" i="7"/>
  <c r="Y61" i="7"/>
  <c r="Z61" i="7"/>
  <c r="AA61" i="7"/>
  <c r="AB61" i="7"/>
  <c r="AC61" i="7"/>
  <c r="AD61" i="7"/>
  <c r="AE61" i="7"/>
  <c r="AF61" i="7"/>
  <c r="AG61" i="7"/>
  <c r="W62" i="7"/>
  <c r="X62" i="7"/>
  <c r="Y62" i="7"/>
  <c r="Z62" i="7"/>
  <c r="AA62" i="7"/>
  <c r="AB62" i="7"/>
  <c r="AC62" i="7"/>
  <c r="AD62" i="7"/>
  <c r="AE62" i="7"/>
  <c r="AF62" i="7"/>
  <c r="AG62" i="7"/>
  <c r="W63" i="7"/>
  <c r="X63" i="7"/>
  <c r="Y63" i="7"/>
  <c r="Z63" i="7"/>
  <c r="AA63" i="7"/>
  <c r="AB63" i="7"/>
  <c r="AC63" i="7"/>
  <c r="AD63" i="7"/>
  <c r="AE63" i="7"/>
  <c r="AF63" i="7"/>
  <c r="AG63" i="7"/>
  <c r="W64" i="7"/>
  <c r="X64" i="7"/>
  <c r="Y64" i="7"/>
  <c r="Z64" i="7"/>
  <c r="AA64" i="7"/>
  <c r="AB64" i="7"/>
  <c r="AC64" i="7"/>
  <c r="AD64" i="7"/>
  <c r="AE64" i="7"/>
  <c r="AF64" i="7"/>
  <c r="AG64" i="7"/>
  <c r="W65" i="7"/>
  <c r="X65" i="7"/>
  <c r="Y65" i="7"/>
  <c r="Z65" i="7"/>
  <c r="AA65" i="7"/>
  <c r="AB65" i="7"/>
  <c r="AC65" i="7"/>
  <c r="AD65" i="7"/>
  <c r="AE65" i="7"/>
  <c r="AF65" i="7"/>
  <c r="AG65" i="7"/>
  <c r="W66" i="7"/>
  <c r="X66" i="7"/>
  <c r="Y66" i="7"/>
  <c r="Z66" i="7"/>
  <c r="AA66" i="7"/>
  <c r="AB66" i="7"/>
  <c r="AC66" i="7"/>
  <c r="AD66" i="7"/>
  <c r="AE66" i="7"/>
  <c r="AF66" i="7"/>
  <c r="AG66" i="7"/>
  <c r="W67" i="7"/>
  <c r="X67" i="7"/>
  <c r="Y67" i="7"/>
  <c r="Z67" i="7"/>
  <c r="AA67" i="7"/>
  <c r="AB67" i="7"/>
  <c r="AC67" i="7"/>
  <c r="AD67" i="7"/>
  <c r="AE67" i="7"/>
  <c r="AF67" i="7"/>
  <c r="AG67" i="7"/>
  <c r="W68" i="7"/>
  <c r="X68" i="7"/>
  <c r="Y68" i="7"/>
  <c r="Z68" i="7"/>
  <c r="AA68" i="7"/>
  <c r="AB68" i="7"/>
  <c r="AC68" i="7"/>
  <c r="AD68" i="7"/>
  <c r="AE68" i="7"/>
  <c r="AF68" i="7"/>
  <c r="AG68" i="7"/>
  <c r="W69" i="7"/>
  <c r="X69" i="7"/>
  <c r="Y69" i="7"/>
  <c r="Z69" i="7"/>
  <c r="AA69" i="7"/>
  <c r="AB69" i="7"/>
  <c r="AC69" i="7"/>
  <c r="AD69" i="7"/>
  <c r="AE69" i="7"/>
  <c r="AF69" i="7"/>
  <c r="AG69" i="7"/>
  <c r="W70" i="7"/>
  <c r="X70" i="7"/>
  <c r="Y70" i="7"/>
  <c r="Z70" i="7"/>
  <c r="AA70" i="7"/>
  <c r="AB70" i="7"/>
  <c r="AC70" i="7"/>
  <c r="AD70" i="7"/>
  <c r="AE70" i="7"/>
  <c r="AF70" i="7"/>
  <c r="AG70" i="7"/>
  <c r="W71" i="7"/>
  <c r="X71" i="7"/>
  <c r="Y71" i="7"/>
  <c r="Z71" i="7"/>
  <c r="AA71" i="7"/>
  <c r="AB71" i="7"/>
  <c r="AC71" i="7"/>
  <c r="AD71" i="7"/>
  <c r="AE71" i="7"/>
  <c r="AF71" i="7"/>
  <c r="AG71" i="7"/>
  <c r="W72" i="7"/>
  <c r="X72" i="7"/>
  <c r="Y72" i="7"/>
  <c r="Z72" i="7"/>
  <c r="AA72" i="7"/>
  <c r="AB72" i="7"/>
  <c r="AC72" i="7"/>
  <c r="AD72" i="7"/>
  <c r="AE72" i="7"/>
  <c r="AF72" i="7"/>
  <c r="AG72" i="7"/>
  <c r="W73" i="7"/>
  <c r="X73" i="7"/>
  <c r="Y73" i="7"/>
  <c r="Z73" i="7"/>
  <c r="AA73" i="7"/>
  <c r="AB73" i="7"/>
  <c r="AC73" i="7"/>
  <c r="AD73" i="7"/>
  <c r="AE73" i="7"/>
  <c r="AF73" i="7"/>
  <c r="AG73" i="7"/>
  <c r="W74" i="7"/>
  <c r="X74" i="7"/>
  <c r="Y74" i="7"/>
  <c r="Z74" i="7"/>
  <c r="AA74" i="7"/>
  <c r="AB74" i="7"/>
  <c r="AC74" i="7"/>
  <c r="AD74" i="7"/>
  <c r="AE74" i="7"/>
  <c r="AF74" i="7"/>
  <c r="AG74" i="7"/>
  <c r="W75" i="7"/>
  <c r="X75" i="7"/>
  <c r="Y75" i="7"/>
  <c r="Z75" i="7"/>
  <c r="AA75" i="7"/>
  <c r="AB75" i="7"/>
  <c r="AC75" i="7"/>
  <c r="AD75" i="7"/>
  <c r="AE75" i="7"/>
  <c r="AF75" i="7"/>
  <c r="AG75" i="7"/>
  <c r="W76" i="7"/>
  <c r="X76" i="7"/>
  <c r="Y76" i="7"/>
  <c r="Z76" i="7"/>
  <c r="AA76" i="7"/>
  <c r="AB76" i="7"/>
  <c r="AC76" i="7"/>
  <c r="AD76" i="7"/>
  <c r="AE76" i="7"/>
  <c r="AF76" i="7"/>
  <c r="AG76" i="7"/>
  <c r="W77" i="7"/>
  <c r="X77" i="7"/>
  <c r="Y77" i="7"/>
  <c r="Z77" i="7"/>
  <c r="AA77" i="7"/>
  <c r="AB77" i="7"/>
  <c r="AC77" i="7"/>
  <c r="AD77" i="7"/>
  <c r="AE77" i="7"/>
  <c r="AF77" i="7"/>
  <c r="AG77" i="7"/>
  <c r="W78" i="7"/>
  <c r="X78" i="7"/>
  <c r="Y78" i="7"/>
  <c r="Z78" i="7"/>
  <c r="AA78" i="7"/>
  <c r="AB78" i="7"/>
  <c r="AC78" i="7"/>
  <c r="AD78" i="7"/>
  <c r="AE78" i="7"/>
  <c r="AF78" i="7"/>
  <c r="AG78" i="7"/>
  <c r="W79" i="7"/>
  <c r="X79" i="7"/>
  <c r="Y79" i="7"/>
  <c r="Z79" i="7"/>
  <c r="AA79" i="7"/>
  <c r="AB79" i="7"/>
  <c r="AC79" i="7"/>
  <c r="AD79" i="7"/>
  <c r="AE79" i="7"/>
  <c r="AF79" i="7"/>
  <c r="AG79" i="7"/>
  <c r="W80" i="7"/>
  <c r="X80" i="7"/>
  <c r="Y80" i="7"/>
  <c r="Z80" i="7"/>
  <c r="AA80" i="7"/>
  <c r="AB80" i="7"/>
  <c r="AC80" i="7"/>
  <c r="AD80" i="7"/>
  <c r="AE80" i="7"/>
  <c r="AF80" i="7"/>
  <c r="AG80" i="7"/>
  <c r="W81" i="7"/>
  <c r="X81" i="7"/>
  <c r="Y81" i="7"/>
  <c r="Z81" i="7"/>
  <c r="AA81" i="7"/>
  <c r="AB81" i="7"/>
  <c r="AC81" i="7"/>
  <c r="AD81" i="7"/>
  <c r="AE81" i="7"/>
  <c r="AF81" i="7"/>
  <c r="AG81" i="7"/>
  <c r="W82" i="7"/>
  <c r="X82" i="7"/>
  <c r="Y82" i="7"/>
  <c r="Z82" i="7"/>
  <c r="AA82" i="7"/>
  <c r="AB82" i="7"/>
  <c r="AC82" i="7"/>
  <c r="AD82" i="7"/>
  <c r="AE82" i="7"/>
  <c r="AF82" i="7"/>
  <c r="AG82" i="7"/>
  <c r="W83" i="7"/>
  <c r="X83" i="7"/>
  <c r="Y83" i="7"/>
  <c r="Z83" i="7"/>
  <c r="AA83" i="7"/>
  <c r="AB83" i="7"/>
  <c r="AC83" i="7"/>
  <c r="AD83" i="7"/>
  <c r="AE83" i="7"/>
  <c r="AF83" i="7"/>
  <c r="AG83" i="7"/>
  <c r="W84" i="7"/>
  <c r="X84" i="7"/>
  <c r="Y84" i="7"/>
  <c r="Z84" i="7"/>
  <c r="AA84" i="7"/>
  <c r="AB84" i="7"/>
  <c r="AC84" i="7"/>
  <c r="AD84" i="7"/>
  <c r="AE84" i="7"/>
  <c r="AF84" i="7"/>
  <c r="AG84" i="7"/>
  <c r="W85" i="7"/>
  <c r="X85" i="7"/>
  <c r="Y85" i="7"/>
  <c r="Z85" i="7"/>
  <c r="AA85" i="7"/>
  <c r="AB85" i="7"/>
  <c r="AC85" i="7"/>
  <c r="AD85" i="7"/>
  <c r="AE85" i="7"/>
  <c r="AF85" i="7"/>
  <c r="AG85" i="7"/>
  <c r="W86" i="7"/>
  <c r="X86" i="7"/>
  <c r="Y86" i="7"/>
  <c r="Z86" i="7"/>
  <c r="AA86" i="7"/>
  <c r="AB86" i="7"/>
  <c r="AC86" i="7"/>
  <c r="AD86" i="7"/>
  <c r="AE86" i="7"/>
  <c r="AF86" i="7"/>
  <c r="AG86" i="7"/>
  <c r="W87" i="7"/>
  <c r="X87" i="7"/>
  <c r="Y87" i="7"/>
  <c r="Z87" i="7"/>
  <c r="AA87" i="7"/>
  <c r="AB87" i="7"/>
  <c r="AC87" i="7"/>
  <c r="AD87" i="7"/>
  <c r="AE87" i="7"/>
  <c r="AF87" i="7"/>
  <c r="AG87" i="7"/>
  <c r="W88" i="7"/>
  <c r="X88" i="7"/>
  <c r="Y88" i="7"/>
  <c r="Z88" i="7"/>
  <c r="AA88" i="7"/>
  <c r="AB88" i="7"/>
  <c r="AC88" i="7"/>
  <c r="AD88" i="7"/>
  <c r="AE88" i="7"/>
  <c r="AF88" i="7"/>
  <c r="AG88" i="7"/>
  <c r="W89" i="7"/>
  <c r="X89" i="7"/>
  <c r="Y89" i="7"/>
  <c r="Z89" i="7"/>
  <c r="AA89" i="7"/>
  <c r="AB89" i="7"/>
  <c r="AC89" i="7"/>
  <c r="AD89" i="7"/>
  <c r="AE89" i="7"/>
  <c r="AF89" i="7"/>
  <c r="AG89" i="7"/>
  <c r="W90" i="7"/>
  <c r="X90" i="7"/>
  <c r="Y90" i="7"/>
  <c r="Z90" i="7"/>
  <c r="AA90" i="7"/>
  <c r="AB90" i="7"/>
  <c r="AC90" i="7"/>
  <c r="AD90" i="7"/>
  <c r="AE90" i="7"/>
  <c r="AF90" i="7"/>
  <c r="AG90" i="7"/>
  <c r="W91" i="7"/>
  <c r="X91" i="7"/>
  <c r="Y91" i="7"/>
  <c r="Z91" i="7"/>
  <c r="AA91" i="7"/>
  <c r="AB91" i="7"/>
  <c r="AC91" i="7"/>
  <c r="AD91" i="7"/>
  <c r="AE91" i="7"/>
  <c r="AF91" i="7"/>
  <c r="AG91" i="7"/>
  <c r="W92" i="7"/>
  <c r="X92" i="7"/>
  <c r="Y92" i="7"/>
  <c r="Z92" i="7"/>
  <c r="AA92" i="7"/>
  <c r="AB92" i="7"/>
  <c r="AC92" i="7"/>
  <c r="AD92" i="7"/>
  <c r="AE92" i="7"/>
  <c r="AF92" i="7"/>
  <c r="AG92" i="7"/>
  <c r="W93" i="7"/>
  <c r="X93" i="7"/>
  <c r="Y93" i="7"/>
  <c r="Z93" i="7"/>
  <c r="AA93" i="7"/>
  <c r="AB93" i="7"/>
  <c r="AC93" i="7"/>
  <c r="AD93" i="7"/>
  <c r="AE93" i="7"/>
  <c r="AF93" i="7"/>
  <c r="AG93" i="7"/>
  <c r="W94" i="7"/>
  <c r="X94" i="7"/>
  <c r="Y94" i="7"/>
  <c r="Z94" i="7"/>
  <c r="AA94" i="7"/>
  <c r="AB94" i="7"/>
  <c r="AC94" i="7"/>
  <c r="AD94" i="7"/>
  <c r="AE94" i="7"/>
  <c r="AF94" i="7"/>
  <c r="AG94" i="7"/>
  <c r="W95" i="7"/>
  <c r="X95" i="7"/>
  <c r="Y95" i="7"/>
  <c r="Z95" i="7"/>
  <c r="AA95" i="7"/>
  <c r="AB95" i="7"/>
  <c r="AC95" i="7"/>
  <c r="AD95" i="7"/>
  <c r="AE95" i="7"/>
  <c r="AF95" i="7"/>
  <c r="AG95" i="7"/>
  <c r="W96" i="7"/>
  <c r="X96" i="7"/>
  <c r="Y96" i="7"/>
  <c r="Z96" i="7"/>
  <c r="AA96" i="7"/>
  <c r="AB96" i="7"/>
  <c r="AC96" i="7"/>
  <c r="AD96" i="7"/>
  <c r="AE96" i="7"/>
  <c r="AF96" i="7"/>
  <c r="AG96" i="7"/>
  <c r="W97" i="7"/>
  <c r="X97" i="7"/>
  <c r="Y97" i="7"/>
  <c r="Z97" i="7"/>
  <c r="AA97" i="7"/>
  <c r="AB97" i="7"/>
  <c r="AC97" i="7"/>
  <c r="AD97" i="7"/>
  <c r="AE97" i="7"/>
  <c r="AF97" i="7"/>
  <c r="AG97" i="7"/>
  <c r="W98" i="7"/>
  <c r="X98" i="7"/>
  <c r="Y98" i="7"/>
  <c r="Z98" i="7"/>
  <c r="AA98" i="7"/>
  <c r="AB98" i="7"/>
  <c r="AC98" i="7"/>
  <c r="AD98" i="7"/>
  <c r="AE98" i="7"/>
  <c r="AF98" i="7"/>
  <c r="AG98" i="7"/>
  <c r="W99" i="7"/>
  <c r="X99" i="7"/>
  <c r="Y99" i="7"/>
  <c r="Z99" i="7"/>
  <c r="AA99" i="7"/>
  <c r="AB99" i="7"/>
  <c r="AC99" i="7"/>
  <c r="AD99" i="7"/>
  <c r="AE99" i="7"/>
  <c r="AF99" i="7"/>
  <c r="AG99" i="7"/>
  <c r="W100" i="7"/>
  <c r="X100" i="7"/>
  <c r="Y100" i="7"/>
  <c r="Z100" i="7"/>
  <c r="AA100" i="7"/>
  <c r="AB100" i="7"/>
  <c r="AC100" i="7"/>
  <c r="AD100" i="7"/>
  <c r="AE100" i="7"/>
  <c r="AF100" i="7"/>
  <c r="AG100" i="7"/>
  <c r="W101" i="7"/>
  <c r="X101" i="7"/>
  <c r="Y101" i="7"/>
  <c r="Z101" i="7"/>
  <c r="AA101" i="7"/>
  <c r="AB101" i="7"/>
  <c r="AC101" i="7"/>
  <c r="AD101" i="7"/>
  <c r="AE101" i="7"/>
  <c r="AF101" i="7"/>
  <c r="AG101" i="7"/>
  <c r="W102" i="7"/>
  <c r="X102" i="7"/>
  <c r="Y102" i="7"/>
  <c r="Z102" i="7"/>
  <c r="AA102" i="7"/>
  <c r="AB102" i="7"/>
  <c r="AC102" i="7"/>
  <c r="AD102" i="7"/>
  <c r="AE102" i="7"/>
  <c r="AF102" i="7"/>
  <c r="AG102" i="7"/>
  <c r="W103" i="7"/>
  <c r="X103" i="7"/>
  <c r="Y103" i="7"/>
  <c r="Z103" i="7"/>
  <c r="AA103" i="7"/>
  <c r="AB103" i="7"/>
  <c r="AC103" i="7"/>
  <c r="AD103" i="7"/>
  <c r="AE103" i="7"/>
  <c r="AF103" i="7"/>
  <c r="AG103" i="7"/>
  <c r="W104" i="7"/>
  <c r="X104" i="7"/>
  <c r="Y104" i="7"/>
  <c r="Z104" i="7"/>
  <c r="AA104" i="7"/>
  <c r="AB104" i="7"/>
  <c r="AC104" i="7"/>
  <c r="AD104" i="7"/>
  <c r="AE104" i="7"/>
  <c r="AF104" i="7"/>
  <c r="AG104" i="7"/>
  <c r="W105" i="7"/>
  <c r="X105" i="7"/>
  <c r="Y105" i="7"/>
  <c r="Z105" i="7"/>
  <c r="AA105" i="7"/>
  <c r="AB105" i="7"/>
  <c r="AC105" i="7"/>
  <c r="AD105" i="7"/>
  <c r="AE105" i="7"/>
  <c r="AF105" i="7"/>
  <c r="AG105" i="7"/>
  <c r="W106" i="7"/>
  <c r="X106" i="7"/>
  <c r="Y106" i="7"/>
  <c r="Z106" i="7"/>
  <c r="AA106" i="7"/>
  <c r="AB106" i="7"/>
  <c r="AC106" i="7"/>
  <c r="AD106" i="7"/>
  <c r="AE106" i="7"/>
  <c r="AF106" i="7"/>
  <c r="AG106" i="7"/>
  <c r="W107" i="7"/>
  <c r="X107" i="7"/>
  <c r="Y107" i="7"/>
  <c r="Z107" i="7"/>
  <c r="AA107" i="7"/>
  <c r="AB107" i="7"/>
  <c r="AC107" i="7"/>
  <c r="AD107" i="7"/>
  <c r="AE107" i="7"/>
  <c r="AF107" i="7"/>
  <c r="AG107" i="7"/>
  <c r="W108" i="7"/>
  <c r="X108" i="7"/>
  <c r="Y108" i="7"/>
  <c r="Z108" i="7"/>
  <c r="AA108" i="7"/>
  <c r="AB108" i="7"/>
  <c r="AC108" i="7"/>
  <c r="AD108" i="7"/>
  <c r="AE108" i="7"/>
  <c r="AF108" i="7"/>
  <c r="AG108" i="7"/>
  <c r="W109" i="7"/>
  <c r="X109" i="7"/>
  <c r="Y109" i="7"/>
  <c r="Z109" i="7"/>
  <c r="AA109" i="7"/>
  <c r="AB109" i="7"/>
  <c r="AC109" i="7"/>
  <c r="AD109" i="7"/>
  <c r="AE109" i="7"/>
  <c r="AF109" i="7"/>
  <c r="AG109" i="7"/>
  <c r="W110" i="7"/>
  <c r="X110" i="7"/>
  <c r="Y110" i="7"/>
  <c r="Z110" i="7"/>
  <c r="AA110" i="7"/>
  <c r="AB110" i="7"/>
  <c r="AC110" i="7"/>
  <c r="AD110" i="7"/>
  <c r="AE110" i="7"/>
  <c r="AF110" i="7"/>
  <c r="AG110" i="7"/>
  <c r="W111" i="7"/>
  <c r="X111" i="7"/>
  <c r="Y111" i="7"/>
  <c r="Z111" i="7"/>
  <c r="AA111" i="7"/>
  <c r="AB111" i="7"/>
  <c r="AC111" i="7"/>
  <c r="AD111" i="7"/>
  <c r="AE111" i="7"/>
  <c r="AF111" i="7"/>
  <c r="AG111" i="7"/>
  <c r="W112" i="7"/>
  <c r="X112" i="7"/>
  <c r="Y112" i="7"/>
  <c r="Z112" i="7"/>
  <c r="AA112" i="7"/>
  <c r="AB112" i="7"/>
  <c r="AC112" i="7"/>
  <c r="AD112" i="7"/>
  <c r="AE112" i="7"/>
  <c r="AF112" i="7"/>
  <c r="AG112" i="7"/>
  <c r="W113" i="7"/>
  <c r="X113" i="7"/>
  <c r="Y113" i="7"/>
  <c r="Z113" i="7"/>
  <c r="AA113" i="7"/>
  <c r="AB113" i="7"/>
  <c r="AC113" i="7"/>
  <c r="AD113" i="7"/>
  <c r="AE113" i="7"/>
  <c r="AF113" i="7"/>
  <c r="AG113" i="7"/>
  <c r="W114" i="7"/>
  <c r="X114" i="7"/>
  <c r="Y114" i="7"/>
  <c r="Z114" i="7"/>
  <c r="AA114" i="7"/>
  <c r="AB114" i="7"/>
  <c r="AC114" i="7"/>
  <c r="AD114" i="7"/>
  <c r="AE114" i="7"/>
  <c r="AF114" i="7"/>
  <c r="AG114" i="7"/>
  <c r="W115" i="7"/>
  <c r="X115" i="7"/>
  <c r="Y115" i="7"/>
  <c r="Z115" i="7"/>
  <c r="AA115" i="7"/>
  <c r="AB115" i="7"/>
  <c r="AC115" i="7"/>
  <c r="AD115" i="7"/>
  <c r="AE115" i="7"/>
  <c r="AF115" i="7"/>
  <c r="AG115" i="7"/>
  <c r="W116" i="7"/>
  <c r="X116" i="7"/>
  <c r="Y116" i="7"/>
  <c r="Z116" i="7"/>
  <c r="AA116" i="7"/>
  <c r="AB116" i="7"/>
  <c r="AC116" i="7"/>
  <c r="AD116" i="7"/>
  <c r="AE116" i="7"/>
  <c r="AF116" i="7"/>
  <c r="AG116" i="7"/>
  <c r="W117" i="7"/>
  <c r="X117" i="7"/>
  <c r="Y117" i="7"/>
  <c r="Z117" i="7"/>
  <c r="AA117" i="7"/>
  <c r="AB117" i="7"/>
  <c r="AC117" i="7"/>
  <c r="AD117" i="7"/>
  <c r="AE117" i="7"/>
  <c r="AF117" i="7"/>
  <c r="AG117" i="7"/>
  <c r="W118" i="7"/>
  <c r="X118" i="7"/>
  <c r="Y118" i="7"/>
  <c r="Z118" i="7"/>
  <c r="AA118" i="7"/>
  <c r="AB118" i="7"/>
  <c r="AC118" i="7"/>
  <c r="AD118" i="7"/>
  <c r="AE118" i="7"/>
  <c r="AF118" i="7"/>
  <c r="AG118" i="7"/>
  <c r="W119" i="7"/>
  <c r="X119" i="7"/>
  <c r="Y119" i="7"/>
  <c r="Z119" i="7"/>
  <c r="AA119" i="7"/>
  <c r="AB119" i="7"/>
  <c r="AC119" i="7"/>
  <c r="AD119" i="7"/>
  <c r="AE119" i="7"/>
  <c r="AF119" i="7"/>
  <c r="AG119" i="7"/>
  <c r="W120" i="7"/>
  <c r="X120" i="7"/>
  <c r="Y120" i="7"/>
  <c r="Z120" i="7"/>
  <c r="AA120" i="7"/>
  <c r="AB120" i="7"/>
  <c r="AC120" i="7"/>
  <c r="AD120" i="7"/>
  <c r="AE120" i="7"/>
  <c r="AF120" i="7"/>
  <c r="AG120" i="7"/>
  <c r="W121" i="7"/>
  <c r="X121" i="7"/>
  <c r="Y121" i="7"/>
  <c r="Z121" i="7"/>
  <c r="AA121" i="7"/>
  <c r="AB121" i="7"/>
  <c r="AC121" i="7"/>
  <c r="AD121" i="7"/>
  <c r="AE121" i="7"/>
  <c r="AF121" i="7"/>
  <c r="AG121" i="7"/>
  <c r="W122" i="7"/>
  <c r="X122" i="7"/>
  <c r="Y122" i="7"/>
  <c r="Z122" i="7"/>
  <c r="AA122" i="7"/>
  <c r="AB122" i="7"/>
  <c r="AC122" i="7"/>
  <c r="AD122" i="7"/>
  <c r="AE122" i="7"/>
  <c r="AF122" i="7"/>
  <c r="AG122" i="7"/>
  <c r="W123" i="7"/>
  <c r="X123" i="7"/>
  <c r="Y123" i="7"/>
  <c r="Z123" i="7"/>
  <c r="AA123" i="7"/>
  <c r="AB123" i="7"/>
  <c r="AC123" i="7"/>
  <c r="AD123" i="7"/>
  <c r="AE123" i="7"/>
  <c r="AF123" i="7"/>
  <c r="AG123" i="7"/>
  <c r="W124" i="7"/>
  <c r="X124" i="7"/>
  <c r="Y124" i="7"/>
  <c r="Z124" i="7"/>
  <c r="AA124" i="7"/>
  <c r="AB124" i="7"/>
  <c r="AC124" i="7"/>
  <c r="AD124" i="7"/>
  <c r="AE124" i="7"/>
  <c r="AF124" i="7"/>
  <c r="AG124" i="7"/>
  <c r="W125" i="7"/>
  <c r="X125" i="7"/>
  <c r="Y125" i="7"/>
  <c r="Z125" i="7"/>
  <c r="AA125" i="7"/>
  <c r="AB125" i="7"/>
  <c r="AC125" i="7"/>
  <c r="AD125" i="7"/>
  <c r="AE125" i="7"/>
  <c r="AF125" i="7"/>
  <c r="AG125" i="7"/>
  <c r="W126" i="7"/>
  <c r="X126" i="7"/>
  <c r="Y126" i="7"/>
  <c r="Z126" i="7"/>
  <c r="AA126" i="7"/>
  <c r="AB126" i="7"/>
  <c r="AC126" i="7"/>
  <c r="AD126" i="7"/>
  <c r="AE126" i="7"/>
  <c r="AF126" i="7"/>
  <c r="AG126" i="7"/>
  <c r="W127" i="7"/>
  <c r="X127" i="7"/>
  <c r="Y127" i="7"/>
  <c r="Z127" i="7"/>
  <c r="AA127" i="7"/>
  <c r="AB127" i="7"/>
  <c r="AC127" i="7"/>
  <c r="AD127" i="7"/>
  <c r="AE127" i="7"/>
  <c r="AF127" i="7"/>
  <c r="AG127" i="7"/>
  <c r="W128" i="7"/>
  <c r="X128" i="7"/>
  <c r="Y128" i="7"/>
  <c r="Z128" i="7"/>
  <c r="AA128" i="7"/>
  <c r="AB128" i="7"/>
  <c r="AC128" i="7"/>
  <c r="AD128" i="7"/>
  <c r="AE128" i="7"/>
  <c r="AF128" i="7"/>
  <c r="AG128" i="7"/>
  <c r="W129" i="7"/>
  <c r="X129" i="7"/>
  <c r="Y129" i="7"/>
  <c r="Z129" i="7"/>
  <c r="AA129" i="7"/>
  <c r="AB129" i="7"/>
  <c r="AC129" i="7"/>
  <c r="AD129" i="7"/>
  <c r="AE129" i="7"/>
  <c r="AF129" i="7"/>
  <c r="AG129" i="7"/>
  <c r="W130" i="7"/>
  <c r="X130" i="7"/>
  <c r="Y130" i="7"/>
  <c r="Z130" i="7"/>
  <c r="AA130" i="7"/>
  <c r="AB130" i="7"/>
  <c r="AC130" i="7"/>
  <c r="AD130" i="7"/>
  <c r="AE130" i="7"/>
  <c r="AF130" i="7"/>
  <c r="AG130" i="7"/>
  <c r="W131" i="7"/>
  <c r="X131" i="7"/>
  <c r="Y131" i="7"/>
  <c r="Z131" i="7"/>
  <c r="AA131" i="7"/>
  <c r="AB131" i="7"/>
  <c r="AC131" i="7"/>
  <c r="AD131" i="7"/>
  <c r="AE131" i="7"/>
  <c r="AF131" i="7"/>
  <c r="AG131" i="7"/>
  <c r="W132" i="7"/>
  <c r="X132" i="7"/>
  <c r="Y132" i="7"/>
  <c r="Z132" i="7"/>
  <c r="AA132" i="7"/>
  <c r="AB132" i="7"/>
  <c r="AC132" i="7"/>
  <c r="AD132" i="7"/>
  <c r="AE132" i="7"/>
  <c r="AF132" i="7"/>
  <c r="AG132" i="7"/>
  <c r="W133" i="7"/>
  <c r="X133" i="7"/>
  <c r="Y133" i="7"/>
  <c r="Z133" i="7"/>
  <c r="AA133" i="7"/>
  <c r="AB133" i="7"/>
  <c r="AC133" i="7"/>
  <c r="AD133" i="7"/>
  <c r="AE133" i="7"/>
  <c r="AF133" i="7"/>
  <c r="AG133" i="7"/>
  <c r="W134" i="7"/>
  <c r="X134" i="7"/>
  <c r="Y134" i="7"/>
  <c r="Z134" i="7"/>
  <c r="AA134" i="7"/>
  <c r="AB134" i="7"/>
  <c r="AC134" i="7"/>
  <c r="AD134" i="7"/>
  <c r="AE134" i="7"/>
  <c r="AF134" i="7"/>
  <c r="AG134" i="7"/>
  <c r="W135" i="7"/>
  <c r="X135" i="7"/>
  <c r="Y135" i="7"/>
  <c r="Z135" i="7"/>
  <c r="AA135" i="7"/>
  <c r="AB135" i="7"/>
  <c r="AC135" i="7"/>
  <c r="AD135" i="7"/>
  <c r="AE135" i="7"/>
  <c r="AF135" i="7"/>
  <c r="AG135" i="7"/>
  <c r="W136" i="7"/>
  <c r="X136" i="7"/>
  <c r="Y136" i="7"/>
  <c r="Z136" i="7"/>
  <c r="AA136" i="7"/>
  <c r="AB136" i="7"/>
  <c r="AC136" i="7"/>
  <c r="AD136" i="7"/>
  <c r="AE136" i="7"/>
  <c r="AF136" i="7"/>
  <c r="AG136" i="7"/>
  <c r="W137" i="7"/>
  <c r="X137" i="7"/>
  <c r="Y137" i="7"/>
  <c r="Z137" i="7"/>
  <c r="AA137" i="7"/>
  <c r="AB137" i="7"/>
  <c r="AC137" i="7"/>
  <c r="AD137" i="7"/>
  <c r="AE137" i="7"/>
  <c r="AF137" i="7"/>
  <c r="AG137" i="7"/>
  <c r="W138" i="7"/>
  <c r="X138" i="7"/>
  <c r="Y138" i="7"/>
  <c r="Z138" i="7"/>
  <c r="AA138" i="7"/>
  <c r="AB138" i="7"/>
  <c r="AC138" i="7"/>
  <c r="AD138" i="7"/>
  <c r="AE138" i="7"/>
  <c r="AF138" i="7"/>
  <c r="AG138" i="7"/>
  <c r="W139" i="7"/>
  <c r="X139" i="7"/>
  <c r="Y139" i="7"/>
  <c r="Z139" i="7"/>
  <c r="AA139" i="7"/>
  <c r="AB139" i="7"/>
  <c r="AC139" i="7"/>
  <c r="AD139" i="7"/>
  <c r="AE139" i="7"/>
  <c r="AF139" i="7"/>
  <c r="AG139" i="7"/>
  <c r="W140" i="7"/>
  <c r="X140" i="7"/>
  <c r="Y140" i="7"/>
  <c r="Z140" i="7"/>
  <c r="AA140" i="7"/>
  <c r="AB140" i="7"/>
  <c r="AC140" i="7"/>
  <c r="AD140" i="7"/>
  <c r="AE140" i="7"/>
  <c r="AF140" i="7"/>
  <c r="AG140" i="7"/>
  <c r="W141" i="7"/>
  <c r="X141" i="7"/>
  <c r="Y141" i="7"/>
  <c r="Z141" i="7"/>
  <c r="AA141" i="7"/>
  <c r="AB141" i="7"/>
  <c r="AC141" i="7"/>
  <c r="AD141" i="7"/>
  <c r="AE141" i="7"/>
  <c r="AF141" i="7"/>
  <c r="AG141" i="7"/>
  <c r="W142" i="7"/>
  <c r="X142" i="7"/>
  <c r="Y142" i="7"/>
  <c r="Z142" i="7"/>
  <c r="AA142" i="7"/>
  <c r="AB142" i="7"/>
  <c r="AC142" i="7"/>
  <c r="AD142" i="7"/>
  <c r="AE142" i="7"/>
  <c r="AF142" i="7"/>
  <c r="AG142" i="7"/>
  <c r="W143" i="7"/>
  <c r="X143" i="7"/>
  <c r="Y143" i="7"/>
  <c r="Z143" i="7"/>
  <c r="AA143" i="7"/>
  <c r="AB143" i="7"/>
  <c r="AC143" i="7"/>
  <c r="AD143" i="7"/>
  <c r="AE143" i="7"/>
  <c r="AF143" i="7"/>
  <c r="AG143" i="7"/>
  <c r="W144" i="7"/>
  <c r="X144" i="7"/>
  <c r="Y144" i="7"/>
  <c r="Z144" i="7"/>
  <c r="AA144" i="7"/>
  <c r="AB144" i="7"/>
  <c r="AC144" i="7"/>
  <c r="AD144" i="7"/>
  <c r="AE144" i="7"/>
  <c r="AF144" i="7"/>
  <c r="AG144" i="7"/>
  <c r="W145" i="7"/>
  <c r="X145" i="7"/>
  <c r="Y145" i="7"/>
  <c r="Z145" i="7"/>
  <c r="AA145" i="7"/>
  <c r="AB145" i="7"/>
  <c r="AC145" i="7"/>
  <c r="AD145" i="7"/>
  <c r="AE145" i="7"/>
  <c r="AF145" i="7"/>
  <c r="AG145" i="7"/>
  <c r="W146" i="7"/>
  <c r="X146" i="7"/>
  <c r="Y146" i="7"/>
  <c r="Z146" i="7"/>
  <c r="AA146" i="7"/>
  <c r="AB146" i="7"/>
  <c r="AC146" i="7"/>
  <c r="AD146" i="7"/>
  <c r="AE146" i="7"/>
  <c r="AF146" i="7"/>
  <c r="AG146" i="7"/>
  <c r="W147" i="7"/>
  <c r="X147" i="7"/>
  <c r="Y147" i="7"/>
  <c r="Z147" i="7"/>
  <c r="AA147" i="7"/>
  <c r="AB147" i="7"/>
  <c r="AC147" i="7"/>
  <c r="AD147" i="7"/>
  <c r="AE147" i="7"/>
  <c r="AF147" i="7"/>
  <c r="AG147" i="7"/>
  <c r="W148" i="7"/>
  <c r="X148" i="7"/>
  <c r="Y148" i="7"/>
  <c r="Z148" i="7"/>
  <c r="AA148" i="7"/>
  <c r="AB148" i="7"/>
  <c r="AC148" i="7"/>
  <c r="AD148" i="7"/>
  <c r="AE148" i="7"/>
  <c r="AF148" i="7"/>
  <c r="AG148" i="7"/>
  <c r="W149" i="7"/>
  <c r="X149" i="7"/>
  <c r="Y149" i="7"/>
  <c r="Z149" i="7"/>
  <c r="AA149" i="7"/>
  <c r="AB149" i="7"/>
  <c r="AC149" i="7"/>
  <c r="AD149" i="7"/>
  <c r="AE149" i="7"/>
  <c r="AF149" i="7"/>
  <c r="AG149" i="7"/>
  <c r="W150" i="7"/>
  <c r="X150" i="7"/>
  <c r="Y150" i="7"/>
  <c r="Z150" i="7"/>
  <c r="AA150" i="7"/>
  <c r="AB150" i="7"/>
  <c r="AC150" i="7"/>
  <c r="AD150" i="7"/>
  <c r="AE150" i="7"/>
  <c r="AF150" i="7"/>
  <c r="AG150" i="7"/>
  <c r="W151" i="7"/>
  <c r="X151" i="7"/>
  <c r="Y151" i="7"/>
  <c r="Z151" i="7"/>
  <c r="AA151" i="7"/>
  <c r="AB151" i="7"/>
  <c r="AC151" i="7"/>
  <c r="AD151" i="7"/>
  <c r="AE151" i="7"/>
  <c r="AF151" i="7"/>
  <c r="AG151" i="7"/>
  <c r="W152" i="7"/>
  <c r="X152" i="7"/>
  <c r="Y152" i="7"/>
  <c r="Z152" i="7"/>
  <c r="AA152" i="7"/>
  <c r="AB152" i="7"/>
  <c r="AC152" i="7"/>
  <c r="AD152" i="7"/>
  <c r="AE152" i="7"/>
  <c r="AF152" i="7"/>
  <c r="AG152" i="7"/>
  <c r="W153" i="7"/>
  <c r="X153" i="7"/>
  <c r="Y153" i="7"/>
  <c r="Z153" i="7"/>
  <c r="AA153" i="7"/>
  <c r="AB153" i="7"/>
  <c r="AC153" i="7"/>
  <c r="AD153" i="7"/>
  <c r="AE153" i="7"/>
  <c r="AF153" i="7"/>
  <c r="AG153" i="7"/>
  <c r="W154" i="7"/>
  <c r="X154" i="7"/>
  <c r="Y154" i="7"/>
  <c r="Z154" i="7"/>
  <c r="AA154" i="7"/>
  <c r="AB154" i="7"/>
  <c r="AC154" i="7"/>
  <c r="AD154" i="7"/>
  <c r="AE154" i="7"/>
  <c r="AF154" i="7"/>
  <c r="AG154" i="7"/>
  <c r="W155" i="7"/>
  <c r="X155" i="7"/>
  <c r="Y155" i="7"/>
  <c r="Z155" i="7"/>
  <c r="AA155" i="7"/>
  <c r="AB155" i="7"/>
  <c r="AC155" i="7"/>
  <c r="AD155" i="7"/>
  <c r="AE155" i="7"/>
  <c r="AF155" i="7"/>
  <c r="AG155" i="7"/>
  <c r="W156" i="7"/>
  <c r="X156" i="7"/>
  <c r="Y156" i="7"/>
  <c r="Z156" i="7"/>
  <c r="AA156" i="7"/>
  <c r="AB156" i="7"/>
  <c r="AC156" i="7"/>
  <c r="AD156" i="7"/>
  <c r="AE156" i="7"/>
  <c r="AF156" i="7"/>
  <c r="AG156" i="7"/>
  <c r="W157" i="7"/>
  <c r="X157" i="7"/>
  <c r="Y157" i="7"/>
  <c r="Z157" i="7"/>
  <c r="AA157" i="7"/>
  <c r="AB157" i="7"/>
  <c r="AC157" i="7"/>
  <c r="AD157" i="7"/>
  <c r="AE157" i="7"/>
  <c r="AF157" i="7"/>
  <c r="AG157" i="7"/>
  <c r="W158" i="7"/>
  <c r="X158" i="7"/>
  <c r="Y158" i="7"/>
  <c r="Z158" i="7"/>
  <c r="AA158" i="7"/>
  <c r="AB158" i="7"/>
  <c r="AC158" i="7"/>
  <c r="AD158" i="7"/>
  <c r="AE158" i="7"/>
  <c r="AF158" i="7"/>
  <c r="AG158" i="7"/>
  <c r="W159" i="7"/>
  <c r="X159" i="7"/>
  <c r="Y159" i="7"/>
  <c r="Z159" i="7"/>
  <c r="AA159" i="7"/>
  <c r="AB159" i="7"/>
  <c r="AC159" i="7"/>
  <c r="AD159" i="7"/>
  <c r="AE159" i="7"/>
  <c r="AF159" i="7"/>
  <c r="AG159" i="7"/>
  <c r="W160" i="7"/>
  <c r="X160" i="7"/>
  <c r="Y160" i="7"/>
  <c r="Z160" i="7"/>
  <c r="AA160" i="7"/>
  <c r="AB160" i="7"/>
  <c r="AC160" i="7"/>
  <c r="AD160" i="7"/>
  <c r="AE160" i="7"/>
  <c r="AF160" i="7"/>
  <c r="AG160" i="7"/>
  <c r="W161" i="7"/>
  <c r="X161" i="7"/>
  <c r="Y161" i="7"/>
  <c r="Z161" i="7"/>
  <c r="AA161" i="7"/>
  <c r="AB161" i="7"/>
  <c r="AC161" i="7"/>
  <c r="AD161" i="7"/>
  <c r="AE161" i="7"/>
  <c r="AF161" i="7"/>
  <c r="AG161" i="7"/>
  <c r="W162" i="7"/>
  <c r="X162" i="7"/>
  <c r="Y162" i="7"/>
  <c r="Z162" i="7"/>
  <c r="AA162" i="7"/>
  <c r="AB162" i="7"/>
  <c r="AC162" i="7"/>
  <c r="AD162" i="7"/>
  <c r="AE162" i="7"/>
  <c r="AF162" i="7"/>
  <c r="AG162" i="7"/>
  <c r="W163" i="7"/>
  <c r="X163" i="7"/>
  <c r="Y163" i="7"/>
  <c r="Z163" i="7"/>
  <c r="AA163" i="7"/>
  <c r="AB163" i="7"/>
  <c r="AC163" i="7"/>
  <c r="AD163" i="7"/>
  <c r="AE163" i="7"/>
  <c r="AF163" i="7"/>
  <c r="AG163" i="7"/>
  <c r="W164" i="7"/>
  <c r="X164" i="7"/>
  <c r="Y164" i="7"/>
  <c r="Z164" i="7"/>
  <c r="AA164" i="7"/>
  <c r="AB164" i="7"/>
  <c r="AC164" i="7"/>
  <c r="AD164" i="7"/>
  <c r="AE164" i="7"/>
  <c r="AF164" i="7"/>
  <c r="AG164" i="7"/>
  <c r="W165" i="7"/>
  <c r="X165" i="7"/>
  <c r="Y165" i="7"/>
  <c r="Z165" i="7"/>
  <c r="AA165" i="7"/>
  <c r="AB165" i="7"/>
  <c r="AC165" i="7"/>
  <c r="AD165" i="7"/>
  <c r="AE165" i="7"/>
  <c r="AF165" i="7"/>
  <c r="AG165" i="7"/>
  <c r="W166" i="7"/>
  <c r="X166" i="7"/>
  <c r="Y166" i="7"/>
  <c r="Z166" i="7"/>
  <c r="AA166" i="7"/>
  <c r="AB166" i="7"/>
  <c r="AC166" i="7"/>
  <c r="AD166" i="7"/>
  <c r="AE166" i="7"/>
  <c r="AF166" i="7"/>
  <c r="AG166" i="7"/>
  <c r="W167" i="7"/>
  <c r="X167" i="7"/>
  <c r="Y167" i="7"/>
  <c r="Z167" i="7"/>
  <c r="AA167" i="7"/>
  <c r="AB167" i="7"/>
  <c r="AC167" i="7"/>
  <c r="AD167" i="7"/>
  <c r="AE167" i="7"/>
  <c r="AF167" i="7"/>
  <c r="AG167" i="7"/>
  <c r="W168" i="7"/>
  <c r="X168" i="7"/>
  <c r="Y168" i="7"/>
  <c r="Z168" i="7"/>
  <c r="AA168" i="7"/>
  <c r="AB168" i="7"/>
  <c r="AC168" i="7"/>
  <c r="AD168" i="7"/>
  <c r="AE168" i="7"/>
  <c r="AF168" i="7"/>
  <c r="AG168" i="7"/>
  <c r="W169" i="7"/>
  <c r="X169" i="7"/>
  <c r="Y169" i="7"/>
  <c r="Z169" i="7"/>
  <c r="AA169" i="7"/>
  <c r="AB169" i="7"/>
  <c r="AC169" i="7"/>
  <c r="AD169" i="7"/>
  <c r="AE169" i="7"/>
  <c r="AF169" i="7"/>
  <c r="AG169" i="7"/>
  <c r="W170" i="7"/>
  <c r="X170" i="7"/>
  <c r="Y170" i="7"/>
  <c r="Z170" i="7"/>
  <c r="AA170" i="7"/>
  <c r="AB170" i="7"/>
  <c r="AC170" i="7"/>
  <c r="AD170" i="7"/>
  <c r="AE170" i="7"/>
  <c r="AF170" i="7"/>
  <c r="AG170" i="7"/>
  <c r="W171" i="7"/>
  <c r="X171" i="7"/>
  <c r="Y171" i="7"/>
  <c r="Z171" i="7"/>
  <c r="AA171" i="7"/>
  <c r="AB171" i="7"/>
  <c r="AC171" i="7"/>
  <c r="AD171" i="7"/>
  <c r="AE171" i="7"/>
  <c r="AF171" i="7"/>
  <c r="AG171" i="7"/>
  <c r="W172" i="7"/>
  <c r="X172" i="7"/>
  <c r="Y172" i="7"/>
  <c r="Z172" i="7"/>
  <c r="AA172" i="7"/>
  <c r="AB172" i="7"/>
  <c r="AC172" i="7"/>
  <c r="AD172" i="7"/>
  <c r="AE172" i="7"/>
  <c r="AF172" i="7"/>
  <c r="AG172" i="7"/>
  <c r="W173" i="7"/>
  <c r="X173" i="7"/>
  <c r="Y173" i="7"/>
  <c r="Z173" i="7"/>
  <c r="AA173" i="7"/>
  <c r="AB173" i="7"/>
  <c r="AC173" i="7"/>
  <c r="AD173" i="7"/>
  <c r="AE173" i="7"/>
  <c r="AF173" i="7"/>
  <c r="AG173" i="7"/>
  <c r="W174" i="7"/>
  <c r="X174" i="7"/>
  <c r="Y174" i="7"/>
  <c r="Z174" i="7"/>
  <c r="AA174" i="7"/>
  <c r="AB174" i="7"/>
  <c r="AC174" i="7"/>
  <c r="AD174" i="7"/>
  <c r="AE174" i="7"/>
  <c r="AF174" i="7"/>
  <c r="AG174" i="7"/>
  <c r="W175" i="7"/>
  <c r="X175" i="7"/>
  <c r="Y175" i="7"/>
  <c r="Z175" i="7"/>
  <c r="AA175" i="7"/>
  <c r="AB175" i="7"/>
  <c r="AC175" i="7"/>
  <c r="AD175" i="7"/>
  <c r="AE175" i="7"/>
  <c r="AF175" i="7"/>
  <c r="AG175" i="7"/>
  <c r="W176" i="7"/>
  <c r="X176" i="7"/>
  <c r="Y176" i="7"/>
  <c r="Z176" i="7"/>
  <c r="AA176" i="7"/>
  <c r="AB176" i="7"/>
  <c r="AC176" i="7"/>
  <c r="AD176" i="7"/>
  <c r="AE176" i="7"/>
  <c r="AF176" i="7"/>
  <c r="AG176" i="7"/>
  <c r="W177" i="7"/>
  <c r="X177" i="7"/>
  <c r="Y177" i="7"/>
  <c r="Z177" i="7"/>
  <c r="AA177" i="7"/>
  <c r="AB177" i="7"/>
  <c r="AC177" i="7"/>
  <c r="AD177" i="7"/>
  <c r="AE177" i="7"/>
  <c r="AF177" i="7"/>
  <c r="AG177" i="7"/>
  <c r="W178" i="7"/>
  <c r="X178" i="7"/>
  <c r="Y178" i="7"/>
  <c r="Z178" i="7"/>
  <c r="AA178" i="7"/>
  <c r="AB178" i="7"/>
  <c r="AC178" i="7"/>
  <c r="AD178" i="7"/>
  <c r="AE178" i="7"/>
  <c r="AF178" i="7"/>
  <c r="AG178" i="7"/>
  <c r="W179" i="7"/>
  <c r="X179" i="7"/>
  <c r="Y179" i="7"/>
  <c r="Z179" i="7"/>
  <c r="AA179" i="7"/>
  <c r="AB179" i="7"/>
  <c r="AC179" i="7"/>
  <c r="AD179" i="7"/>
  <c r="AE179" i="7"/>
  <c r="AF179" i="7"/>
  <c r="AG179" i="7"/>
  <c r="W180" i="7"/>
  <c r="X180" i="7"/>
  <c r="Y180" i="7"/>
  <c r="Z180" i="7"/>
  <c r="AA180" i="7"/>
  <c r="AB180" i="7"/>
  <c r="AC180" i="7"/>
  <c r="AD180" i="7"/>
  <c r="AE180" i="7"/>
  <c r="AF180" i="7"/>
  <c r="AG180" i="7"/>
  <c r="W181" i="7"/>
  <c r="X181" i="7"/>
  <c r="Y181" i="7"/>
  <c r="Z181" i="7"/>
  <c r="AA181" i="7"/>
  <c r="AB181" i="7"/>
  <c r="AC181" i="7"/>
  <c r="AD181" i="7"/>
  <c r="AE181" i="7"/>
  <c r="AF181" i="7"/>
  <c r="AG181" i="7"/>
  <c r="W182" i="7"/>
  <c r="X182" i="7"/>
  <c r="Y182" i="7"/>
  <c r="Z182" i="7"/>
  <c r="AA182" i="7"/>
  <c r="AB182" i="7"/>
  <c r="AC182" i="7"/>
  <c r="AD182" i="7"/>
  <c r="AE182" i="7"/>
  <c r="AF182" i="7"/>
  <c r="AG182" i="7"/>
  <c r="W183" i="7"/>
  <c r="X183" i="7"/>
  <c r="Y183" i="7"/>
  <c r="Z183" i="7"/>
  <c r="AA183" i="7"/>
  <c r="AB183" i="7"/>
  <c r="AC183" i="7"/>
  <c r="AD183" i="7"/>
  <c r="AE183" i="7"/>
  <c r="AF183" i="7"/>
  <c r="AG183" i="7"/>
  <c r="W184" i="7"/>
  <c r="X184" i="7"/>
  <c r="Y184" i="7"/>
  <c r="Z184" i="7"/>
  <c r="AA184" i="7"/>
  <c r="AB184" i="7"/>
  <c r="AC184" i="7"/>
  <c r="AD184" i="7"/>
  <c r="AE184" i="7"/>
  <c r="AF184" i="7"/>
  <c r="AG184" i="7"/>
  <c r="W185" i="7"/>
  <c r="X185" i="7"/>
  <c r="Y185" i="7"/>
  <c r="Z185" i="7"/>
  <c r="AA185" i="7"/>
  <c r="AB185" i="7"/>
  <c r="AC185" i="7"/>
  <c r="AD185" i="7"/>
  <c r="AE185" i="7"/>
  <c r="AF185" i="7"/>
  <c r="AG185" i="7"/>
  <c r="W186" i="7"/>
  <c r="X186" i="7"/>
  <c r="Y186" i="7"/>
  <c r="Z186" i="7"/>
  <c r="AA186" i="7"/>
  <c r="AB186" i="7"/>
  <c r="AC186" i="7"/>
  <c r="AD186" i="7"/>
  <c r="AE186" i="7"/>
  <c r="AF186" i="7"/>
  <c r="AG186" i="7"/>
  <c r="W187" i="7"/>
  <c r="X187" i="7"/>
  <c r="Y187" i="7"/>
  <c r="Z187" i="7"/>
  <c r="AA187" i="7"/>
  <c r="AB187" i="7"/>
  <c r="AC187" i="7"/>
  <c r="AD187" i="7"/>
  <c r="AE187" i="7"/>
  <c r="AF187" i="7"/>
  <c r="AG187" i="7"/>
  <c r="W188" i="7"/>
  <c r="X188" i="7"/>
  <c r="Y188" i="7"/>
  <c r="Z188" i="7"/>
  <c r="AA188" i="7"/>
  <c r="AB188" i="7"/>
  <c r="AC188" i="7"/>
  <c r="AD188" i="7"/>
  <c r="AE188" i="7"/>
  <c r="AF188" i="7"/>
  <c r="AG188" i="7"/>
  <c r="W189" i="7"/>
  <c r="X189" i="7"/>
  <c r="Y189" i="7"/>
  <c r="Z189" i="7"/>
  <c r="AA189" i="7"/>
  <c r="AB189" i="7"/>
  <c r="AC189" i="7"/>
  <c r="AD189" i="7"/>
  <c r="AE189" i="7"/>
  <c r="AF189" i="7"/>
  <c r="AG189" i="7"/>
  <c r="W190" i="7"/>
  <c r="X190" i="7"/>
  <c r="Y190" i="7"/>
  <c r="Z190" i="7"/>
  <c r="AA190" i="7"/>
  <c r="AB190" i="7"/>
  <c r="AC190" i="7"/>
  <c r="AD190" i="7"/>
  <c r="AE190" i="7"/>
  <c r="AF190" i="7"/>
  <c r="AG190" i="7"/>
  <c r="W191" i="7"/>
  <c r="X191" i="7"/>
  <c r="Y191" i="7"/>
  <c r="Z191" i="7"/>
  <c r="AA191" i="7"/>
  <c r="AB191" i="7"/>
  <c r="AC191" i="7"/>
  <c r="AD191" i="7"/>
  <c r="AE191" i="7"/>
  <c r="AF191" i="7"/>
  <c r="AG191" i="7"/>
  <c r="W192" i="7"/>
  <c r="X192" i="7"/>
  <c r="Y192" i="7"/>
  <c r="Z192" i="7"/>
  <c r="AA192" i="7"/>
  <c r="AB192" i="7"/>
  <c r="AC192" i="7"/>
  <c r="AD192" i="7"/>
  <c r="AE192" i="7"/>
  <c r="AF192" i="7"/>
  <c r="AG192" i="7"/>
  <c r="W193" i="7"/>
  <c r="X193" i="7"/>
  <c r="Y193" i="7"/>
  <c r="Z193" i="7"/>
  <c r="AA193" i="7"/>
  <c r="AB193" i="7"/>
  <c r="AC193" i="7"/>
  <c r="AD193" i="7"/>
  <c r="AE193" i="7"/>
  <c r="AF193" i="7"/>
  <c r="AG193" i="7"/>
  <c r="W194" i="7"/>
  <c r="X194" i="7"/>
  <c r="Y194" i="7"/>
  <c r="Z194" i="7"/>
  <c r="AA194" i="7"/>
  <c r="AB194" i="7"/>
  <c r="AC194" i="7"/>
  <c r="AD194" i="7"/>
  <c r="AE194" i="7"/>
  <c r="AF194" i="7"/>
  <c r="AG194" i="7"/>
  <c r="W195" i="7"/>
  <c r="X195" i="7"/>
  <c r="Y195" i="7"/>
  <c r="Z195" i="7"/>
  <c r="AA195" i="7"/>
  <c r="AB195" i="7"/>
  <c r="AC195" i="7"/>
  <c r="AD195" i="7"/>
  <c r="AE195" i="7"/>
  <c r="AF195" i="7"/>
  <c r="AG195" i="7"/>
  <c r="W196" i="7"/>
  <c r="X196" i="7"/>
  <c r="Y196" i="7"/>
  <c r="Z196" i="7"/>
  <c r="AA196" i="7"/>
  <c r="AB196" i="7"/>
  <c r="AC196" i="7"/>
  <c r="AD196" i="7"/>
  <c r="AE196" i="7"/>
  <c r="AF196" i="7"/>
  <c r="AG196" i="7"/>
  <c r="W197" i="7"/>
  <c r="X197" i="7"/>
  <c r="Y197" i="7"/>
  <c r="Z197" i="7"/>
  <c r="AA197" i="7"/>
  <c r="AB197" i="7"/>
  <c r="AC197" i="7"/>
  <c r="AD197" i="7"/>
  <c r="AE197" i="7"/>
  <c r="AF197" i="7"/>
  <c r="AG197" i="7"/>
  <c r="W198" i="7"/>
  <c r="X198" i="7"/>
  <c r="Y198" i="7"/>
  <c r="Z198" i="7"/>
  <c r="AA198" i="7"/>
  <c r="AB198" i="7"/>
  <c r="AC198" i="7"/>
  <c r="AD198" i="7"/>
  <c r="AE198" i="7"/>
  <c r="AF198" i="7"/>
  <c r="AG198" i="7"/>
  <c r="W199" i="7"/>
  <c r="X199" i="7"/>
  <c r="Y199" i="7"/>
  <c r="Z199" i="7"/>
  <c r="AA199" i="7"/>
  <c r="AB199" i="7"/>
  <c r="AC199" i="7"/>
  <c r="AD199" i="7"/>
  <c r="AE199" i="7"/>
  <c r="AF199" i="7"/>
  <c r="AG199" i="7"/>
  <c r="W200" i="7"/>
  <c r="X200" i="7"/>
  <c r="Y200" i="7"/>
  <c r="Z200" i="7"/>
  <c r="AA200" i="7"/>
  <c r="AB200" i="7"/>
  <c r="AC200" i="7"/>
  <c r="AD200" i="7"/>
  <c r="AE200" i="7"/>
  <c r="AF200" i="7"/>
  <c r="AG200" i="7"/>
  <c r="W201" i="7"/>
  <c r="X201" i="7"/>
  <c r="Y201" i="7"/>
  <c r="Z201" i="7"/>
  <c r="AA201" i="7"/>
  <c r="AB201" i="7"/>
  <c r="AC201" i="7"/>
  <c r="AD201" i="7"/>
  <c r="AE201" i="7"/>
  <c r="AF201" i="7"/>
  <c r="AG201" i="7"/>
  <c r="W202" i="7"/>
  <c r="X202" i="7"/>
  <c r="Y202" i="7"/>
  <c r="Z202" i="7"/>
  <c r="AA202" i="7"/>
  <c r="AB202" i="7"/>
  <c r="AC202" i="7"/>
  <c r="AD202" i="7"/>
  <c r="AE202" i="7"/>
  <c r="AF202" i="7"/>
  <c r="AG202" i="7"/>
  <c r="W203" i="7"/>
  <c r="X203" i="7"/>
  <c r="Y203" i="7"/>
  <c r="Z203" i="7"/>
  <c r="AA203" i="7"/>
  <c r="AB203" i="7"/>
  <c r="AC203" i="7"/>
  <c r="AD203" i="7"/>
  <c r="AE203" i="7"/>
  <c r="AF203" i="7"/>
  <c r="AG203" i="7"/>
  <c r="W204" i="7"/>
  <c r="X204" i="7"/>
  <c r="Y204" i="7"/>
  <c r="Z204" i="7"/>
  <c r="AA204" i="7"/>
  <c r="AB204" i="7"/>
  <c r="AC204" i="7"/>
  <c r="AD204" i="7"/>
  <c r="AE204" i="7"/>
  <c r="AF204" i="7"/>
  <c r="AG204" i="7"/>
  <c r="W205" i="7"/>
  <c r="X205" i="7"/>
  <c r="Y205" i="7"/>
  <c r="Z205" i="7"/>
  <c r="AA205" i="7"/>
  <c r="AB205" i="7"/>
  <c r="AC205" i="7"/>
  <c r="AD205" i="7"/>
  <c r="AE205" i="7"/>
  <c r="AF205" i="7"/>
  <c r="AG205" i="7"/>
  <c r="W206" i="7"/>
  <c r="X206" i="7"/>
  <c r="Y206" i="7"/>
  <c r="Z206" i="7"/>
  <c r="AA206" i="7"/>
  <c r="AB206" i="7"/>
  <c r="AC206" i="7"/>
  <c r="AD206" i="7"/>
  <c r="AE206" i="7"/>
  <c r="AF206" i="7"/>
  <c r="AG206" i="7"/>
  <c r="W207" i="7"/>
  <c r="X207" i="7"/>
  <c r="Y207" i="7"/>
  <c r="Z207" i="7"/>
  <c r="AA207" i="7"/>
  <c r="AB207" i="7"/>
  <c r="AC207" i="7"/>
  <c r="AD207" i="7"/>
  <c r="AE207" i="7"/>
  <c r="AF207" i="7"/>
  <c r="AG207" i="7"/>
  <c r="W208" i="7"/>
  <c r="X208" i="7"/>
  <c r="Y208" i="7"/>
  <c r="Z208" i="7"/>
  <c r="AA208" i="7"/>
  <c r="AB208" i="7"/>
  <c r="AC208" i="7"/>
  <c r="AD208" i="7"/>
  <c r="AE208" i="7"/>
  <c r="AF208" i="7"/>
  <c r="AG208" i="7"/>
  <c r="W209" i="7"/>
  <c r="X209" i="7"/>
  <c r="Y209" i="7"/>
  <c r="Z209" i="7"/>
  <c r="AA209" i="7"/>
  <c r="AB209" i="7"/>
  <c r="AC209" i="7"/>
  <c r="AD209" i="7"/>
  <c r="AE209" i="7"/>
  <c r="AF209" i="7"/>
  <c r="AG209" i="7"/>
  <c r="W210" i="7"/>
  <c r="X210" i="7"/>
  <c r="Y210" i="7"/>
  <c r="Z210" i="7"/>
  <c r="AA210" i="7"/>
  <c r="AB210" i="7"/>
  <c r="AC210" i="7"/>
  <c r="AD210" i="7"/>
  <c r="AE210" i="7"/>
  <c r="AF210" i="7"/>
  <c r="AG210" i="7"/>
  <c r="W211" i="7"/>
  <c r="X211" i="7"/>
  <c r="Y211" i="7"/>
  <c r="Z211" i="7"/>
  <c r="AA211" i="7"/>
  <c r="AB211" i="7"/>
  <c r="AC211" i="7"/>
  <c r="AD211" i="7"/>
  <c r="AE211" i="7"/>
  <c r="AF211" i="7"/>
  <c r="AG211" i="7"/>
  <c r="W212" i="7"/>
  <c r="X212" i="7"/>
  <c r="Y212" i="7"/>
  <c r="Z212" i="7"/>
  <c r="AA212" i="7"/>
  <c r="AB212" i="7"/>
  <c r="AC212" i="7"/>
  <c r="AD212" i="7"/>
  <c r="AE212" i="7"/>
  <c r="AF212" i="7"/>
  <c r="AG212" i="7"/>
  <c r="W213" i="7"/>
  <c r="X213" i="7"/>
  <c r="Y213" i="7"/>
  <c r="Z213" i="7"/>
  <c r="AA213" i="7"/>
  <c r="AB213" i="7"/>
  <c r="AC213" i="7"/>
  <c r="AD213" i="7"/>
  <c r="AE213" i="7"/>
  <c r="AF213" i="7"/>
  <c r="AG213" i="7"/>
  <c r="W214" i="7"/>
  <c r="X214" i="7"/>
  <c r="Y214" i="7"/>
  <c r="Z214" i="7"/>
  <c r="AA214" i="7"/>
  <c r="AB214" i="7"/>
  <c r="AC214" i="7"/>
  <c r="AD214" i="7"/>
  <c r="AE214" i="7"/>
  <c r="AF214" i="7"/>
  <c r="AG214" i="7"/>
  <c r="W215" i="7"/>
  <c r="X215" i="7"/>
  <c r="Y215" i="7"/>
  <c r="Z215" i="7"/>
  <c r="AA215" i="7"/>
  <c r="AB215" i="7"/>
  <c r="AC215" i="7"/>
  <c r="AD215" i="7"/>
  <c r="AE215" i="7"/>
  <c r="AF215" i="7"/>
  <c r="AG215" i="7"/>
  <c r="W216" i="7"/>
  <c r="X216" i="7"/>
  <c r="Y216" i="7"/>
  <c r="Z216" i="7"/>
  <c r="AA216" i="7"/>
  <c r="AB216" i="7"/>
  <c r="AC216" i="7"/>
  <c r="AD216" i="7"/>
  <c r="AE216" i="7"/>
  <c r="AF216" i="7"/>
  <c r="AG216" i="7"/>
  <c r="W217" i="7"/>
  <c r="X217" i="7"/>
  <c r="Y217" i="7"/>
  <c r="Z217" i="7"/>
  <c r="AA217" i="7"/>
  <c r="AB217" i="7"/>
  <c r="AC217" i="7"/>
  <c r="AD217" i="7"/>
  <c r="AE217" i="7"/>
  <c r="AF217" i="7"/>
  <c r="AG217" i="7"/>
  <c r="W218" i="7"/>
  <c r="X218" i="7"/>
  <c r="Y218" i="7"/>
  <c r="Z218" i="7"/>
  <c r="AA218" i="7"/>
  <c r="AB218" i="7"/>
  <c r="AC218" i="7"/>
  <c r="AD218" i="7"/>
  <c r="AE218" i="7"/>
  <c r="AF218" i="7"/>
  <c r="AG218" i="7"/>
  <c r="W219" i="7"/>
  <c r="X219" i="7"/>
  <c r="Y219" i="7"/>
  <c r="Z219" i="7"/>
  <c r="AA219" i="7"/>
  <c r="AB219" i="7"/>
  <c r="AC219" i="7"/>
  <c r="AD219" i="7"/>
  <c r="AE219" i="7"/>
  <c r="AF219" i="7"/>
  <c r="AG219" i="7"/>
  <c r="W220" i="7"/>
  <c r="X220" i="7"/>
  <c r="Y220" i="7"/>
  <c r="Z220" i="7"/>
  <c r="AA220" i="7"/>
  <c r="AB220" i="7"/>
  <c r="AC220" i="7"/>
  <c r="AD220" i="7"/>
  <c r="AE220" i="7"/>
  <c r="AF220" i="7"/>
  <c r="AG220" i="7"/>
  <c r="W221" i="7"/>
  <c r="X221" i="7"/>
  <c r="Y221" i="7"/>
  <c r="Z221" i="7"/>
  <c r="AA221" i="7"/>
  <c r="AB221" i="7"/>
  <c r="AC221" i="7"/>
  <c r="AD221" i="7"/>
  <c r="AE221" i="7"/>
  <c r="AF221" i="7"/>
  <c r="AG221" i="7"/>
  <c r="W222" i="7"/>
  <c r="X222" i="7"/>
  <c r="Y222" i="7"/>
  <c r="Z222" i="7"/>
  <c r="AA222" i="7"/>
  <c r="AB222" i="7"/>
  <c r="AC222" i="7"/>
  <c r="AD222" i="7"/>
  <c r="AE222" i="7"/>
  <c r="AF222" i="7"/>
  <c r="AG222" i="7"/>
  <c r="W223" i="7"/>
  <c r="X223" i="7"/>
  <c r="Y223" i="7"/>
  <c r="Z223" i="7"/>
  <c r="AA223" i="7"/>
  <c r="AB223" i="7"/>
  <c r="AC223" i="7"/>
  <c r="AD223" i="7"/>
  <c r="AE223" i="7"/>
  <c r="AF223" i="7"/>
  <c r="AG223" i="7"/>
  <c r="W224" i="7"/>
  <c r="X224" i="7"/>
  <c r="Y224" i="7"/>
  <c r="Z224" i="7"/>
  <c r="AA224" i="7"/>
  <c r="AB224" i="7"/>
  <c r="AC224" i="7"/>
  <c r="AD224" i="7"/>
  <c r="AE224" i="7"/>
  <c r="AF224" i="7"/>
  <c r="AG224" i="7"/>
  <c r="W225" i="7"/>
  <c r="X225" i="7"/>
  <c r="Y225" i="7"/>
  <c r="Z225" i="7"/>
  <c r="AA225" i="7"/>
  <c r="AB225" i="7"/>
  <c r="AC225" i="7"/>
  <c r="AD225" i="7"/>
  <c r="AE225" i="7"/>
  <c r="AF225" i="7"/>
  <c r="AG225" i="7"/>
  <c r="W226" i="7"/>
  <c r="X226" i="7"/>
  <c r="Y226" i="7"/>
  <c r="Z226" i="7"/>
  <c r="AA226" i="7"/>
  <c r="AB226" i="7"/>
  <c r="AC226" i="7"/>
  <c r="AD226" i="7"/>
  <c r="AE226" i="7"/>
  <c r="AF226" i="7"/>
  <c r="AG226" i="7"/>
  <c r="W227" i="7"/>
  <c r="X227" i="7"/>
  <c r="Y227" i="7"/>
  <c r="Z227" i="7"/>
  <c r="AA227" i="7"/>
  <c r="AB227" i="7"/>
  <c r="AC227" i="7"/>
  <c r="AD227" i="7"/>
  <c r="AE227" i="7"/>
  <c r="AF227" i="7"/>
  <c r="AG227" i="7"/>
  <c r="W228" i="7"/>
  <c r="X228" i="7"/>
  <c r="Y228" i="7"/>
  <c r="Z228" i="7"/>
  <c r="AA228" i="7"/>
  <c r="AB228" i="7"/>
  <c r="AC228" i="7"/>
  <c r="AD228" i="7"/>
  <c r="AE228" i="7"/>
  <c r="AF228" i="7"/>
  <c r="AG228" i="7"/>
  <c r="W229" i="7"/>
  <c r="X229" i="7"/>
  <c r="Y229" i="7"/>
  <c r="Z229" i="7"/>
  <c r="AA229" i="7"/>
  <c r="AB229" i="7"/>
  <c r="AC229" i="7"/>
  <c r="AD229" i="7"/>
  <c r="AE229" i="7"/>
  <c r="AF229" i="7"/>
  <c r="AG229" i="7"/>
  <c r="W230" i="7"/>
  <c r="X230" i="7"/>
  <c r="Y230" i="7"/>
  <c r="Z230" i="7"/>
  <c r="AA230" i="7"/>
  <c r="AB230" i="7"/>
  <c r="AC230" i="7"/>
  <c r="AD230" i="7"/>
  <c r="AE230" i="7"/>
  <c r="AF230" i="7"/>
  <c r="AG230" i="7"/>
  <c r="W231" i="7"/>
  <c r="X231" i="7"/>
  <c r="Y231" i="7"/>
  <c r="Z231" i="7"/>
  <c r="AA231" i="7"/>
  <c r="AB231" i="7"/>
  <c r="AC231" i="7"/>
  <c r="AD231" i="7"/>
  <c r="AE231" i="7"/>
  <c r="AF231" i="7"/>
  <c r="AG231" i="7"/>
  <c r="W232" i="7"/>
  <c r="X232" i="7"/>
  <c r="Y232" i="7"/>
  <c r="Z232" i="7"/>
  <c r="AA232" i="7"/>
  <c r="AB232" i="7"/>
  <c r="AC232" i="7"/>
  <c r="AD232" i="7"/>
  <c r="AE232" i="7"/>
  <c r="AF232" i="7"/>
  <c r="AG232" i="7"/>
  <c r="W233" i="7"/>
  <c r="X233" i="7"/>
  <c r="Y233" i="7"/>
  <c r="Z233" i="7"/>
  <c r="AA233" i="7"/>
  <c r="AB233" i="7"/>
  <c r="AC233" i="7"/>
  <c r="AD233" i="7"/>
  <c r="AE233" i="7"/>
  <c r="AF233" i="7"/>
  <c r="AG233" i="7"/>
  <c r="W234" i="7"/>
  <c r="X234" i="7"/>
  <c r="Y234" i="7"/>
  <c r="Z234" i="7"/>
  <c r="AA234" i="7"/>
  <c r="AB234" i="7"/>
  <c r="AC234" i="7"/>
  <c r="AD234" i="7"/>
  <c r="AE234" i="7"/>
  <c r="AF234" i="7"/>
  <c r="AG234" i="7"/>
  <c r="W235" i="7"/>
  <c r="X235" i="7"/>
  <c r="Y235" i="7"/>
  <c r="Z235" i="7"/>
  <c r="AA235" i="7"/>
  <c r="AB235" i="7"/>
  <c r="AC235" i="7"/>
  <c r="AD235" i="7"/>
  <c r="AE235" i="7"/>
  <c r="AF235" i="7"/>
  <c r="AG235" i="7"/>
  <c r="W236" i="7"/>
  <c r="X236" i="7"/>
  <c r="Y236" i="7"/>
  <c r="Z236" i="7"/>
  <c r="AA236" i="7"/>
  <c r="AB236" i="7"/>
  <c r="AC236" i="7"/>
  <c r="AD236" i="7"/>
  <c r="AE236" i="7"/>
  <c r="AF236" i="7"/>
  <c r="AG236" i="7"/>
  <c r="W237" i="7"/>
  <c r="X237" i="7"/>
  <c r="Y237" i="7"/>
  <c r="Z237" i="7"/>
  <c r="AA237" i="7"/>
  <c r="AB237" i="7"/>
  <c r="AC237" i="7"/>
  <c r="AD237" i="7"/>
  <c r="AE237" i="7"/>
  <c r="AF237" i="7"/>
  <c r="AG237" i="7"/>
  <c r="W238" i="7"/>
  <c r="X238" i="7"/>
  <c r="Y238" i="7"/>
  <c r="Z238" i="7"/>
  <c r="AA238" i="7"/>
  <c r="AB238" i="7"/>
  <c r="AC238" i="7"/>
  <c r="AD238" i="7"/>
  <c r="AE238" i="7"/>
  <c r="AF238" i="7"/>
  <c r="AG238" i="7"/>
  <c r="W239" i="7"/>
  <c r="X239" i="7"/>
  <c r="Y239" i="7"/>
  <c r="Z239" i="7"/>
  <c r="AA239" i="7"/>
  <c r="AB239" i="7"/>
  <c r="AC239" i="7"/>
  <c r="AD239" i="7"/>
  <c r="AE239" i="7"/>
  <c r="AF239" i="7"/>
  <c r="AG239" i="7"/>
  <c r="W240" i="7"/>
  <c r="X240" i="7"/>
  <c r="Y240" i="7"/>
  <c r="Z240" i="7"/>
  <c r="AA240" i="7"/>
  <c r="AB240" i="7"/>
  <c r="AC240" i="7"/>
  <c r="AD240" i="7"/>
  <c r="AE240" i="7"/>
  <c r="AF240" i="7"/>
  <c r="AG240" i="7"/>
  <c r="W241" i="7"/>
  <c r="X241" i="7"/>
  <c r="Y241" i="7"/>
  <c r="Z241" i="7"/>
  <c r="AA241" i="7"/>
  <c r="AB241" i="7"/>
  <c r="AC241" i="7"/>
  <c r="AD241" i="7"/>
  <c r="AE241" i="7"/>
  <c r="AF241" i="7"/>
  <c r="AG241" i="7"/>
  <c r="W242" i="7"/>
  <c r="X242" i="7"/>
  <c r="Y242" i="7"/>
  <c r="Z242" i="7"/>
  <c r="AA242" i="7"/>
  <c r="AB242" i="7"/>
  <c r="AC242" i="7"/>
  <c r="AD242" i="7"/>
  <c r="AE242" i="7"/>
  <c r="AF242" i="7"/>
  <c r="AG242" i="7"/>
  <c r="W243" i="7"/>
  <c r="X243" i="7"/>
  <c r="Y243" i="7"/>
  <c r="Z243" i="7"/>
  <c r="AA243" i="7"/>
  <c r="AB243" i="7"/>
  <c r="AC243" i="7"/>
  <c r="AD243" i="7"/>
  <c r="AE243" i="7"/>
  <c r="AF243" i="7"/>
  <c r="AG243" i="7"/>
  <c r="W244" i="7"/>
  <c r="X244" i="7"/>
  <c r="Y244" i="7"/>
  <c r="Z244" i="7"/>
  <c r="AA244" i="7"/>
  <c r="AB244" i="7"/>
  <c r="AC244" i="7"/>
  <c r="AD244" i="7"/>
  <c r="AE244" i="7"/>
  <c r="AF244" i="7"/>
  <c r="AG244" i="7"/>
  <c r="W245" i="7"/>
  <c r="X245" i="7"/>
  <c r="Y245" i="7"/>
  <c r="Z245" i="7"/>
  <c r="AA245" i="7"/>
  <c r="AB245" i="7"/>
  <c r="AC245" i="7"/>
  <c r="AD245" i="7"/>
  <c r="AE245" i="7"/>
  <c r="AF245" i="7"/>
  <c r="AG245" i="7"/>
  <c r="W246" i="7"/>
  <c r="X246" i="7"/>
  <c r="Y246" i="7"/>
  <c r="Z246" i="7"/>
  <c r="AA246" i="7"/>
  <c r="AB246" i="7"/>
  <c r="AC246" i="7"/>
  <c r="AD246" i="7"/>
  <c r="AE246" i="7"/>
  <c r="AF246" i="7"/>
  <c r="AG246" i="7"/>
  <c r="W247" i="7"/>
  <c r="X247" i="7"/>
  <c r="Y247" i="7"/>
  <c r="Z247" i="7"/>
  <c r="AA247" i="7"/>
  <c r="AB247" i="7"/>
  <c r="AC247" i="7"/>
  <c r="AD247" i="7"/>
  <c r="AE247" i="7"/>
  <c r="AF247" i="7"/>
  <c r="AG247" i="7"/>
  <c r="W248" i="7"/>
  <c r="X248" i="7"/>
  <c r="Y248" i="7"/>
  <c r="Z248" i="7"/>
  <c r="AA248" i="7"/>
  <c r="AB248" i="7"/>
  <c r="AC248" i="7"/>
  <c r="AD248" i="7"/>
  <c r="AE248" i="7"/>
  <c r="AF248" i="7"/>
  <c r="AG248" i="7"/>
  <c r="W249" i="7"/>
  <c r="X249" i="7"/>
  <c r="Y249" i="7"/>
  <c r="Z249" i="7"/>
  <c r="AA249" i="7"/>
  <c r="AB249" i="7"/>
  <c r="AC249" i="7"/>
  <c r="AD249" i="7"/>
  <c r="AE249" i="7"/>
  <c r="AF249" i="7"/>
  <c r="AG249" i="7"/>
  <c r="W250" i="7"/>
  <c r="X250" i="7"/>
  <c r="Y250" i="7"/>
  <c r="Z250" i="7"/>
  <c r="AA250" i="7"/>
  <c r="AB250" i="7"/>
  <c r="AC250" i="7"/>
  <c r="AD250" i="7"/>
  <c r="AE250" i="7"/>
  <c r="AF250" i="7"/>
  <c r="AG250" i="7"/>
  <c r="W251" i="7"/>
  <c r="X251" i="7"/>
  <c r="Y251" i="7"/>
  <c r="Z251" i="7"/>
  <c r="AA251" i="7"/>
  <c r="AB251" i="7"/>
  <c r="AC251" i="7"/>
  <c r="AD251" i="7"/>
  <c r="AE251" i="7"/>
  <c r="AF251" i="7"/>
  <c r="AG251" i="7"/>
  <c r="W252" i="7"/>
  <c r="X252" i="7"/>
  <c r="Y252" i="7"/>
  <c r="Z252" i="7"/>
  <c r="AA252" i="7"/>
  <c r="AB252" i="7"/>
  <c r="AC252" i="7"/>
  <c r="AD252" i="7"/>
  <c r="AE252" i="7"/>
  <c r="AF252" i="7"/>
  <c r="AG252" i="7"/>
  <c r="W253" i="7"/>
  <c r="X253" i="7"/>
  <c r="Y253" i="7"/>
  <c r="Z253" i="7"/>
  <c r="AA253" i="7"/>
  <c r="AB253" i="7"/>
  <c r="AC253" i="7"/>
  <c r="AD253" i="7"/>
  <c r="AE253" i="7"/>
  <c r="AF253" i="7"/>
  <c r="AG253" i="7"/>
  <c r="W254" i="7"/>
  <c r="X254" i="7"/>
  <c r="Y254" i="7"/>
  <c r="Z254" i="7"/>
  <c r="AA254" i="7"/>
  <c r="AB254" i="7"/>
  <c r="AC254" i="7"/>
  <c r="AD254" i="7"/>
  <c r="AE254" i="7"/>
  <c r="AF254" i="7"/>
  <c r="AG254" i="7"/>
  <c r="W255" i="7"/>
  <c r="X255" i="7"/>
  <c r="Y255" i="7"/>
  <c r="Z255" i="7"/>
  <c r="AA255" i="7"/>
  <c r="AB255" i="7"/>
  <c r="AC255" i="7"/>
  <c r="AD255" i="7"/>
  <c r="AE255" i="7"/>
  <c r="AF255" i="7"/>
  <c r="AG255" i="7"/>
  <c r="W256" i="7"/>
  <c r="X256" i="7"/>
  <c r="Y256" i="7"/>
  <c r="Z256" i="7"/>
  <c r="AA256" i="7"/>
  <c r="AB256" i="7"/>
  <c r="AC256" i="7"/>
  <c r="AD256" i="7"/>
  <c r="AE256" i="7"/>
  <c r="AF256" i="7"/>
  <c r="AG256" i="7"/>
  <c r="W257" i="7"/>
  <c r="X257" i="7"/>
  <c r="Y257" i="7"/>
  <c r="Z257" i="7"/>
  <c r="AA257" i="7"/>
  <c r="AB257" i="7"/>
  <c r="AC257" i="7"/>
  <c r="AD257" i="7"/>
  <c r="AE257" i="7"/>
  <c r="AF257" i="7"/>
  <c r="AG257" i="7"/>
  <c r="W258" i="7"/>
  <c r="X258" i="7"/>
  <c r="Y258" i="7"/>
  <c r="Z258" i="7"/>
  <c r="AA258" i="7"/>
  <c r="AB258" i="7"/>
  <c r="AC258" i="7"/>
  <c r="AD258" i="7"/>
  <c r="AE258" i="7"/>
  <c r="AF258" i="7"/>
  <c r="AG258" i="7"/>
  <c r="W259" i="7"/>
  <c r="X259" i="7"/>
  <c r="Y259" i="7"/>
  <c r="Z259" i="7"/>
  <c r="AA259" i="7"/>
  <c r="AB259" i="7"/>
  <c r="AC259" i="7"/>
  <c r="AD259" i="7"/>
  <c r="AE259" i="7"/>
  <c r="AF259" i="7"/>
  <c r="AG259" i="7"/>
  <c r="W260" i="7"/>
  <c r="X260" i="7"/>
  <c r="Y260" i="7"/>
  <c r="Z260" i="7"/>
  <c r="AA260" i="7"/>
  <c r="AB260" i="7"/>
  <c r="AC260" i="7"/>
  <c r="AD260" i="7"/>
  <c r="AE260" i="7"/>
  <c r="AF260" i="7"/>
  <c r="AG260" i="7"/>
  <c r="W261" i="7"/>
  <c r="X261" i="7"/>
  <c r="Y261" i="7"/>
  <c r="Z261" i="7"/>
  <c r="AA261" i="7"/>
  <c r="AB261" i="7"/>
  <c r="AC261" i="7"/>
  <c r="AD261" i="7"/>
  <c r="AE261" i="7"/>
  <c r="AF261" i="7"/>
  <c r="AG261" i="7"/>
  <c r="W262" i="7"/>
  <c r="X262" i="7"/>
  <c r="Y262" i="7"/>
  <c r="Z262" i="7"/>
  <c r="AA262" i="7"/>
  <c r="AB262" i="7"/>
  <c r="AC262" i="7"/>
  <c r="AD262" i="7"/>
  <c r="AE262" i="7"/>
  <c r="AF262" i="7"/>
  <c r="AG262" i="7"/>
  <c r="W263" i="7"/>
  <c r="X263" i="7"/>
  <c r="Y263" i="7"/>
  <c r="Z263" i="7"/>
  <c r="AA263" i="7"/>
  <c r="AB263" i="7"/>
  <c r="AC263" i="7"/>
  <c r="AD263" i="7"/>
  <c r="AE263" i="7"/>
  <c r="AF263" i="7"/>
  <c r="AG263" i="7"/>
  <c r="W264" i="7"/>
  <c r="X264" i="7"/>
  <c r="Y264" i="7"/>
  <c r="Z264" i="7"/>
  <c r="AA264" i="7"/>
  <c r="AB264" i="7"/>
  <c r="AC264" i="7"/>
  <c r="AD264" i="7"/>
  <c r="AE264" i="7"/>
  <c r="AF264" i="7"/>
  <c r="AG264" i="7"/>
  <c r="W265" i="7"/>
  <c r="X265" i="7"/>
  <c r="Y265" i="7"/>
  <c r="Z265" i="7"/>
  <c r="AA265" i="7"/>
  <c r="AB265" i="7"/>
  <c r="AC265" i="7"/>
  <c r="AD265" i="7"/>
  <c r="AE265" i="7"/>
  <c r="AF265" i="7"/>
  <c r="AG265" i="7"/>
  <c r="W266" i="7"/>
  <c r="X266" i="7"/>
  <c r="Y266" i="7"/>
  <c r="Z266" i="7"/>
  <c r="AA266" i="7"/>
  <c r="AB266" i="7"/>
  <c r="AC266" i="7"/>
  <c r="AD266" i="7"/>
  <c r="AE266" i="7"/>
  <c r="AF266" i="7"/>
  <c r="AG266" i="7"/>
  <c r="W267" i="7"/>
  <c r="X267" i="7"/>
  <c r="Y267" i="7"/>
  <c r="Z267" i="7"/>
  <c r="AA267" i="7"/>
  <c r="AB267" i="7"/>
  <c r="AC267" i="7"/>
  <c r="AD267" i="7"/>
  <c r="AE267" i="7"/>
  <c r="AF267" i="7"/>
  <c r="AG267" i="7"/>
  <c r="W268" i="7"/>
  <c r="X268" i="7"/>
  <c r="Y268" i="7"/>
  <c r="Z268" i="7"/>
  <c r="AA268" i="7"/>
  <c r="AB268" i="7"/>
  <c r="AC268" i="7"/>
  <c r="AD268" i="7"/>
  <c r="AE268" i="7"/>
  <c r="AF268" i="7"/>
  <c r="AG268" i="7"/>
  <c r="W269" i="7"/>
  <c r="X269" i="7"/>
  <c r="Y269" i="7"/>
  <c r="Z269" i="7"/>
  <c r="AA269" i="7"/>
  <c r="AB269" i="7"/>
  <c r="AC269" i="7"/>
  <c r="AD269" i="7"/>
  <c r="AE269" i="7"/>
  <c r="AF269" i="7"/>
  <c r="AG269" i="7"/>
  <c r="W270" i="7"/>
  <c r="X270" i="7"/>
  <c r="Y270" i="7"/>
  <c r="Z270" i="7"/>
  <c r="AA270" i="7"/>
  <c r="AB270" i="7"/>
  <c r="AC270" i="7"/>
  <c r="AD270" i="7"/>
  <c r="AE270" i="7"/>
  <c r="AF270" i="7"/>
  <c r="AG270" i="7"/>
  <c r="W271" i="7"/>
  <c r="X271" i="7"/>
  <c r="Y271" i="7"/>
  <c r="Z271" i="7"/>
  <c r="AA271" i="7"/>
  <c r="AB271" i="7"/>
  <c r="AC271" i="7"/>
  <c r="AD271" i="7"/>
  <c r="AE271" i="7"/>
  <c r="AF271" i="7"/>
  <c r="AG271" i="7"/>
  <c r="W272" i="7"/>
  <c r="X272" i="7"/>
  <c r="Y272" i="7"/>
  <c r="Z272" i="7"/>
  <c r="AA272" i="7"/>
  <c r="AB272" i="7"/>
  <c r="AC272" i="7"/>
  <c r="AD272" i="7"/>
  <c r="AE272" i="7"/>
  <c r="AF272" i="7"/>
  <c r="AG272" i="7"/>
  <c r="W273" i="7"/>
  <c r="X273" i="7"/>
  <c r="Y273" i="7"/>
  <c r="Z273" i="7"/>
  <c r="AA273" i="7"/>
  <c r="AB273" i="7"/>
  <c r="AC273" i="7"/>
  <c r="AD273" i="7"/>
  <c r="AE273" i="7"/>
  <c r="AF273" i="7"/>
  <c r="AG273" i="7"/>
  <c r="W274" i="7"/>
  <c r="X274" i="7"/>
  <c r="Y274" i="7"/>
  <c r="Z274" i="7"/>
  <c r="AA274" i="7"/>
  <c r="AB274" i="7"/>
  <c r="AC274" i="7"/>
  <c r="AD274" i="7"/>
  <c r="AE274" i="7"/>
  <c r="AF274" i="7"/>
  <c r="AG274" i="7"/>
  <c r="AG4" i="7"/>
  <c r="AF4" i="7"/>
  <c r="AE4" i="7"/>
  <c r="AD4" i="7"/>
  <c r="AC4" i="7"/>
  <c r="AB4" i="7"/>
  <c r="AA4" i="7"/>
  <c r="Z4" i="7"/>
  <c r="Y4" i="7"/>
  <c r="X4" i="7"/>
  <c r="W4" i="7"/>
  <c r="V132" i="7"/>
  <c r="V133" i="7"/>
  <c r="V134" i="7"/>
  <c r="V135" i="7"/>
  <c r="V136" i="7"/>
  <c r="V137" i="7"/>
  <c r="V138" i="7"/>
  <c r="V139" i="7"/>
  <c r="V140" i="7"/>
  <c r="V141" i="7"/>
  <c r="V142" i="7"/>
  <c r="V143" i="7"/>
  <c r="V144" i="7"/>
  <c r="V145" i="7"/>
  <c r="V146" i="7"/>
  <c r="V147" i="7"/>
  <c r="V148" i="7"/>
  <c r="V149" i="7"/>
  <c r="V150" i="7"/>
  <c r="V151" i="7"/>
  <c r="V152" i="7"/>
  <c r="V153" i="7"/>
  <c r="V154" i="7"/>
  <c r="V155" i="7"/>
  <c r="V156" i="7"/>
  <c r="V157" i="7"/>
  <c r="V158" i="7"/>
  <c r="V159" i="7"/>
  <c r="V160" i="7"/>
  <c r="V161" i="7"/>
  <c r="V162" i="7"/>
  <c r="V163" i="7"/>
  <c r="V164" i="7"/>
  <c r="V165" i="7"/>
  <c r="V166" i="7"/>
  <c r="V167" i="7"/>
  <c r="V168" i="7"/>
  <c r="V169" i="7"/>
  <c r="V170" i="7"/>
  <c r="V171" i="7"/>
  <c r="V172" i="7"/>
  <c r="V173" i="7"/>
  <c r="V174" i="7"/>
  <c r="V175" i="7"/>
  <c r="V176" i="7"/>
  <c r="V177" i="7"/>
  <c r="V178" i="7"/>
  <c r="V179" i="7"/>
  <c r="V180" i="7"/>
  <c r="V181" i="7"/>
  <c r="V182" i="7"/>
  <c r="V183" i="7"/>
  <c r="V184" i="7"/>
  <c r="V185" i="7"/>
  <c r="V186" i="7"/>
  <c r="V187" i="7"/>
  <c r="V188" i="7"/>
  <c r="V189" i="7"/>
  <c r="V190" i="7"/>
  <c r="V191" i="7"/>
  <c r="V192" i="7"/>
  <c r="V193" i="7"/>
  <c r="V194" i="7"/>
  <c r="V195" i="7"/>
  <c r="V196" i="7"/>
  <c r="V197" i="7"/>
  <c r="V198" i="7"/>
  <c r="V199" i="7"/>
  <c r="V200" i="7"/>
  <c r="V201" i="7"/>
  <c r="V202" i="7"/>
  <c r="V203" i="7"/>
  <c r="V204" i="7"/>
  <c r="V205" i="7"/>
  <c r="V206" i="7"/>
  <c r="V207" i="7"/>
  <c r="V208" i="7"/>
  <c r="V209" i="7"/>
  <c r="V210" i="7"/>
  <c r="V211" i="7"/>
  <c r="V212" i="7"/>
  <c r="V213" i="7"/>
  <c r="V214" i="7"/>
  <c r="V215" i="7"/>
  <c r="V216" i="7"/>
  <c r="V217" i="7"/>
  <c r="V218" i="7"/>
  <c r="V219" i="7"/>
  <c r="V220" i="7"/>
  <c r="V221" i="7"/>
  <c r="V222" i="7"/>
  <c r="V223" i="7"/>
  <c r="V224" i="7"/>
  <c r="V225" i="7"/>
  <c r="V226" i="7"/>
  <c r="V227" i="7"/>
  <c r="V228" i="7"/>
  <c r="V229" i="7"/>
  <c r="V230" i="7"/>
  <c r="V231" i="7"/>
  <c r="V232" i="7"/>
  <c r="V233" i="7"/>
  <c r="V234" i="7"/>
  <c r="V235" i="7"/>
  <c r="V236" i="7"/>
  <c r="V237" i="7"/>
  <c r="V238" i="7"/>
  <c r="V239" i="7"/>
  <c r="V240" i="7"/>
  <c r="V241" i="7"/>
  <c r="V242" i="7"/>
  <c r="V243" i="7"/>
  <c r="V244" i="7"/>
  <c r="V245" i="7"/>
  <c r="V246" i="7"/>
  <c r="V247" i="7"/>
  <c r="V248" i="7"/>
  <c r="V249" i="7"/>
  <c r="V250" i="7"/>
  <c r="V251" i="7"/>
  <c r="V252" i="7"/>
  <c r="V253" i="7"/>
  <c r="V254" i="7"/>
  <c r="V255" i="7"/>
  <c r="V256" i="7"/>
  <c r="V257" i="7"/>
  <c r="V258" i="7"/>
  <c r="V259" i="7"/>
  <c r="V260" i="7"/>
  <c r="V261" i="7"/>
  <c r="V262" i="7"/>
  <c r="V263" i="7"/>
  <c r="V264" i="7"/>
  <c r="V265" i="7"/>
  <c r="V266" i="7"/>
  <c r="V267" i="7"/>
  <c r="V268" i="7"/>
  <c r="V269" i="7"/>
  <c r="V270" i="7"/>
  <c r="V271" i="7"/>
  <c r="V272" i="7"/>
  <c r="V273" i="7"/>
  <c r="V274" i="7"/>
  <c r="V275" i="7"/>
  <c r="V276" i="7"/>
  <c r="V277" i="7"/>
  <c r="V5" i="7"/>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34" i="7"/>
  <c r="V35" i="7"/>
  <c r="V36" i="7"/>
  <c r="V37" i="7"/>
  <c r="V38" i="7"/>
  <c r="V39" i="7"/>
  <c r="V40" i="7"/>
  <c r="V41" i="7"/>
  <c r="V42" i="7"/>
  <c r="V43" i="7"/>
  <c r="V44" i="7"/>
  <c r="V45" i="7"/>
  <c r="V46" i="7"/>
  <c r="V47" i="7"/>
  <c r="V48" i="7"/>
  <c r="V49" i="7"/>
  <c r="V50" i="7"/>
  <c r="V51" i="7"/>
  <c r="V52" i="7"/>
  <c r="V53" i="7"/>
  <c r="V54" i="7"/>
  <c r="V55" i="7"/>
  <c r="V56" i="7"/>
  <c r="V57" i="7"/>
  <c r="V58" i="7"/>
  <c r="V59" i="7"/>
  <c r="V60" i="7"/>
  <c r="V61" i="7"/>
  <c r="V62" i="7"/>
  <c r="V63" i="7"/>
  <c r="V64" i="7"/>
  <c r="V65" i="7"/>
  <c r="V66" i="7"/>
  <c r="V67" i="7"/>
  <c r="V68" i="7"/>
  <c r="V69" i="7"/>
  <c r="V70" i="7"/>
  <c r="V71" i="7"/>
  <c r="V72" i="7"/>
  <c r="V73" i="7"/>
  <c r="V74" i="7"/>
  <c r="V75" i="7"/>
  <c r="V76" i="7"/>
  <c r="V77" i="7"/>
  <c r="V78" i="7"/>
  <c r="V79" i="7"/>
  <c r="V80" i="7"/>
  <c r="V81" i="7"/>
  <c r="V82" i="7"/>
  <c r="V83" i="7"/>
  <c r="V84" i="7"/>
  <c r="V85" i="7"/>
  <c r="V86" i="7"/>
  <c r="V87" i="7"/>
  <c r="V88" i="7"/>
  <c r="V89" i="7"/>
  <c r="V90" i="7"/>
  <c r="V91" i="7"/>
  <c r="V92" i="7"/>
  <c r="V93" i="7"/>
  <c r="V94" i="7"/>
  <c r="V95" i="7"/>
  <c r="V96" i="7"/>
  <c r="V97" i="7"/>
  <c r="V98" i="7"/>
  <c r="V99" i="7"/>
  <c r="V100" i="7"/>
  <c r="V101" i="7"/>
  <c r="V102" i="7"/>
  <c r="V103" i="7"/>
  <c r="V104" i="7"/>
  <c r="V105" i="7"/>
  <c r="V106" i="7"/>
  <c r="V107" i="7"/>
  <c r="V108" i="7"/>
  <c r="V109" i="7"/>
  <c r="V110" i="7"/>
  <c r="V111" i="7"/>
  <c r="V112" i="7"/>
  <c r="V113" i="7"/>
  <c r="V114" i="7"/>
  <c r="V115" i="7"/>
  <c r="V116" i="7"/>
  <c r="V117" i="7"/>
  <c r="V118" i="7"/>
  <c r="V119" i="7"/>
  <c r="V120" i="7"/>
  <c r="V121" i="7"/>
  <c r="V122" i="7"/>
  <c r="V123" i="7"/>
  <c r="V124" i="7"/>
  <c r="V125" i="7"/>
  <c r="V126" i="7"/>
  <c r="V127" i="7"/>
  <c r="V128" i="7"/>
  <c r="V129" i="7"/>
  <c r="V130" i="7"/>
  <c r="V131" i="7"/>
  <c r="V4" i="7"/>
  <c r="AB278" i="7" l="1"/>
  <c r="E46" i="3" s="1"/>
  <c r="AF278" i="7"/>
  <c r="E50" i="3" s="1"/>
  <c r="AC278" i="7"/>
  <c r="E47" i="3" s="1"/>
  <c r="AE278" i="7"/>
  <c r="E49" i="3" s="1"/>
  <c r="AG278" i="7"/>
  <c r="E51" i="3" s="1"/>
  <c r="AD278" i="7"/>
  <c r="E48" i="3" s="1"/>
  <c r="H5" i="7" l="1"/>
  <c r="I5" i="7"/>
  <c r="J5" i="7"/>
  <c r="K5" i="7"/>
  <c r="L5" i="7"/>
  <c r="M5" i="7"/>
  <c r="H6" i="7"/>
  <c r="I6" i="7"/>
  <c r="J6" i="7"/>
  <c r="K6" i="7"/>
  <c r="L6" i="7"/>
  <c r="M6" i="7"/>
  <c r="H7" i="7"/>
  <c r="I7" i="7"/>
  <c r="J7" i="7"/>
  <c r="K7" i="7"/>
  <c r="L7" i="7"/>
  <c r="M7" i="7"/>
  <c r="H8" i="7"/>
  <c r="I8" i="7"/>
  <c r="J8" i="7"/>
  <c r="K8" i="7"/>
  <c r="L8" i="7"/>
  <c r="M8" i="7"/>
  <c r="H9" i="7"/>
  <c r="I9" i="7"/>
  <c r="J9" i="7"/>
  <c r="K9" i="7"/>
  <c r="L9" i="7"/>
  <c r="M9" i="7"/>
  <c r="H10" i="7"/>
  <c r="I10" i="7"/>
  <c r="J10" i="7"/>
  <c r="K10" i="7"/>
  <c r="L10" i="7"/>
  <c r="M10" i="7"/>
  <c r="H11" i="7"/>
  <c r="I11" i="7"/>
  <c r="J11" i="7"/>
  <c r="K11" i="7"/>
  <c r="L11" i="7"/>
  <c r="M11" i="7"/>
  <c r="H12" i="7"/>
  <c r="I12" i="7"/>
  <c r="J12" i="7"/>
  <c r="K12" i="7"/>
  <c r="L12" i="7"/>
  <c r="M12" i="7"/>
  <c r="H13" i="7"/>
  <c r="I13" i="7"/>
  <c r="J13" i="7"/>
  <c r="K13" i="7"/>
  <c r="L13" i="7"/>
  <c r="M13" i="7"/>
  <c r="H14" i="7"/>
  <c r="I14" i="7"/>
  <c r="J14" i="7"/>
  <c r="K14" i="7"/>
  <c r="L14" i="7"/>
  <c r="M14" i="7"/>
  <c r="H15" i="7"/>
  <c r="I15" i="7"/>
  <c r="J15" i="7"/>
  <c r="K15" i="7"/>
  <c r="L15" i="7"/>
  <c r="M15" i="7"/>
  <c r="H16" i="7"/>
  <c r="I16" i="7"/>
  <c r="J16" i="7"/>
  <c r="K16" i="7"/>
  <c r="L16" i="7"/>
  <c r="M16" i="7"/>
  <c r="H17" i="7"/>
  <c r="I17" i="7"/>
  <c r="J17" i="7"/>
  <c r="K17" i="7"/>
  <c r="L17" i="7"/>
  <c r="M17" i="7"/>
  <c r="H18" i="7"/>
  <c r="I18" i="7"/>
  <c r="J18" i="7"/>
  <c r="K18" i="7"/>
  <c r="L18" i="7"/>
  <c r="M18" i="7"/>
  <c r="H19" i="7"/>
  <c r="I19" i="7"/>
  <c r="J19" i="7"/>
  <c r="K19" i="7"/>
  <c r="L19" i="7"/>
  <c r="M19" i="7"/>
  <c r="H20" i="7"/>
  <c r="I20" i="7"/>
  <c r="J20" i="7"/>
  <c r="K20" i="7"/>
  <c r="L20" i="7"/>
  <c r="M20" i="7"/>
  <c r="H21" i="7"/>
  <c r="I21" i="7"/>
  <c r="J21" i="7"/>
  <c r="K21" i="7"/>
  <c r="L21" i="7"/>
  <c r="M21" i="7"/>
  <c r="H22" i="7"/>
  <c r="I22" i="7"/>
  <c r="J22" i="7"/>
  <c r="K22" i="7"/>
  <c r="L22" i="7"/>
  <c r="M22" i="7"/>
  <c r="H23" i="7"/>
  <c r="I23" i="7"/>
  <c r="J23" i="7"/>
  <c r="K23" i="7"/>
  <c r="L23" i="7"/>
  <c r="M23" i="7"/>
  <c r="H24" i="7"/>
  <c r="I24" i="7"/>
  <c r="J24" i="7"/>
  <c r="K24" i="7"/>
  <c r="L24" i="7"/>
  <c r="M24" i="7"/>
  <c r="H25" i="7"/>
  <c r="I25" i="7"/>
  <c r="J25" i="7"/>
  <c r="K25" i="7"/>
  <c r="L25" i="7"/>
  <c r="M25" i="7"/>
  <c r="H26" i="7"/>
  <c r="I26" i="7"/>
  <c r="J26" i="7"/>
  <c r="K26" i="7"/>
  <c r="L26" i="7"/>
  <c r="M26" i="7"/>
  <c r="H27" i="7"/>
  <c r="I27" i="7"/>
  <c r="J27" i="7"/>
  <c r="K27" i="7"/>
  <c r="L27" i="7"/>
  <c r="M27" i="7"/>
  <c r="H28" i="7"/>
  <c r="I28" i="7"/>
  <c r="J28" i="7"/>
  <c r="K28" i="7"/>
  <c r="L28" i="7"/>
  <c r="M28" i="7"/>
  <c r="H29" i="7"/>
  <c r="I29" i="7"/>
  <c r="J29" i="7"/>
  <c r="K29" i="7"/>
  <c r="L29" i="7"/>
  <c r="M29" i="7"/>
  <c r="H30" i="7"/>
  <c r="I30" i="7"/>
  <c r="J30" i="7"/>
  <c r="K30" i="7"/>
  <c r="L30" i="7"/>
  <c r="M30" i="7"/>
  <c r="H31" i="7"/>
  <c r="I31" i="7"/>
  <c r="J31" i="7"/>
  <c r="K31" i="7"/>
  <c r="L31" i="7"/>
  <c r="M31" i="7"/>
  <c r="H32" i="7"/>
  <c r="I32" i="7"/>
  <c r="J32" i="7"/>
  <c r="K32" i="7"/>
  <c r="L32" i="7"/>
  <c r="M32" i="7"/>
  <c r="H33" i="7"/>
  <c r="I33" i="7"/>
  <c r="J33" i="7"/>
  <c r="K33" i="7"/>
  <c r="L33" i="7"/>
  <c r="M33" i="7"/>
  <c r="H34" i="7"/>
  <c r="I34" i="7"/>
  <c r="J34" i="7"/>
  <c r="K34" i="7"/>
  <c r="L34" i="7"/>
  <c r="M34" i="7"/>
  <c r="H35" i="7"/>
  <c r="I35" i="7"/>
  <c r="J35" i="7"/>
  <c r="K35" i="7"/>
  <c r="L35" i="7"/>
  <c r="M35" i="7"/>
  <c r="H36" i="7"/>
  <c r="I36" i="7"/>
  <c r="J36" i="7"/>
  <c r="K36" i="7"/>
  <c r="L36" i="7"/>
  <c r="M36" i="7"/>
  <c r="H37" i="7"/>
  <c r="I37" i="7"/>
  <c r="J37" i="7"/>
  <c r="K37" i="7"/>
  <c r="L37" i="7"/>
  <c r="M37" i="7"/>
  <c r="H38" i="7"/>
  <c r="I38" i="7"/>
  <c r="J38" i="7"/>
  <c r="K38" i="7"/>
  <c r="L38" i="7"/>
  <c r="M38" i="7"/>
  <c r="H39" i="7"/>
  <c r="I39" i="7"/>
  <c r="J39" i="7"/>
  <c r="K39" i="7"/>
  <c r="L39" i="7"/>
  <c r="M39" i="7"/>
  <c r="H40" i="7"/>
  <c r="I40" i="7"/>
  <c r="J40" i="7"/>
  <c r="K40" i="7"/>
  <c r="L40" i="7"/>
  <c r="M40" i="7"/>
  <c r="H41" i="7"/>
  <c r="I41" i="7"/>
  <c r="J41" i="7"/>
  <c r="K41" i="7"/>
  <c r="L41" i="7"/>
  <c r="M41" i="7"/>
  <c r="H42" i="7"/>
  <c r="I42" i="7"/>
  <c r="J42" i="7"/>
  <c r="K42" i="7"/>
  <c r="L42" i="7"/>
  <c r="M42" i="7"/>
  <c r="H43" i="7"/>
  <c r="I43" i="7"/>
  <c r="J43" i="7"/>
  <c r="K43" i="7"/>
  <c r="L43" i="7"/>
  <c r="M43" i="7"/>
  <c r="H44" i="7"/>
  <c r="I44" i="7"/>
  <c r="J44" i="7"/>
  <c r="K44" i="7"/>
  <c r="L44" i="7"/>
  <c r="M44" i="7"/>
  <c r="H45" i="7"/>
  <c r="I45" i="7"/>
  <c r="J45" i="7"/>
  <c r="K45" i="7"/>
  <c r="L45" i="7"/>
  <c r="M45" i="7"/>
  <c r="H46" i="7"/>
  <c r="I46" i="7"/>
  <c r="J46" i="7"/>
  <c r="K46" i="7"/>
  <c r="L46" i="7"/>
  <c r="M46" i="7"/>
  <c r="H47" i="7"/>
  <c r="I47" i="7"/>
  <c r="J47" i="7"/>
  <c r="K47" i="7"/>
  <c r="L47" i="7"/>
  <c r="M47" i="7"/>
  <c r="H48" i="7"/>
  <c r="I48" i="7"/>
  <c r="J48" i="7"/>
  <c r="K48" i="7"/>
  <c r="L48" i="7"/>
  <c r="M48" i="7"/>
  <c r="H49" i="7"/>
  <c r="I49" i="7"/>
  <c r="J49" i="7"/>
  <c r="K49" i="7"/>
  <c r="L49" i="7"/>
  <c r="M49" i="7"/>
  <c r="H50" i="7"/>
  <c r="I50" i="7"/>
  <c r="J50" i="7"/>
  <c r="K50" i="7"/>
  <c r="L50" i="7"/>
  <c r="M50" i="7"/>
  <c r="H51" i="7"/>
  <c r="I51" i="7"/>
  <c r="J51" i="7"/>
  <c r="K51" i="7"/>
  <c r="L51" i="7"/>
  <c r="M51" i="7"/>
  <c r="H52" i="7"/>
  <c r="I52" i="7"/>
  <c r="J52" i="7"/>
  <c r="K52" i="7"/>
  <c r="L52" i="7"/>
  <c r="M52" i="7"/>
  <c r="H53" i="7"/>
  <c r="I53" i="7"/>
  <c r="J53" i="7"/>
  <c r="K53" i="7"/>
  <c r="L53" i="7"/>
  <c r="M53" i="7"/>
  <c r="H54" i="7"/>
  <c r="I54" i="7"/>
  <c r="J54" i="7"/>
  <c r="K54" i="7"/>
  <c r="L54" i="7"/>
  <c r="M54" i="7"/>
  <c r="H55" i="7"/>
  <c r="I55" i="7"/>
  <c r="J55" i="7"/>
  <c r="K55" i="7"/>
  <c r="L55" i="7"/>
  <c r="M55" i="7"/>
  <c r="H56" i="7"/>
  <c r="I56" i="7"/>
  <c r="J56" i="7"/>
  <c r="K56" i="7"/>
  <c r="L56" i="7"/>
  <c r="M56" i="7"/>
  <c r="H57" i="7"/>
  <c r="I57" i="7"/>
  <c r="J57" i="7"/>
  <c r="K57" i="7"/>
  <c r="L57" i="7"/>
  <c r="M57" i="7"/>
  <c r="H58" i="7"/>
  <c r="I58" i="7"/>
  <c r="J58" i="7"/>
  <c r="K58" i="7"/>
  <c r="L58" i="7"/>
  <c r="M58" i="7"/>
  <c r="H59" i="7"/>
  <c r="I59" i="7"/>
  <c r="J59" i="7"/>
  <c r="K59" i="7"/>
  <c r="L59" i="7"/>
  <c r="M59" i="7"/>
  <c r="H60" i="7"/>
  <c r="I60" i="7"/>
  <c r="J60" i="7"/>
  <c r="K60" i="7"/>
  <c r="L60" i="7"/>
  <c r="M60" i="7"/>
  <c r="H61" i="7"/>
  <c r="I61" i="7"/>
  <c r="J61" i="7"/>
  <c r="K61" i="7"/>
  <c r="L61" i="7"/>
  <c r="M61" i="7"/>
  <c r="H62" i="7"/>
  <c r="I62" i="7"/>
  <c r="J62" i="7"/>
  <c r="K62" i="7"/>
  <c r="L62" i="7"/>
  <c r="M62" i="7"/>
  <c r="H63" i="7"/>
  <c r="I63" i="7"/>
  <c r="J63" i="7"/>
  <c r="K63" i="7"/>
  <c r="L63" i="7"/>
  <c r="M63" i="7"/>
  <c r="H64" i="7"/>
  <c r="I64" i="7"/>
  <c r="J64" i="7"/>
  <c r="K64" i="7"/>
  <c r="L64" i="7"/>
  <c r="M64" i="7"/>
  <c r="H65" i="7"/>
  <c r="I65" i="7"/>
  <c r="J65" i="7"/>
  <c r="K65" i="7"/>
  <c r="L65" i="7"/>
  <c r="M65" i="7"/>
  <c r="H66" i="7"/>
  <c r="I66" i="7"/>
  <c r="J66" i="7"/>
  <c r="K66" i="7"/>
  <c r="L66" i="7"/>
  <c r="M66" i="7"/>
  <c r="H67" i="7"/>
  <c r="I67" i="7"/>
  <c r="J67" i="7"/>
  <c r="K67" i="7"/>
  <c r="L67" i="7"/>
  <c r="M67" i="7"/>
  <c r="H68" i="7"/>
  <c r="I68" i="7"/>
  <c r="J68" i="7"/>
  <c r="K68" i="7"/>
  <c r="L68" i="7"/>
  <c r="M68" i="7"/>
  <c r="H69" i="7"/>
  <c r="I69" i="7"/>
  <c r="J69" i="7"/>
  <c r="K69" i="7"/>
  <c r="L69" i="7"/>
  <c r="M69" i="7"/>
  <c r="H70" i="7"/>
  <c r="I70" i="7"/>
  <c r="J70" i="7"/>
  <c r="K70" i="7"/>
  <c r="L70" i="7"/>
  <c r="M70" i="7"/>
  <c r="H71" i="7"/>
  <c r="I71" i="7"/>
  <c r="J71" i="7"/>
  <c r="K71" i="7"/>
  <c r="L71" i="7"/>
  <c r="M71" i="7"/>
  <c r="H72" i="7"/>
  <c r="I72" i="7"/>
  <c r="J72" i="7"/>
  <c r="K72" i="7"/>
  <c r="L72" i="7"/>
  <c r="M72" i="7"/>
  <c r="H73" i="7"/>
  <c r="I73" i="7"/>
  <c r="J73" i="7"/>
  <c r="K73" i="7"/>
  <c r="L73" i="7"/>
  <c r="M73" i="7"/>
  <c r="H74" i="7"/>
  <c r="I74" i="7"/>
  <c r="J74" i="7"/>
  <c r="K74" i="7"/>
  <c r="L74" i="7"/>
  <c r="M74" i="7"/>
  <c r="H75" i="7"/>
  <c r="I75" i="7"/>
  <c r="J75" i="7"/>
  <c r="K75" i="7"/>
  <c r="L75" i="7"/>
  <c r="M75" i="7"/>
  <c r="H76" i="7"/>
  <c r="I76" i="7"/>
  <c r="J76" i="7"/>
  <c r="K76" i="7"/>
  <c r="L76" i="7"/>
  <c r="M76" i="7"/>
  <c r="H77" i="7"/>
  <c r="I77" i="7"/>
  <c r="J77" i="7"/>
  <c r="K77" i="7"/>
  <c r="L77" i="7"/>
  <c r="M77" i="7"/>
  <c r="H78" i="7"/>
  <c r="I78" i="7"/>
  <c r="J78" i="7"/>
  <c r="K78" i="7"/>
  <c r="L78" i="7"/>
  <c r="M78" i="7"/>
  <c r="H79" i="7"/>
  <c r="I79" i="7"/>
  <c r="J79" i="7"/>
  <c r="K79" i="7"/>
  <c r="L79" i="7"/>
  <c r="M79" i="7"/>
  <c r="H80" i="7"/>
  <c r="I80" i="7"/>
  <c r="J80" i="7"/>
  <c r="K80" i="7"/>
  <c r="L80" i="7"/>
  <c r="M80" i="7"/>
  <c r="H81" i="7"/>
  <c r="I81" i="7"/>
  <c r="J81" i="7"/>
  <c r="K81" i="7"/>
  <c r="L81" i="7"/>
  <c r="M81" i="7"/>
  <c r="H82" i="7"/>
  <c r="I82" i="7"/>
  <c r="J82" i="7"/>
  <c r="K82" i="7"/>
  <c r="L82" i="7"/>
  <c r="M82" i="7"/>
  <c r="H83" i="7"/>
  <c r="I83" i="7"/>
  <c r="J83" i="7"/>
  <c r="K83" i="7"/>
  <c r="L83" i="7"/>
  <c r="M83" i="7"/>
  <c r="H84" i="7"/>
  <c r="I84" i="7"/>
  <c r="J84" i="7"/>
  <c r="K84" i="7"/>
  <c r="L84" i="7"/>
  <c r="M84" i="7"/>
  <c r="H85" i="7"/>
  <c r="I85" i="7"/>
  <c r="J85" i="7"/>
  <c r="K85" i="7"/>
  <c r="L85" i="7"/>
  <c r="M85" i="7"/>
  <c r="H86" i="7"/>
  <c r="I86" i="7"/>
  <c r="J86" i="7"/>
  <c r="K86" i="7"/>
  <c r="L86" i="7"/>
  <c r="M86" i="7"/>
  <c r="H87" i="7"/>
  <c r="I87" i="7"/>
  <c r="J87" i="7"/>
  <c r="K87" i="7"/>
  <c r="L87" i="7"/>
  <c r="M87" i="7"/>
  <c r="H88" i="7"/>
  <c r="I88" i="7"/>
  <c r="J88" i="7"/>
  <c r="K88" i="7"/>
  <c r="L88" i="7"/>
  <c r="M88" i="7"/>
  <c r="H89" i="7"/>
  <c r="I89" i="7"/>
  <c r="J89" i="7"/>
  <c r="K89" i="7"/>
  <c r="L89" i="7"/>
  <c r="M89" i="7"/>
  <c r="H90" i="7"/>
  <c r="I90" i="7"/>
  <c r="J90" i="7"/>
  <c r="K90" i="7"/>
  <c r="L90" i="7"/>
  <c r="M90" i="7"/>
  <c r="H91" i="7"/>
  <c r="I91" i="7"/>
  <c r="J91" i="7"/>
  <c r="K91" i="7"/>
  <c r="L91" i="7"/>
  <c r="M91" i="7"/>
  <c r="H92" i="7"/>
  <c r="I92" i="7"/>
  <c r="J92" i="7"/>
  <c r="K92" i="7"/>
  <c r="L92" i="7"/>
  <c r="M92" i="7"/>
  <c r="H93" i="7"/>
  <c r="I93" i="7"/>
  <c r="J93" i="7"/>
  <c r="K93" i="7"/>
  <c r="L93" i="7"/>
  <c r="M93" i="7"/>
  <c r="H94" i="7"/>
  <c r="I94" i="7"/>
  <c r="J94" i="7"/>
  <c r="K94" i="7"/>
  <c r="L94" i="7"/>
  <c r="M94" i="7"/>
  <c r="H95" i="7"/>
  <c r="I95" i="7"/>
  <c r="J95" i="7"/>
  <c r="K95" i="7"/>
  <c r="L95" i="7"/>
  <c r="M95" i="7"/>
  <c r="H96" i="7"/>
  <c r="I96" i="7"/>
  <c r="J96" i="7"/>
  <c r="K96" i="7"/>
  <c r="L96" i="7"/>
  <c r="M96" i="7"/>
  <c r="H97" i="7"/>
  <c r="I97" i="7"/>
  <c r="J97" i="7"/>
  <c r="K97" i="7"/>
  <c r="L97" i="7"/>
  <c r="M97" i="7"/>
  <c r="H98" i="7"/>
  <c r="I98" i="7"/>
  <c r="J98" i="7"/>
  <c r="K98" i="7"/>
  <c r="L98" i="7"/>
  <c r="M98" i="7"/>
  <c r="H99" i="7"/>
  <c r="I99" i="7"/>
  <c r="J99" i="7"/>
  <c r="K99" i="7"/>
  <c r="L99" i="7"/>
  <c r="M99" i="7"/>
  <c r="H100" i="7"/>
  <c r="I100" i="7"/>
  <c r="J100" i="7"/>
  <c r="K100" i="7"/>
  <c r="L100" i="7"/>
  <c r="M100" i="7"/>
  <c r="H101" i="7"/>
  <c r="I101" i="7"/>
  <c r="J101" i="7"/>
  <c r="K101" i="7"/>
  <c r="L101" i="7"/>
  <c r="M101" i="7"/>
  <c r="H102" i="7"/>
  <c r="I102" i="7"/>
  <c r="J102" i="7"/>
  <c r="K102" i="7"/>
  <c r="L102" i="7"/>
  <c r="M102" i="7"/>
  <c r="H103" i="7"/>
  <c r="I103" i="7"/>
  <c r="J103" i="7"/>
  <c r="K103" i="7"/>
  <c r="L103" i="7"/>
  <c r="M103" i="7"/>
  <c r="H104" i="7"/>
  <c r="I104" i="7"/>
  <c r="J104" i="7"/>
  <c r="K104" i="7"/>
  <c r="L104" i="7"/>
  <c r="M104" i="7"/>
  <c r="H105" i="7"/>
  <c r="I105" i="7"/>
  <c r="J105" i="7"/>
  <c r="K105" i="7"/>
  <c r="L105" i="7"/>
  <c r="M105" i="7"/>
  <c r="H106" i="7"/>
  <c r="I106" i="7"/>
  <c r="J106" i="7"/>
  <c r="K106" i="7"/>
  <c r="L106" i="7"/>
  <c r="M106" i="7"/>
  <c r="H107" i="7"/>
  <c r="I107" i="7"/>
  <c r="J107" i="7"/>
  <c r="K107" i="7"/>
  <c r="L107" i="7"/>
  <c r="M107" i="7"/>
  <c r="H108" i="7"/>
  <c r="I108" i="7"/>
  <c r="J108" i="7"/>
  <c r="K108" i="7"/>
  <c r="L108" i="7"/>
  <c r="M108" i="7"/>
  <c r="H109" i="7"/>
  <c r="I109" i="7"/>
  <c r="J109" i="7"/>
  <c r="K109" i="7"/>
  <c r="L109" i="7"/>
  <c r="M109" i="7"/>
  <c r="H110" i="7"/>
  <c r="I110" i="7"/>
  <c r="J110" i="7"/>
  <c r="K110" i="7"/>
  <c r="L110" i="7"/>
  <c r="M110" i="7"/>
  <c r="H111" i="7"/>
  <c r="I111" i="7"/>
  <c r="J111" i="7"/>
  <c r="K111" i="7"/>
  <c r="L111" i="7"/>
  <c r="M111" i="7"/>
  <c r="H112" i="7"/>
  <c r="I112" i="7"/>
  <c r="J112" i="7"/>
  <c r="K112" i="7"/>
  <c r="L112" i="7"/>
  <c r="M112" i="7"/>
  <c r="H113" i="7"/>
  <c r="I113" i="7"/>
  <c r="J113" i="7"/>
  <c r="K113" i="7"/>
  <c r="L113" i="7"/>
  <c r="M113" i="7"/>
  <c r="H114" i="7"/>
  <c r="I114" i="7"/>
  <c r="J114" i="7"/>
  <c r="K114" i="7"/>
  <c r="L114" i="7"/>
  <c r="M114" i="7"/>
  <c r="H115" i="7"/>
  <c r="I115" i="7"/>
  <c r="J115" i="7"/>
  <c r="K115" i="7"/>
  <c r="L115" i="7"/>
  <c r="M115" i="7"/>
  <c r="H116" i="7"/>
  <c r="I116" i="7"/>
  <c r="J116" i="7"/>
  <c r="K116" i="7"/>
  <c r="L116" i="7"/>
  <c r="M116" i="7"/>
  <c r="H117" i="7"/>
  <c r="I117" i="7"/>
  <c r="J117" i="7"/>
  <c r="K117" i="7"/>
  <c r="L117" i="7"/>
  <c r="M117" i="7"/>
  <c r="H118" i="7"/>
  <c r="I118" i="7"/>
  <c r="J118" i="7"/>
  <c r="K118" i="7"/>
  <c r="L118" i="7"/>
  <c r="M118" i="7"/>
  <c r="H119" i="7"/>
  <c r="I119" i="7"/>
  <c r="J119" i="7"/>
  <c r="K119" i="7"/>
  <c r="L119" i="7"/>
  <c r="M119" i="7"/>
  <c r="H120" i="7"/>
  <c r="I120" i="7"/>
  <c r="J120" i="7"/>
  <c r="K120" i="7"/>
  <c r="L120" i="7"/>
  <c r="M120" i="7"/>
  <c r="H121" i="7"/>
  <c r="I121" i="7"/>
  <c r="J121" i="7"/>
  <c r="K121" i="7"/>
  <c r="L121" i="7"/>
  <c r="M121" i="7"/>
  <c r="H122" i="7"/>
  <c r="I122" i="7"/>
  <c r="J122" i="7"/>
  <c r="K122" i="7"/>
  <c r="L122" i="7"/>
  <c r="M122" i="7"/>
  <c r="H123" i="7"/>
  <c r="I123" i="7"/>
  <c r="J123" i="7"/>
  <c r="K123" i="7"/>
  <c r="L123" i="7"/>
  <c r="M123" i="7"/>
  <c r="H124" i="7"/>
  <c r="I124" i="7"/>
  <c r="J124" i="7"/>
  <c r="K124" i="7"/>
  <c r="L124" i="7"/>
  <c r="M124" i="7"/>
  <c r="H125" i="7"/>
  <c r="I125" i="7"/>
  <c r="J125" i="7"/>
  <c r="K125" i="7"/>
  <c r="L125" i="7"/>
  <c r="M125" i="7"/>
  <c r="H126" i="7"/>
  <c r="I126" i="7"/>
  <c r="J126" i="7"/>
  <c r="K126" i="7"/>
  <c r="L126" i="7"/>
  <c r="M126" i="7"/>
  <c r="H127" i="7"/>
  <c r="I127" i="7"/>
  <c r="J127" i="7"/>
  <c r="K127" i="7"/>
  <c r="L127" i="7"/>
  <c r="M127" i="7"/>
  <c r="H128" i="7"/>
  <c r="I128" i="7"/>
  <c r="J128" i="7"/>
  <c r="K128" i="7"/>
  <c r="L128" i="7"/>
  <c r="M128" i="7"/>
  <c r="H129" i="7"/>
  <c r="I129" i="7"/>
  <c r="J129" i="7"/>
  <c r="K129" i="7"/>
  <c r="L129" i="7"/>
  <c r="M129" i="7"/>
  <c r="H130" i="7"/>
  <c r="I130" i="7"/>
  <c r="J130" i="7"/>
  <c r="K130" i="7"/>
  <c r="L130" i="7"/>
  <c r="M130" i="7"/>
  <c r="H131" i="7"/>
  <c r="I131" i="7"/>
  <c r="J131" i="7"/>
  <c r="K131" i="7"/>
  <c r="L131" i="7"/>
  <c r="M131" i="7"/>
  <c r="H132" i="7"/>
  <c r="I132" i="7"/>
  <c r="J132" i="7"/>
  <c r="K132" i="7"/>
  <c r="L132" i="7"/>
  <c r="M132" i="7"/>
  <c r="H133" i="7"/>
  <c r="I133" i="7"/>
  <c r="J133" i="7"/>
  <c r="K133" i="7"/>
  <c r="L133" i="7"/>
  <c r="M133" i="7"/>
  <c r="H134" i="7"/>
  <c r="I134" i="7"/>
  <c r="J134" i="7"/>
  <c r="K134" i="7"/>
  <c r="L134" i="7"/>
  <c r="M134" i="7"/>
  <c r="H135" i="7"/>
  <c r="I135" i="7"/>
  <c r="J135" i="7"/>
  <c r="K135" i="7"/>
  <c r="L135" i="7"/>
  <c r="M135" i="7"/>
  <c r="H136" i="7"/>
  <c r="I136" i="7"/>
  <c r="J136" i="7"/>
  <c r="K136" i="7"/>
  <c r="L136" i="7"/>
  <c r="M136" i="7"/>
  <c r="H137" i="7"/>
  <c r="I137" i="7"/>
  <c r="J137" i="7"/>
  <c r="K137" i="7"/>
  <c r="L137" i="7"/>
  <c r="M137" i="7"/>
  <c r="H138" i="7"/>
  <c r="I138" i="7"/>
  <c r="J138" i="7"/>
  <c r="K138" i="7"/>
  <c r="L138" i="7"/>
  <c r="M138" i="7"/>
  <c r="H139" i="7"/>
  <c r="I139" i="7"/>
  <c r="J139" i="7"/>
  <c r="K139" i="7"/>
  <c r="L139" i="7"/>
  <c r="M139" i="7"/>
  <c r="H140" i="7"/>
  <c r="I140" i="7"/>
  <c r="J140" i="7"/>
  <c r="K140" i="7"/>
  <c r="L140" i="7"/>
  <c r="M140" i="7"/>
  <c r="H141" i="7"/>
  <c r="I141" i="7"/>
  <c r="J141" i="7"/>
  <c r="K141" i="7"/>
  <c r="L141" i="7"/>
  <c r="M141" i="7"/>
  <c r="H142" i="7"/>
  <c r="I142" i="7"/>
  <c r="J142" i="7"/>
  <c r="K142" i="7"/>
  <c r="L142" i="7"/>
  <c r="M142" i="7"/>
  <c r="H143" i="7"/>
  <c r="I143" i="7"/>
  <c r="J143" i="7"/>
  <c r="K143" i="7"/>
  <c r="L143" i="7"/>
  <c r="M143" i="7"/>
  <c r="H144" i="7"/>
  <c r="I144" i="7"/>
  <c r="J144" i="7"/>
  <c r="K144" i="7"/>
  <c r="L144" i="7"/>
  <c r="M144" i="7"/>
  <c r="H145" i="7"/>
  <c r="I145" i="7"/>
  <c r="J145" i="7"/>
  <c r="K145" i="7"/>
  <c r="L145" i="7"/>
  <c r="M145" i="7"/>
  <c r="H146" i="7"/>
  <c r="I146" i="7"/>
  <c r="J146" i="7"/>
  <c r="K146" i="7"/>
  <c r="L146" i="7"/>
  <c r="M146" i="7"/>
  <c r="H147" i="7"/>
  <c r="I147" i="7"/>
  <c r="J147" i="7"/>
  <c r="K147" i="7"/>
  <c r="L147" i="7"/>
  <c r="M147" i="7"/>
  <c r="H148" i="7"/>
  <c r="I148" i="7"/>
  <c r="J148" i="7"/>
  <c r="K148" i="7"/>
  <c r="L148" i="7"/>
  <c r="M148" i="7"/>
  <c r="H149" i="7"/>
  <c r="I149" i="7"/>
  <c r="J149" i="7"/>
  <c r="K149" i="7"/>
  <c r="L149" i="7"/>
  <c r="M149" i="7"/>
  <c r="H150" i="7"/>
  <c r="I150" i="7"/>
  <c r="J150" i="7"/>
  <c r="K150" i="7"/>
  <c r="L150" i="7"/>
  <c r="M150" i="7"/>
  <c r="H151" i="7"/>
  <c r="I151" i="7"/>
  <c r="J151" i="7"/>
  <c r="K151" i="7"/>
  <c r="L151" i="7"/>
  <c r="M151" i="7"/>
  <c r="H152" i="7"/>
  <c r="I152" i="7"/>
  <c r="J152" i="7"/>
  <c r="K152" i="7"/>
  <c r="L152" i="7"/>
  <c r="M152" i="7"/>
  <c r="H153" i="7"/>
  <c r="I153" i="7"/>
  <c r="J153" i="7"/>
  <c r="K153" i="7"/>
  <c r="L153" i="7"/>
  <c r="M153" i="7"/>
  <c r="H154" i="7"/>
  <c r="I154" i="7"/>
  <c r="J154" i="7"/>
  <c r="K154" i="7"/>
  <c r="L154" i="7"/>
  <c r="M154" i="7"/>
  <c r="H155" i="7"/>
  <c r="I155" i="7"/>
  <c r="J155" i="7"/>
  <c r="K155" i="7"/>
  <c r="L155" i="7"/>
  <c r="M155" i="7"/>
  <c r="H156" i="7"/>
  <c r="I156" i="7"/>
  <c r="J156" i="7"/>
  <c r="K156" i="7"/>
  <c r="L156" i="7"/>
  <c r="M156" i="7"/>
  <c r="H157" i="7"/>
  <c r="I157" i="7"/>
  <c r="J157" i="7"/>
  <c r="K157" i="7"/>
  <c r="L157" i="7"/>
  <c r="M157" i="7"/>
  <c r="H158" i="7"/>
  <c r="I158" i="7"/>
  <c r="J158" i="7"/>
  <c r="K158" i="7"/>
  <c r="L158" i="7"/>
  <c r="M158" i="7"/>
  <c r="H159" i="7"/>
  <c r="I159" i="7"/>
  <c r="J159" i="7"/>
  <c r="K159" i="7"/>
  <c r="L159" i="7"/>
  <c r="M159" i="7"/>
  <c r="H160" i="7"/>
  <c r="I160" i="7"/>
  <c r="J160" i="7"/>
  <c r="K160" i="7"/>
  <c r="L160" i="7"/>
  <c r="M160" i="7"/>
  <c r="H161" i="7"/>
  <c r="I161" i="7"/>
  <c r="J161" i="7"/>
  <c r="K161" i="7"/>
  <c r="L161" i="7"/>
  <c r="M161" i="7"/>
  <c r="H162" i="7"/>
  <c r="I162" i="7"/>
  <c r="J162" i="7"/>
  <c r="K162" i="7"/>
  <c r="L162" i="7"/>
  <c r="M162" i="7"/>
  <c r="H163" i="7"/>
  <c r="I163" i="7"/>
  <c r="J163" i="7"/>
  <c r="K163" i="7"/>
  <c r="L163" i="7"/>
  <c r="M163" i="7"/>
  <c r="H164" i="7"/>
  <c r="I164" i="7"/>
  <c r="J164" i="7"/>
  <c r="K164" i="7"/>
  <c r="L164" i="7"/>
  <c r="M164" i="7"/>
  <c r="H165" i="7"/>
  <c r="I165" i="7"/>
  <c r="J165" i="7"/>
  <c r="K165" i="7"/>
  <c r="L165" i="7"/>
  <c r="M165" i="7"/>
  <c r="H166" i="7"/>
  <c r="I166" i="7"/>
  <c r="J166" i="7"/>
  <c r="K166" i="7"/>
  <c r="L166" i="7"/>
  <c r="M166" i="7"/>
  <c r="H167" i="7"/>
  <c r="I167" i="7"/>
  <c r="J167" i="7"/>
  <c r="K167" i="7"/>
  <c r="L167" i="7"/>
  <c r="M167" i="7"/>
  <c r="H168" i="7"/>
  <c r="I168" i="7"/>
  <c r="J168" i="7"/>
  <c r="K168" i="7"/>
  <c r="L168" i="7"/>
  <c r="M168" i="7"/>
  <c r="H169" i="7"/>
  <c r="I169" i="7"/>
  <c r="J169" i="7"/>
  <c r="K169" i="7"/>
  <c r="L169" i="7"/>
  <c r="M169" i="7"/>
  <c r="H170" i="7"/>
  <c r="I170" i="7"/>
  <c r="J170" i="7"/>
  <c r="K170" i="7"/>
  <c r="L170" i="7"/>
  <c r="M170" i="7"/>
  <c r="H171" i="7"/>
  <c r="I171" i="7"/>
  <c r="J171" i="7"/>
  <c r="K171" i="7"/>
  <c r="L171" i="7"/>
  <c r="M171" i="7"/>
  <c r="H172" i="7"/>
  <c r="I172" i="7"/>
  <c r="J172" i="7"/>
  <c r="K172" i="7"/>
  <c r="L172" i="7"/>
  <c r="M172" i="7"/>
  <c r="H173" i="7"/>
  <c r="I173" i="7"/>
  <c r="J173" i="7"/>
  <c r="K173" i="7"/>
  <c r="L173" i="7"/>
  <c r="M173" i="7"/>
  <c r="H174" i="7"/>
  <c r="I174" i="7"/>
  <c r="J174" i="7"/>
  <c r="K174" i="7"/>
  <c r="L174" i="7"/>
  <c r="M174" i="7"/>
  <c r="H175" i="7"/>
  <c r="I175" i="7"/>
  <c r="J175" i="7"/>
  <c r="K175" i="7"/>
  <c r="L175" i="7"/>
  <c r="M175" i="7"/>
  <c r="H176" i="7"/>
  <c r="I176" i="7"/>
  <c r="J176" i="7"/>
  <c r="K176" i="7"/>
  <c r="L176" i="7"/>
  <c r="M176" i="7"/>
  <c r="H177" i="7"/>
  <c r="I177" i="7"/>
  <c r="J177" i="7"/>
  <c r="K177" i="7"/>
  <c r="L177" i="7"/>
  <c r="M177" i="7"/>
  <c r="H178" i="7"/>
  <c r="I178" i="7"/>
  <c r="J178" i="7"/>
  <c r="K178" i="7"/>
  <c r="L178" i="7"/>
  <c r="M178" i="7"/>
  <c r="H179" i="7"/>
  <c r="I179" i="7"/>
  <c r="J179" i="7"/>
  <c r="K179" i="7"/>
  <c r="L179" i="7"/>
  <c r="M179" i="7"/>
  <c r="H180" i="7"/>
  <c r="I180" i="7"/>
  <c r="J180" i="7"/>
  <c r="K180" i="7"/>
  <c r="L180" i="7"/>
  <c r="M180" i="7"/>
  <c r="H181" i="7"/>
  <c r="I181" i="7"/>
  <c r="J181" i="7"/>
  <c r="K181" i="7"/>
  <c r="L181" i="7"/>
  <c r="M181" i="7"/>
  <c r="H182" i="7"/>
  <c r="I182" i="7"/>
  <c r="J182" i="7"/>
  <c r="K182" i="7"/>
  <c r="L182" i="7"/>
  <c r="M182" i="7"/>
  <c r="H183" i="7"/>
  <c r="I183" i="7"/>
  <c r="J183" i="7"/>
  <c r="K183" i="7"/>
  <c r="L183" i="7"/>
  <c r="M183" i="7"/>
  <c r="H184" i="7"/>
  <c r="I184" i="7"/>
  <c r="J184" i="7"/>
  <c r="K184" i="7"/>
  <c r="L184" i="7"/>
  <c r="M184" i="7"/>
  <c r="H185" i="7"/>
  <c r="I185" i="7"/>
  <c r="J185" i="7"/>
  <c r="K185" i="7"/>
  <c r="L185" i="7"/>
  <c r="M185" i="7"/>
  <c r="H186" i="7"/>
  <c r="I186" i="7"/>
  <c r="J186" i="7"/>
  <c r="K186" i="7"/>
  <c r="L186" i="7"/>
  <c r="M186" i="7"/>
  <c r="H187" i="7"/>
  <c r="I187" i="7"/>
  <c r="J187" i="7"/>
  <c r="K187" i="7"/>
  <c r="L187" i="7"/>
  <c r="M187" i="7"/>
  <c r="H188" i="7"/>
  <c r="I188" i="7"/>
  <c r="J188" i="7"/>
  <c r="K188" i="7"/>
  <c r="L188" i="7"/>
  <c r="M188" i="7"/>
  <c r="H189" i="7"/>
  <c r="I189" i="7"/>
  <c r="J189" i="7"/>
  <c r="K189" i="7"/>
  <c r="L189" i="7"/>
  <c r="M189" i="7"/>
  <c r="H190" i="7"/>
  <c r="I190" i="7"/>
  <c r="J190" i="7"/>
  <c r="K190" i="7"/>
  <c r="L190" i="7"/>
  <c r="M190" i="7"/>
  <c r="H191" i="7"/>
  <c r="I191" i="7"/>
  <c r="J191" i="7"/>
  <c r="K191" i="7"/>
  <c r="L191" i="7"/>
  <c r="M191" i="7"/>
  <c r="H192" i="7"/>
  <c r="I192" i="7"/>
  <c r="J192" i="7"/>
  <c r="K192" i="7"/>
  <c r="L192" i="7"/>
  <c r="M192" i="7"/>
  <c r="H193" i="7"/>
  <c r="I193" i="7"/>
  <c r="J193" i="7"/>
  <c r="K193" i="7"/>
  <c r="L193" i="7"/>
  <c r="M193" i="7"/>
  <c r="H194" i="7"/>
  <c r="I194" i="7"/>
  <c r="J194" i="7"/>
  <c r="K194" i="7"/>
  <c r="L194" i="7"/>
  <c r="M194" i="7"/>
  <c r="H195" i="7"/>
  <c r="I195" i="7"/>
  <c r="J195" i="7"/>
  <c r="K195" i="7"/>
  <c r="L195" i="7"/>
  <c r="M195" i="7"/>
  <c r="H196" i="7"/>
  <c r="I196" i="7"/>
  <c r="J196" i="7"/>
  <c r="K196" i="7"/>
  <c r="L196" i="7"/>
  <c r="M196" i="7"/>
  <c r="H197" i="7"/>
  <c r="I197" i="7"/>
  <c r="J197" i="7"/>
  <c r="K197" i="7"/>
  <c r="L197" i="7"/>
  <c r="M197" i="7"/>
  <c r="H198" i="7"/>
  <c r="I198" i="7"/>
  <c r="J198" i="7"/>
  <c r="K198" i="7"/>
  <c r="L198" i="7"/>
  <c r="M198" i="7"/>
  <c r="H199" i="7"/>
  <c r="I199" i="7"/>
  <c r="J199" i="7"/>
  <c r="K199" i="7"/>
  <c r="L199" i="7"/>
  <c r="M199" i="7"/>
  <c r="H200" i="7"/>
  <c r="I200" i="7"/>
  <c r="J200" i="7"/>
  <c r="K200" i="7"/>
  <c r="L200" i="7"/>
  <c r="M200" i="7"/>
  <c r="H201" i="7"/>
  <c r="I201" i="7"/>
  <c r="J201" i="7"/>
  <c r="K201" i="7"/>
  <c r="L201" i="7"/>
  <c r="M201" i="7"/>
  <c r="H202" i="7"/>
  <c r="I202" i="7"/>
  <c r="J202" i="7"/>
  <c r="K202" i="7"/>
  <c r="L202" i="7"/>
  <c r="M202" i="7"/>
  <c r="H203" i="7"/>
  <c r="I203" i="7"/>
  <c r="J203" i="7"/>
  <c r="K203" i="7"/>
  <c r="L203" i="7"/>
  <c r="M203" i="7"/>
  <c r="H204" i="7"/>
  <c r="I204" i="7"/>
  <c r="J204" i="7"/>
  <c r="K204" i="7"/>
  <c r="L204" i="7"/>
  <c r="M204" i="7"/>
  <c r="H205" i="7"/>
  <c r="I205" i="7"/>
  <c r="J205" i="7"/>
  <c r="K205" i="7"/>
  <c r="L205" i="7"/>
  <c r="M205" i="7"/>
  <c r="H206" i="7"/>
  <c r="I206" i="7"/>
  <c r="J206" i="7"/>
  <c r="K206" i="7"/>
  <c r="L206" i="7"/>
  <c r="M206" i="7"/>
  <c r="H207" i="7"/>
  <c r="I207" i="7"/>
  <c r="J207" i="7"/>
  <c r="K207" i="7"/>
  <c r="L207" i="7"/>
  <c r="M207" i="7"/>
  <c r="H208" i="7"/>
  <c r="I208" i="7"/>
  <c r="J208" i="7"/>
  <c r="K208" i="7"/>
  <c r="L208" i="7"/>
  <c r="M208" i="7"/>
  <c r="H209" i="7"/>
  <c r="I209" i="7"/>
  <c r="J209" i="7"/>
  <c r="K209" i="7"/>
  <c r="L209" i="7"/>
  <c r="M209" i="7"/>
  <c r="H210" i="7"/>
  <c r="I210" i="7"/>
  <c r="J210" i="7"/>
  <c r="K210" i="7"/>
  <c r="L210" i="7"/>
  <c r="M210" i="7"/>
  <c r="H211" i="7"/>
  <c r="I211" i="7"/>
  <c r="J211" i="7"/>
  <c r="K211" i="7"/>
  <c r="L211" i="7"/>
  <c r="M211" i="7"/>
  <c r="H212" i="7"/>
  <c r="I212" i="7"/>
  <c r="J212" i="7"/>
  <c r="K212" i="7"/>
  <c r="L212" i="7"/>
  <c r="M212" i="7"/>
  <c r="H213" i="7"/>
  <c r="I213" i="7"/>
  <c r="J213" i="7"/>
  <c r="K213" i="7"/>
  <c r="L213" i="7"/>
  <c r="M213" i="7"/>
  <c r="H214" i="7"/>
  <c r="I214" i="7"/>
  <c r="J214" i="7"/>
  <c r="K214" i="7"/>
  <c r="L214" i="7"/>
  <c r="M214" i="7"/>
  <c r="H215" i="7"/>
  <c r="I215" i="7"/>
  <c r="J215" i="7"/>
  <c r="K215" i="7"/>
  <c r="L215" i="7"/>
  <c r="M215" i="7"/>
  <c r="H216" i="7"/>
  <c r="I216" i="7"/>
  <c r="J216" i="7"/>
  <c r="K216" i="7"/>
  <c r="L216" i="7"/>
  <c r="M216" i="7"/>
  <c r="H217" i="7"/>
  <c r="I217" i="7"/>
  <c r="J217" i="7"/>
  <c r="K217" i="7"/>
  <c r="L217" i="7"/>
  <c r="M217" i="7"/>
  <c r="H218" i="7"/>
  <c r="I218" i="7"/>
  <c r="J218" i="7"/>
  <c r="K218" i="7"/>
  <c r="L218" i="7"/>
  <c r="M218" i="7"/>
  <c r="H219" i="7"/>
  <c r="I219" i="7"/>
  <c r="J219" i="7"/>
  <c r="K219" i="7"/>
  <c r="L219" i="7"/>
  <c r="M219" i="7"/>
  <c r="H220" i="7"/>
  <c r="I220" i="7"/>
  <c r="J220" i="7"/>
  <c r="K220" i="7"/>
  <c r="L220" i="7"/>
  <c r="M220" i="7"/>
  <c r="H221" i="7"/>
  <c r="I221" i="7"/>
  <c r="J221" i="7"/>
  <c r="K221" i="7"/>
  <c r="L221" i="7"/>
  <c r="M221" i="7"/>
  <c r="H222" i="7"/>
  <c r="I222" i="7"/>
  <c r="J222" i="7"/>
  <c r="K222" i="7"/>
  <c r="L222" i="7"/>
  <c r="M222" i="7"/>
  <c r="H223" i="7"/>
  <c r="I223" i="7"/>
  <c r="J223" i="7"/>
  <c r="K223" i="7"/>
  <c r="L223" i="7"/>
  <c r="M223" i="7"/>
  <c r="H224" i="7"/>
  <c r="I224" i="7"/>
  <c r="J224" i="7"/>
  <c r="K224" i="7"/>
  <c r="L224" i="7"/>
  <c r="M224" i="7"/>
  <c r="H225" i="7"/>
  <c r="I225" i="7"/>
  <c r="J225" i="7"/>
  <c r="K225" i="7"/>
  <c r="L225" i="7"/>
  <c r="M225" i="7"/>
  <c r="H226" i="7"/>
  <c r="I226" i="7"/>
  <c r="J226" i="7"/>
  <c r="K226" i="7"/>
  <c r="L226" i="7"/>
  <c r="M226" i="7"/>
  <c r="H227" i="7"/>
  <c r="I227" i="7"/>
  <c r="J227" i="7"/>
  <c r="K227" i="7"/>
  <c r="L227" i="7"/>
  <c r="M227" i="7"/>
  <c r="H228" i="7"/>
  <c r="I228" i="7"/>
  <c r="J228" i="7"/>
  <c r="K228" i="7"/>
  <c r="L228" i="7"/>
  <c r="M228" i="7"/>
  <c r="H229" i="7"/>
  <c r="I229" i="7"/>
  <c r="J229" i="7"/>
  <c r="K229" i="7"/>
  <c r="L229" i="7"/>
  <c r="M229" i="7"/>
  <c r="H230" i="7"/>
  <c r="I230" i="7"/>
  <c r="J230" i="7"/>
  <c r="K230" i="7"/>
  <c r="L230" i="7"/>
  <c r="M230" i="7"/>
  <c r="H231" i="7"/>
  <c r="I231" i="7"/>
  <c r="J231" i="7"/>
  <c r="K231" i="7"/>
  <c r="L231" i="7"/>
  <c r="M231" i="7"/>
  <c r="H232" i="7"/>
  <c r="I232" i="7"/>
  <c r="J232" i="7"/>
  <c r="K232" i="7"/>
  <c r="L232" i="7"/>
  <c r="M232" i="7"/>
  <c r="H233" i="7"/>
  <c r="I233" i="7"/>
  <c r="J233" i="7"/>
  <c r="K233" i="7"/>
  <c r="L233" i="7"/>
  <c r="M233" i="7"/>
  <c r="H234" i="7"/>
  <c r="I234" i="7"/>
  <c r="J234" i="7"/>
  <c r="K234" i="7"/>
  <c r="L234" i="7"/>
  <c r="M234" i="7"/>
  <c r="H235" i="7"/>
  <c r="I235" i="7"/>
  <c r="J235" i="7"/>
  <c r="K235" i="7"/>
  <c r="L235" i="7"/>
  <c r="M235" i="7"/>
  <c r="H236" i="7"/>
  <c r="I236" i="7"/>
  <c r="J236" i="7"/>
  <c r="K236" i="7"/>
  <c r="L236" i="7"/>
  <c r="M236" i="7"/>
  <c r="H237" i="7"/>
  <c r="I237" i="7"/>
  <c r="J237" i="7"/>
  <c r="K237" i="7"/>
  <c r="L237" i="7"/>
  <c r="M237" i="7"/>
  <c r="H238" i="7"/>
  <c r="I238" i="7"/>
  <c r="J238" i="7"/>
  <c r="K238" i="7"/>
  <c r="L238" i="7"/>
  <c r="M238" i="7"/>
  <c r="H239" i="7"/>
  <c r="I239" i="7"/>
  <c r="J239" i="7"/>
  <c r="K239" i="7"/>
  <c r="L239" i="7"/>
  <c r="M239" i="7"/>
  <c r="H240" i="7"/>
  <c r="I240" i="7"/>
  <c r="J240" i="7"/>
  <c r="K240" i="7"/>
  <c r="L240" i="7"/>
  <c r="M240" i="7"/>
  <c r="H241" i="7"/>
  <c r="I241" i="7"/>
  <c r="J241" i="7"/>
  <c r="K241" i="7"/>
  <c r="L241" i="7"/>
  <c r="M241" i="7"/>
  <c r="H242" i="7"/>
  <c r="I242" i="7"/>
  <c r="J242" i="7"/>
  <c r="K242" i="7"/>
  <c r="L242" i="7"/>
  <c r="M242" i="7"/>
  <c r="H243" i="7"/>
  <c r="I243" i="7"/>
  <c r="J243" i="7"/>
  <c r="K243" i="7"/>
  <c r="L243" i="7"/>
  <c r="M243" i="7"/>
  <c r="H244" i="7"/>
  <c r="I244" i="7"/>
  <c r="J244" i="7"/>
  <c r="K244" i="7"/>
  <c r="L244" i="7"/>
  <c r="M244" i="7"/>
  <c r="H245" i="7"/>
  <c r="I245" i="7"/>
  <c r="J245" i="7"/>
  <c r="K245" i="7"/>
  <c r="L245" i="7"/>
  <c r="M245" i="7"/>
  <c r="H246" i="7"/>
  <c r="I246" i="7"/>
  <c r="J246" i="7"/>
  <c r="K246" i="7"/>
  <c r="L246" i="7"/>
  <c r="M246" i="7"/>
  <c r="H247" i="7"/>
  <c r="I247" i="7"/>
  <c r="J247" i="7"/>
  <c r="K247" i="7"/>
  <c r="L247" i="7"/>
  <c r="M247" i="7"/>
  <c r="H248" i="7"/>
  <c r="I248" i="7"/>
  <c r="J248" i="7"/>
  <c r="K248" i="7"/>
  <c r="L248" i="7"/>
  <c r="M248" i="7"/>
  <c r="H249" i="7"/>
  <c r="I249" i="7"/>
  <c r="J249" i="7"/>
  <c r="K249" i="7"/>
  <c r="L249" i="7"/>
  <c r="M249" i="7"/>
  <c r="H250" i="7"/>
  <c r="I250" i="7"/>
  <c r="J250" i="7"/>
  <c r="K250" i="7"/>
  <c r="L250" i="7"/>
  <c r="M250" i="7"/>
  <c r="H251" i="7"/>
  <c r="I251" i="7"/>
  <c r="J251" i="7"/>
  <c r="K251" i="7"/>
  <c r="L251" i="7"/>
  <c r="M251" i="7"/>
  <c r="H252" i="7"/>
  <c r="I252" i="7"/>
  <c r="J252" i="7"/>
  <c r="K252" i="7"/>
  <c r="L252" i="7"/>
  <c r="M252" i="7"/>
  <c r="H253" i="7"/>
  <c r="I253" i="7"/>
  <c r="J253" i="7"/>
  <c r="K253" i="7"/>
  <c r="L253" i="7"/>
  <c r="M253" i="7"/>
  <c r="H254" i="7"/>
  <c r="I254" i="7"/>
  <c r="J254" i="7"/>
  <c r="K254" i="7"/>
  <c r="L254" i="7"/>
  <c r="M254" i="7"/>
  <c r="H255" i="7"/>
  <c r="I255" i="7"/>
  <c r="J255" i="7"/>
  <c r="K255" i="7"/>
  <c r="L255" i="7"/>
  <c r="M255" i="7"/>
  <c r="H256" i="7"/>
  <c r="I256" i="7"/>
  <c r="J256" i="7"/>
  <c r="K256" i="7"/>
  <c r="L256" i="7"/>
  <c r="M256" i="7"/>
  <c r="H257" i="7"/>
  <c r="I257" i="7"/>
  <c r="J257" i="7"/>
  <c r="K257" i="7"/>
  <c r="L257" i="7"/>
  <c r="M257" i="7"/>
  <c r="H258" i="7"/>
  <c r="I258" i="7"/>
  <c r="J258" i="7"/>
  <c r="K258" i="7"/>
  <c r="L258" i="7"/>
  <c r="M258" i="7"/>
  <c r="H259" i="7"/>
  <c r="I259" i="7"/>
  <c r="J259" i="7"/>
  <c r="K259" i="7"/>
  <c r="L259" i="7"/>
  <c r="M259" i="7"/>
  <c r="H260" i="7"/>
  <c r="I260" i="7"/>
  <c r="J260" i="7"/>
  <c r="K260" i="7"/>
  <c r="L260" i="7"/>
  <c r="M260" i="7"/>
  <c r="H261" i="7"/>
  <c r="I261" i="7"/>
  <c r="J261" i="7"/>
  <c r="K261" i="7"/>
  <c r="L261" i="7"/>
  <c r="M261" i="7"/>
  <c r="H262" i="7"/>
  <c r="I262" i="7"/>
  <c r="J262" i="7"/>
  <c r="K262" i="7"/>
  <c r="L262" i="7"/>
  <c r="M262" i="7"/>
  <c r="H263" i="7"/>
  <c r="I263" i="7"/>
  <c r="J263" i="7"/>
  <c r="K263" i="7"/>
  <c r="L263" i="7"/>
  <c r="M263" i="7"/>
  <c r="H264" i="7"/>
  <c r="I264" i="7"/>
  <c r="J264" i="7"/>
  <c r="K264" i="7"/>
  <c r="L264" i="7"/>
  <c r="M264" i="7"/>
  <c r="H265" i="7"/>
  <c r="I265" i="7"/>
  <c r="J265" i="7"/>
  <c r="K265" i="7"/>
  <c r="L265" i="7"/>
  <c r="M265" i="7"/>
  <c r="H266" i="7"/>
  <c r="I266" i="7"/>
  <c r="J266" i="7"/>
  <c r="K266" i="7"/>
  <c r="L266" i="7"/>
  <c r="M266" i="7"/>
  <c r="H267" i="7"/>
  <c r="I267" i="7"/>
  <c r="J267" i="7"/>
  <c r="K267" i="7"/>
  <c r="L267" i="7"/>
  <c r="M267" i="7"/>
  <c r="H268" i="7"/>
  <c r="I268" i="7"/>
  <c r="J268" i="7"/>
  <c r="K268" i="7"/>
  <c r="L268" i="7"/>
  <c r="M268" i="7"/>
  <c r="H269" i="7"/>
  <c r="I269" i="7"/>
  <c r="J269" i="7"/>
  <c r="K269" i="7"/>
  <c r="L269" i="7"/>
  <c r="M269" i="7"/>
  <c r="H270" i="7"/>
  <c r="I270" i="7"/>
  <c r="J270" i="7"/>
  <c r="K270" i="7"/>
  <c r="L270" i="7"/>
  <c r="M270" i="7"/>
  <c r="H271" i="7"/>
  <c r="I271" i="7"/>
  <c r="J271" i="7"/>
  <c r="K271" i="7"/>
  <c r="L271" i="7"/>
  <c r="M271" i="7"/>
  <c r="H272" i="7"/>
  <c r="I272" i="7"/>
  <c r="J272" i="7"/>
  <c r="K272" i="7"/>
  <c r="L272" i="7"/>
  <c r="M272" i="7"/>
  <c r="H273" i="7"/>
  <c r="I273" i="7"/>
  <c r="J273" i="7"/>
  <c r="K273" i="7"/>
  <c r="L273" i="7"/>
  <c r="M273" i="7"/>
  <c r="H274" i="7"/>
  <c r="I274" i="7"/>
  <c r="J274" i="7"/>
  <c r="K274" i="7"/>
  <c r="L274" i="7"/>
  <c r="M274" i="7"/>
  <c r="H275" i="7"/>
  <c r="I275" i="7"/>
  <c r="J275" i="7"/>
  <c r="K275" i="7"/>
  <c r="L275" i="7"/>
  <c r="M275" i="7"/>
  <c r="H276" i="7"/>
  <c r="I276" i="7"/>
  <c r="J276" i="7"/>
  <c r="K276" i="7"/>
  <c r="L276" i="7"/>
  <c r="M276" i="7"/>
  <c r="H277" i="7"/>
  <c r="I277" i="7"/>
  <c r="J277" i="7"/>
  <c r="K277" i="7"/>
  <c r="L277" i="7"/>
  <c r="M277" i="7"/>
  <c r="M4" i="7"/>
  <c r="L4" i="7"/>
  <c r="K4" i="7"/>
  <c r="J4" i="7"/>
  <c r="I4" i="7"/>
  <c r="H4" i="7"/>
  <c r="C5" i="7"/>
  <c r="D5" i="7"/>
  <c r="E5" i="7"/>
  <c r="F5" i="7"/>
  <c r="C6" i="7"/>
  <c r="D6" i="7"/>
  <c r="E6" i="7"/>
  <c r="F6" i="7"/>
  <c r="C7" i="7"/>
  <c r="D7" i="7"/>
  <c r="E7" i="7"/>
  <c r="F7" i="7"/>
  <c r="C8" i="7"/>
  <c r="D8" i="7"/>
  <c r="E8" i="7"/>
  <c r="F8" i="7"/>
  <c r="C9" i="7"/>
  <c r="D9" i="7"/>
  <c r="E9" i="7"/>
  <c r="F9" i="7"/>
  <c r="C10" i="7"/>
  <c r="D10" i="7"/>
  <c r="E10" i="7"/>
  <c r="F10" i="7"/>
  <c r="C11" i="7"/>
  <c r="D11" i="7"/>
  <c r="E11" i="7"/>
  <c r="F11" i="7"/>
  <c r="C12" i="7"/>
  <c r="D12" i="7"/>
  <c r="E12" i="7"/>
  <c r="F12" i="7"/>
  <c r="C13" i="7"/>
  <c r="D13" i="7"/>
  <c r="E13" i="7"/>
  <c r="F13" i="7"/>
  <c r="C14" i="7"/>
  <c r="D14" i="7"/>
  <c r="E14" i="7"/>
  <c r="F14" i="7"/>
  <c r="C15" i="7"/>
  <c r="D15" i="7"/>
  <c r="E15" i="7"/>
  <c r="F15" i="7"/>
  <c r="C16" i="7"/>
  <c r="D16" i="7"/>
  <c r="E16" i="7"/>
  <c r="F16" i="7"/>
  <c r="C17" i="7"/>
  <c r="D17" i="7"/>
  <c r="E17" i="7"/>
  <c r="F17" i="7"/>
  <c r="C18" i="7"/>
  <c r="D18" i="7"/>
  <c r="E18" i="7"/>
  <c r="F18" i="7"/>
  <c r="C19" i="7"/>
  <c r="D19" i="7"/>
  <c r="E19" i="7"/>
  <c r="F19" i="7"/>
  <c r="C20" i="7"/>
  <c r="D20" i="7"/>
  <c r="E20" i="7"/>
  <c r="F20" i="7"/>
  <c r="C21" i="7"/>
  <c r="D21" i="7"/>
  <c r="E21" i="7"/>
  <c r="F21" i="7"/>
  <c r="C22" i="7"/>
  <c r="D22" i="7"/>
  <c r="E22" i="7"/>
  <c r="F22" i="7"/>
  <c r="C23" i="7"/>
  <c r="D23" i="7"/>
  <c r="E23" i="7"/>
  <c r="F23" i="7"/>
  <c r="C24" i="7"/>
  <c r="D24" i="7"/>
  <c r="E24" i="7"/>
  <c r="F24" i="7"/>
  <c r="C25" i="7"/>
  <c r="D25" i="7"/>
  <c r="E25" i="7"/>
  <c r="F25" i="7"/>
  <c r="C26" i="7"/>
  <c r="D26" i="7"/>
  <c r="E26" i="7"/>
  <c r="F26" i="7"/>
  <c r="C27" i="7"/>
  <c r="D27" i="7"/>
  <c r="E27" i="7"/>
  <c r="F27" i="7"/>
  <c r="C28" i="7"/>
  <c r="D28" i="7"/>
  <c r="E28" i="7"/>
  <c r="F28" i="7"/>
  <c r="C29" i="7"/>
  <c r="D29" i="7"/>
  <c r="E29" i="7"/>
  <c r="F29" i="7"/>
  <c r="C30" i="7"/>
  <c r="D30" i="7"/>
  <c r="E30" i="7"/>
  <c r="F30" i="7"/>
  <c r="C31" i="7"/>
  <c r="D31" i="7"/>
  <c r="E31" i="7"/>
  <c r="F31" i="7"/>
  <c r="C32" i="7"/>
  <c r="D32" i="7"/>
  <c r="E32" i="7"/>
  <c r="F32" i="7"/>
  <c r="C33" i="7"/>
  <c r="D33" i="7"/>
  <c r="E33" i="7"/>
  <c r="F33" i="7"/>
  <c r="C34" i="7"/>
  <c r="D34" i="7"/>
  <c r="E34" i="7"/>
  <c r="F34" i="7"/>
  <c r="C35" i="7"/>
  <c r="D35" i="7"/>
  <c r="E35" i="7"/>
  <c r="F35" i="7"/>
  <c r="C36" i="7"/>
  <c r="D36" i="7"/>
  <c r="E36" i="7"/>
  <c r="F36" i="7"/>
  <c r="C37" i="7"/>
  <c r="D37" i="7"/>
  <c r="E37" i="7"/>
  <c r="F37" i="7"/>
  <c r="C38" i="7"/>
  <c r="D38" i="7"/>
  <c r="E38" i="7"/>
  <c r="F38" i="7"/>
  <c r="C39" i="7"/>
  <c r="D39" i="7"/>
  <c r="E39" i="7"/>
  <c r="F39" i="7"/>
  <c r="C40" i="7"/>
  <c r="D40" i="7"/>
  <c r="E40" i="7"/>
  <c r="F40" i="7"/>
  <c r="C41" i="7"/>
  <c r="D41" i="7"/>
  <c r="E41" i="7"/>
  <c r="F41" i="7"/>
  <c r="C42" i="7"/>
  <c r="D42" i="7"/>
  <c r="E42" i="7"/>
  <c r="F42" i="7"/>
  <c r="C43" i="7"/>
  <c r="D43" i="7"/>
  <c r="E43" i="7"/>
  <c r="F43" i="7"/>
  <c r="C44" i="7"/>
  <c r="D44" i="7"/>
  <c r="E44" i="7"/>
  <c r="F44" i="7"/>
  <c r="C45" i="7"/>
  <c r="D45" i="7"/>
  <c r="E45" i="7"/>
  <c r="F45" i="7"/>
  <c r="C46" i="7"/>
  <c r="D46" i="7"/>
  <c r="E46" i="7"/>
  <c r="F46" i="7"/>
  <c r="C47" i="7"/>
  <c r="D47" i="7"/>
  <c r="E47" i="7"/>
  <c r="F47" i="7"/>
  <c r="C48" i="7"/>
  <c r="D48" i="7"/>
  <c r="E48" i="7"/>
  <c r="F48" i="7"/>
  <c r="C49" i="7"/>
  <c r="D49" i="7"/>
  <c r="E49" i="7"/>
  <c r="F49" i="7"/>
  <c r="C50" i="7"/>
  <c r="D50" i="7"/>
  <c r="E50" i="7"/>
  <c r="F50" i="7"/>
  <c r="C51" i="7"/>
  <c r="D51" i="7"/>
  <c r="E51" i="7"/>
  <c r="F51" i="7"/>
  <c r="C52" i="7"/>
  <c r="D52" i="7"/>
  <c r="E52" i="7"/>
  <c r="F52" i="7"/>
  <c r="C53" i="7"/>
  <c r="D53" i="7"/>
  <c r="E53" i="7"/>
  <c r="F53" i="7"/>
  <c r="C54" i="7"/>
  <c r="D54" i="7"/>
  <c r="E54" i="7"/>
  <c r="F54" i="7"/>
  <c r="C55" i="7"/>
  <c r="D55" i="7"/>
  <c r="E55" i="7"/>
  <c r="F55" i="7"/>
  <c r="C56" i="7"/>
  <c r="D56" i="7"/>
  <c r="E56" i="7"/>
  <c r="F56" i="7"/>
  <c r="C57" i="7"/>
  <c r="D57" i="7"/>
  <c r="E57" i="7"/>
  <c r="F57" i="7"/>
  <c r="C58" i="7"/>
  <c r="D58" i="7"/>
  <c r="E58" i="7"/>
  <c r="F58" i="7"/>
  <c r="C59" i="7"/>
  <c r="D59" i="7"/>
  <c r="E59" i="7"/>
  <c r="F59" i="7"/>
  <c r="C60" i="7"/>
  <c r="D60" i="7"/>
  <c r="E60" i="7"/>
  <c r="F60" i="7"/>
  <c r="C61" i="7"/>
  <c r="D61" i="7"/>
  <c r="E61" i="7"/>
  <c r="F61" i="7"/>
  <c r="C62" i="7"/>
  <c r="D62" i="7"/>
  <c r="E62" i="7"/>
  <c r="F62" i="7"/>
  <c r="C63" i="7"/>
  <c r="D63" i="7"/>
  <c r="E63" i="7"/>
  <c r="F63" i="7"/>
  <c r="C64" i="7"/>
  <c r="D64" i="7"/>
  <c r="E64" i="7"/>
  <c r="F64" i="7"/>
  <c r="C65" i="7"/>
  <c r="D65" i="7"/>
  <c r="E65" i="7"/>
  <c r="F65" i="7"/>
  <c r="C66" i="7"/>
  <c r="D66" i="7"/>
  <c r="E66" i="7"/>
  <c r="F66" i="7"/>
  <c r="C67" i="7"/>
  <c r="D67" i="7"/>
  <c r="E67" i="7"/>
  <c r="F67" i="7"/>
  <c r="C68" i="7"/>
  <c r="D68" i="7"/>
  <c r="E68" i="7"/>
  <c r="F68" i="7"/>
  <c r="C69" i="7"/>
  <c r="D69" i="7"/>
  <c r="E69" i="7"/>
  <c r="F69" i="7"/>
  <c r="C70" i="7"/>
  <c r="D70" i="7"/>
  <c r="E70" i="7"/>
  <c r="F70" i="7"/>
  <c r="C71" i="7"/>
  <c r="D71" i="7"/>
  <c r="E71" i="7"/>
  <c r="F71" i="7"/>
  <c r="C72" i="7"/>
  <c r="D72" i="7"/>
  <c r="E72" i="7"/>
  <c r="F72" i="7"/>
  <c r="C73" i="7"/>
  <c r="D73" i="7"/>
  <c r="E73" i="7"/>
  <c r="F73" i="7"/>
  <c r="C74" i="7"/>
  <c r="D74" i="7"/>
  <c r="E74" i="7"/>
  <c r="F74" i="7"/>
  <c r="C75" i="7"/>
  <c r="D75" i="7"/>
  <c r="E75" i="7"/>
  <c r="F75" i="7"/>
  <c r="C76" i="7"/>
  <c r="D76" i="7"/>
  <c r="E76" i="7"/>
  <c r="F76" i="7"/>
  <c r="C77" i="7"/>
  <c r="D77" i="7"/>
  <c r="E77" i="7"/>
  <c r="F77" i="7"/>
  <c r="C78" i="7"/>
  <c r="D78" i="7"/>
  <c r="E78" i="7"/>
  <c r="F78" i="7"/>
  <c r="C79" i="7"/>
  <c r="D79" i="7"/>
  <c r="E79" i="7"/>
  <c r="F79" i="7"/>
  <c r="C80" i="7"/>
  <c r="D80" i="7"/>
  <c r="E80" i="7"/>
  <c r="F80" i="7"/>
  <c r="C81" i="7"/>
  <c r="D81" i="7"/>
  <c r="E81" i="7"/>
  <c r="F81" i="7"/>
  <c r="C82" i="7"/>
  <c r="D82" i="7"/>
  <c r="E82" i="7"/>
  <c r="F82" i="7"/>
  <c r="C83" i="7"/>
  <c r="D83" i="7"/>
  <c r="E83" i="7"/>
  <c r="F83" i="7"/>
  <c r="C84" i="7"/>
  <c r="D84" i="7"/>
  <c r="E84" i="7"/>
  <c r="F84" i="7"/>
  <c r="C85" i="7"/>
  <c r="D85" i="7"/>
  <c r="E85" i="7"/>
  <c r="F85" i="7"/>
  <c r="C86" i="7"/>
  <c r="D86" i="7"/>
  <c r="E86" i="7"/>
  <c r="F86" i="7"/>
  <c r="C87" i="7"/>
  <c r="D87" i="7"/>
  <c r="E87" i="7"/>
  <c r="F87" i="7"/>
  <c r="C88" i="7"/>
  <c r="D88" i="7"/>
  <c r="E88" i="7"/>
  <c r="F88" i="7"/>
  <c r="C89" i="7"/>
  <c r="D89" i="7"/>
  <c r="E89" i="7"/>
  <c r="F89" i="7"/>
  <c r="C90" i="7"/>
  <c r="D90" i="7"/>
  <c r="E90" i="7"/>
  <c r="F90" i="7"/>
  <c r="C91" i="7"/>
  <c r="D91" i="7"/>
  <c r="E91" i="7"/>
  <c r="F91" i="7"/>
  <c r="C92" i="7"/>
  <c r="D92" i="7"/>
  <c r="E92" i="7"/>
  <c r="F92" i="7"/>
  <c r="C93" i="7"/>
  <c r="D93" i="7"/>
  <c r="E93" i="7"/>
  <c r="F93" i="7"/>
  <c r="C94" i="7"/>
  <c r="D94" i="7"/>
  <c r="E94" i="7"/>
  <c r="F94" i="7"/>
  <c r="C95" i="7"/>
  <c r="D95" i="7"/>
  <c r="E95" i="7"/>
  <c r="F95" i="7"/>
  <c r="C96" i="7"/>
  <c r="D96" i="7"/>
  <c r="E96" i="7"/>
  <c r="F96" i="7"/>
  <c r="C97" i="7"/>
  <c r="D97" i="7"/>
  <c r="E97" i="7"/>
  <c r="F97" i="7"/>
  <c r="C98" i="7"/>
  <c r="D98" i="7"/>
  <c r="E98" i="7"/>
  <c r="F98" i="7"/>
  <c r="C99" i="7"/>
  <c r="D99" i="7"/>
  <c r="E99" i="7"/>
  <c r="F99" i="7"/>
  <c r="C100" i="7"/>
  <c r="D100" i="7"/>
  <c r="E100" i="7"/>
  <c r="F100" i="7"/>
  <c r="C101" i="7"/>
  <c r="D101" i="7"/>
  <c r="E101" i="7"/>
  <c r="F101" i="7"/>
  <c r="C102" i="7"/>
  <c r="D102" i="7"/>
  <c r="E102" i="7"/>
  <c r="F102" i="7"/>
  <c r="C103" i="7"/>
  <c r="D103" i="7"/>
  <c r="E103" i="7"/>
  <c r="F103" i="7"/>
  <c r="C104" i="7"/>
  <c r="D104" i="7"/>
  <c r="E104" i="7"/>
  <c r="F104" i="7"/>
  <c r="C105" i="7"/>
  <c r="D105" i="7"/>
  <c r="E105" i="7"/>
  <c r="F105" i="7"/>
  <c r="C106" i="7"/>
  <c r="D106" i="7"/>
  <c r="E106" i="7"/>
  <c r="F106" i="7"/>
  <c r="C107" i="7"/>
  <c r="D107" i="7"/>
  <c r="E107" i="7"/>
  <c r="F107" i="7"/>
  <c r="C108" i="7"/>
  <c r="D108" i="7"/>
  <c r="E108" i="7"/>
  <c r="F108" i="7"/>
  <c r="C109" i="7"/>
  <c r="D109" i="7"/>
  <c r="E109" i="7"/>
  <c r="F109" i="7"/>
  <c r="C110" i="7"/>
  <c r="D110" i="7"/>
  <c r="E110" i="7"/>
  <c r="F110" i="7"/>
  <c r="C111" i="7"/>
  <c r="D111" i="7"/>
  <c r="E111" i="7"/>
  <c r="F111" i="7"/>
  <c r="C112" i="7"/>
  <c r="D112" i="7"/>
  <c r="E112" i="7"/>
  <c r="F112" i="7"/>
  <c r="C113" i="7"/>
  <c r="D113" i="7"/>
  <c r="E113" i="7"/>
  <c r="F113" i="7"/>
  <c r="C114" i="7"/>
  <c r="D114" i="7"/>
  <c r="E114" i="7"/>
  <c r="F114" i="7"/>
  <c r="C115" i="7"/>
  <c r="D115" i="7"/>
  <c r="E115" i="7"/>
  <c r="F115" i="7"/>
  <c r="C116" i="7"/>
  <c r="D116" i="7"/>
  <c r="E116" i="7"/>
  <c r="F116" i="7"/>
  <c r="C117" i="7"/>
  <c r="D117" i="7"/>
  <c r="E117" i="7"/>
  <c r="F117" i="7"/>
  <c r="C118" i="7"/>
  <c r="D118" i="7"/>
  <c r="E118" i="7"/>
  <c r="F118" i="7"/>
  <c r="C119" i="7"/>
  <c r="D119" i="7"/>
  <c r="E119" i="7"/>
  <c r="F119" i="7"/>
  <c r="C120" i="7"/>
  <c r="D120" i="7"/>
  <c r="E120" i="7"/>
  <c r="F120" i="7"/>
  <c r="C121" i="7"/>
  <c r="D121" i="7"/>
  <c r="E121" i="7"/>
  <c r="F121" i="7"/>
  <c r="C122" i="7"/>
  <c r="D122" i="7"/>
  <c r="E122" i="7"/>
  <c r="F122" i="7"/>
  <c r="C123" i="7"/>
  <c r="D123" i="7"/>
  <c r="E123" i="7"/>
  <c r="F123" i="7"/>
  <c r="C124" i="7"/>
  <c r="D124" i="7"/>
  <c r="E124" i="7"/>
  <c r="F124" i="7"/>
  <c r="C125" i="7"/>
  <c r="D125" i="7"/>
  <c r="E125" i="7"/>
  <c r="F125" i="7"/>
  <c r="C126" i="7"/>
  <c r="D126" i="7"/>
  <c r="E126" i="7"/>
  <c r="F126" i="7"/>
  <c r="C127" i="7"/>
  <c r="D127" i="7"/>
  <c r="E127" i="7"/>
  <c r="F127" i="7"/>
  <c r="C128" i="7"/>
  <c r="D128" i="7"/>
  <c r="E128" i="7"/>
  <c r="F128" i="7"/>
  <c r="C129" i="7"/>
  <c r="D129" i="7"/>
  <c r="E129" i="7"/>
  <c r="F129" i="7"/>
  <c r="C130" i="7"/>
  <c r="D130" i="7"/>
  <c r="E130" i="7"/>
  <c r="F130" i="7"/>
  <c r="C131" i="7"/>
  <c r="D131" i="7"/>
  <c r="E131" i="7"/>
  <c r="F131" i="7"/>
  <c r="C132" i="7"/>
  <c r="D132" i="7"/>
  <c r="E132" i="7"/>
  <c r="F132" i="7"/>
  <c r="C133" i="7"/>
  <c r="D133" i="7"/>
  <c r="E133" i="7"/>
  <c r="F133" i="7"/>
  <c r="C134" i="7"/>
  <c r="D134" i="7"/>
  <c r="E134" i="7"/>
  <c r="F134" i="7"/>
  <c r="C135" i="7"/>
  <c r="D135" i="7"/>
  <c r="E135" i="7"/>
  <c r="F135" i="7"/>
  <c r="C136" i="7"/>
  <c r="D136" i="7"/>
  <c r="E136" i="7"/>
  <c r="F136" i="7"/>
  <c r="C137" i="7"/>
  <c r="D137" i="7"/>
  <c r="E137" i="7"/>
  <c r="F137" i="7"/>
  <c r="C138" i="7"/>
  <c r="D138" i="7"/>
  <c r="E138" i="7"/>
  <c r="F138" i="7"/>
  <c r="C139" i="7"/>
  <c r="D139" i="7"/>
  <c r="E139" i="7"/>
  <c r="F139" i="7"/>
  <c r="C140" i="7"/>
  <c r="D140" i="7"/>
  <c r="E140" i="7"/>
  <c r="F140" i="7"/>
  <c r="C141" i="7"/>
  <c r="D141" i="7"/>
  <c r="E141" i="7"/>
  <c r="F141" i="7"/>
  <c r="C142" i="7"/>
  <c r="D142" i="7"/>
  <c r="E142" i="7"/>
  <c r="F142" i="7"/>
  <c r="C143" i="7"/>
  <c r="D143" i="7"/>
  <c r="E143" i="7"/>
  <c r="F143" i="7"/>
  <c r="C144" i="7"/>
  <c r="D144" i="7"/>
  <c r="E144" i="7"/>
  <c r="F144" i="7"/>
  <c r="C145" i="7"/>
  <c r="D145" i="7"/>
  <c r="E145" i="7"/>
  <c r="F145" i="7"/>
  <c r="C146" i="7"/>
  <c r="D146" i="7"/>
  <c r="E146" i="7"/>
  <c r="F146" i="7"/>
  <c r="C147" i="7"/>
  <c r="D147" i="7"/>
  <c r="E147" i="7"/>
  <c r="F147" i="7"/>
  <c r="C148" i="7"/>
  <c r="D148" i="7"/>
  <c r="E148" i="7"/>
  <c r="F148" i="7"/>
  <c r="C149" i="7"/>
  <c r="D149" i="7"/>
  <c r="E149" i="7"/>
  <c r="F149" i="7"/>
  <c r="C150" i="7"/>
  <c r="D150" i="7"/>
  <c r="E150" i="7"/>
  <c r="F150" i="7"/>
  <c r="C151" i="7"/>
  <c r="D151" i="7"/>
  <c r="E151" i="7"/>
  <c r="F151" i="7"/>
  <c r="C152" i="7"/>
  <c r="D152" i="7"/>
  <c r="E152" i="7"/>
  <c r="F152" i="7"/>
  <c r="C153" i="7"/>
  <c r="D153" i="7"/>
  <c r="E153" i="7"/>
  <c r="F153" i="7"/>
  <c r="C154" i="7"/>
  <c r="D154" i="7"/>
  <c r="E154" i="7"/>
  <c r="F154" i="7"/>
  <c r="C155" i="7"/>
  <c r="D155" i="7"/>
  <c r="E155" i="7"/>
  <c r="F155" i="7"/>
  <c r="C156" i="7"/>
  <c r="D156" i="7"/>
  <c r="E156" i="7"/>
  <c r="F156" i="7"/>
  <c r="C157" i="7"/>
  <c r="D157" i="7"/>
  <c r="E157" i="7"/>
  <c r="F157" i="7"/>
  <c r="C158" i="7"/>
  <c r="D158" i="7"/>
  <c r="E158" i="7"/>
  <c r="F158" i="7"/>
  <c r="C159" i="7"/>
  <c r="D159" i="7"/>
  <c r="E159" i="7"/>
  <c r="F159" i="7"/>
  <c r="C160" i="7"/>
  <c r="D160" i="7"/>
  <c r="E160" i="7"/>
  <c r="F160" i="7"/>
  <c r="C161" i="7"/>
  <c r="D161" i="7"/>
  <c r="E161" i="7"/>
  <c r="F161" i="7"/>
  <c r="C162" i="7"/>
  <c r="D162" i="7"/>
  <c r="E162" i="7"/>
  <c r="F162" i="7"/>
  <c r="C163" i="7"/>
  <c r="D163" i="7"/>
  <c r="E163" i="7"/>
  <c r="F163" i="7"/>
  <c r="C164" i="7"/>
  <c r="D164" i="7"/>
  <c r="E164" i="7"/>
  <c r="F164" i="7"/>
  <c r="C165" i="7"/>
  <c r="D165" i="7"/>
  <c r="E165" i="7"/>
  <c r="F165" i="7"/>
  <c r="C166" i="7"/>
  <c r="D166" i="7"/>
  <c r="E166" i="7"/>
  <c r="F166" i="7"/>
  <c r="C167" i="7"/>
  <c r="D167" i="7"/>
  <c r="E167" i="7"/>
  <c r="F167" i="7"/>
  <c r="C168" i="7"/>
  <c r="D168" i="7"/>
  <c r="E168" i="7"/>
  <c r="F168" i="7"/>
  <c r="C169" i="7"/>
  <c r="D169" i="7"/>
  <c r="E169" i="7"/>
  <c r="F169" i="7"/>
  <c r="C170" i="7"/>
  <c r="D170" i="7"/>
  <c r="E170" i="7"/>
  <c r="F170" i="7"/>
  <c r="C171" i="7"/>
  <c r="D171" i="7"/>
  <c r="E171" i="7"/>
  <c r="F171" i="7"/>
  <c r="C172" i="7"/>
  <c r="D172" i="7"/>
  <c r="E172" i="7"/>
  <c r="F172" i="7"/>
  <c r="C173" i="7"/>
  <c r="D173" i="7"/>
  <c r="E173" i="7"/>
  <c r="F173" i="7"/>
  <c r="C174" i="7"/>
  <c r="D174" i="7"/>
  <c r="E174" i="7"/>
  <c r="F174" i="7"/>
  <c r="C175" i="7"/>
  <c r="D175" i="7"/>
  <c r="E175" i="7"/>
  <c r="F175" i="7"/>
  <c r="C176" i="7"/>
  <c r="D176" i="7"/>
  <c r="E176" i="7"/>
  <c r="F176" i="7"/>
  <c r="C177" i="7"/>
  <c r="D177" i="7"/>
  <c r="E177" i="7"/>
  <c r="F177" i="7"/>
  <c r="C178" i="7"/>
  <c r="D178" i="7"/>
  <c r="E178" i="7"/>
  <c r="F178" i="7"/>
  <c r="C179" i="7"/>
  <c r="D179" i="7"/>
  <c r="E179" i="7"/>
  <c r="F179" i="7"/>
  <c r="C180" i="7"/>
  <c r="D180" i="7"/>
  <c r="E180" i="7"/>
  <c r="F180" i="7"/>
  <c r="C181" i="7"/>
  <c r="D181" i="7"/>
  <c r="E181" i="7"/>
  <c r="F181" i="7"/>
  <c r="C182" i="7"/>
  <c r="D182" i="7"/>
  <c r="E182" i="7"/>
  <c r="F182" i="7"/>
  <c r="C183" i="7"/>
  <c r="D183" i="7"/>
  <c r="E183" i="7"/>
  <c r="F183" i="7"/>
  <c r="C184" i="7"/>
  <c r="D184" i="7"/>
  <c r="E184" i="7"/>
  <c r="F184" i="7"/>
  <c r="C185" i="7"/>
  <c r="D185" i="7"/>
  <c r="E185" i="7"/>
  <c r="F185" i="7"/>
  <c r="C186" i="7"/>
  <c r="D186" i="7"/>
  <c r="E186" i="7"/>
  <c r="F186" i="7"/>
  <c r="C187" i="7"/>
  <c r="D187" i="7"/>
  <c r="E187" i="7"/>
  <c r="F187" i="7"/>
  <c r="C188" i="7"/>
  <c r="D188" i="7"/>
  <c r="E188" i="7"/>
  <c r="F188" i="7"/>
  <c r="C189" i="7"/>
  <c r="D189" i="7"/>
  <c r="E189" i="7"/>
  <c r="F189" i="7"/>
  <c r="C190" i="7"/>
  <c r="D190" i="7"/>
  <c r="E190" i="7"/>
  <c r="F190" i="7"/>
  <c r="C191" i="7"/>
  <c r="D191" i="7"/>
  <c r="E191" i="7"/>
  <c r="F191" i="7"/>
  <c r="C192" i="7"/>
  <c r="D192" i="7"/>
  <c r="E192" i="7"/>
  <c r="F192" i="7"/>
  <c r="C193" i="7"/>
  <c r="D193" i="7"/>
  <c r="E193" i="7"/>
  <c r="F193" i="7"/>
  <c r="C194" i="7"/>
  <c r="D194" i="7"/>
  <c r="E194" i="7"/>
  <c r="F194" i="7"/>
  <c r="C195" i="7"/>
  <c r="D195" i="7"/>
  <c r="E195" i="7"/>
  <c r="F195" i="7"/>
  <c r="C196" i="7"/>
  <c r="D196" i="7"/>
  <c r="E196" i="7"/>
  <c r="F196" i="7"/>
  <c r="C197" i="7"/>
  <c r="D197" i="7"/>
  <c r="E197" i="7"/>
  <c r="F197" i="7"/>
  <c r="C198" i="7"/>
  <c r="D198" i="7"/>
  <c r="E198" i="7"/>
  <c r="F198" i="7"/>
  <c r="C199" i="7"/>
  <c r="D199" i="7"/>
  <c r="E199" i="7"/>
  <c r="F199" i="7"/>
  <c r="C200" i="7"/>
  <c r="D200" i="7"/>
  <c r="E200" i="7"/>
  <c r="F200" i="7"/>
  <c r="C201" i="7"/>
  <c r="D201" i="7"/>
  <c r="E201" i="7"/>
  <c r="F201" i="7"/>
  <c r="C202" i="7"/>
  <c r="D202" i="7"/>
  <c r="E202" i="7"/>
  <c r="F202" i="7"/>
  <c r="C203" i="7"/>
  <c r="D203" i="7"/>
  <c r="E203" i="7"/>
  <c r="F203" i="7"/>
  <c r="C204" i="7"/>
  <c r="D204" i="7"/>
  <c r="E204" i="7"/>
  <c r="F204" i="7"/>
  <c r="C205" i="7"/>
  <c r="D205" i="7"/>
  <c r="E205" i="7"/>
  <c r="F205" i="7"/>
  <c r="C206" i="7"/>
  <c r="D206" i="7"/>
  <c r="E206" i="7"/>
  <c r="F206" i="7"/>
  <c r="C207" i="7"/>
  <c r="D207" i="7"/>
  <c r="E207" i="7"/>
  <c r="F207" i="7"/>
  <c r="C208" i="7"/>
  <c r="D208" i="7"/>
  <c r="E208" i="7"/>
  <c r="F208" i="7"/>
  <c r="C209" i="7"/>
  <c r="D209" i="7"/>
  <c r="E209" i="7"/>
  <c r="F209" i="7"/>
  <c r="C210" i="7"/>
  <c r="D210" i="7"/>
  <c r="E210" i="7"/>
  <c r="F210" i="7"/>
  <c r="C211" i="7"/>
  <c r="D211" i="7"/>
  <c r="E211" i="7"/>
  <c r="F211" i="7"/>
  <c r="C212" i="7"/>
  <c r="D212" i="7"/>
  <c r="E212" i="7"/>
  <c r="F212" i="7"/>
  <c r="C213" i="7"/>
  <c r="D213" i="7"/>
  <c r="E213" i="7"/>
  <c r="F213" i="7"/>
  <c r="C214" i="7"/>
  <c r="D214" i="7"/>
  <c r="E214" i="7"/>
  <c r="F214" i="7"/>
  <c r="C215" i="7"/>
  <c r="D215" i="7"/>
  <c r="E215" i="7"/>
  <c r="F215" i="7"/>
  <c r="C216" i="7"/>
  <c r="D216" i="7"/>
  <c r="E216" i="7"/>
  <c r="F216" i="7"/>
  <c r="C217" i="7"/>
  <c r="D217" i="7"/>
  <c r="E217" i="7"/>
  <c r="F217" i="7"/>
  <c r="C218" i="7"/>
  <c r="D218" i="7"/>
  <c r="E218" i="7"/>
  <c r="F218" i="7"/>
  <c r="C219" i="7"/>
  <c r="D219" i="7"/>
  <c r="E219" i="7"/>
  <c r="F219" i="7"/>
  <c r="C220" i="7"/>
  <c r="D220" i="7"/>
  <c r="E220" i="7"/>
  <c r="F220" i="7"/>
  <c r="C221" i="7"/>
  <c r="D221" i="7"/>
  <c r="E221" i="7"/>
  <c r="F221" i="7"/>
  <c r="C222" i="7"/>
  <c r="D222" i="7"/>
  <c r="E222" i="7"/>
  <c r="F222" i="7"/>
  <c r="C223" i="7"/>
  <c r="D223" i="7"/>
  <c r="E223" i="7"/>
  <c r="F223" i="7"/>
  <c r="C224" i="7"/>
  <c r="D224" i="7"/>
  <c r="E224" i="7"/>
  <c r="F224" i="7"/>
  <c r="C225" i="7"/>
  <c r="D225" i="7"/>
  <c r="E225" i="7"/>
  <c r="F225" i="7"/>
  <c r="C226" i="7"/>
  <c r="D226" i="7"/>
  <c r="E226" i="7"/>
  <c r="F226" i="7"/>
  <c r="C227" i="7"/>
  <c r="D227" i="7"/>
  <c r="E227" i="7"/>
  <c r="F227" i="7"/>
  <c r="C228" i="7"/>
  <c r="D228" i="7"/>
  <c r="E228" i="7"/>
  <c r="F228" i="7"/>
  <c r="C229" i="7"/>
  <c r="D229" i="7"/>
  <c r="E229" i="7"/>
  <c r="F229" i="7"/>
  <c r="C230" i="7"/>
  <c r="D230" i="7"/>
  <c r="E230" i="7"/>
  <c r="F230" i="7"/>
  <c r="C231" i="7"/>
  <c r="D231" i="7"/>
  <c r="E231" i="7"/>
  <c r="F231" i="7"/>
  <c r="C232" i="7"/>
  <c r="D232" i="7"/>
  <c r="E232" i="7"/>
  <c r="F232" i="7"/>
  <c r="C233" i="7"/>
  <c r="D233" i="7"/>
  <c r="E233" i="7"/>
  <c r="F233" i="7"/>
  <c r="C234" i="7"/>
  <c r="D234" i="7"/>
  <c r="E234" i="7"/>
  <c r="F234" i="7"/>
  <c r="C235" i="7"/>
  <c r="D235" i="7"/>
  <c r="E235" i="7"/>
  <c r="F235" i="7"/>
  <c r="C236" i="7"/>
  <c r="D236" i="7"/>
  <c r="E236" i="7"/>
  <c r="F236" i="7"/>
  <c r="C237" i="7"/>
  <c r="D237" i="7"/>
  <c r="E237" i="7"/>
  <c r="F237" i="7"/>
  <c r="C238" i="7"/>
  <c r="D238" i="7"/>
  <c r="E238" i="7"/>
  <c r="F238" i="7"/>
  <c r="C239" i="7"/>
  <c r="D239" i="7"/>
  <c r="E239" i="7"/>
  <c r="F239" i="7"/>
  <c r="C240" i="7"/>
  <c r="D240" i="7"/>
  <c r="E240" i="7"/>
  <c r="F240" i="7"/>
  <c r="C241" i="7"/>
  <c r="D241" i="7"/>
  <c r="E241" i="7"/>
  <c r="F241" i="7"/>
  <c r="C242" i="7"/>
  <c r="D242" i="7"/>
  <c r="E242" i="7"/>
  <c r="F242" i="7"/>
  <c r="C243" i="7"/>
  <c r="D243" i="7"/>
  <c r="E243" i="7"/>
  <c r="F243" i="7"/>
  <c r="C244" i="7"/>
  <c r="D244" i="7"/>
  <c r="E244" i="7"/>
  <c r="F244" i="7"/>
  <c r="C245" i="7"/>
  <c r="D245" i="7"/>
  <c r="E245" i="7"/>
  <c r="F245" i="7"/>
  <c r="C246" i="7"/>
  <c r="D246" i="7"/>
  <c r="E246" i="7"/>
  <c r="F246" i="7"/>
  <c r="C247" i="7"/>
  <c r="D247" i="7"/>
  <c r="E247" i="7"/>
  <c r="F247" i="7"/>
  <c r="C248" i="7"/>
  <c r="D248" i="7"/>
  <c r="E248" i="7"/>
  <c r="F248" i="7"/>
  <c r="C249" i="7"/>
  <c r="D249" i="7"/>
  <c r="E249" i="7"/>
  <c r="F249" i="7"/>
  <c r="C250" i="7"/>
  <c r="D250" i="7"/>
  <c r="E250" i="7"/>
  <c r="F250" i="7"/>
  <c r="C251" i="7"/>
  <c r="D251" i="7"/>
  <c r="E251" i="7"/>
  <c r="F251" i="7"/>
  <c r="C252" i="7"/>
  <c r="D252" i="7"/>
  <c r="E252" i="7"/>
  <c r="F252" i="7"/>
  <c r="C253" i="7"/>
  <c r="D253" i="7"/>
  <c r="E253" i="7"/>
  <c r="F253" i="7"/>
  <c r="C254" i="7"/>
  <c r="D254" i="7"/>
  <c r="E254" i="7"/>
  <c r="F254" i="7"/>
  <c r="C255" i="7"/>
  <c r="D255" i="7"/>
  <c r="E255" i="7"/>
  <c r="F255" i="7"/>
  <c r="C256" i="7"/>
  <c r="D256" i="7"/>
  <c r="E256" i="7"/>
  <c r="F256" i="7"/>
  <c r="C257" i="7"/>
  <c r="D257" i="7"/>
  <c r="E257" i="7"/>
  <c r="F257" i="7"/>
  <c r="C258" i="7"/>
  <c r="D258" i="7"/>
  <c r="E258" i="7"/>
  <c r="F258" i="7"/>
  <c r="C259" i="7"/>
  <c r="D259" i="7"/>
  <c r="E259" i="7"/>
  <c r="F259" i="7"/>
  <c r="C260" i="7"/>
  <c r="D260" i="7"/>
  <c r="E260" i="7"/>
  <c r="F260" i="7"/>
  <c r="C261" i="7"/>
  <c r="D261" i="7"/>
  <c r="E261" i="7"/>
  <c r="F261" i="7"/>
  <c r="C262" i="7"/>
  <c r="D262" i="7"/>
  <c r="E262" i="7"/>
  <c r="F262" i="7"/>
  <c r="C263" i="7"/>
  <c r="D263" i="7"/>
  <c r="E263" i="7"/>
  <c r="F263" i="7"/>
  <c r="C264" i="7"/>
  <c r="D264" i="7"/>
  <c r="E264" i="7"/>
  <c r="F264" i="7"/>
  <c r="C265" i="7"/>
  <c r="D265" i="7"/>
  <c r="E265" i="7"/>
  <c r="F265" i="7"/>
  <c r="C266" i="7"/>
  <c r="D266" i="7"/>
  <c r="E266" i="7"/>
  <c r="F266" i="7"/>
  <c r="C267" i="7"/>
  <c r="D267" i="7"/>
  <c r="E267" i="7"/>
  <c r="F267" i="7"/>
  <c r="C268" i="7"/>
  <c r="D268" i="7"/>
  <c r="E268" i="7"/>
  <c r="F268" i="7"/>
  <c r="C269" i="7"/>
  <c r="D269" i="7"/>
  <c r="E269" i="7"/>
  <c r="F269" i="7"/>
  <c r="C270" i="7"/>
  <c r="D270" i="7"/>
  <c r="E270" i="7"/>
  <c r="F270" i="7"/>
  <c r="C271" i="7"/>
  <c r="D271" i="7"/>
  <c r="E271" i="7"/>
  <c r="F271" i="7"/>
  <c r="C272" i="7"/>
  <c r="D272" i="7"/>
  <c r="E272" i="7"/>
  <c r="F272" i="7"/>
  <c r="C273" i="7"/>
  <c r="D273" i="7"/>
  <c r="E273" i="7"/>
  <c r="F273" i="7"/>
  <c r="C274" i="7"/>
  <c r="D274" i="7"/>
  <c r="E274" i="7"/>
  <c r="F274" i="7"/>
  <c r="C275" i="7"/>
  <c r="D275" i="7"/>
  <c r="E275" i="7"/>
  <c r="F275" i="7"/>
  <c r="C276" i="7"/>
  <c r="D276" i="7"/>
  <c r="E276" i="7"/>
  <c r="F276" i="7"/>
  <c r="C277" i="7"/>
  <c r="D277" i="7"/>
  <c r="E277" i="7"/>
  <c r="F277"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F4" i="7"/>
  <c r="E4" i="7"/>
  <c r="D4" i="7"/>
  <c r="C4" i="7"/>
  <c r="B4" i="7"/>
  <c r="N4" i="7" l="1"/>
  <c r="G132" i="7"/>
  <c r="N132" i="7"/>
  <c r="G277" i="7"/>
  <c r="G273" i="7"/>
  <c r="G269" i="7"/>
  <c r="G265" i="7"/>
  <c r="G276" i="7"/>
  <c r="G268" i="7"/>
  <c r="N275" i="7"/>
  <c r="N271" i="7"/>
  <c r="N267" i="7"/>
  <c r="N265" i="7"/>
  <c r="G275" i="7"/>
  <c r="G271" i="7"/>
  <c r="G274" i="7"/>
  <c r="G270" i="7"/>
  <c r="G266" i="7"/>
  <c r="N276" i="7"/>
  <c r="N274" i="7"/>
  <c r="N272" i="7"/>
  <c r="N270" i="7"/>
  <c r="N268" i="7"/>
  <c r="N266" i="7"/>
  <c r="N264" i="7"/>
  <c r="G272" i="7"/>
  <c r="G264" i="7"/>
  <c r="N277" i="7"/>
  <c r="N273" i="7"/>
  <c r="N269" i="7"/>
  <c r="G267" i="7"/>
  <c r="G5" i="7"/>
  <c r="E278" i="7"/>
  <c r="N17" i="7"/>
  <c r="H278" i="7"/>
  <c r="K278" i="7"/>
  <c r="M278" i="7"/>
  <c r="J278" i="7"/>
  <c r="I278" i="7"/>
  <c r="L278" i="7"/>
  <c r="F278" i="7"/>
  <c r="D51" i="3" s="1"/>
  <c r="B278" i="7"/>
  <c r="C278" i="7"/>
  <c r="D278" i="7"/>
  <c r="D49" i="3" s="1"/>
  <c r="D50" i="3" l="1"/>
  <c r="D48" i="3"/>
  <c r="D47" i="3"/>
  <c r="A4" i="7"/>
  <c r="A278" i="7" l="1"/>
  <c r="D46" i="3" s="1"/>
  <c r="G4" i="7"/>
  <c r="N263" i="7"/>
  <c r="G263" i="7"/>
  <c r="N262" i="7"/>
  <c r="G262" i="7"/>
  <c r="N261" i="7"/>
  <c r="G261" i="7"/>
  <c r="N260" i="7"/>
  <c r="G260" i="7"/>
  <c r="N259" i="7"/>
  <c r="G259" i="7"/>
  <c r="N258" i="7"/>
  <c r="G258" i="7"/>
  <c r="N257" i="7"/>
  <c r="G257" i="7"/>
  <c r="N256" i="7"/>
  <c r="G256" i="7"/>
  <c r="N255" i="7"/>
  <c r="G255" i="7"/>
  <c r="N254" i="7"/>
  <c r="G254" i="7"/>
  <c r="N253" i="7"/>
  <c r="G253" i="7"/>
  <c r="N252" i="7"/>
  <c r="G252" i="7"/>
  <c r="N251" i="7"/>
  <c r="G251" i="7"/>
  <c r="N250" i="7"/>
  <c r="G250" i="7"/>
  <c r="N249" i="7"/>
  <c r="G249" i="7"/>
  <c r="N248" i="7"/>
  <c r="G248" i="7"/>
  <c r="N247" i="7"/>
  <c r="G247" i="7"/>
  <c r="N246" i="7"/>
  <c r="G246" i="7"/>
  <c r="N245" i="7"/>
  <c r="G245" i="7"/>
  <c r="N244" i="7"/>
  <c r="G244" i="7"/>
  <c r="N243" i="7"/>
  <c r="G243" i="7"/>
  <c r="N242" i="7"/>
  <c r="G242" i="7"/>
  <c r="N241" i="7"/>
  <c r="G241" i="7"/>
  <c r="N240" i="7"/>
  <c r="G240" i="7"/>
  <c r="N239" i="7"/>
  <c r="G239" i="7"/>
  <c r="N238" i="7"/>
  <c r="G238" i="7"/>
  <c r="N237" i="7"/>
  <c r="G237" i="7"/>
  <c r="N236" i="7"/>
  <c r="G236" i="7"/>
  <c r="N235" i="7"/>
  <c r="G235" i="7"/>
  <c r="N234" i="7"/>
  <c r="G234" i="7"/>
  <c r="N233" i="7"/>
  <c r="G233" i="7"/>
  <c r="N232" i="7"/>
  <c r="G232" i="7"/>
  <c r="N231" i="7"/>
  <c r="G231" i="7"/>
  <c r="N230" i="7"/>
  <c r="G230" i="7"/>
  <c r="N229" i="7"/>
  <c r="G229" i="7"/>
  <c r="N228" i="7"/>
  <c r="G228" i="7"/>
  <c r="N227" i="7"/>
  <c r="G227" i="7"/>
  <c r="N226" i="7"/>
  <c r="G226" i="7"/>
  <c r="N225" i="7"/>
  <c r="G225" i="7"/>
  <c r="N224" i="7"/>
  <c r="G224" i="7"/>
  <c r="N223" i="7"/>
  <c r="G223" i="7"/>
  <c r="N222" i="7"/>
  <c r="G222" i="7"/>
  <c r="N221" i="7"/>
  <c r="G221" i="7"/>
  <c r="N220" i="7"/>
  <c r="G220" i="7"/>
  <c r="N219" i="7"/>
  <c r="G219" i="7"/>
  <c r="N218" i="7"/>
  <c r="G218" i="7"/>
  <c r="N217" i="7"/>
  <c r="G217" i="7"/>
  <c r="N216" i="7"/>
  <c r="G216" i="7"/>
  <c r="N215" i="7"/>
  <c r="G215" i="7"/>
  <c r="N214" i="7"/>
  <c r="G214" i="7"/>
  <c r="N213" i="7"/>
  <c r="G213" i="7"/>
  <c r="N212" i="7"/>
  <c r="G212" i="7"/>
  <c r="N211" i="7"/>
  <c r="G211" i="7"/>
  <c r="N210" i="7"/>
  <c r="G210" i="7"/>
  <c r="N209" i="7"/>
  <c r="G209" i="7"/>
  <c r="N208" i="7"/>
  <c r="G208" i="7"/>
  <c r="N207" i="7"/>
  <c r="G207" i="7"/>
  <c r="N206" i="7"/>
  <c r="G206" i="7"/>
  <c r="N205" i="7"/>
  <c r="G205" i="7"/>
  <c r="N204" i="7"/>
  <c r="G204" i="7"/>
  <c r="N203" i="7"/>
  <c r="G203" i="7"/>
  <c r="N202" i="7"/>
  <c r="G202" i="7"/>
  <c r="N201" i="7"/>
  <c r="G201" i="7"/>
  <c r="N200" i="7"/>
  <c r="G200" i="7"/>
  <c r="N199" i="7"/>
  <c r="G199" i="7"/>
  <c r="N198" i="7"/>
  <c r="G198" i="7"/>
  <c r="N197" i="7"/>
  <c r="G197" i="7"/>
  <c r="N196" i="7"/>
  <c r="G196" i="7"/>
  <c r="N195" i="7"/>
  <c r="G195" i="7"/>
  <c r="N194" i="7"/>
  <c r="G194" i="7"/>
  <c r="N193" i="7"/>
  <c r="G193" i="7"/>
  <c r="N192" i="7"/>
  <c r="G192" i="7"/>
  <c r="N191" i="7"/>
  <c r="G191" i="7"/>
  <c r="N190" i="7"/>
  <c r="G190" i="7"/>
  <c r="N189" i="7"/>
  <c r="G189" i="7"/>
  <c r="N188" i="7"/>
  <c r="G188" i="7"/>
  <c r="N187" i="7"/>
  <c r="G187" i="7"/>
  <c r="N186" i="7"/>
  <c r="G186" i="7"/>
  <c r="N185" i="7"/>
  <c r="G185" i="7"/>
  <c r="N184" i="7"/>
  <c r="G184" i="7"/>
  <c r="N183" i="7"/>
  <c r="G183" i="7"/>
  <c r="N182" i="7"/>
  <c r="G182" i="7"/>
  <c r="N181" i="7"/>
  <c r="G181" i="7"/>
  <c r="N180" i="7"/>
  <c r="G180" i="7"/>
  <c r="N179" i="7"/>
  <c r="G179" i="7"/>
  <c r="N178" i="7"/>
  <c r="G178" i="7"/>
  <c r="N177" i="7"/>
  <c r="G177" i="7"/>
  <c r="N176" i="7"/>
  <c r="G176" i="7"/>
  <c r="N175" i="7"/>
  <c r="G175" i="7"/>
  <c r="N174" i="7"/>
  <c r="G174" i="7"/>
  <c r="N173" i="7"/>
  <c r="G173" i="7"/>
  <c r="N172" i="7"/>
  <c r="G172" i="7"/>
  <c r="N171" i="7"/>
  <c r="G171" i="7"/>
  <c r="N170" i="7"/>
  <c r="G170" i="7"/>
  <c r="N169" i="7"/>
  <c r="G169" i="7"/>
  <c r="N168" i="7"/>
  <c r="G168" i="7"/>
  <c r="N167" i="7"/>
  <c r="G167" i="7"/>
  <c r="N166" i="7"/>
  <c r="G166" i="7"/>
  <c r="N165" i="7"/>
  <c r="G165" i="7"/>
  <c r="N164" i="7"/>
  <c r="G164" i="7"/>
  <c r="N163" i="7"/>
  <c r="G163" i="7"/>
  <c r="N162" i="7"/>
  <c r="G162" i="7"/>
  <c r="N161" i="7"/>
  <c r="G161" i="7"/>
  <c r="N160" i="7"/>
  <c r="G160" i="7"/>
  <c r="N159" i="7"/>
  <c r="G159" i="7"/>
  <c r="N158" i="7"/>
  <c r="G158" i="7"/>
  <c r="N157" i="7"/>
  <c r="G157" i="7"/>
  <c r="N156" i="7"/>
  <c r="G156" i="7"/>
  <c r="N155" i="7"/>
  <c r="G155" i="7"/>
  <c r="N154" i="7"/>
  <c r="G154" i="7"/>
  <c r="N153" i="7"/>
  <c r="G153" i="7"/>
  <c r="N152" i="7"/>
  <c r="G152" i="7"/>
  <c r="N151" i="7"/>
  <c r="G151" i="7"/>
  <c r="N150" i="7"/>
  <c r="G150" i="7"/>
  <c r="N149" i="7"/>
  <c r="G149" i="7"/>
  <c r="N148" i="7"/>
  <c r="G148" i="7"/>
  <c r="N147" i="7"/>
  <c r="G147" i="7"/>
  <c r="N146" i="7"/>
  <c r="G146" i="7"/>
  <c r="N145" i="7"/>
  <c r="G145" i="7"/>
  <c r="N144" i="7"/>
  <c r="G144" i="7"/>
  <c r="N143" i="7"/>
  <c r="G143" i="7"/>
  <c r="N142" i="7"/>
  <c r="G142" i="7"/>
  <c r="N141" i="7"/>
  <c r="G141" i="7"/>
  <c r="N140" i="7"/>
  <c r="G140" i="7"/>
  <c r="N139" i="7"/>
  <c r="G139" i="7"/>
  <c r="N138" i="7"/>
  <c r="G138" i="7"/>
  <c r="N137" i="7"/>
  <c r="G137" i="7"/>
  <c r="N136" i="7"/>
  <c r="G136" i="7"/>
  <c r="N135" i="7"/>
  <c r="G135" i="7"/>
  <c r="N134" i="7"/>
  <c r="G134" i="7"/>
  <c r="N133" i="7"/>
  <c r="N131" i="7"/>
  <c r="G131" i="7"/>
  <c r="N130" i="7"/>
  <c r="G130" i="7"/>
  <c r="N129" i="7"/>
  <c r="G129" i="7"/>
  <c r="N128" i="7"/>
  <c r="G128" i="7"/>
  <c r="N127" i="7"/>
  <c r="G127" i="7"/>
  <c r="N126" i="7"/>
  <c r="G126" i="7"/>
  <c r="N125" i="7"/>
  <c r="G125" i="7"/>
  <c r="N124" i="7"/>
  <c r="G124" i="7"/>
  <c r="N123" i="7"/>
  <c r="G123" i="7"/>
  <c r="N122" i="7"/>
  <c r="G122" i="7"/>
  <c r="N121" i="7"/>
  <c r="G121" i="7"/>
  <c r="N120" i="7"/>
  <c r="G120" i="7"/>
  <c r="N119" i="7"/>
  <c r="G119" i="7"/>
  <c r="N118" i="7"/>
  <c r="G118" i="7"/>
  <c r="N117" i="7"/>
  <c r="G117" i="7"/>
  <c r="N116" i="7"/>
  <c r="G116" i="7"/>
  <c r="N115" i="7"/>
  <c r="G115" i="7"/>
  <c r="N114" i="7"/>
  <c r="G114" i="7"/>
  <c r="N113" i="7"/>
  <c r="G113" i="7"/>
  <c r="N112" i="7"/>
  <c r="G112" i="7"/>
  <c r="N111" i="7"/>
  <c r="G111" i="7"/>
  <c r="N110" i="7"/>
  <c r="G110" i="7"/>
  <c r="N109" i="7"/>
  <c r="G109" i="7"/>
  <c r="N108" i="7"/>
  <c r="G108" i="7"/>
  <c r="N107" i="7"/>
  <c r="G107" i="7"/>
  <c r="N106" i="7"/>
  <c r="G106" i="7"/>
  <c r="N105" i="7"/>
  <c r="G105" i="7"/>
  <c r="N104" i="7"/>
  <c r="G104" i="7"/>
  <c r="N103" i="7"/>
  <c r="G103" i="7"/>
  <c r="N102" i="7"/>
  <c r="G102" i="7"/>
  <c r="N101" i="7"/>
  <c r="G101" i="7"/>
  <c r="N100" i="7"/>
  <c r="G100" i="7"/>
  <c r="N99" i="7"/>
  <c r="G99" i="7"/>
  <c r="N98" i="7"/>
  <c r="G98" i="7"/>
  <c r="N97" i="7"/>
  <c r="G97" i="7"/>
  <c r="N96" i="7"/>
  <c r="G96" i="7"/>
  <c r="N95" i="7"/>
  <c r="G95" i="7"/>
  <c r="N94" i="7"/>
  <c r="G94" i="7"/>
  <c r="N93" i="7"/>
  <c r="G93" i="7"/>
  <c r="N92" i="7"/>
  <c r="G92" i="7"/>
  <c r="N91" i="7"/>
  <c r="G91" i="7"/>
  <c r="N90" i="7"/>
  <c r="G90" i="7"/>
  <c r="N89" i="7"/>
  <c r="G89" i="7"/>
  <c r="N88" i="7"/>
  <c r="G88" i="7"/>
  <c r="N87" i="7"/>
  <c r="G87" i="7"/>
  <c r="N86" i="7"/>
  <c r="G86" i="7"/>
  <c r="N85" i="7"/>
  <c r="G85" i="7"/>
  <c r="N84" i="7"/>
  <c r="G84" i="7"/>
  <c r="N83" i="7"/>
  <c r="G83" i="7"/>
  <c r="N82" i="7"/>
  <c r="G82" i="7"/>
  <c r="N81" i="7"/>
  <c r="G81" i="7"/>
  <c r="N80" i="7"/>
  <c r="G80" i="7"/>
  <c r="N79" i="7"/>
  <c r="G79" i="7"/>
  <c r="N78" i="7"/>
  <c r="G78" i="7"/>
  <c r="N77" i="7"/>
  <c r="G77" i="7"/>
  <c r="N76" i="7"/>
  <c r="G76" i="7"/>
  <c r="N75" i="7"/>
  <c r="G75" i="7"/>
  <c r="N74" i="7"/>
  <c r="G74" i="7"/>
  <c r="N73" i="7"/>
  <c r="G73" i="7"/>
  <c r="N72" i="7"/>
  <c r="G72" i="7"/>
  <c r="N71" i="7"/>
  <c r="G71" i="7"/>
  <c r="N70" i="7"/>
  <c r="G70" i="7"/>
  <c r="N69" i="7"/>
  <c r="G69" i="7"/>
  <c r="N68" i="7"/>
  <c r="G68" i="7"/>
  <c r="N67" i="7"/>
  <c r="G67" i="7"/>
  <c r="N66" i="7"/>
  <c r="G66" i="7"/>
  <c r="N65" i="7"/>
  <c r="G65" i="7"/>
  <c r="N64" i="7"/>
  <c r="G64" i="7"/>
  <c r="N63" i="7"/>
  <c r="G63" i="7"/>
  <c r="N62" i="7"/>
  <c r="G62" i="7"/>
  <c r="N61" i="7"/>
  <c r="G61" i="7"/>
  <c r="N60" i="7"/>
  <c r="G60" i="7"/>
  <c r="N59" i="7"/>
  <c r="G59" i="7"/>
  <c r="N58" i="7"/>
  <c r="G58" i="7"/>
  <c r="N57" i="7"/>
  <c r="G57" i="7"/>
  <c r="N56" i="7"/>
  <c r="G56" i="7"/>
  <c r="N55" i="7"/>
  <c r="G55" i="7"/>
  <c r="N54" i="7"/>
  <c r="G54" i="7"/>
  <c r="N53" i="7"/>
  <c r="G53" i="7"/>
  <c r="N52" i="7"/>
  <c r="G52" i="7"/>
  <c r="N51" i="7"/>
  <c r="G51" i="7"/>
  <c r="N50" i="7"/>
  <c r="G50" i="7"/>
  <c r="N49" i="7"/>
  <c r="G49" i="7"/>
  <c r="N48" i="7"/>
  <c r="G48" i="7"/>
  <c r="N47" i="7"/>
  <c r="G47" i="7"/>
  <c r="N46" i="7"/>
  <c r="G46" i="7"/>
  <c r="N44" i="7"/>
  <c r="G44" i="7"/>
  <c r="N43" i="7"/>
  <c r="G43" i="7"/>
  <c r="N42" i="7"/>
  <c r="G42" i="7"/>
  <c r="N41" i="7"/>
  <c r="G41" i="7"/>
  <c r="N40" i="7"/>
  <c r="G40" i="7"/>
  <c r="N39" i="7"/>
  <c r="G39" i="7"/>
  <c r="N38" i="7"/>
  <c r="G38" i="7"/>
  <c r="N37" i="7"/>
  <c r="G37" i="7"/>
  <c r="N36" i="7"/>
  <c r="G36" i="7"/>
  <c r="N35" i="7"/>
  <c r="G35" i="7"/>
  <c r="N34" i="7"/>
  <c r="G34" i="7"/>
  <c r="N33" i="7"/>
  <c r="G33" i="7"/>
  <c r="N32" i="7"/>
  <c r="G32" i="7"/>
  <c r="N31" i="7"/>
  <c r="G31" i="7"/>
  <c r="N30" i="7"/>
  <c r="G30" i="7"/>
  <c r="G29" i="7"/>
  <c r="N28" i="7"/>
  <c r="G28" i="7"/>
  <c r="N27" i="7"/>
  <c r="G27" i="7"/>
  <c r="N26" i="7"/>
  <c r="G26" i="7"/>
  <c r="N25" i="7"/>
  <c r="G25" i="7"/>
  <c r="N24" i="7"/>
  <c r="G24" i="7"/>
  <c r="N23" i="7"/>
  <c r="G23" i="7"/>
  <c r="N22" i="7"/>
  <c r="G22" i="7"/>
  <c r="N21" i="7"/>
  <c r="G21" i="7"/>
  <c r="N20" i="7"/>
  <c r="G20" i="7"/>
  <c r="N19" i="7"/>
  <c r="G19" i="7"/>
  <c r="N18" i="7"/>
  <c r="G18" i="7"/>
  <c r="G17" i="7"/>
  <c r="N16" i="7"/>
  <c r="G16" i="7"/>
  <c r="N15" i="7"/>
  <c r="G15" i="7"/>
  <c r="N14" i="7"/>
  <c r="G14" i="7"/>
  <c r="N13" i="7"/>
  <c r="G13" i="7"/>
  <c r="N12" i="7"/>
  <c r="G12" i="7"/>
  <c r="N11" i="7"/>
  <c r="G11" i="7"/>
  <c r="N10" i="7"/>
  <c r="G10" i="7"/>
  <c r="N9" i="7"/>
  <c r="G9" i="7"/>
  <c r="N8" i="7"/>
  <c r="G8" i="7"/>
  <c r="N7" i="7"/>
  <c r="G133" i="7" l="1"/>
  <c r="G7" i="7"/>
  <c r="N45" i="7"/>
  <c r="N5" i="7"/>
  <c r="N29" i="7"/>
  <c r="N6" i="7"/>
  <c r="G6" i="7"/>
  <c r="G278" i="7" s="1"/>
  <c r="G45" i="7"/>
  <c r="P5" i="6"/>
  <c r="N278" i="7" l="1"/>
  <c r="E2" i="6"/>
  <c r="F2" i="6"/>
  <c r="G2" i="6"/>
  <c r="D52" i="3" l="1"/>
  <c r="D2" i="6"/>
  <c r="B2" i="6"/>
  <c r="E52" i="3" l="1"/>
  <c r="C2" i="6"/>
</calcChain>
</file>

<file path=xl/sharedStrings.xml><?xml version="1.0" encoding="utf-8"?>
<sst xmlns="http://schemas.openxmlformats.org/spreadsheetml/2006/main" count="407" uniqueCount="399">
  <si>
    <t>PCI Security Standards Council Prioritized Approach Tool</t>
  </si>
  <si>
    <t>Release Notes &amp; Instructions</t>
  </si>
  <si>
    <r>
      <t>Contents:</t>
    </r>
    <r>
      <rPr>
        <sz val="11"/>
        <rFont val="Calibri"/>
        <family val="2"/>
      </rPr>
      <t xml:space="preserve">  2 spreadsheets (see tabs at bottom of this page)</t>
    </r>
  </si>
  <si>
    <t>·   Prioritized Approach Milestones</t>
  </si>
  <si>
    <t>·   Prioritized Approach Summary</t>
  </si>
  <si>
    <t>Purpose:</t>
  </si>
  <si>
    <t>Tool for tracking progress toward compliance with PCI DSS by using the Prioritized Approach. Also provides a sorting tool to analyze progress by PCI DSS requirement, milestone category, or milestone status.</t>
  </si>
  <si>
    <t>Step 1:</t>
  </si>
  <si>
    <t>Step 2:</t>
  </si>
  <si>
    <t>Step 3:</t>
  </si>
  <si>
    <t>Complete the contact information on the "Prioritized Approach Summary" tab.  You may share this document with your acquirer or Qualified Security Assessor to provide an assessment of progress your organization has completed toward PCI DSS compliance. You may also manually enter an estimated completion date for each milestone phase.  Check with your acquirer for specific submission instructions.</t>
  </si>
  <si>
    <t>IMPORTANT NOTE ABOUT ACHIEVING PCI DSS COMPLIANCE:</t>
  </si>
  <si>
    <t>All information published by PCI SSC for the Prioritized Approach is subject to change without notice. PCI SSC is not responsible for errors or damages of any kind resulting from the use of the information contained therein. PCI SSC makes no warranty, guarantee, or representation as to the accuracy or sufficiency of the information provided as part of the Prioritized Approach, and PCI SSC assumes no responsibility or liability regarding the use or misuse of such information.</t>
  </si>
  <si>
    <t>Milestone</t>
  </si>
  <si>
    <t>Comments</t>
  </si>
  <si>
    <t>1</t>
  </si>
  <si>
    <t>2</t>
  </si>
  <si>
    <t>3</t>
  </si>
  <si>
    <t>4</t>
  </si>
  <si>
    <t>5</t>
  </si>
  <si>
    <t>6</t>
  </si>
  <si>
    <t>Total</t>
  </si>
  <si>
    <t xml:space="preserve"> </t>
  </si>
  <si>
    <t>Requirement 2: Do not use vendor-supplied defaults for system passwords and other security parameters</t>
  </si>
  <si>
    <t>Requirement 3: Protect stored cardholder data</t>
  </si>
  <si>
    <t>Requirement 4: Encrypt transmission of cardholder data across open, public networks</t>
  </si>
  <si>
    <t>Requirement 6: Develop and maintain secure systems and applications</t>
  </si>
  <si>
    <t>Prioritized Approach Summary &amp; Attestation of Compliance*</t>
  </si>
  <si>
    <t>Part 1:  Merchant or Service Provider Information</t>
  </si>
  <si>
    <t>Part 2a:  Merchant Business (Check all that apply)</t>
  </si>
  <si>
    <t>Company Name</t>
  </si>
  <si>
    <t>DBA(s)</t>
  </si>
  <si>
    <t>Contact Name</t>
  </si>
  <si>
    <t>Title</t>
  </si>
  <si>
    <t>Part 2b:  Services Provider Business (Check all that apply)</t>
  </si>
  <si>
    <t>Business Address</t>
  </si>
  <si>
    <t>City</t>
  </si>
  <si>
    <t>State/Province</t>
  </si>
  <si>
    <t>Country</t>
  </si>
  <si>
    <t>Zip</t>
  </si>
  <si>
    <t>Company URL</t>
  </si>
  <si>
    <t>Issuing / Processing</t>
  </si>
  <si>
    <t>Others (Please Specify)</t>
  </si>
  <si>
    <t>List facilities and locations included in PCI DSS Review:</t>
  </si>
  <si>
    <t>Part 3:  Relationships</t>
  </si>
  <si>
    <t>Does your company have a relationship with one or more third-party agents (Ex: gateways, web-hosting companies, airline booking agents, loyalty program agents, etc)?</t>
  </si>
  <si>
    <t>Does your company have a relationship with more than one acquirer?</t>
  </si>
  <si>
    <t>Part 4:  Transaction Processing</t>
  </si>
  <si>
    <t>Payment Application in use</t>
  </si>
  <si>
    <t>Payment Application Version</t>
  </si>
  <si>
    <t>Goals</t>
  </si>
  <si>
    <t xml:space="preserve"> Percent Complete</t>
  </si>
  <si>
    <t>Estimated Date for Completion of Milestone</t>
  </si>
  <si>
    <r>
      <t>Remove sensitive authentication data and limit data retention.</t>
    </r>
    <r>
      <rPr>
        <sz val="9"/>
        <color indexed="63"/>
        <rFont val="Helvetica Neue"/>
      </rPr>
      <t xml:space="preserve"> This milestone targets a key area of risk for entities that have been compromised. Remember – if sensitive authentication data and other cardholder data are not stored, the effects of a compromise will be greatly reduced. If you don't need it, don't store it</t>
    </r>
  </si>
  <si>
    <r>
      <t xml:space="preserve">Secure payment card applications. </t>
    </r>
    <r>
      <rPr>
        <sz val="9"/>
        <color indexed="63"/>
        <rFont val="Helvetica Neue"/>
      </rPr>
      <t>This milestone targets controls for applications, application processes, and application servers. Weaknesses in these areas offer easy prey for compromising systems and obtaining access to cardholder data.</t>
    </r>
  </si>
  <si>
    <r>
      <t>Monitor and control access to your systems.</t>
    </r>
    <r>
      <rPr>
        <sz val="9"/>
        <color indexed="63"/>
        <rFont val="Helvetica Neue"/>
      </rPr>
      <t xml:space="preserve">  Controls for this milestone allow you to detect the who, what, when, and how concerning who is accessing your network and cardholder data environment.</t>
    </r>
  </si>
  <si>
    <r>
      <t>Protect stored cardholder data.</t>
    </r>
    <r>
      <rPr>
        <sz val="9"/>
        <color indexed="63"/>
        <rFont val="Helvetica Neue"/>
      </rPr>
      <t xml:space="preserve"> For those organizations that have analyzed their business processes and determined that they must store Primary Account Numbers, Milestone Five targets key protection mechanisms for that stored data.</t>
    </r>
  </si>
  <si>
    <t xml:space="preserve">Overall </t>
  </si>
  <si>
    <t xml:space="preserve">An entity submitting this form may be required to complete an Action Plan. Check with your acquirer or the payment brand(s), since not all payment brands require this section. </t>
  </si>
  <si>
    <t>Part 5:  Target Date for Achieving Full PCI DSS Compliance</t>
  </si>
  <si>
    <t>Date</t>
  </si>
  <si>
    <t>Part 6: Merchant or Service Provider Acknowledgements</t>
  </si>
  <si>
    <t>Signature of Executive Officer</t>
  </si>
  <si>
    <t>Yes</t>
  </si>
  <si>
    <t>No</t>
  </si>
  <si>
    <t xml:space="preserve">Analyze results. Use the “filter” functions on column headers of the “Prioritized Approach Milestones” spreadsheet tab to select any of the six milestones. </t>
  </si>
  <si>
    <t>Phone      </t>
  </si>
  <si>
    <t>Email    </t>
  </si>
  <si>
    <r>
      <t xml:space="preserve">Finalize remaining compliance efforts, and ensure all controls are in place.  </t>
    </r>
    <r>
      <rPr>
        <sz val="9"/>
        <color indexed="63"/>
        <rFont val="Helvetica Neue"/>
      </rPr>
      <t xml:space="preserve">The intent of Milestone Six is to complete PCI DSS requirements, and to finalize all remaining related policies, procedures, and processes needed to protect the cardholder data environment. </t>
    </r>
  </si>
  <si>
    <t>Requirement 1: Install and maintain a firewall configuration to protect cardholder data</t>
  </si>
  <si>
    <t>Requirement 7: Restrict access to cardholder data by business need to know</t>
  </si>
  <si>
    <t>Requirement 8: Assign a unique ID to each person with computer access</t>
  </si>
  <si>
    <t>Requirement 9: Restrict physical access to cardholder data</t>
  </si>
  <si>
    <t>Requirement 10: Track and monitor all access to network resources and cardholder data</t>
  </si>
  <si>
    <t>Requirement 11: Regularly test security systems and processes</t>
  </si>
  <si>
    <t>Requirement 12: Maintain a policy that addresses information security for all personnel</t>
  </si>
  <si>
    <t>Row Labels</t>
  </si>
  <si>
    <t>Count of 1</t>
  </si>
  <si>
    <t>Count of 2</t>
  </si>
  <si>
    <t>Count of 3</t>
  </si>
  <si>
    <t>Count of 4</t>
  </si>
  <si>
    <t>Count of 5</t>
  </si>
  <si>
    <t>Count of 6</t>
  </si>
  <si>
    <t>(blank)</t>
  </si>
  <si>
    <t>Grand Total</t>
  </si>
  <si>
    <t xml:space="preserve">Requirement 5: Use and regularly update anti-virus software or programs </t>
  </si>
  <si>
    <r>
      <t xml:space="preserve">Protect systems and networks, and be prepared to respond to a system breach. </t>
    </r>
    <r>
      <rPr>
        <sz val="9"/>
        <rFont val="Helvetica Neue"/>
      </rPr>
      <t xml:space="preserve"> This milestone targets controls for points of access to most compromises, and the processes for responding.</t>
    </r>
  </si>
  <si>
    <t>Planning</t>
  </si>
  <si>
    <t>Date Value Detector re: Milestone 1</t>
  </si>
  <si>
    <t>Date Value Detector re: Milestone 2</t>
  </si>
  <si>
    <t>Date Value Detector re: Milestone 3</t>
  </si>
  <si>
    <t>Date Value Detector re: Milestone 4</t>
  </si>
  <si>
    <t>Date Value Detector re: Milestone 5</t>
  </si>
  <si>
    <t>Date Value Detector re: Milestone 6</t>
  </si>
  <si>
    <t>Milestone 1 Outstanding</t>
  </si>
  <si>
    <t>Milestone 2 Outstanding</t>
  </si>
  <si>
    <t>Milestone 3 Outstanding</t>
  </si>
  <si>
    <t>Milestone 4 Outstanding</t>
  </si>
  <si>
    <t>Milestone 5 Outstanding</t>
  </si>
  <si>
    <t>Milestone 6 Outstanding</t>
  </si>
  <si>
    <t>Input Error Checker - "Yes" but still a date - Milestone 1</t>
  </si>
  <si>
    <t>Input Error Checker - "Yes" but still a date - Milestone 2</t>
  </si>
  <si>
    <t>Input Error Checker - "Yes" but still a date - Milestone 3</t>
  </si>
  <si>
    <t>Input Error Checker - "Yes" but still a date - Milestone 4</t>
  </si>
  <si>
    <t>Input Error Checker - "Yes" but still a date - Milestone 5</t>
  </si>
  <si>
    <t>Input Error Checker - "Yes" but still a date - Milestone 6</t>
  </si>
  <si>
    <t>Input Error Checker - "No" but no date - Milestone 1</t>
  </si>
  <si>
    <t>Input Error Checker - "No" but no date - Milestone 2</t>
  </si>
  <si>
    <t>Input Error Checker - "No" but no date - Milestone 3</t>
  </si>
  <si>
    <t>Input Error Checker - "No" but no date - Milestone 4</t>
  </si>
  <si>
    <t>Input Error Checker - "No" but no date - Milestone 5</t>
  </si>
  <si>
    <t>Input Error Checker - "No" but no date - Milestone 6</t>
  </si>
  <si>
    <t>MS 1</t>
  </si>
  <si>
    <t>MS 2</t>
  </si>
  <si>
    <t>MS 3</t>
  </si>
  <si>
    <t>MS 4</t>
  </si>
  <si>
    <t>MS 5</t>
  </si>
  <si>
    <t>MS 6</t>
  </si>
  <si>
    <t>Completion Date</t>
  </si>
  <si>
    <t>N/A</t>
  </si>
  <si>
    <t>1 - n/a</t>
  </si>
  <si>
    <t>2 - n/a</t>
  </si>
  <si>
    <t>3 - n/a</t>
  </si>
  <si>
    <t>4 - n/a</t>
  </si>
  <si>
    <t>5 - n/a</t>
  </si>
  <si>
    <t>6 - n/a</t>
  </si>
  <si>
    <t>If status is "N/A", please explain why requirement is Not Applicable</t>
  </si>
  <si>
    <t>Stage of Implementation</t>
  </si>
  <si>
    <t xml:space="preserve">Please indicate "Yes", "No", or "N/A" in Column C of the “Prioritized Approach Milestones” spreadsheet tab. This step will auto-populate the “percentage complete” fields on the “Prioritized Approach Summary” spreadsheet tab.  </t>
  </si>
  <si>
    <r>
      <t xml:space="preserve">Achieving PCI DSS compliance requires an organization to successfully meet </t>
    </r>
    <r>
      <rPr>
        <b/>
        <u/>
        <sz val="11"/>
        <rFont val="Calibri"/>
        <family val="2"/>
      </rPr>
      <t>ALL</t>
    </r>
    <r>
      <rPr>
        <sz val="11"/>
        <rFont val="Calibri"/>
        <family val="2"/>
      </rPr>
      <t xml:space="preserve"> applicable PCI DSS requirements, regardless of the order in which they are satisfied, or whether the organization seeking compliance follows the PCI DSS Prioritized Approach. The Prioritized Approach is a tool provided to assist organizations seeking to achieve compliance, but it does not, and is not intended in any manner to, modify or abridge the PCI DSS or any of its requirements.</t>
    </r>
  </si>
  <si>
    <t>If  status is "No", please complete the following</t>
  </si>
  <si>
    <r>
      <t>1.1</t>
    </r>
    <r>
      <rPr>
        <sz val="9"/>
        <color theme="1"/>
        <rFont val="Arial"/>
        <family val="2"/>
      </rPr>
      <t xml:space="preserve"> Establish and implement firewall and router configuration standards that include the following:</t>
    </r>
  </si>
  <si>
    <r>
      <t xml:space="preserve">1.1.1 </t>
    </r>
    <r>
      <rPr>
        <sz val="9"/>
        <color theme="1"/>
        <rFont val="Arial"/>
        <family val="2"/>
      </rPr>
      <t>A formal process for approving and testing all network connections and changes to the firewall and router configurations</t>
    </r>
  </si>
  <si>
    <r>
      <t xml:space="preserve">1.1.2 </t>
    </r>
    <r>
      <rPr>
        <sz val="9"/>
        <color theme="1"/>
        <rFont val="Arial"/>
        <family val="2"/>
      </rPr>
      <t>Current network diagram that identifies all connections between the cardholder data environment and other networks, including any wireless networks</t>
    </r>
  </si>
  <si>
    <r>
      <t xml:space="preserve">1.1.3 </t>
    </r>
    <r>
      <rPr>
        <sz val="9"/>
        <color theme="1"/>
        <rFont val="Arial"/>
        <family val="2"/>
      </rPr>
      <t xml:space="preserve">Current diagram that shows all cardholder data flows across systems and networks </t>
    </r>
  </si>
  <si>
    <r>
      <t xml:space="preserve">1.1.4 </t>
    </r>
    <r>
      <rPr>
        <sz val="9"/>
        <color theme="1"/>
        <rFont val="Arial"/>
        <family val="2"/>
      </rPr>
      <t>Requirements for a firewall at each Internet connection and between any demilitarized zone (DMZ) and the internal network zone</t>
    </r>
  </si>
  <si>
    <r>
      <t>1.1.5</t>
    </r>
    <r>
      <rPr>
        <sz val="9"/>
        <color theme="1"/>
        <rFont val="Arial"/>
        <family val="2"/>
      </rPr>
      <t xml:space="preserve"> Description of groups, roles, and responsibilities for management of network components</t>
    </r>
  </si>
  <si>
    <r>
      <t xml:space="preserve">1.1.7 </t>
    </r>
    <r>
      <rPr>
        <sz val="9"/>
        <color theme="1"/>
        <rFont val="Arial"/>
        <family val="2"/>
      </rPr>
      <t>Requirement to review firewall and router rule sets at least every six months</t>
    </r>
  </si>
  <si>
    <r>
      <t xml:space="preserve">1.2.1 </t>
    </r>
    <r>
      <rPr>
        <sz val="9"/>
        <color theme="1"/>
        <rFont val="Arial"/>
        <family val="2"/>
      </rPr>
      <t>Restrict inbound and outbound traffic to that which is necessary for the cardholder data environment, and specifically deny all other traffic.</t>
    </r>
  </si>
  <si>
    <r>
      <t xml:space="preserve">1.2.2 </t>
    </r>
    <r>
      <rPr>
        <sz val="9"/>
        <color theme="1"/>
        <rFont val="Arial"/>
        <family val="2"/>
      </rPr>
      <t>Secure and synchronize router configuration files.</t>
    </r>
  </si>
  <si>
    <r>
      <t xml:space="preserve">1.2.3 </t>
    </r>
    <r>
      <rPr>
        <sz val="9"/>
        <color theme="1"/>
        <rFont val="Arial"/>
        <family val="2"/>
      </rPr>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r>
  </si>
  <si>
    <r>
      <t>1.3.1</t>
    </r>
    <r>
      <rPr>
        <sz val="9"/>
        <color theme="1"/>
        <rFont val="Arial"/>
        <family val="2"/>
      </rPr>
      <t xml:space="preserve"> Implement a DMZ to limit inbound traffic to only system components that provide authorized publicly accessible services, protocols, and ports.</t>
    </r>
  </si>
  <si>
    <r>
      <t>1.3.2</t>
    </r>
    <r>
      <rPr>
        <sz val="9"/>
        <color theme="1"/>
        <rFont val="Arial"/>
        <family val="2"/>
      </rPr>
      <t xml:space="preserve"> Limit inbound Internet traffic to IP addresses within the DMZ.</t>
    </r>
  </si>
  <si>
    <r>
      <t>1.5</t>
    </r>
    <r>
      <rPr>
        <sz val="9"/>
        <color theme="1"/>
        <rFont val="Arial"/>
        <family val="2"/>
      </rPr>
      <t xml:space="preserve"> Ensure that security policies and operational procedures for managing firewalls are documented, in use, and known to all affected parties.</t>
    </r>
  </si>
  <si>
    <r>
      <t xml:space="preserve">2.2.2 </t>
    </r>
    <r>
      <rPr>
        <sz val="9"/>
        <color theme="1"/>
        <rFont val="Arial"/>
        <family val="2"/>
      </rPr>
      <t>Enable only necessary services, protocols, daemons, etc., as required for the function of the system.</t>
    </r>
  </si>
  <si>
    <r>
      <t>2.2.4</t>
    </r>
    <r>
      <rPr>
        <sz val="9"/>
        <color theme="1"/>
        <rFont val="Arial"/>
        <family val="2"/>
      </rPr>
      <t xml:space="preserve"> Configure system security parameters to prevent misuse.</t>
    </r>
  </si>
  <si>
    <r>
      <t>2.2.5</t>
    </r>
    <r>
      <rPr>
        <sz val="9"/>
        <color theme="1"/>
        <rFont val="Arial"/>
        <family val="2"/>
      </rPr>
      <t xml:space="preserve"> Remove all unnecessary functionality, such as scripts, drivers, features, subsystems, file systems, and unnecessary web servers.</t>
    </r>
  </si>
  <si>
    <r>
      <t xml:space="preserve">2.4 </t>
    </r>
    <r>
      <rPr>
        <sz val="9"/>
        <color theme="1"/>
        <rFont val="Arial"/>
        <family val="2"/>
      </rPr>
      <t>Maintain an inventory of system components that are in scope for PCI DSS.</t>
    </r>
  </si>
  <si>
    <r>
      <t xml:space="preserve">3.2.2 </t>
    </r>
    <r>
      <rPr>
        <sz val="9"/>
        <color theme="1"/>
        <rFont val="Arial"/>
        <family val="2"/>
      </rPr>
      <t>Do not store the card verification code or value (three-digit or four-digit number printed on the front or back of a payment card used to verify card-not-present transactions) after authorization.</t>
    </r>
  </si>
  <si>
    <r>
      <t xml:space="preserve">3.2.3 </t>
    </r>
    <r>
      <rPr>
        <sz val="9"/>
        <color theme="1"/>
        <rFont val="Arial"/>
        <family val="2"/>
      </rPr>
      <t>Do not store the personal identification number (PIN) or the encrypted PIN block after authorization.</t>
    </r>
  </si>
  <si>
    <r>
      <t xml:space="preserve">3.6.1 </t>
    </r>
    <r>
      <rPr>
        <sz val="9"/>
        <color theme="1"/>
        <rFont val="Arial"/>
        <family val="2"/>
      </rPr>
      <t>Generation of strong cryptographic keys</t>
    </r>
  </si>
  <si>
    <r>
      <t xml:space="preserve">3.6.2 </t>
    </r>
    <r>
      <rPr>
        <sz val="9"/>
        <color theme="1"/>
        <rFont val="Arial"/>
        <family val="2"/>
      </rPr>
      <t>Secure cryptographic key distribution</t>
    </r>
  </si>
  <si>
    <r>
      <t xml:space="preserve">3.6.3 </t>
    </r>
    <r>
      <rPr>
        <sz val="9"/>
        <color theme="1"/>
        <rFont val="Arial"/>
        <family val="2"/>
      </rPr>
      <t>Secure cryptographic key storage</t>
    </r>
  </si>
  <si>
    <r>
      <t xml:space="preserve">3.6.4 </t>
    </r>
    <r>
      <rPr>
        <sz val="9"/>
        <color theme="1"/>
        <rFont val="Arial"/>
        <family val="2"/>
      </rPr>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r>
  </si>
  <si>
    <r>
      <t xml:space="preserve">3.6.7 </t>
    </r>
    <r>
      <rPr>
        <sz val="9"/>
        <color theme="1"/>
        <rFont val="Arial"/>
        <family val="2"/>
      </rPr>
      <t>Prevention of unauthorized substitution of cryptographic keys.</t>
    </r>
  </si>
  <si>
    <r>
      <t xml:space="preserve">3.6.8 </t>
    </r>
    <r>
      <rPr>
        <sz val="9"/>
        <color theme="1"/>
        <rFont val="Arial"/>
        <family val="2"/>
      </rPr>
      <t>Requirement for cryptographic key custodians to formally acknowledge that they understand and accept their key-custodian responsibilities.</t>
    </r>
  </si>
  <si>
    <r>
      <t>3.7</t>
    </r>
    <r>
      <rPr>
        <sz val="9"/>
        <color rgb="FF000000"/>
        <rFont val="Arial"/>
        <family val="2"/>
      </rPr>
      <t xml:space="preserve"> Ensure that security policies and operational procedures for protecting stored cardholder data are </t>
    </r>
    <r>
      <rPr>
        <sz val="9"/>
        <color theme="1"/>
        <rFont val="Arial"/>
        <family val="2"/>
      </rPr>
      <t>documented</t>
    </r>
    <r>
      <rPr>
        <sz val="9"/>
        <color rgb="FF000000"/>
        <rFont val="Arial"/>
        <family val="2"/>
      </rPr>
      <t>, in use, and known to all affected parties.</t>
    </r>
  </si>
  <si>
    <r>
      <t>4.2</t>
    </r>
    <r>
      <rPr>
        <sz val="9"/>
        <color theme="1"/>
        <rFont val="Arial"/>
        <family val="2"/>
      </rPr>
      <t xml:space="preserve"> Never send unprotected PANs by end-user messaging technologies (for example, e-mail, instant messaging, SMS, chat, etc.).</t>
    </r>
  </si>
  <si>
    <r>
      <t>4.3</t>
    </r>
    <r>
      <rPr>
        <sz val="9"/>
        <color rgb="FF000000"/>
        <rFont val="Arial"/>
        <family val="2"/>
      </rPr>
      <t xml:space="preserve"> Ensure that security policies and operational procedures for encrypting transmissions of cardholder data are </t>
    </r>
    <r>
      <rPr>
        <sz val="9"/>
        <color theme="1"/>
        <rFont val="Arial"/>
        <family val="2"/>
      </rPr>
      <t>documented</t>
    </r>
    <r>
      <rPr>
        <sz val="9"/>
        <color rgb="FF000000"/>
        <rFont val="Arial"/>
        <family val="2"/>
      </rPr>
      <t>, in use, and known to all affected parties.</t>
    </r>
  </si>
  <si>
    <r>
      <t>5.1</t>
    </r>
    <r>
      <rPr>
        <sz val="9"/>
        <color theme="1"/>
        <rFont val="Arial"/>
        <family val="2"/>
      </rPr>
      <t xml:space="preserve"> Deploy anti-virus software on all systems commonly affected by malicious software (particularly personal computers and servers).</t>
    </r>
  </si>
  <si>
    <r>
      <t xml:space="preserve">5.1.1 </t>
    </r>
    <r>
      <rPr>
        <sz val="9"/>
        <color theme="1"/>
        <rFont val="Arial"/>
        <family val="2"/>
      </rPr>
      <t>Ensure that anti-virus programs are capable of detecting, removing, and protecting against all known types of malicious software.</t>
    </r>
  </si>
  <si>
    <r>
      <t>5.1.2</t>
    </r>
    <r>
      <rPr>
        <sz val="9"/>
        <color theme="1"/>
        <rFont val="Arial"/>
        <family val="2"/>
      </rPr>
      <t xml:space="preserve"> For systems considered to be not commonly affected by malicious software, perform periodic evaluations to identify and evaluate evolving malware threats in order to confirm whether such systems continue to not require anti-virus software.</t>
    </r>
  </si>
  <si>
    <r>
      <t>5.4</t>
    </r>
    <r>
      <rPr>
        <sz val="9"/>
        <color rgb="FF000000"/>
        <rFont val="Arial"/>
        <family val="2"/>
      </rPr>
      <t xml:space="preserve"> Ensure that security policies and operational procedures for protecting systems against malware are </t>
    </r>
    <r>
      <rPr>
        <sz val="9"/>
        <color theme="1"/>
        <rFont val="Arial"/>
        <family val="2"/>
      </rPr>
      <t>documented</t>
    </r>
    <r>
      <rPr>
        <sz val="9"/>
        <color rgb="FF000000"/>
        <rFont val="Arial"/>
        <family val="2"/>
      </rPr>
      <t>, in use, and known to all affected parties.</t>
    </r>
  </si>
  <si>
    <r>
      <t xml:space="preserve">6.3.1 </t>
    </r>
    <r>
      <rPr>
        <sz val="9"/>
        <color theme="1"/>
        <rFont val="Arial"/>
        <family val="2"/>
      </rPr>
      <t>Remove development, test and/or custom application accounts, user IDs, and passwords before applications become active or are released to customers.</t>
    </r>
  </si>
  <si>
    <r>
      <t>6.4</t>
    </r>
    <r>
      <rPr>
        <sz val="9"/>
        <color theme="1"/>
        <rFont val="Arial"/>
        <family val="2"/>
      </rPr>
      <t xml:space="preserve"> Follow change control processes and procedures for all changes to system components. The processes must include the following:</t>
    </r>
  </si>
  <si>
    <r>
      <t xml:space="preserve">6.4.1 </t>
    </r>
    <r>
      <rPr>
        <sz val="9"/>
        <color theme="1"/>
        <rFont val="Arial"/>
        <family val="2"/>
      </rPr>
      <t>Separate development/test environments from production environments, and enforce the separation with access controls.</t>
    </r>
  </si>
  <si>
    <r>
      <t xml:space="preserve">6.4.2 </t>
    </r>
    <r>
      <rPr>
        <sz val="9"/>
        <color theme="1"/>
        <rFont val="Arial"/>
        <family val="2"/>
      </rPr>
      <t>Separation of duties between development/test and production environments</t>
    </r>
  </si>
  <si>
    <r>
      <t xml:space="preserve">6.4.3 </t>
    </r>
    <r>
      <rPr>
        <sz val="9"/>
        <color theme="1"/>
        <rFont val="Arial"/>
        <family val="2"/>
      </rPr>
      <t>Production data (live PANs) are not used for testing or development</t>
    </r>
  </si>
  <si>
    <r>
      <t xml:space="preserve">6.4.5.1 </t>
    </r>
    <r>
      <rPr>
        <sz val="9"/>
        <color theme="1"/>
        <rFont val="Arial"/>
        <family val="2"/>
      </rPr>
      <t>Documentation of impact.</t>
    </r>
  </si>
  <si>
    <r>
      <t xml:space="preserve">6.4.5.2 </t>
    </r>
    <r>
      <rPr>
        <sz val="9"/>
        <color theme="1"/>
        <rFont val="Arial"/>
        <family val="2"/>
      </rPr>
      <t>Documented</t>
    </r>
    <r>
      <rPr>
        <b/>
        <sz val="9"/>
        <color theme="1"/>
        <rFont val="Arial"/>
        <family val="2"/>
      </rPr>
      <t xml:space="preserve"> </t>
    </r>
    <r>
      <rPr>
        <sz val="9"/>
        <color theme="1"/>
        <rFont val="Arial"/>
        <family val="2"/>
      </rPr>
      <t xml:space="preserve">change approval by authorized parties. </t>
    </r>
  </si>
  <si>
    <r>
      <t xml:space="preserve">6.4.5.3 </t>
    </r>
    <r>
      <rPr>
        <sz val="9"/>
        <color theme="1"/>
        <rFont val="Arial"/>
        <family val="2"/>
      </rPr>
      <t>Functionality testing to verify that the change does not adversely impact the security of the system.</t>
    </r>
  </si>
  <si>
    <r>
      <t xml:space="preserve">6.4.5.4 </t>
    </r>
    <r>
      <rPr>
        <sz val="9"/>
        <color theme="1"/>
        <rFont val="Arial"/>
        <family val="2"/>
      </rPr>
      <t>Back-out procedures.</t>
    </r>
  </si>
  <si>
    <r>
      <t>6.5.1</t>
    </r>
    <r>
      <rPr>
        <sz val="9"/>
        <color theme="1"/>
        <rFont val="Arial"/>
        <family val="2"/>
      </rPr>
      <t xml:space="preserve"> Injection flaws, particularly SQL injection. Also consider OS Command Injection, LDAP and XPath injection flaws as well as other injection flaws.</t>
    </r>
  </si>
  <si>
    <r>
      <t>6.5.2</t>
    </r>
    <r>
      <rPr>
        <sz val="9"/>
        <color theme="1"/>
        <rFont val="Arial"/>
        <family val="2"/>
      </rPr>
      <t xml:space="preserve"> Buffer overflows</t>
    </r>
  </si>
  <si>
    <r>
      <t xml:space="preserve">6.5.3 </t>
    </r>
    <r>
      <rPr>
        <sz val="9"/>
        <color theme="1"/>
        <rFont val="Arial"/>
        <family val="2"/>
      </rPr>
      <t>Insecure cryptographic storage</t>
    </r>
  </si>
  <si>
    <r>
      <t xml:space="preserve">6.5.4 </t>
    </r>
    <r>
      <rPr>
        <sz val="9"/>
        <color theme="1"/>
        <rFont val="Arial"/>
        <family val="2"/>
      </rPr>
      <t>Insecure communications</t>
    </r>
  </si>
  <si>
    <r>
      <t xml:space="preserve">6.5.5 </t>
    </r>
    <r>
      <rPr>
        <sz val="9"/>
        <color theme="1"/>
        <rFont val="Arial"/>
        <family val="2"/>
      </rPr>
      <t>Improper error handling</t>
    </r>
  </si>
  <si>
    <r>
      <t xml:space="preserve">6.5.7 </t>
    </r>
    <r>
      <rPr>
        <sz val="9"/>
        <color theme="1"/>
        <rFont val="Arial"/>
        <family val="2"/>
      </rPr>
      <t>Cross-site scripting (XSS)</t>
    </r>
  </si>
  <si>
    <r>
      <t xml:space="preserve">6.5.8 </t>
    </r>
    <r>
      <rPr>
        <sz val="9"/>
        <color theme="1"/>
        <rFont val="Arial"/>
        <family val="2"/>
      </rPr>
      <t>Improper access control (such as insecure direct object references, failure to restrict URL access, directory traversal, and failure to restrict user access to functions).</t>
    </r>
  </si>
  <si>
    <r>
      <t xml:space="preserve">6.5.9 </t>
    </r>
    <r>
      <rPr>
        <sz val="9"/>
        <color theme="1"/>
        <rFont val="Arial"/>
        <family val="2"/>
      </rPr>
      <t>Cross-site request forgery (CSRF)</t>
    </r>
  </si>
  <si>
    <r>
      <t>6.7</t>
    </r>
    <r>
      <rPr>
        <sz val="9"/>
        <color rgb="FF000000"/>
        <rFont val="Arial"/>
        <family val="2"/>
      </rPr>
      <t xml:space="preserve"> Ensure that security policies and operational procedures for developing and maintaining secure systems and applications are </t>
    </r>
    <r>
      <rPr>
        <sz val="9"/>
        <color theme="1"/>
        <rFont val="Arial"/>
        <family val="2"/>
      </rPr>
      <t>documented</t>
    </r>
    <r>
      <rPr>
        <sz val="9"/>
        <color rgb="FF000000"/>
        <rFont val="Arial"/>
        <family val="2"/>
      </rPr>
      <t>, in use, and known to all affected parties.</t>
    </r>
  </si>
  <si>
    <r>
      <t>7.1</t>
    </r>
    <r>
      <rPr>
        <sz val="9"/>
        <color theme="1"/>
        <rFont val="Arial"/>
        <family val="2"/>
      </rPr>
      <t xml:space="preserve"> Limit access to system components and cardholder data to only those individuals whose job requires such access.</t>
    </r>
  </si>
  <si>
    <r>
      <t>7.1.2</t>
    </r>
    <r>
      <rPr>
        <sz val="9"/>
        <color theme="1"/>
        <rFont val="Arial"/>
        <family val="2"/>
      </rPr>
      <t xml:space="preserve"> Restrict access to privileged user IDs to least privileges necessary to perform job responsibilities.</t>
    </r>
    <r>
      <rPr>
        <i/>
        <sz val="9"/>
        <color theme="1"/>
        <rFont val="Arial"/>
        <family val="2"/>
      </rPr>
      <t xml:space="preserve"> </t>
    </r>
  </si>
  <si>
    <r>
      <t>7.1.3</t>
    </r>
    <r>
      <rPr>
        <sz val="9"/>
        <color theme="1"/>
        <rFont val="Arial"/>
        <family val="2"/>
      </rPr>
      <t xml:space="preserve"> Assign access based on individual personnel’s job classification and function.</t>
    </r>
  </si>
  <si>
    <r>
      <t>7.1.4</t>
    </r>
    <r>
      <rPr>
        <sz val="9"/>
        <color theme="1"/>
        <rFont val="Arial"/>
        <family val="2"/>
      </rPr>
      <t xml:space="preserve"> Require documented approval by authorized parties specifying required privileges.</t>
    </r>
  </si>
  <si>
    <r>
      <t>7.2.1</t>
    </r>
    <r>
      <rPr>
        <sz val="9"/>
        <color theme="1"/>
        <rFont val="Arial"/>
        <family val="2"/>
      </rPr>
      <t xml:space="preserve"> Coverage of all system components</t>
    </r>
  </si>
  <si>
    <r>
      <t xml:space="preserve">7.2.2 </t>
    </r>
    <r>
      <rPr>
        <sz val="9"/>
        <color theme="1"/>
        <rFont val="Arial"/>
        <family val="2"/>
      </rPr>
      <t>Assignment of privileges to individuals based on job classification and function.</t>
    </r>
  </si>
  <si>
    <r>
      <t>7.2.3</t>
    </r>
    <r>
      <rPr>
        <sz val="9"/>
        <color theme="1"/>
        <rFont val="Arial"/>
        <family val="2"/>
      </rPr>
      <t xml:space="preserve"> Default “deny-all” setting.</t>
    </r>
  </si>
  <si>
    <r>
      <t>7.3</t>
    </r>
    <r>
      <rPr>
        <sz val="9"/>
        <color rgb="FF000000"/>
        <rFont val="Arial"/>
        <family val="2"/>
      </rPr>
      <t xml:space="preserve"> Ensure that security policies and operational procedures for restricting access to cardholder data are </t>
    </r>
    <r>
      <rPr>
        <sz val="9"/>
        <color theme="1"/>
        <rFont val="Arial"/>
        <family val="2"/>
      </rPr>
      <t>documented</t>
    </r>
    <r>
      <rPr>
        <sz val="9"/>
        <color rgb="FF000000"/>
        <rFont val="Arial"/>
        <family val="2"/>
      </rPr>
      <t>, in use, and known to all affected parties.</t>
    </r>
  </si>
  <si>
    <r>
      <t>8.1</t>
    </r>
    <r>
      <rPr>
        <sz val="9"/>
        <color theme="1"/>
        <rFont val="Arial"/>
        <family val="2"/>
      </rPr>
      <t xml:space="preserve"> Define and implement policies and procedures to ensure proper user identification management for non-consumer users and administrators on all system components as follows:</t>
    </r>
  </si>
  <si>
    <r>
      <t xml:space="preserve">8.1.1 </t>
    </r>
    <r>
      <rPr>
        <sz val="9"/>
        <color theme="1"/>
        <rFont val="Arial"/>
        <family val="2"/>
      </rPr>
      <t>Assign all users a unique ID before allowing them to access system components or cardholder data.</t>
    </r>
  </si>
  <si>
    <r>
      <t xml:space="preserve">8.1.2 </t>
    </r>
    <r>
      <rPr>
        <sz val="9"/>
        <color theme="1"/>
        <rFont val="Arial"/>
        <family val="2"/>
      </rPr>
      <t>Control addition, deletion, and modification of user IDs, credentials, and other identifier objects.</t>
    </r>
  </si>
  <si>
    <r>
      <t xml:space="preserve">8.1.3 </t>
    </r>
    <r>
      <rPr>
        <sz val="9"/>
        <color theme="1"/>
        <rFont val="Arial"/>
        <family val="2"/>
      </rPr>
      <t>Immediately revoke access for any terminated users.</t>
    </r>
  </si>
  <si>
    <r>
      <t xml:space="preserve">8.1.4 </t>
    </r>
    <r>
      <rPr>
        <sz val="9"/>
        <color theme="1"/>
        <rFont val="Arial"/>
        <family val="2"/>
      </rPr>
      <t>Remove/disable inactive user accounts within 90 days.</t>
    </r>
  </si>
  <si>
    <r>
      <t>8.1.6</t>
    </r>
    <r>
      <rPr>
        <sz val="9"/>
        <color theme="1"/>
        <rFont val="Arial"/>
        <family val="2"/>
      </rPr>
      <t xml:space="preserve"> Limit repeated access attempts by locking out the user ID after not more than six attempts.</t>
    </r>
  </si>
  <si>
    <r>
      <t>8.1.7</t>
    </r>
    <r>
      <rPr>
        <sz val="9"/>
        <color theme="1"/>
        <rFont val="Arial"/>
        <family val="2"/>
      </rPr>
      <t xml:space="preserve"> Set the lockout duration to a minimum of 30 minutes or until an administrator enables the user ID.</t>
    </r>
  </si>
  <si>
    <r>
      <t>8.1.8</t>
    </r>
    <r>
      <rPr>
        <sz val="9"/>
        <color theme="1"/>
        <rFont val="Arial"/>
        <family val="2"/>
      </rPr>
      <t xml:space="preserve"> If a session has been idle for more than 15 minutes, require the user to re-authenticate to re-activate the terminal or session.</t>
    </r>
  </si>
  <si>
    <r>
      <t>8.2.1</t>
    </r>
    <r>
      <rPr>
        <sz val="9"/>
        <color theme="1"/>
        <rFont val="Arial"/>
        <family val="2"/>
      </rPr>
      <t xml:space="preserve"> Using strong cryptography, render all authentication credentials (such as passwords/phrases) unreadable during transmission and storage on all system components.</t>
    </r>
  </si>
  <si>
    <r>
      <t>8.2.2</t>
    </r>
    <r>
      <rPr>
        <sz val="9"/>
        <color theme="1"/>
        <rFont val="Arial"/>
        <family val="2"/>
      </rPr>
      <t xml:space="preserve"> Verify user identity before modifying any authentication credential—for example, performing password resets, provisioning new tokens, or generating new keys.</t>
    </r>
  </si>
  <si>
    <r>
      <t>8.2.4</t>
    </r>
    <r>
      <rPr>
        <sz val="9"/>
        <color theme="1"/>
        <rFont val="Arial"/>
        <family val="2"/>
      </rPr>
      <t xml:space="preserve"> Change user passwords/passphrases at least once every 90 days.</t>
    </r>
  </si>
  <si>
    <r>
      <t>8.8</t>
    </r>
    <r>
      <rPr>
        <sz val="9"/>
        <color rgb="FF000000"/>
        <rFont val="Arial"/>
        <family val="2"/>
      </rPr>
      <t xml:space="preserve"> Ensure that security policies and operational procedures for identification and authentication are </t>
    </r>
    <r>
      <rPr>
        <sz val="9"/>
        <color theme="1"/>
        <rFont val="Arial"/>
        <family val="2"/>
      </rPr>
      <t>documented</t>
    </r>
    <r>
      <rPr>
        <sz val="9"/>
        <color rgb="FF000000"/>
        <rFont val="Arial"/>
        <family val="2"/>
      </rPr>
      <t>, in use, and known to all affected parties.</t>
    </r>
  </si>
  <si>
    <r>
      <t>9.1</t>
    </r>
    <r>
      <rPr>
        <sz val="9"/>
        <color theme="1"/>
        <rFont val="Arial"/>
        <family val="2"/>
      </rPr>
      <t xml:space="preserve"> Use appropriate facility entry controls to limit and monitor physical access to systems in the cardholder data environment.</t>
    </r>
  </si>
  <si>
    <r>
      <t xml:space="preserve">9.1.3 </t>
    </r>
    <r>
      <rPr>
        <sz val="9"/>
        <color theme="1"/>
        <rFont val="Arial"/>
        <family val="2"/>
      </rPr>
      <t>Restrict physical access to wireless access points, gateways, handheld devices, networking/communications hardware, and telecommunication lines.</t>
    </r>
  </si>
  <si>
    <r>
      <t xml:space="preserve">9.4.1 </t>
    </r>
    <r>
      <rPr>
        <sz val="9"/>
        <color theme="1"/>
        <rFont val="Arial"/>
        <family val="2"/>
      </rPr>
      <t>Visitors are authorized before entering, and escorted at all times within, areas where cardholder data is processed or maintained.</t>
    </r>
  </si>
  <si>
    <r>
      <t>9.4.2</t>
    </r>
    <r>
      <rPr>
        <sz val="9"/>
        <color theme="1"/>
        <rFont val="Arial"/>
        <family val="2"/>
      </rPr>
      <t xml:space="preserve"> Visitors are identified and given a badge or other identification that expires and that visibly distinguishes the visitors from onsite personnel.</t>
    </r>
  </si>
  <si>
    <r>
      <t>9.4.3</t>
    </r>
    <r>
      <rPr>
        <sz val="9"/>
        <color theme="1"/>
        <rFont val="Arial"/>
        <family val="2"/>
      </rPr>
      <t xml:space="preserve"> Visitors are asked to surrender the badge or identification before leaving the facility or at the date of expiration.</t>
    </r>
  </si>
  <si>
    <r>
      <t>9.5</t>
    </r>
    <r>
      <rPr>
        <sz val="9"/>
        <color theme="1"/>
        <rFont val="Arial"/>
        <family val="2"/>
      </rPr>
      <t xml:space="preserve"> Physically secure all media.</t>
    </r>
  </si>
  <si>
    <r>
      <t>9.5.1</t>
    </r>
    <r>
      <rPr>
        <sz val="9"/>
        <color theme="1"/>
        <rFont val="Arial"/>
        <family val="2"/>
      </rPr>
      <t xml:space="preserve"> Store media backups in a secure location, preferably an off-site facility, such as an alternate or backup site, or a commercial storage facility. Review the location’s security at least annually.</t>
    </r>
  </si>
  <si>
    <r>
      <t>9.6</t>
    </r>
    <r>
      <rPr>
        <sz val="9"/>
        <color theme="1"/>
        <rFont val="Arial"/>
        <family val="2"/>
      </rPr>
      <t xml:space="preserve"> Maintain strict control over the internal or external distribution of any kind of media, including the following:</t>
    </r>
    <r>
      <rPr>
        <i/>
        <sz val="9"/>
        <color theme="1"/>
        <rFont val="Arial"/>
        <family val="2"/>
      </rPr>
      <t xml:space="preserve"> </t>
    </r>
  </si>
  <si>
    <r>
      <t>9.6.1</t>
    </r>
    <r>
      <rPr>
        <sz val="9"/>
        <color theme="1"/>
        <rFont val="Arial"/>
        <family val="2"/>
      </rPr>
      <t xml:space="preserve"> Classify media so the sensitivity of the data can be determined.</t>
    </r>
  </si>
  <si>
    <r>
      <t>9.6.2</t>
    </r>
    <r>
      <rPr>
        <sz val="9"/>
        <color theme="1"/>
        <rFont val="Arial"/>
        <family val="2"/>
      </rPr>
      <t xml:space="preserve"> Send the media by secured courier or other delivery method that can be accurately tracked.</t>
    </r>
  </si>
  <si>
    <r>
      <t>9.6.3</t>
    </r>
    <r>
      <rPr>
        <sz val="9"/>
        <color theme="1"/>
        <rFont val="Arial"/>
        <family val="2"/>
      </rPr>
      <t xml:space="preserve"> Ensure management approves any and all media that is moved from a secured area (including when media is distributed to individuals).</t>
    </r>
  </si>
  <si>
    <r>
      <t>9.7</t>
    </r>
    <r>
      <rPr>
        <sz val="9"/>
        <color theme="1"/>
        <rFont val="Arial"/>
        <family val="2"/>
      </rPr>
      <t xml:space="preserve"> Maintain strict control over the storage and accessibility of media.</t>
    </r>
  </si>
  <si>
    <r>
      <t xml:space="preserve">9.7.1 </t>
    </r>
    <r>
      <rPr>
        <sz val="9"/>
        <color theme="1"/>
        <rFont val="Arial"/>
        <family val="2"/>
      </rPr>
      <t>Properly maintain inventory logs of all media and conduct media inventories at least annually.</t>
    </r>
  </si>
  <si>
    <r>
      <t>9.8</t>
    </r>
    <r>
      <rPr>
        <sz val="9"/>
        <color theme="1"/>
        <rFont val="Arial"/>
        <family val="2"/>
      </rPr>
      <t xml:space="preserve"> Destroy media when it is no longer needed for business or legal reasons as follows:</t>
    </r>
  </si>
  <si>
    <r>
      <t>9.8.1</t>
    </r>
    <r>
      <rPr>
        <sz val="9"/>
        <color theme="1"/>
        <rFont val="Arial"/>
        <family val="2"/>
      </rPr>
      <t xml:space="preserve"> Shred, incinerate, or pulp hard-copy materials so that cardholder data cannot be reconstructed. Secure storage containers used for materials that are to be destroyed.</t>
    </r>
  </si>
  <si>
    <r>
      <t>9.8.2</t>
    </r>
    <r>
      <rPr>
        <sz val="9"/>
        <color theme="1"/>
        <rFont val="Arial"/>
        <family val="2"/>
      </rPr>
      <t xml:space="preserve"> Render cardholder data on electronic media unrecoverable so that cardholder data cannot be reconstructed.</t>
    </r>
  </si>
  <si>
    <r>
      <t>9.10</t>
    </r>
    <r>
      <rPr>
        <sz val="9"/>
        <color rgb="FF000000"/>
        <rFont val="Arial"/>
        <family val="2"/>
      </rPr>
      <t xml:space="preserve"> Ensure that security policies and operational procedures for restricting physical access to cardholder data are </t>
    </r>
    <r>
      <rPr>
        <sz val="9"/>
        <color theme="1"/>
        <rFont val="Arial"/>
        <family val="2"/>
      </rPr>
      <t>documented</t>
    </r>
    <r>
      <rPr>
        <sz val="9"/>
        <color rgb="FF000000"/>
        <rFont val="Arial"/>
        <family val="2"/>
      </rPr>
      <t>, in use, and known to all affected parties.</t>
    </r>
  </si>
  <si>
    <r>
      <t>10.1</t>
    </r>
    <r>
      <rPr>
        <sz val="9"/>
        <color theme="1"/>
        <rFont val="Arial"/>
        <family val="2"/>
      </rPr>
      <t xml:space="preserve"> Implement audit trails to link all access to system components to each individual user.</t>
    </r>
  </si>
  <si>
    <r>
      <t xml:space="preserve">10.2 </t>
    </r>
    <r>
      <rPr>
        <sz val="9"/>
        <color theme="1"/>
        <rFont val="Arial"/>
        <family val="2"/>
      </rPr>
      <t>Implement automated audit trails for all system components to reconstruct the following events:</t>
    </r>
  </si>
  <si>
    <r>
      <t>10.2.1</t>
    </r>
    <r>
      <rPr>
        <sz val="9"/>
        <color theme="1"/>
        <rFont val="Arial"/>
        <family val="2"/>
      </rPr>
      <t xml:space="preserve"> All individual user accesses to cardholder data</t>
    </r>
  </si>
  <si>
    <r>
      <t>10.2.2</t>
    </r>
    <r>
      <rPr>
        <sz val="9"/>
        <color theme="1"/>
        <rFont val="Arial"/>
        <family val="2"/>
      </rPr>
      <t xml:space="preserve"> All actions taken by any individual with root or administrative privileges</t>
    </r>
  </si>
  <si>
    <r>
      <t>10.2.3</t>
    </r>
    <r>
      <rPr>
        <sz val="9"/>
        <color theme="1"/>
        <rFont val="Arial"/>
        <family val="2"/>
      </rPr>
      <t xml:space="preserve"> Access to all audit trails</t>
    </r>
  </si>
  <si>
    <r>
      <t>10.2.4</t>
    </r>
    <r>
      <rPr>
        <sz val="9"/>
        <color theme="1"/>
        <rFont val="Arial"/>
        <family val="2"/>
      </rPr>
      <t xml:space="preserve"> Invalid logical access attempts</t>
    </r>
  </si>
  <si>
    <r>
      <t>10.2.5</t>
    </r>
    <r>
      <rPr>
        <sz val="9"/>
        <color theme="1"/>
        <rFont val="Arial"/>
        <family val="2"/>
      </rPr>
      <t xml:space="preserve"> Use of and changes to identification and authentication mechanisms—including but not limited to creation of new accounts and elevation of privileges—and all changes, additions, or deletions to accounts with root or administrative privileges</t>
    </r>
  </si>
  <si>
    <r>
      <t>10.2.6</t>
    </r>
    <r>
      <rPr>
        <sz val="9"/>
        <color theme="1"/>
        <rFont val="Arial"/>
        <family val="2"/>
      </rPr>
      <t xml:space="preserve"> Initialization, stopping, or pausing of the audit logs</t>
    </r>
  </si>
  <si>
    <r>
      <t>10.2.7</t>
    </r>
    <r>
      <rPr>
        <sz val="9"/>
        <color theme="1"/>
        <rFont val="Arial"/>
        <family val="2"/>
      </rPr>
      <t xml:space="preserve"> Creation and deletion of system-level objects</t>
    </r>
  </si>
  <si>
    <r>
      <t>10.3</t>
    </r>
    <r>
      <rPr>
        <sz val="9"/>
        <color theme="1"/>
        <rFont val="Arial"/>
        <family val="2"/>
      </rPr>
      <t xml:space="preserve"> Record at least the following audit trail entries for all system components for each event:</t>
    </r>
  </si>
  <si>
    <r>
      <t>10.3.1</t>
    </r>
    <r>
      <rPr>
        <sz val="9"/>
        <color theme="1"/>
        <rFont val="Arial"/>
        <family val="2"/>
      </rPr>
      <t xml:space="preserve"> User identification</t>
    </r>
  </si>
  <si>
    <r>
      <t>10.3.2</t>
    </r>
    <r>
      <rPr>
        <sz val="9"/>
        <color theme="1"/>
        <rFont val="Arial"/>
        <family val="2"/>
      </rPr>
      <t xml:space="preserve"> Type of event</t>
    </r>
  </si>
  <si>
    <r>
      <t>10.3.3</t>
    </r>
    <r>
      <rPr>
        <sz val="9"/>
        <color theme="1"/>
        <rFont val="Arial"/>
        <family val="2"/>
      </rPr>
      <t xml:space="preserve"> Date and time</t>
    </r>
  </si>
  <si>
    <r>
      <t xml:space="preserve">10.3.4 </t>
    </r>
    <r>
      <rPr>
        <sz val="9"/>
        <color theme="1"/>
        <rFont val="Arial"/>
        <family val="2"/>
      </rPr>
      <t>Success or failure indication</t>
    </r>
  </si>
  <si>
    <r>
      <t>10.3.5</t>
    </r>
    <r>
      <rPr>
        <sz val="9"/>
        <color theme="1"/>
        <rFont val="Arial"/>
        <family val="2"/>
      </rPr>
      <t xml:space="preserve"> Origination of event</t>
    </r>
  </si>
  <si>
    <r>
      <t>10.3.6</t>
    </r>
    <r>
      <rPr>
        <sz val="9"/>
        <color theme="1"/>
        <rFont val="Arial"/>
        <family val="2"/>
      </rPr>
      <t xml:space="preserve"> Identity or name of affected data, system component, or resource.</t>
    </r>
  </si>
  <si>
    <r>
      <t>10.4.1</t>
    </r>
    <r>
      <rPr>
        <sz val="9"/>
        <color theme="1"/>
        <rFont val="Arial"/>
        <family val="2"/>
      </rPr>
      <t xml:space="preserve"> Critical systems have the correct and consistent time.</t>
    </r>
  </si>
  <si>
    <r>
      <t>10.4.2</t>
    </r>
    <r>
      <rPr>
        <sz val="9"/>
        <color theme="1"/>
        <rFont val="Arial"/>
        <family val="2"/>
      </rPr>
      <t xml:space="preserve"> Time data is protected.</t>
    </r>
  </si>
  <si>
    <r>
      <t xml:space="preserve">10.4.3 </t>
    </r>
    <r>
      <rPr>
        <sz val="9"/>
        <color theme="1"/>
        <rFont val="Arial"/>
        <family val="2"/>
      </rPr>
      <t>Time settings are received from industry-accepted time sources.</t>
    </r>
  </si>
  <si>
    <r>
      <t>10.5</t>
    </r>
    <r>
      <rPr>
        <sz val="9"/>
        <color theme="1"/>
        <rFont val="Arial"/>
        <family val="2"/>
      </rPr>
      <t xml:space="preserve"> Secure audit trails so they cannot be altered.</t>
    </r>
  </si>
  <si>
    <r>
      <t xml:space="preserve">10.5.1 </t>
    </r>
    <r>
      <rPr>
        <sz val="9"/>
        <color theme="1"/>
        <rFont val="Arial"/>
        <family val="2"/>
      </rPr>
      <t>Limit viewing of audit trails to those with a job-related need.</t>
    </r>
  </si>
  <si>
    <r>
      <t xml:space="preserve">10.5.2 </t>
    </r>
    <r>
      <rPr>
        <sz val="9"/>
        <color theme="1"/>
        <rFont val="Arial"/>
        <family val="2"/>
      </rPr>
      <t>Protect audit trail files from unauthorized modifications.</t>
    </r>
  </si>
  <si>
    <r>
      <t xml:space="preserve">10.5.3 </t>
    </r>
    <r>
      <rPr>
        <sz val="9"/>
        <color theme="1"/>
        <rFont val="Arial"/>
        <family val="2"/>
      </rPr>
      <t>Promptly back up audit trail files to a centralized log server or media that is difficult to alter.</t>
    </r>
  </si>
  <si>
    <r>
      <t xml:space="preserve">10.5.4 </t>
    </r>
    <r>
      <rPr>
        <sz val="9"/>
        <color theme="1"/>
        <rFont val="Arial"/>
        <family val="2"/>
      </rPr>
      <t>Write logs for external-facing technologies onto a secure, centralized, internal log server or media device.</t>
    </r>
  </si>
  <si>
    <r>
      <t xml:space="preserve">10.5.5 </t>
    </r>
    <r>
      <rPr>
        <sz val="9"/>
        <color theme="1"/>
        <rFont val="Arial"/>
        <family val="2"/>
      </rPr>
      <t>Use file-integrity monitoring or change-detection software on logs to ensure that existing log data cannot be changed without generating alerts (although new data being added should not cause an alert).</t>
    </r>
  </si>
  <si>
    <r>
      <t>10.7</t>
    </r>
    <r>
      <rPr>
        <sz val="9"/>
        <color theme="1"/>
        <rFont val="Arial"/>
        <family val="2"/>
      </rPr>
      <t xml:space="preserve"> Retain audit trail history for at least one year, with a minimum of three months immediately available for analysis (for example, online, archived, or restorable from backup).</t>
    </r>
  </si>
  <si>
    <r>
      <t xml:space="preserve">11.1.1 </t>
    </r>
    <r>
      <rPr>
        <sz val="9"/>
        <color theme="1"/>
        <rFont val="Arial"/>
        <family val="2"/>
      </rPr>
      <t>Maintain an inventory of authorized wireless access points including a documented business justification.</t>
    </r>
  </si>
  <si>
    <r>
      <t xml:space="preserve">11.1.2 </t>
    </r>
    <r>
      <rPr>
        <sz val="9"/>
        <color theme="1"/>
        <rFont val="Arial"/>
        <family val="2"/>
      </rPr>
      <t>Implement incident response procedures in the event unauthorized wireless access points are detected.</t>
    </r>
  </si>
  <si>
    <r>
      <t>11.2.3</t>
    </r>
    <r>
      <rPr>
        <sz val="9"/>
        <color theme="1"/>
        <rFont val="Arial"/>
        <family val="2"/>
      </rPr>
      <t xml:space="preserve"> Perform internal and external scans, and rescans as needed, after any significant change. Scans must be performed by qualified personnel.</t>
    </r>
  </si>
  <si>
    <r>
      <t>11.3.1</t>
    </r>
    <r>
      <rPr>
        <sz val="9"/>
        <color theme="1"/>
        <rFont val="Arial"/>
        <family val="2"/>
      </rPr>
      <t xml:space="preserve"> Perform </t>
    </r>
    <r>
      <rPr>
        <i/>
        <sz val="9"/>
        <color theme="1"/>
        <rFont val="Arial"/>
        <family val="2"/>
      </rPr>
      <t>external</t>
    </r>
    <r>
      <rPr>
        <sz val="9"/>
        <color theme="1"/>
        <rFont val="Arial"/>
        <family val="2"/>
      </rPr>
      <t xml:space="preserve"> penetration testing at least annually and after any significant infrastructure or application upgrade or modification (such as an operating system upgrade, a sub-network added to the environment, or a web server added to the environment).</t>
    </r>
  </si>
  <si>
    <r>
      <t>11.3.2</t>
    </r>
    <r>
      <rPr>
        <sz val="9"/>
        <color theme="1"/>
        <rFont val="Arial"/>
        <family val="2"/>
      </rPr>
      <t xml:space="preserve"> Perform </t>
    </r>
    <r>
      <rPr>
        <i/>
        <sz val="9"/>
        <color theme="1"/>
        <rFont val="Arial"/>
        <family val="2"/>
      </rPr>
      <t>internal</t>
    </r>
    <r>
      <rPr>
        <sz val="9"/>
        <color theme="1"/>
        <rFont val="Arial"/>
        <family val="2"/>
      </rPr>
      <t xml:space="preserve"> penetration testing at least annually and after any significant infrastructure or application upgrade or modification (such as an operating system upgrade, a sub-network added to the environment, or a web server added to the environment). </t>
    </r>
  </si>
  <si>
    <r>
      <t xml:space="preserve">11.3.3 </t>
    </r>
    <r>
      <rPr>
        <sz val="9"/>
        <color theme="1"/>
        <rFont val="Arial"/>
        <family val="2"/>
      </rPr>
      <t>Exploitable vulnerabilities found during penetration testing are corrected and testing is repeated to verify the corrections.</t>
    </r>
  </si>
  <si>
    <r>
      <t>11.3.4</t>
    </r>
    <r>
      <rPr>
        <sz val="9"/>
        <color theme="1"/>
        <rFont val="Arial"/>
        <family val="2"/>
      </rPr>
      <t xml:space="preserve"> 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r>
  </si>
  <si>
    <r>
      <t xml:space="preserve">11.5.1 </t>
    </r>
    <r>
      <rPr>
        <sz val="9"/>
        <color theme="1"/>
        <rFont val="Arial"/>
        <family val="2"/>
      </rPr>
      <t>Implement a process to respond to any alerts generated by the change-detection solution.</t>
    </r>
  </si>
  <si>
    <r>
      <t>11.6</t>
    </r>
    <r>
      <rPr>
        <sz val="9"/>
        <color theme="1"/>
        <rFont val="Arial"/>
        <family val="2"/>
      </rPr>
      <t xml:space="preserve"> Ensure that security policies and operational procedures for security monitoring and testing are documented, in use, and known to all affected parties.</t>
    </r>
  </si>
  <si>
    <r>
      <t xml:space="preserve">12.1 </t>
    </r>
    <r>
      <rPr>
        <sz val="9"/>
        <color theme="1"/>
        <rFont val="Arial"/>
        <family val="2"/>
      </rPr>
      <t>Establish, publish, maintain, and disseminate a security policy.</t>
    </r>
  </si>
  <si>
    <r>
      <t xml:space="preserve">12.1.1 </t>
    </r>
    <r>
      <rPr>
        <sz val="9"/>
        <color theme="1"/>
        <rFont val="Arial"/>
        <family val="2"/>
      </rPr>
      <t>Review the security policy at least annually and update the policy when the environment changes.</t>
    </r>
  </si>
  <si>
    <r>
      <t>12.3.1</t>
    </r>
    <r>
      <rPr>
        <sz val="9"/>
        <color theme="1"/>
        <rFont val="Arial"/>
        <family val="2"/>
      </rPr>
      <t xml:space="preserve"> Explicit approval by authorized parties</t>
    </r>
  </si>
  <si>
    <r>
      <t xml:space="preserve">12.3.2 </t>
    </r>
    <r>
      <rPr>
        <sz val="9"/>
        <color theme="1"/>
        <rFont val="Arial"/>
        <family val="2"/>
      </rPr>
      <t>Authentication for use of the technology</t>
    </r>
  </si>
  <si>
    <r>
      <t xml:space="preserve">12.3.3 </t>
    </r>
    <r>
      <rPr>
        <sz val="9"/>
        <color theme="1"/>
        <rFont val="Arial"/>
        <family val="2"/>
      </rPr>
      <t>A list of all such devices and personnel with access</t>
    </r>
  </si>
  <si>
    <r>
      <t xml:space="preserve">12.3.4 </t>
    </r>
    <r>
      <rPr>
        <sz val="9"/>
        <color theme="1"/>
        <rFont val="Arial"/>
        <family val="2"/>
      </rPr>
      <t>A method to accurately and readily determine owner, contact information, and purpose (for example,</t>
    </r>
    <r>
      <rPr>
        <b/>
        <sz val="9"/>
        <color theme="1"/>
        <rFont val="Arial"/>
        <family val="2"/>
      </rPr>
      <t xml:space="preserve"> </t>
    </r>
    <r>
      <rPr>
        <sz val="9"/>
        <color theme="1"/>
        <rFont val="Arial"/>
        <family val="2"/>
      </rPr>
      <t>labeling, coding, and/or inventorying of devices)</t>
    </r>
  </si>
  <si>
    <r>
      <t xml:space="preserve">12.3.5 </t>
    </r>
    <r>
      <rPr>
        <sz val="9"/>
        <color theme="1"/>
        <rFont val="Arial"/>
        <family val="2"/>
      </rPr>
      <t>Acceptable uses of the technology</t>
    </r>
  </si>
  <si>
    <r>
      <t xml:space="preserve">12.3.6 </t>
    </r>
    <r>
      <rPr>
        <sz val="9"/>
        <color theme="1"/>
        <rFont val="Arial"/>
        <family val="2"/>
      </rPr>
      <t>Acceptable network locations for the technologies</t>
    </r>
  </si>
  <si>
    <r>
      <t xml:space="preserve">12.3.7 </t>
    </r>
    <r>
      <rPr>
        <sz val="9"/>
        <color theme="1"/>
        <rFont val="Arial"/>
        <family val="2"/>
      </rPr>
      <t>List of company-approved products</t>
    </r>
  </si>
  <si>
    <r>
      <t xml:space="preserve">12.3.8 </t>
    </r>
    <r>
      <rPr>
        <sz val="9"/>
        <color theme="1"/>
        <rFont val="Arial"/>
        <family val="2"/>
      </rPr>
      <t>Automatic disconnect of sessions for remote-access technologies after a specific period of inactivity</t>
    </r>
  </si>
  <si>
    <r>
      <t xml:space="preserve">12.3.9 </t>
    </r>
    <r>
      <rPr>
        <sz val="9"/>
        <color theme="1"/>
        <rFont val="Arial"/>
        <family val="2"/>
      </rPr>
      <t>Activation of remote-access technologies for vendors and business partners only when needed by vendors and business partners, with immediate deactivation after use</t>
    </r>
  </si>
  <si>
    <r>
      <t>12.5</t>
    </r>
    <r>
      <rPr>
        <sz val="9"/>
        <color theme="1"/>
        <rFont val="Arial"/>
        <family val="2"/>
      </rPr>
      <t xml:space="preserve"> Assign to an individual or team the following information security management responsibilities:</t>
    </r>
  </si>
  <si>
    <r>
      <t>12.5.1</t>
    </r>
    <r>
      <rPr>
        <sz val="9"/>
        <color theme="1"/>
        <rFont val="Arial"/>
        <family val="2"/>
      </rPr>
      <t xml:space="preserve"> Establish, document, and distribute security policies and procedures.</t>
    </r>
  </si>
  <si>
    <r>
      <t>12.5.2</t>
    </r>
    <r>
      <rPr>
        <sz val="9"/>
        <color theme="1"/>
        <rFont val="Arial"/>
        <family val="2"/>
      </rPr>
      <t xml:space="preserve"> Monitor and analyze security alerts and information, and distribute to appropriate personnel.</t>
    </r>
  </si>
  <si>
    <r>
      <t>12.5.3</t>
    </r>
    <r>
      <rPr>
        <sz val="9"/>
        <color theme="1"/>
        <rFont val="Arial"/>
        <family val="2"/>
      </rPr>
      <t xml:space="preserve"> Establish, document, and distribute security incident response and escalation procedures to ensure timely and effective handling of all situations.</t>
    </r>
  </si>
  <si>
    <r>
      <t>12.5.4</t>
    </r>
    <r>
      <rPr>
        <sz val="9"/>
        <color theme="1"/>
        <rFont val="Arial"/>
        <family val="2"/>
      </rPr>
      <t xml:space="preserve"> Administer user accounts, including additions, deletions, and modifications.</t>
    </r>
  </si>
  <si>
    <r>
      <t>12.5.5</t>
    </r>
    <r>
      <rPr>
        <sz val="9"/>
        <color theme="1"/>
        <rFont val="Arial"/>
        <family val="2"/>
      </rPr>
      <t xml:space="preserve"> Monitor and control all access to data.</t>
    </r>
  </si>
  <si>
    <r>
      <t>12.6.2</t>
    </r>
    <r>
      <rPr>
        <sz val="9"/>
        <color theme="1"/>
        <rFont val="Arial"/>
        <family val="2"/>
      </rPr>
      <t xml:space="preserve"> Require personnel to acknowledge at least annually that they have read and understood the security policy and procedures.</t>
    </r>
  </si>
  <si>
    <r>
      <t xml:space="preserve">12.8.3 </t>
    </r>
    <r>
      <rPr>
        <sz val="9"/>
        <color theme="1"/>
        <rFont val="Arial"/>
        <family val="2"/>
      </rPr>
      <t>Ensure there is an established process for engaging service providers including proper due diligence prior to engagement.</t>
    </r>
  </si>
  <si>
    <r>
      <t>12.8.4</t>
    </r>
    <r>
      <rPr>
        <sz val="9"/>
        <color theme="1"/>
        <rFont val="Arial"/>
        <family val="2"/>
      </rPr>
      <t xml:space="preserve"> Maintain a program to monitor service providers’ PCI DSS compliance status at least annually.</t>
    </r>
  </si>
  <si>
    <r>
      <t>12.8.5</t>
    </r>
    <r>
      <rPr>
        <sz val="9"/>
        <color theme="1"/>
        <rFont val="Arial"/>
        <family val="2"/>
      </rPr>
      <t xml:space="preserve"> Maintain information about which PCI DSS requirements are managed by each service provider, and which are managed by the entity.</t>
    </r>
  </si>
  <si>
    <r>
      <t>12.10</t>
    </r>
    <r>
      <rPr>
        <sz val="9"/>
        <color theme="1"/>
        <rFont val="Arial"/>
        <family val="2"/>
      </rPr>
      <t xml:space="preserve"> Implement an incident response plan. Be prepared to respond immediately to a system breach.</t>
    </r>
  </si>
  <si>
    <r>
      <t xml:space="preserve">12.10.3 </t>
    </r>
    <r>
      <rPr>
        <sz val="9"/>
        <color theme="1"/>
        <rFont val="Arial"/>
        <family val="2"/>
      </rPr>
      <t>Designate specific personnel to be available on a 24/7 basis to respond to alerts.</t>
    </r>
  </si>
  <si>
    <r>
      <t>12.10.4</t>
    </r>
    <r>
      <rPr>
        <sz val="9"/>
        <color theme="1"/>
        <rFont val="Arial"/>
        <family val="2"/>
      </rPr>
      <t xml:space="preserve"> Provide appropriate training to staff with security breach response responsibilities.</t>
    </r>
  </si>
  <si>
    <r>
      <t xml:space="preserve">12.10.5 </t>
    </r>
    <r>
      <rPr>
        <sz val="9"/>
        <color theme="1"/>
        <rFont val="Arial"/>
        <family val="2"/>
      </rPr>
      <t>Include alerts from security monitoring systems, including but not limited to intrusion-detection, intrusion-prevention, firewalls, and file-integrity monitoring systems.</t>
    </r>
  </si>
  <si>
    <r>
      <t xml:space="preserve">12.10.6 </t>
    </r>
    <r>
      <rPr>
        <sz val="9"/>
        <color theme="1"/>
        <rFont val="Arial"/>
        <family val="2"/>
      </rPr>
      <t>Develop a process to modify and evolve the incident response plan according to lessons learned and to incorporate industry developments.</t>
    </r>
  </si>
  <si>
    <r>
      <t xml:space="preserve">6.2 </t>
    </r>
    <r>
      <rPr>
        <sz val="9"/>
        <color theme="1"/>
        <rFont val="Arial"/>
        <family val="2"/>
      </rPr>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r>
  </si>
  <si>
    <r>
      <t xml:space="preserve">9.1.2 </t>
    </r>
    <r>
      <rPr>
        <sz val="9"/>
        <color theme="1"/>
        <rFont val="Arial"/>
        <family val="2"/>
      </rPr>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r>
  </si>
  <si>
    <r>
      <t>9.4</t>
    </r>
    <r>
      <rPr>
        <sz val="9"/>
        <color theme="1"/>
        <rFont val="Arial"/>
        <family val="2"/>
      </rPr>
      <t xml:space="preserve"> Implement procedures to identify and authorize visitors.
Procedures should include the following:</t>
    </r>
  </si>
  <si>
    <r>
      <t xml:space="preserve">12.3.10 </t>
    </r>
    <r>
      <rPr>
        <sz val="9"/>
        <color theme="1"/>
        <rFont val="Arial"/>
        <family val="2"/>
      </rPr>
      <t xml:space="preserve">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 </t>
    </r>
  </si>
  <si>
    <r>
      <rPr>
        <b/>
        <sz val="9"/>
        <color theme="1"/>
        <rFont val="Arial"/>
        <family val="2"/>
      </rPr>
      <t>9.4.4</t>
    </r>
    <r>
      <rPr>
        <sz val="9"/>
        <color theme="1"/>
        <rFont val="Arial"/>
        <family val="2"/>
      </rPr>
      <t xml:space="preserve"> 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r>
  </si>
  <si>
    <r>
      <t xml:space="preserve">6.5.6 </t>
    </r>
    <r>
      <rPr>
        <sz val="9"/>
        <color theme="1"/>
        <rFont val="Arial"/>
        <family val="2"/>
      </rPr>
      <t xml:space="preserve">All “high risk” vulnerabilities identified in the vulnerability identification process (as defined in PCI DSS Requirement 6.1).
</t>
    </r>
    <r>
      <rPr>
        <b/>
        <sz val="9"/>
        <color theme="1"/>
        <rFont val="Arial"/>
        <family val="2"/>
      </rPr>
      <t/>
    </r>
  </si>
  <si>
    <r>
      <t>11.4</t>
    </r>
    <r>
      <rPr>
        <sz val="9"/>
        <color theme="1"/>
        <rFont val="Arial"/>
        <family val="2"/>
      </rPr>
      <t xml:space="preserve">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r>
  </si>
  <si>
    <r>
      <t xml:space="preserve">1.3 </t>
    </r>
    <r>
      <rPr>
        <sz val="9"/>
        <color theme="1"/>
        <rFont val="Arial"/>
        <family val="2"/>
      </rPr>
      <t>Prohibit direct public access between the Internet and any system component in the cardholder data environment.</t>
    </r>
  </si>
  <si>
    <r>
      <t xml:space="preserve">1.2 </t>
    </r>
    <r>
      <rPr>
        <sz val="9"/>
        <color theme="1"/>
        <rFont val="Arial"/>
        <family val="2"/>
      </rPr>
      <t xml:space="preserve">Build firewall and router configurations that restrict connections between untrusted networks and any system components in the cardholder data environment.
</t>
    </r>
    <r>
      <rPr>
        <b/>
        <i/>
        <sz val="9"/>
        <color theme="1"/>
        <rFont val="Arial"/>
        <family val="2"/>
      </rPr>
      <t>Note:</t>
    </r>
    <r>
      <rPr>
        <b/>
        <sz val="9"/>
        <color theme="1"/>
        <rFont val="Arial"/>
        <family val="2"/>
      </rPr>
      <t xml:space="preserve"> </t>
    </r>
    <r>
      <rPr>
        <i/>
        <sz val="9"/>
        <color theme="1"/>
        <rFont val="Arial"/>
        <family val="2"/>
      </rPr>
      <t>An “untrusted network” is any network that is external to the networks belonging to the entity under review, and/or which is out of the entity's ability to control or manage.</t>
    </r>
  </si>
  <si>
    <r>
      <t>2.2.1</t>
    </r>
    <r>
      <rPr>
        <sz val="9"/>
        <color theme="1"/>
        <rFont val="Arial"/>
        <family val="2"/>
      </rPr>
      <t xml:space="preserve"> Implement only one primary function per server to prevent functions that require different security levels from co-existing on the same server. (For example, web servers, database servers, and DNS should be implemented on separate servers.)
</t>
    </r>
    <r>
      <rPr>
        <b/>
        <i/>
        <sz val="9"/>
        <color theme="1"/>
        <rFont val="Arial"/>
        <family val="2"/>
      </rPr>
      <t xml:space="preserve">Note: </t>
    </r>
    <r>
      <rPr>
        <i/>
        <sz val="9"/>
        <color theme="1"/>
        <rFont val="Arial"/>
        <family val="2"/>
      </rPr>
      <t>Where virtualization technologies are in use, implement only one primary function per virtual system component.</t>
    </r>
  </si>
  <si>
    <r>
      <t>3.5</t>
    </r>
    <r>
      <rPr>
        <sz val="9"/>
        <color theme="1"/>
        <rFont val="Arial"/>
        <family val="2"/>
      </rPr>
      <t xml:space="preserve"> Document and implement procedures to protect keys used to secure stored cardholder data against disclosure and misuse:
</t>
    </r>
    <r>
      <rPr>
        <b/>
        <i/>
        <sz val="9"/>
        <color theme="1"/>
        <rFont val="Arial"/>
        <family val="2"/>
      </rPr>
      <t>Note:</t>
    </r>
    <r>
      <rPr>
        <i/>
        <sz val="9"/>
        <color theme="1"/>
        <rFont val="Arial"/>
        <family val="2"/>
      </rPr>
      <t xml:space="preserve"> This requirement applies to keys used to encrypt stored cardholder data, and also applies to key-encrypting keys used to protect data-encrypting keys—such key-encrypting keys must be at least as strong as the data-encrypting key.</t>
    </r>
  </si>
  <si>
    <r>
      <t>3.6</t>
    </r>
    <r>
      <rPr>
        <sz val="9"/>
        <color theme="1"/>
        <rFont val="Arial"/>
        <family val="2"/>
      </rPr>
      <t xml:space="preserve"> Fully document and implement all key-management processes and procedures for cryptographic keys used for encryption of cardholder data, including the following:
</t>
    </r>
    <r>
      <rPr>
        <b/>
        <i/>
        <sz val="9"/>
        <color theme="1"/>
        <rFont val="Arial"/>
        <family val="2"/>
      </rPr>
      <t>Note:</t>
    </r>
    <r>
      <rPr>
        <i/>
        <sz val="9"/>
        <color theme="1"/>
        <rFont val="Arial"/>
        <family val="2"/>
      </rPr>
      <t xml:space="preserve"> Numerous industry standards for key management are available from various resources including NIST, which can be found at http://csrc.nist.gov.</t>
    </r>
  </si>
  <si>
    <r>
      <t xml:space="preserve">3.6.5 </t>
    </r>
    <r>
      <rPr>
        <sz val="9"/>
        <color theme="1"/>
        <rFont val="Arial"/>
        <family val="2"/>
      </rPr>
      <t xml:space="preserve">Retirement or replacement (for example, archiving, destruction, and/or revocation) of keys as deemed necessary when the integrity of the key has been weakened (for example, departure of an employee with knowledge of a clear-text key component), or keys are suspected of being compromised.
</t>
    </r>
    <r>
      <rPr>
        <b/>
        <i/>
        <sz val="9"/>
        <color theme="1"/>
        <rFont val="Arial"/>
        <family val="2"/>
      </rPr>
      <t>Note:</t>
    </r>
    <r>
      <rPr>
        <i/>
        <sz val="9"/>
        <color theme="1"/>
        <rFont val="Arial"/>
        <family val="2"/>
      </rPr>
      <t xml:space="preserve"> If retired or replaced cryptographic keys need to be retained, these keys must be securely archived (for example, by using a key-encryption key). Archived cryptographic keys should only be used for decryption/verification purposes.</t>
    </r>
  </si>
  <si>
    <r>
      <t>3.6.6</t>
    </r>
    <r>
      <rPr>
        <sz val="9"/>
        <color theme="1"/>
        <rFont val="Arial"/>
        <family val="2"/>
      </rPr>
      <t xml:space="preserve"> If manual clear-text cryptographic key-management operations are used, these operations must be managed using split knowledge and dual control.
</t>
    </r>
    <r>
      <rPr>
        <b/>
        <i/>
        <sz val="9"/>
        <color theme="1"/>
        <rFont val="Arial"/>
        <family val="2"/>
      </rPr>
      <t>Note:</t>
    </r>
    <r>
      <rPr>
        <i/>
        <sz val="9"/>
        <color theme="1"/>
        <rFont val="Arial"/>
        <family val="2"/>
      </rPr>
      <t xml:space="preserve"> Examples of manual key-management operations include, but are not limited to: key generation, transmission, loading, storage and destruction.</t>
    </r>
  </si>
  <si>
    <r>
      <t>5.3</t>
    </r>
    <r>
      <rPr>
        <sz val="9"/>
        <color theme="1"/>
        <rFont val="Arial"/>
        <family val="2"/>
      </rPr>
      <t xml:space="preserve"> Ensure that anti-virus mechanisms are actively running and cannot be disabled or altered by users, unless specifically authorized by management on a case-by-case basis for a limited time period.</t>
    </r>
    <r>
      <rPr>
        <b/>
        <sz val="9"/>
        <color theme="1"/>
        <rFont val="Arial"/>
        <family val="2"/>
      </rPr>
      <t xml:space="preserve"> 
</t>
    </r>
    <r>
      <rPr>
        <b/>
        <i/>
        <sz val="9"/>
        <color theme="1"/>
        <rFont val="Arial"/>
        <family val="2"/>
      </rPr>
      <t xml:space="preserve">Note: </t>
    </r>
    <r>
      <rPr>
        <i/>
        <sz val="9"/>
        <color theme="1"/>
        <rFont val="Arial"/>
        <family val="2"/>
      </rPr>
      <t>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r>
  </si>
  <si>
    <r>
      <t xml:space="preserve">6.1 </t>
    </r>
    <r>
      <rPr>
        <sz val="9"/>
        <color theme="1"/>
        <rFont val="Arial"/>
        <family val="2"/>
      </rPr>
      <t xml:space="preserve">Establish a process to identify security vulnerabilities, using reputable outside sources for security vulnerability information, and assign a risk ranking (for example, as “high,” “medium,” or “low”) to newly discovered security vulnerabilities.
</t>
    </r>
    <r>
      <rPr>
        <b/>
        <i/>
        <sz val="9"/>
        <color theme="1"/>
        <rFont val="Arial"/>
        <family val="2"/>
      </rPr>
      <t>Note:</t>
    </r>
    <r>
      <rPr>
        <i/>
        <sz val="9"/>
        <color theme="1"/>
        <rFont val="Arial"/>
        <family val="2"/>
      </rPr>
      <t xml:space="preserv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r>
  </si>
  <si>
    <r>
      <rPr>
        <b/>
        <i/>
        <sz val="9"/>
        <color indexed="8"/>
        <rFont val="Arial"/>
        <family val="2"/>
      </rPr>
      <t>Note:</t>
    </r>
    <r>
      <rPr>
        <i/>
        <sz val="9"/>
        <color indexed="8"/>
        <rFont val="Arial"/>
        <family val="2"/>
      </rPr>
      <t xml:space="preserve"> </t>
    </r>
    <r>
      <rPr>
        <i/>
        <sz val="9"/>
        <color theme="1"/>
        <rFont val="Arial"/>
        <family val="2"/>
      </rPr>
      <t>Requirements 6.5.7 through 6.5.10, below, apply to web applications and application interfaces
(internal or external):</t>
    </r>
  </si>
  <si>
    <r>
      <t xml:space="preserve">9.9.2 </t>
    </r>
    <r>
      <rPr>
        <sz val="9"/>
        <color theme="1"/>
        <rFont val="Arial"/>
        <family val="2"/>
      </rPr>
      <t xml:space="preserve">Periodically inspect device surfaces to detect tampering (for example, addition of card skimmers to devices), or substitution (for example, by checking the serial number or other device characteristics to verify it has not been swapped with a fraudulent device).
</t>
    </r>
    <r>
      <rPr>
        <b/>
        <i/>
        <sz val="9"/>
        <color theme="1"/>
        <rFont val="Arial"/>
        <family val="2"/>
      </rPr>
      <t>Note:</t>
    </r>
    <r>
      <rPr>
        <i/>
        <sz val="9"/>
        <color theme="1"/>
        <rFont val="Arial"/>
        <family val="2"/>
      </rPr>
      <t xml:space="preserve"> Examples of signs that a device might have been tampered with or substituted include unexpected attachments or cables plugged into the device, missing or changed security labels, broken or differently colored casing, or changes to the serial number or other external markings.</t>
    </r>
  </si>
  <si>
    <r>
      <t xml:space="preserve">10.4 </t>
    </r>
    <r>
      <rPr>
        <sz val="9"/>
        <color theme="1"/>
        <rFont val="Arial"/>
        <family val="2"/>
      </rPr>
      <t xml:space="preserve">Using time-synchronization technology, synchronize all critical system clocks and times and ensure that the following is implemented for acquiring, distributing, and storing time.
</t>
    </r>
    <r>
      <rPr>
        <b/>
        <i/>
        <sz val="9"/>
        <color theme="1"/>
        <rFont val="Arial"/>
        <family val="2"/>
      </rPr>
      <t>Note:</t>
    </r>
    <r>
      <rPr>
        <i/>
        <sz val="9"/>
        <color theme="1"/>
        <rFont val="Arial"/>
        <family val="2"/>
      </rPr>
      <t xml:space="preserve"> One example of time synchronization technology is Network Time Protocol (NTP).</t>
    </r>
  </si>
  <si>
    <r>
      <t xml:space="preserve">10.6 </t>
    </r>
    <r>
      <rPr>
        <sz val="9"/>
        <color theme="1"/>
        <rFont val="Arial"/>
        <family val="2"/>
      </rPr>
      <t xml:space="preserve">Review logs and security events for all system components to identify anomalies or suspicious activity.
</t>
    </r>
    <r>
      <rPr>
        <b/>
        <sz val="9"/>
        <color theme="1"/>
        <rFont val="Arial"/>
        <family val="2"/>
      </rPr>
      <t xml:space="preserve">
</t>
    </r>
    <r>
      <rPr>
        <b/>
        <i/>
        <sz val="9"/>
        <color theme="1"/>
        <rFont val="Arial"/>
        <family val="2"/>
      </rPr>
      <t xml:space="preserve">Note: </t>
    </r>
    <r>
      <rPr>
        <i/>
        <sz val="9"/>
        <color theme="1"/>
        <rFont val="Arial"/>
        <family val="2"/>
      </rPr>
      <t>Log harvesting, parsing, and alerting tools may be used to meet this Requirement.</t>
    </r>
  </si>
  <si>
    <r>
      <t xml:space="preserve">11.2 </t>
    </r>
    <r>
      <rPr>
        <sz val="9"/>
        <color theme="1"/>
        <rFont val="Arial"/>
        <family val="2"/>
      </rPr>
      <t>Run internal and external network vulnerability scans at least quarterly and</t>
    </r>
    <r>
      <rPr>
        <b/>
        <sz val="9"/>
        <color theme="1"/>
        <rFont val="Arial"/>
        <family val="2"/>
      </rPr>
      <t xml:space="preserve"> </t>
    </r>
    <r>
      <rPr>
        <sz val="9"/>
        <color theme="1"/>
        <rFont val="Arial"/>
        <family val="2"/>
      </rPr>
      <t xml:space="preserve">after any significant change in the network (such as new system component installations, changes in network topology, firewall rule modifications, product upgrades).
</t>
    </r>
    <r>
      <rPr>
        <i/>
        <sz val="9"/>
        <color theme="1"/>
        <rFont val="Arial"/>
        <family val="2"/>
      </rPr>
      <t xml:space="preserve">
</t>
    </r>
    <r>
      <rPr>
        <b/>
        <i/>
        <sz val="9"/>
        <color theme="1"/>
        <rFont val="Arial"/>
        <family val="2"/>
      </rPr>
      <t>Note:</t>
    </r>
    <r>
      <rPr>
        <i/>
        <sz val="9"/>
        <color theme="1"/>
        <rFont val="Arial"/>
        <family val="2"/>
      </rPr>
      <t xml:space="preserv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r>
  </si>
  <si>
    <r>
      <t xml:space="preserve">11.2.2 </t>
    </r>
    <r>
      <rPr>
        <sz val="9"/>
        <color theme="1"/>
        <rFont val="Arial"/>
        <family val="2"/>
      </rPr>
      <t xml:space="preserve">Perform quarterly external vulnerability scans, via an Approved Scanning Vendor (ASV) approved by the Payment Card Industry Security Standards Council (PCI SSC). Perform rescans as needed, until passing scans are achieved.
</t>
    </r>
    <r>
      <rPr>
        <b/>
        <i/>
        <sz val="9"/>
        <color theme="1"/>
        <rFont val="Arial"/>
        <family val="2"/>
      </rPr>
      <t>Note:</t>
    </r>
    <r>
      <rPr>
        <i/>
        <sz val="9"/>
        <color theme="1"/>
        <rFont val="Arial"/>
        <family val="2"/>
      </rPr>
      <t xml:space="preserv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r>
  </si>
  <si>
    <r>
      <t>11.5</t>
    </r>
    <r>
      <rPr>
        <sz val="9"/>
        <color theme="1"/>
        <rFont val="Arial"/>
        <family val="2"/>
      </rPr>
      <t xml:space="preserve"> 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t>
    </r>
    <r>
      <rPr>
        <b/>
        <i/>
        <sz val="9"/>
        <color theme="1"/>
        <rFont val="Arial"/>
        <family val="2"/>
      </rPr>
      <t>Note:</t>
    </r>
    <r>
      <rPr>
        <i/>
        <sz val="9"/>
        <color theme="1"/>
        <rFont val="Arial"/>
        <family val="2"/>
      </rPr>
      <t xml:space="preserv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r>
  </si>
  <si>
    <r>
      <t>12.6.1</t>
    </r>
    <r>
      <rPr>
        <sz val="9"/>
        <color theme="1"/>
        <rFont val="Arial"/>
        <family val="2"/>
      </rPr>
      <t xml:space="preserve"> Educate personnel upon hire and at least annually.
</t>
    </r>
    <r>
      <rPr>
        <b/>
        <i/>
        <sz val="9"/>
        <color theme="1"/>
        <rFont val="Arial"/>
        <family val="2"/>
      </rPr>
      <t xml:space="preserve">Note: </t>
    </r>
    <r>
      <rPr>
        <i/>
        <sz val="9"/>
        <color theme="1"/>
        <rFont val="Arial"/>
        <family val="2"/>
      </rPr>
      <t>Methods can vary depending on the role of the personnel and their level of access to the cardholder data.</t>
    </r>
  </si>
  <si>
    <r>
      <t>12.7</t>
    </r>
    <r>
      <rPr>
        <sz val="9"/>
        <color theme="1"/>
        <rFont val="Arial"/>
        <family val="2"/>
      </rPr>
      <t xml:space="preserve"> Screen potential personnel prior to hire to minimize the risk of attacks from internal sources. (Examples of background checks include previous employment history, criminal record, credit history, and reference checks.)
</t>
    </r>
    <r>
      <rPr>
        <i/>
        <sz val="9"/>
        <color theme="1"/>
        <rFont val="Arial"/>
        <family val="2"/>
      </rPr>
      <t xml:space="preserve">
</t>
    </r>
    <r>
      <rPr>
        <b/>
        <i/>
        <sz val="9"/>
        <color theme="1"/>
        <rFont val="Arial"/>
        <family val="2"/>
      </rPr>
      <t>Note:</t>
    </r>
    <r>
      <rPr>
        <i/>
        <sz val="9"/>
        <color theme="1"/>
        <rFont val="Arial"/>
        <family val="2"/>
      </rPr>
      <t xml:space="preserve"> For those potential personnel to be hired for certain positions such as store cashiers who only have access to one card number at a time when facilitating a transaction, this requirement is a recommendation only.</t>
    </r>
  </si>
  <si>
    <r>
      <t xml:space="preserve">12.8.2 </t>
    </r>
    <r>
      <rPr>
        <sz val="9"/>
        <color theme="1"/>
        <rFont val="Arial"/>
        <family val="2"/>
      </rPr>
      <t xml:space="preserve">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t>
    </r>
    <r>
      <rPr>
        <i/>
        <sz val="9"/>
        <color theme="1"/>
        <rFont val="Arial"/>
        <family val="2"/>
      </rPr>
      <t xml:space="preserve">
</t>
    </r>
    <r>
      <rPr>
        <b/>
        <i/>
        <sz val="9"/>
        <color theme="1"/>
        <rFont val="Arial"/>
        <family val="2"/>
      </rPr>
      <t>Note:</t>
    </r>
    <r>
      <rPr>
        <i/>
        <sz val="9"/>
        <color theme="1"/>
        <rFont val="Arial"/>
        <family val="2"/>
      </rPr>
      <t xml:space="preserve"> 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</si>
  <si>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r>
      <rPr>
        <b/>
        <sz val="9"/>
        <color indexed="8"/>
        <rFont val="Arial"/>
        <family val="2"/>
      </rPr>
      <t>2.1.1</t>
    </r>
    <r>
      <rPr>
        <sz val="9"/>
        <color indexed="8"/>
        <rFont val="Arial"/>
        <family val="2"/>
      </rPr>
      <t xml:space="preserve"> </t>
    </r>
    <r>
      <rPr>
        <sz val="9"/>
        <color theme="1"/>
        <rFont val="Arial"/>
        <family val="2"/>
      </rPr>
      <t>For wireless environments connected to the cardholder data environment or transmitting cardholder data, change ALL wireless vendor defaults at installation, including but not limited to default wireless encryption keys, passwords, and SNMP community strings.</t>
    </r>
  </si>
  <si>
    <r>
      <t xml:space="preserve">Status
</t>
    </r>
    <r>
      <rPr>
        <b/>
        <i/>
        <sz val="10"/>
        <rFont val="Arial"/>
        <family val="2"/>
      </rPr>
      <t>Please enter "yes" 
if fully compliant with the requirement</t>
    </r>
  </si>
  <si>
    <r>
      <t xml:space="preserve">3.1 </t>
    </r>
    <r>
      <rPr>
        <sz val="9"/>
        <color theme="1"/>
        <rFont val="Arial"/>
        <family val="2"/>
      </rPr>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r>
  </si>
  <si>
    <r>
      <t xml:space="preserve">3.2.1 </t>
    </r>
    <r>
      <rPr>
        <sz val="9"/>
        <color theme="1"/>
        <rFont val="Arial"/>
        <family val="2"/>
      </rPr>
      <t xml:space="preserve">Do not store the full contents of any track (from the magnetic stripe located on the back of a card, equivalent data contained on a chip, or elsewhere) after authorization. This data is alternatively called full track, track, track 1, track 2, and magnetic-stripe data.
</t>
    </r>
    <r>
      <rPr>
        <i/>
        <sz val="9"/>
        <color theme="1"/>
        <rFont val="Arial"/>
        <family val="2"/>
      </rPr>
      <t xml:space="preserve">
</t>
    </r>
    <r>
      <rPr>
        <b/>
        <i/>
        <sz val="9"/>
        <color theme="1"/>
        <rFont val="Arial"/>
        <family val="2"/>
      </rPr>
      <t>Note:</t>
    </r>
    <r>
      <rPr>
        <i/>
        <sz val="9"/>
        <color theme="1"/>
        <rFont val="Arial"/>
        <family val="2"/>
      </rPr>
      <t xml:space="preserve"> In the normal course of business, the following data elements from the magnetic stripe may need to be retained: 
•  The cardholder’s name 
•  Primary account number (PAN) 
•  Expiration date 
•  Service code 
To minimize risk, store only these data elements as needed for business.</t>
    </r>
  </si>
  <si>
    <r>
      <t xml:space="preserve">3.2 </t>
    </r>
    <r>
      <rPr>
        <sz val="9"/>
        <color theme="1"/>
        <rFont val="Arial"/>
        <family val="2"/>
      </rPr>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r>
  </si>
  <si>
    <r>
      <t>3.4</t>
    </r>
    <r>
      <rPr>
        <sz val="9"/>
        <color theme="1"/>
        <rFont val="Arial"/>
        <family val="2"/>
      </rPr>
      <t xml:space="preserve"> 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t>
    </r>
    <r>
      <rPr>
        <b/>
        <i/>
        <sz val="9"/>
        <color theme="1"/>
        <rFont val="Arial"/>
        <family val="2"/>
      </rPr>
      <t>Note:</t>
    </r>
    <r>
      <rPr>
        <i/>
        <sz val="9"/>
        <color theme="1"/>
        <rFont val="Arial"/>
        <family val="2"/>
      </rPr>
      <t xml:space="preserv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r>
  </si>
  <si>
    <r>
      <t xml:space="preserve">5.2 </t>
    </r>
    <r>
      <rPr>
        <sz val="9"/>
        <color theme="1"/>
        <rFont val="Arial"/>
        <family val="2"/>
      </rPr>
      <t>Ensure that all anti-virus mechanisms are maintained as follows:
•  Are kept current, 
•  Perform periodic scans
•  Generate audit logs which are retained per PCI DSS Requirement 10.7.</t>
    </r>
  </si>
  <si>
    <r>
      <t>6.3</t>
    </r>
    <r>
      <rPr>
        <sz val="9"/>
        <color theme="1"/>
        <rFont val="Arial"/>
        <family val="2"/>
      </rPr>
      <t xml:space="preserve"> 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t>
    </r>
    <r>
      <rPr>
        <i/>
        <sz val="9"/>
        <color theme="1"/>
        <rFont val="Arial"/>
        <family val="2"/>
      </rPr>
      <t xml:space="preserve">
</t>
    </r>
    <r>
      <rPr>
        <b/>
        <i/>
        <sz val="9"/>
        <color theme="1"/>
        <rFont val="Arial"/>
        <family val="2"/>
      </rPr>
      <t>Note</t>
    </r>
    <r>
      <rPr>
        <i/>
        <sz val="9"/>
        <color theme="1"/>
        <rFont val="Arial"/>
        <family val="2"/>
      </rPr>
      <t>: This applies to all software developed internally as well as bespoke or custom software developed by a third party.</t>
    </r>
  </si>
  <si>
    <r>
      <t xml:space="preserve">6.3.2 </t>
    </r>
    <r>
      <rPr>
        <sz val="9"/>
        <color theme="1"/>
        <rFont val="Arial"/>
        <family val="2"/>
      </rPr>
      <t xml:space="preserve">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t>
    </r>
    <r>
      <rPr>
        <b/>
        <i/>
        <sz val="9"/>
        <color theme="1"/>
        <rFont val="Arial"/>
        <family val="2"/>
      </rPr>
      <t>Note</t>
    </r>
    <r>
      <rPr>
        <i/>
        <sz val="9"/>
        <color theme="1"/>
        <rFont val="Arial"/>
        <family val="2"/>
      </rPr>
      <t>: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r>
  </si>
  <si>
    <r>
      <rPr>
        <b/>
        <i/>
        <sz val="9"/>
        <color indexed="8"/>
        <rFont val="Arial"/>
        <family val="2"/>
      </rPr>
      <t>Note:</t>
    </r>
    <r>
      <rPr>
        <i/>
        <sz val="9"/>
        <color indexed="8"/>
        <rFont val="Arial"/>
        <family val="2"/>
      </rPr>
      <t xml:space="preserve"> </t>
    </r>
    <r>
      <rPr>
        <i/>
        <sz val="9"/>
        <color theme="1"/>
        <rFont val="Arial"/>
        <family val="2"/>
      </rPr>
      <t>Requirements 6.5.1 through 6.5.6, below, apply to all applications (internal or external).</t>
    </r>
  </si>
  <si>
    <r>
      <t xml:space="preserve">7.1.1 </t>
    </r>
    <r>
      <rPr>
        <sz val="9"/>
        <color theme="1"/>
        <rFont val="Arial"/>
        <family val="2"/>
      </rPr>
      <t>Define access needs for each role, including:
•  System components and data resources that each role needs to access for their job function
•  Level of privilege required (for example, user, administrator, etc.) for accessing resources.</t>
    </r>
  </si>
  <si>
    <r>
      <t>8.2</t>
    </r>
    <r>
      <rPr>
        <sz val="9"/>
        <color theme="1"/>
        <rFont val="Arial"/>
        <family val="2"/>
      </rPr>
      <t xml:space="preserve"> 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r>
  </si>
  <si>
    <r>
      <t>8.5</t>
    </r>
    <r>
      <rPr>
        <sz val="9"/>
        <color theme="1"/>
        <rFont val="Arial"/>
        <family val="2"/>
      </rPr>
      <t xml:space="preserve"> 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r>
  </si>
  <si>
    <r>
      <t>8.6</t>
    </r>
    <r>
      <rPr>
        <sz val="9"/>
        <color theme="1"/>
        <rFont val="Arial"/>
        <family val="2"/>
      </rPr>
      <t xml:space="preserve"> 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 </t>
    </r>
  </si>
  <si>
    <r>
      <t>8.7</t>
    </r>
    <r>
      <rPr>
        <sz val="9"/>
        <color theme="1"/>
        <rFont val="Arial"/>
        <family val="2"/>
      </rPr>
      <t xml:space="preserve"> 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r>
  </si>
  <si>
    <r>
      <t>9.2</t>
    </r>
    <r>
      <rPr>
        <sz val="9"/>
        <color theme="1"/>
        <rFont val="Arial"/>
        <family val="2"/>
      </rPr>
      <t xml:space="preserve"> 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r>
  </si>
  <si>
    <r>
      <t>9.3</t>
    </r>
    <r>
      <rPr>
        <sz val="9"/>
        <color theme="1"/>
        <rFont val="Arial"/>
        <family val="2"/>
      </rPr>
      <t xml:space="preserve"> Control physical access for onsite personnel to sensitive areas as follows:
•  Access must be authorized and based on individual job function.
•  Access is revoked immediately upon termination, and all physical access mechanisms, such as keys, access cards, etc., are returned or disabled.</t>
    </r>
  </si>
  <si>
    <r>
      <rPr>
        <b/>
        <sz val="9"/>
        <color theme="1"/>
        <rFont val="Arial"/>
        <family val="2"/>
      </rPr>
      <t>10.6.1</t>
    </r>
    <r>
      <rPr>
        <sz val="9"/>
        <color theme="1"/>
        <rFont val="Arial"/>
        <family val="2"/>
      </rPr>
      <t xml:space="preserve"> 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r>
  </si>
  <si>
    <r>
      <rPr>
        <b/>
        <sz val="9"/>
        <rFont val="Arial"/>
        <family val="2"/>
      </rPr>
      <t xml:space="preserve">10.6.2 </t>
    </r>
    <r>
      <rPr>
        <sz val="9"/>
        <color theme="1"/>
        <rFont val="Arial"/>
        <family val="2"/>
      </rPr>
      <t xml:space="preserve">Review logs of all other system components periodically based on the organization’s policies and risk management strategy, as determined by the organization’s annual risk assessment. </t>
    </r>
  </si>
  <si>
    <r>
      <rPr>
        <b/>
        <sz val="9"/>
        <rFont val="Arial"/>
        <family val="2"/>
      </rPr>
      <t xml:space="preserve">10.6.3 </t>
    </r>
    <r>
      <rPr>
        <sz val="9"/>
        <color theme="1"/>
        <rFont val="Arial"/>
        <family val="2"/>
      </rPr>
      <t>Follow up exceptions and anomalies identified during the review process.</t>
    </r>
  </si>
  <si>
    <r>
      <t>11.1</t>
    </r>
    <r>
      <rPr>
        <sz val="9"/>
        <color theme="1"/>
        <rFont val="Arial"/>
        <family val="2"/>
      </rPr>
      <t xml:space="preserve"> Implement processes to test for the presence of wireless access points (802.11), and detect and identify all authorized and unauthorized wireless access points on a quarterly basis.
</t>
    </r>
    <r>
      <rPr>
        <i/>
        <sz val="9"/>
        <color theme="1"/>
        <rFont val="Arial"/>
        <family val="2"/>
      </rPr>
      <t xml:space="preserve">
</t>
    </r>
    <r>
      <rPr>
        <b/>
        <i/>
        <sz val="9"/>
        <color theme="1"/>
        <rFont val="Arial"/>
        <family val="2"/>
      </rPr>
      <t>Note:</t>
    </r>
    <r>
      <rPr>
        <i/>
        <sz val="9"/>
        <color theme="1"/>
        <rFont val="Arial"/>
        <family val="2"/>
      </rPr>
      <t xml:space="preserv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r>
  </si>
  <si>
    <r>
      <t xml:space="preserve">12.2 </t>
    </r>
    <r>
      <rPr>
        <sz val="9"/>
        <color theme="1"/>
        <rFont val="Arial"/>
        <family val="2"/>
      </rPr>
      <t xml:space="preserve">Implement a risk-assessment process that:
•  Is performed at least annually and upon significant changes to the environment (for example, acquisition, merger, relocation, etc.),
•  Identifies critical assets, threats, and vulnerabilities, and
•  Results in a formal, documented analysis of risk.
</t>
    </r>
    <r>
      <rPr>
        <i/>
        <sz val="9"/>
        <color theme="1"/>
        <rFont val="Arial"/>
        <family val="2"/>
      </rPr>
      <t>Examples of risk-assessment methodologies include but are not limited to OCTAVE, ISO 27005 and NIST SP 800-30.</t>
    </r>
  </si>
  <si>
    <r>
      <t xml:space="preserve">12.3 </t>
    </r>
    <r>
      <rPr>
        <sz val="9"/>
        <color theme="1"/>
        <rFont val="Arial"/>
        <family val="2"/>
      </rPr>
      <t xml:space="preserve">Develop usage policies for critical technologies and define proper use of these technologies.
  </t>
    </r>
    <r>
      <rPr>
        <b/>
        <i/>
        <sz val="9"/>
        <color theme="1"/>
        <rFont val="Arial"/>
        <family val="2"/>
      </rPr>
      <t>Note:</t>
    </r>
    <r>
      <rPr>
        <i/>
        <sz val="9"/>
        <color theme="1"/>
        <rFont val="Arial"/>
        <family val="2"/>
      </rPr>
      <t xml:space="preserve"> Examples of critical technologies include, but are not limited to, remote access and wireless technologies, laptops, tablets, removable electronic media, e-mail usage and Internet usage.
Ensure these usage policies require the following:</t>
    </r>
  </si>
  <si>
    <r>
      <t xml:space="preserve">2.2 </t>
    </r>
    <r>
      <rPr>
        <sz val="9"/>
        <color theme="1"/>
        <rFont val="Arial"/>
        <family val="2"/>
      </rPr>
      <t xml:space="preserve">Develop configuration standards for all system components. Assure that these standards address all known security vulnerabilities and are consistent with industry-accepted system hardening standards.
</t>
    </r>
    <r>
      <rPr>
        <i/>
        <sz val="9"/>
        <color theme="1"/>
        <rFont val="Arial"/>
        <family val="2"/>
      </rPr>
      <t>Sources of industry-accepted system hardening standards may include, but are not limited to:
•  Center for Internet Security (CIS)
•  International Organization for Standardization (ISO)
•  SysAdmin Audit Network Security (SANS) Institute
•  National Institute of Standards Technology (NIST).</t>
    </r>
  </si>
  <si>
    <r>
      <t>9.9.1</t>
    </r>
    <r>
      <rPr>
        <sz val="9"/>
        <color theme="1"/>
        <rFont val="Arial"/>
        <family val="2"/>
      </rPr>
      <t xml:space="preserve"> Maintain an up-to-date list of devices. The list should include the following:
•  Make, model of device
•  Location of device (for example, the address of the site or facility where the device is located)
•  Device serial number or other method of unique identification.</t>
    </r>
  </si>
  <si>
    <r>
      <t>9.9.3</t>
    </r>
    <r>
      <rPr>
        <sz val="9"/>
        <color theme="1"/>
        <rFont val="Arial"/>
        <family val="2"/>
      </rPr>
      <t xml:space="preserve"> 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r>
  </si>
  <si>
    <r>
      <t xml:space="preserve">12.10.1 </t>
    </r>
    <r>
      <rPr>
        <sz val="9"/>
        <color theme="1"/>
        <rFont val="Arial"/>
        <family val="2"/>
      </rPr>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r>
  </si>
  <si>
    <r>
      <t>2.5</t>
    </r>
    <r>
      <rPr>
        <sz val="9"/>
        <rFont val="Arial"/>
        <family val="2"/>
      </rPr>
      <t xml:space="preserve"> Ensure that security policies and operational procedures for managing vendor defaults and other security parameters are documented, in use, and known to all affected parties.</t>
    </r>
  </si>
  <si>
    <r>
      <t>12.4</t>
    </r>
    <r>
      <rPr>
        <b/>
        <sz val="9"/>
        <color indexed="8"/>
        <rFont val="Arial"/>
        <family val="2"/>
      </rPr>
      <t xml:space="preserve"> </t>
    </r>
    <r>
      <rPr>
        <sz val="9"/>
        <color theme="1"/>
        <rFont val="Arial"/>
        <family val="2"/>
      </rPr>
      <t xml:space="preserve">Ensure that the security policy and procedures clearly define information security responsibilities for </t>
    </r>
    <r>
      <rPr>
        <sz val="9"/>
        <rFont val="Arial"/>
        <family val="2"/>
      </rPr>
      <t>all</t>
    </r>
    <r>
      <rPr>
        <sz val="9"/>
        <color theme="1"/>
        <rFont val="Arial"/>
        <family val="2"/>
      </rPr>
      <t xml:space="preserve"> personnel.</t>
    </r>
  </si>
  <si>
    <r>
      <t xml:space="preserve">6.4.5 </t>
    </r>
    <r>
      <rPr>
        <sz val="9"/>
        <color theme="1"/>
        <rFont val="Arial"/>
        <family val="2"/>
      </rPr>
      <t xml:space="preserve">Change control procedures </t>
    </r>
    <r>
      <rPr>
        <sz val="9"/>
        <color theme="1"/>
        <rFont val="Arial"/>
        <family val="2"/>
      </rPr>
      <t>must include the following:</t>
    </r>
  </si>
  <si>
    <r>
      <t xml:space="preserve">11.3 </t>
    </r>
    <r>
      <rPr>
        <sz val="9"/>
        <color theme="1"/>
        <rFont val="Arial"/>
        <family val="2"/>
      </rPr>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r>
  </si>
  <si>
    <r>
      <t xml:space="preserve">12.9 </t>
    </r>
    <r>
      <rPr>
        <b/>
        <i/>
        <sz val="9"/>
        <color theme="1"/>
        <rFont val="Arial"/>
        <family val="2"/>
      </rPr>
      <t>Additional requirement for service providers only</t>
    </r>
    <r>
      <rPr>
        <b/>
        <sz val="9"/>
        <color theme="1"/>
        <rFont val="Arial"/>
        <family val="2"/>
      </rPr>
      <t xml:space="preserve">: </t>
    </r>
    <r>
      <rPr>
        <sz val="9"/>
        <color theme="1"/>
        <rFont val="Arial"/>
        <family val="2"/>
      </rPr>
      <t xml:space="preserve">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t>
    </r>
    <r>
      <rPr>
        <i/>
        <sz val="9"/>
        <color theme="1"/>
        <rFont val="Arial"/>
        <family val="2"/>
      </rPr>
      <t xml:space="preserve">
</t>
    </r>
    <r>
      <rPr>
        <b/>
        <i/>
        <sz val="9"/>
        <color theme="1"/>
        <rFont val="Arial"/>
        <family val="2"/>
      </rPr>
      <t>Note:</t>
    </r>
    <r>
      <rPr>
        <i/>
        <sz val="9"/>
        <color theme="1"/>
        <rFont val="Arial"/>
        <family val="2"/>
      </rPr>
      <t xml:space="preserve"> 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</si>
  <si>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t>Appendix A1: Additional PCI DSS Requirements for Shared Hosting Providers</t>
  </si>
  <si>
    <r>
      <t xml:space="preserve">9.1.1 </t>
    </r>
    <r>
      <rPr>
        <sz val="9"/>
        <rFont val="Arial"/>
        <family val="2"/>
      </rPr>
      <t xml:space="preserve">Use either video cameras or access control mechanisms (or both) to monitor individual physical access to sensitive areas. Review collected data and correlate with other entries. Store for at least three months, unless otherwise restricted by law.
</t>
    </r>
    <r>
      <rPr>
        <b/>
        <i/>
        <sz val="9"/>
        <rFont val="Arial"/>
        <family val="2"/>
      </rPr>
      <t>Note:</t>
    </r>
    <r>
      <rPr>
        <i/>
        <sz val="9"/>
        <rFont val="Arial"/>
        <family val="2"/>
      </rPr>
      <t xml:space="preserve"> “Sensitive areas” refers to any data center, server room or any area that houses systems that store, process, or transmit cardholder data. This excludes public-facing areas where only point-of-sale terminals are present, such as the cashier areas in a retail store.</t>
    </r>
  </si>
  <si>
    <r>
      <t>9.9</t>
    </r>
    <r>
      <rPr>
        <sz val="9"/>
        <rFont val="Arial"/>
        <family val="2"/>
      </rPr>
      <t xml:space="preserve"> Protect devices that capture payment card data via direct physical interaction with the card from tampering and substitution.
</t>
    </r>
    <r>
      <rPr>
        <b/>
        <i/>
        <sz val="9"/>
        <rFont val="Arial"/>
        <family val="2"/>
      </rPr>
      <t>Note</t>
    </r>
    <r>
      <rPr>
        <i/>
        <sz val="9"/>
        <rFont val="Arial"/>
        <family val="2"/>
      </rPr>
      <t>: These requirements apply to card-reading devices used in card-present transactions (that is, card swipe or dip) at the point of sale. This requirement is not intended to apply to manual key-entry components such as computer keyboards and POS keypads.</t>
    </r>
    <r>
      <rPr>
        <b/>
        <i/>
        <strike/>
        <sz val="9"/>
        <color rgb="FFFF0000"/>
        <rFont val="Arial"/>
        <family val="2"/>
      </rPr>
      <t/>
    </r>
  </si>
  <si>
    <r>
      <t>10.9</t>
    </r>
    <r>
      <rPr>
        <sz val="9"/>
        <rFont val="Arial"/>
        <family val="2"/>
      </rPr>
      <t xml:space="preserve"> Ensure that security policies and operational procedures for monitoring all access to network resources and cardholder data are documented, in use, and known to all affected parties.</t>
    </r>
  </si>
  <si>
    <r>
      <t xml:space="preserve">11.2.1 </t>
    </r>
    <r>
      <rPr>
        <sz val="9"/>
        <rFont val="Arial"/>
        <family val="2"/>
      </rPr>
      <t>Perform quarterly internal vulnerability scans. Address vulnerabilities and perform rescans to verify all “high risk” vulnerabilities are resolved in accordance with the entity’s vulnerability ranking (per Requirement 6.1). Scans must be performed by qualified personnel.</t>
    </r>
  </si>
  <si>
    <r>
      <t>12.6</t>
    </r>
    <r>
      <rPr>
        <sz val="9"/>
        <rFont val="Arial"/>
        <family val="2"/>
      </rPr>
      <t xml:space="preserve"> Implement a formal security awareness program to make all personnel aware of the cardholder data security policy and procedures.</t>
    </r>
  </si>
  <si>
    <r>
      <t>12.8</t>
    </r>
    <r>
      <rPr>
        <sz val="9"/>
        <rFont val="Arial"/>
        <family val="2"/>
      </rPr>
      <t xml:space="preserve"> Maintain and implement policies and procedures to manage service providers, with whom cardholder data is shared, or that could affect the security of cardholder data, as follows </t>
    </r>
    <r>
      <rPr>
        <sz val="9"/>
        <color rgb="FFFF0000"/>
        <rFont val="Arial"/>
        <family val="2"/>
      </rPr>
      <t/>
    </r>
  </si>
  <si>
    <r>
      <t>12.8.1</t>
    </r>
    <r>
      <rPr>
        <sz val="9"/>
        <rFont val="Arial"/>
        <family val="2"/>
      </rPr>
      <t xml:space="preserve"> Maintain a list of service providers including a description of the service provided.</t>
    </r>
  </si>
  <si>
    <r>
      <t>12.10.2</t>
    </r>
    <r>
      <rPr>
        <sz val="9"/>
        <rFont val="Arial"/>
        <family val="2"/>
      </rPr>
      <t xml:space="preserve"> Review and test the plan, including all elements listed in Requirement 12.10.1, at least annually.</t>
    </r>
  </si>
  <si>
    <r>
      <t xml:space="preserve">A1 </t>
    </r>
    <r>
      <rPr>
        <sz val="9"/>
        <rFont val="Arial"/>
        <family val="2"/>
      </rPr>
      <t xml:space="preserve">Protect each entity’s (that is, merchant, service provider, or other entity) hosted environment and data, per A1.1 through A1.4:
A hosting provider must fulfill these requirements as well as all other relevant sections of the PCI DSS.
</t>
    </r>
    <r>
      <rPr>
        <i/>
        <sz val="9"/>
        <rFont val="Arial"/>
        <family val="2"/>
      </rPr>
      <t xml:space="preserve">
</t>
    </r>
    <r>
      <rPr>
        <b/>
        <i/>
        <sz val="9"/>
        <rFont val="Arial"/>
        <family val="2"/>
      </rPr>
      <t>Note:</t>
    </r>
    <r>
      <rPr>
        <i/>
        <sz val="9"/>
        <rFont val="Arial"/>
        <family val="2"/>
      </rPr>
      <t xml:space="preserve"> Even though a hosting provider may meet these requirements, the compliance of the entity that uses the hosting provider is not guaranteed. Each entity must comply with the PCI DSS and validate compliance as applicable.</t>
    </r>
  </si>
  <si>
    <r>
      <t>A1.1</t>
    </r>
    <r>
      <rPr>
        <sz val="9"/>
        <rFont val="Arial"/>
        <family val="2"/>
      </rPr>
      <t xml:space="preserve"> Ensure that each entity only runs processes that have access to that entity’s cardholder data environment.</t>
    </r>
  </si>
  <si>
    <r>
      <t>A1.2</t>
    </r>
    <r>
      <rPr>
        <sz val="9"/>
        <rFont val="Arial"/>
        <family val="2"/>
      </rPr>
      <t xml:space="preserve"> Restrict each entity’s access and privileges to its own cardholder data environment only.</t>
    </r>
  </si>
  <si>
    <r>
      <t>A1.3</t>
    </r>
    <r>
      <rPr>
        <sz val="9"/>
        <rFont val="Arial"/>
        <family val="2"/>
      </rPr>
      <t xml:space="preserve"> Ensure logging and audit trails are enabled and unique to each entity’s cardholder data environment and consistent with PCI DSS Requirement 10.</t>
    </r>
  </si>
  <si>
    <r>
      <t>A1.4</t>
    </r>
    <r>
      <rPr>
        <sz val="9"/>
        <rFont val="Arial"/>
        <family val="2"/>
      </rPr>
      <t xml:space="preserve"> Enable processes to provide for timely forensic investigation in the event of a compromise to any hosted merchant or service provider.</t>
    </r>
  </si>
  <si>
    <r>
      <t xml:space="preserve">8.1.5 </t>
    </r>
    <r>
      <rPr>
        <sz val="9"/>
        <rFont val="Arial"/>
        <family val="2"/>
      </rPr>
      <t>Manage IDs used by third parties to access, support, or maintain system components via remote access as follows:
•  Enabled only during the time period needed and disabled when not in use. 
•  Monitored when in use.</t>
    </r>
  </si>
  <si>
    <r>
      <t>8.2.3</t>
    </r>
    <r>
      <rPr>
        <sz val="9"/>
        <rFont val="Arial"/>
        <family val="2"/>
      </rPr>
      <t xml:space="preserve"> Passwords/passphrases must meet the following:
•  Require a minimum length of at least seven characters.
•  Contain both numeric and alphabetic characters.
Alternatively, the passwords/passphrases must have complexity and strength at least equivalent to the parameters specified above.</t>
    </r>
  </si>
  <si>
    <r>
      <t xml:space="preserve">8.2.6 </t>
    </r>
    <r>
      <rPr>
        <sz val="9"/>
        <rFont val="Arial"/>
        <family val="2"/>
      </rPr>
      <t>Set passwords/passphrases for first-time use and upon reset to a unique value for each user, and change immediately after the first use.</t>
    </r>
  </si>
  <si>
    <r>
      <t xml:space="preserve">1.1.6 </t>
    </r>
    <r>
      <rPr>
        <sz val="9"/>
        <rFont val="Arial"/>
        <family val="2"/>
      </rPr>
      <t>Documentation of business justification and approval for use of all services, protocols, and ports allowed, including documentation of security features implemented for those protocols considered to be insecure.</t>
    </r>
  </si>
  <si>
    <r>
      <t xml:space="preserve">1.3.3 </t>
    </r>
    <r>
      <rPr>
        <sz val="9"/>
        <rFont val="Arial"/>
        <family val="2"/>
      </rPr>
      <t>Implement anti-spoofing measures to detect and block forged source IP addresses from entering the network. 
(For example, block traffic originating from the Internet with an internal source address.)</t>
    </r>
  </si>
  <si>
    <r>
      <t>1.3.4</t>
    </r>
    <r>
      <rPr>
        <sz val="9"/>
        <rFont val="Arial"/>
        <family val="2"/>
      </rPr>
      <t xml:space="preserve"> Do not allow unauthorized outbound traffic from the cardholder data environment to the Internet.</t>
    </r>
  </si>
  <si>
    <r>
      <t xml:space="preserve">1.3.6 </t>
    </r>
    <r>
      <rPr>
        <sz val="9"/>
        <rFont val="Arial"/>
        <family val="2"/>
      </rPr>
      <t>Place system components that store cardholder data (such as a database) in an internal network zone, segregated from the DMZ and other untrusted networks.</t>
    </r>
  </si>
  <si>
    <r>
      <t>2.1</t>
    </r>
    <r>
      <rPr>
        <sz val="9"/>
        <rFont val="Arial"/>
        <family val="2"/>
      </rPr>
      <t xml:space="preserve"> Always change vendor-supplied defaults and remove or disable unnecessary default accounts</t>
    </r>
    <r>
      <rPr>
        <b/>
        <sz val="9"/>
        <rFont val="Arial"/>
        <family val="2"/>
      </rPr>
      <t xml:space="preserve"> before</t>
    </r>
    <r>
      <rPr>
        <sz val="9"/>
        <rFont val="Arial"/>
        <family val="2"/>
      </rPr>
      <t xml:space="preserv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r>
  </si>
  <si>
    <r>
      <rPr>
        <b/>
        <sz val="9"/>
        <rFont val="Arial"/>
        <family val="2"/>
      </rPr>
      <t xml:space="preserve">2.6 </t>
    </r>
    <r>
      <rPr>
        <sz val="9"/>
        <rFont val="Arial"/>
        <family val="2"/>
      </rPr>
      <t xml:space="preserve">Shared hosting providers must protect each entity’s hosted environment and cardholder data. These providers must meet specific requirements as detailed in </t>
    </r>
    <r>
      <rPr>
        <i/>
        <sz val="9"/>
        <rFont val="Arial"/>
        <family val="2"/>
      </rPr>
      <t>Appendix A1: Additional PCI DSS Requirements for Shared Hosting Providers.</t>
    </r>
  </si>
  <si>
    <r>
      <t xml:space="preserve">3.3 </t>
    </r>
    <r>
      <rPr>
        <sz val="9"/>
        <rFont val="Arial"/>
        <family val="2"/>
      </rPr>
      <t xml:space="preserve">Mask PAN when displayed (the first six and last four digits are the maximum number of digits to be displayed), such that only personnel with a legitimate business need can see more than the first six/last four digits of the PAN.
</t>
    </r>
    <r>
      <rPr>
        <b/>
        <i/>
        <sz val="9"/>
        <rFont val="Arial"/>
        <family val="2"/>
      </rPr>
      <t>Note:</t>
    </r>
    <r>
      <rPr>
        <i/>
        <sz val="9"/>
        <rFont val="Arial"/>
        <family val="2"/>
      </rPr>
      <t xml:space="preserve"> This requirement does not supersede stricter requirements in place for displays of cardholder data—for example, legal or payment card brand requirements for point-of-sale (POS) receipts.</t>
    </r>
  </si>
  <si>
    <r>
      <t xml:space="preserve">3.4.1 </t>
    </r>
    <r>
      <rPr>
        <sz val="9"/>
        <rFont val="Arial"/>
        <family val="2"/>
      </rPr>
      <t xml:space="preserve">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t>
    </r>
    <r>
      <rPr>
        <b/>
        <i/>
        <sz val="9"/>
        <rFont val="Arial"/>
        <family val="2"/>
      </rPr>
      <t xml:space="preserve">Note: </t>
    </r>
    <r>
      <rPr>
        <i/>
        <sz val="9"/>
        <rFont val="Arial"/>
        <family val="2"/>
      </rPr>
      <t>This requirement applies in addition to all other PCI DSS encryption and key-management requirements.</t>
    </r>
  </si>
  <si>
    <r>
      <t>3.5.2</t>
    </r>
    <r>
      <rPr>
        <sz val="9"/>
        <rFont val="Arial"/>
        <family val="2"/>
      </rPr>
      <t xml:space="preserve"> Restrict access to cryptographic keys to the fewest number of custodians necessary.</t>
    </r>
  </si>
  <si>
    <r>
      <t>3.5.3</t>
    </r>
    <r>
      <rPr>
        <sz val="9"/>
        <rFont val="Arial"/>
        <family val="2"/>
      </rPr>
      <t xml:space="preserve"> 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t>
    </r>
    <r>
      <rPr>
        <b/>
        <i/>
        <sz val="9"/>
        <rFont val="Arial"/>
        <family val="2"/>
      </rPr>
      <t>Note:</t>
    </r>
    <r>
      <rPr>
        <i/>
        <sz val="9"/>
        <rFont val="Arial"/>
        <family val="2"/>
      </rPr>
      <t xml:space="preserve"> It is not required that public keys be stored in one of these forms.</t>
    </r>
  </si>
  <si>
    <r>
      <t>3.5.4</t>
    </r>
    <r>
      <rPr>
        <sz val="9"/>
        <rFont val="Arial"/>
        <family val="2"/>
      </rPr>
      <t xml:space="preserve"> Store cryptographic keys in the fewest possible locations.</t>
    </r>
  </si>
  <si>
    <r>
      <t xml:space="preserve">4.1.1 </t>
    </r>
    <r>
      <rPr>
        <sz val="9"/>
        <rFont val="Arial"/>
        <family val="2"/>
      </rPr>
      <t>Ensure wireless networks transmitting cardholder data or connected to the cardholder data environment, use industry best practices to implement strong encryption for authentication and transmission.</t>
    </r>
    <r>
      <rPr>
        <b/>
        <i/>
        <strike/>
        <sz val="9"/>
        <color rgb="FFFF0000"/>
        <rFont val="Arial"/>
        <family val="2"/>
      </rPr>
      <t/>
    </r>
  </si>
  <si>
    <r>
      <t xml:space="preserve">6.4.4 </t>
    </r>
    <r>
      <rPr>
        <sz val="9"/>
        <rFont val="Arial"/>
        <family val="2"/>
      </rPr>
      <t>Removal of test data and accounts from system components before the system becomes active/goes into production.</t>
    </r>
  </si>
  <si>
    <r>
      <t>6.5</t>
    </r>
    <r>
      <rPr>
        <sz val="9"/>
        <rFont val="Arial"/>
        <family val="2"/>
      </rPr>
      <t xml:space="preserve"> Address common coding vulnerabilities in software-development processes as follows:
•  Train developers at least annually  in up-to-date secure coding techniques, including how to avoid common coding vulnerabilities.
•  Develop applications based on secure coding guidelines.
</t>
    </r>
    <r>
      <rPr>
        <b/>
        <i/>
        <sz val="9"/>
        <rFont val="Arial"/>
        <family val="2"/>
      </rPr>
      <t>Note:</t>
    </r>
    <r>
      <rPr>
        <i/>
        <sz val="9"/>
        <rFont val="Arial"/>
        <family val="2"/>
      </rPr>
      <t xml:space="preserv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r>
  </si>
  <si>
    <r>
      <t>6.5.10</t>
    </r>
    <r>
      <rPr>
        <sz val="9"/>
        <rFont val="Arial"/>
        <family val="2"/>
      </rPr>
      <t xml:space="preserve"> Broken authentication and session management</t>
    </r>
    <r>
      <rPr>
        <b/>
        <sz val="9"/>
        <rFont val="Arial"/>
        <family val="2"/>
      </rPr>
      <t xml:space="preserve"> </t>
    </r>
    <r>
      <rPr>
        <b/>
        <i/>
        <strike/>
        <sz val="9"/>
        <color rgb="FFFF0000"/>
        <rFont val="Arial"/>
        <family val="2"/>
      </rPr>
      <t/>
    </r>
  </si>
  <si>
    <r>
      <t>7.2</t>
    </r>
    <r>
      <rPr>
        <sz val="9"/>
        <rFont val="Arial"/>
        <family val="2"/>
      </rPr>
      <t xml:space="preserve"> Establish an access control system(s) for systems components that restricts access based on a user’s need to know, and is set to “deny all” unless specifically allowed.
This access control system(s) must include the following:</t>
    </r>
  </si>
  <si>
    <r>
      <t>8.3</t>
    </r>
    <r>
      <rPr>
        <sz val="9"/>
        <rFont val="Arial"/>
        <family val="2"/>
      </rPr>
      <t xml:space="preserve"> Secure all individual non-console administrative access and all remote access to the CDE using multi-factor authentication. 
</t>
    </r>
    <r>
      <rPr>
        <b/>
        <i/>
        <sz val="9"/>
        <rFont val="Arial"/>
        <family val="2"/>
      </rPr>
      <t>Note:</t>
    </r>
    <r>
      <rPr>
        <i/>
        <sz val="9"/>
        <rFont val="Arial"/>
        <family val="2"/>
      </rPr>
      <t xml:space="preserv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r>
  </si>
  <si>
    <r>
      <t>8.4</t>
    </r>
    <r>
      <rPr>
        <sz val="9"/>
        <color theme="1"/>
        <rFont val="Arial"/>
        <family val="2"/>
      </rPr>
      <t xml:space="preserve"> 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r>
  </si>
  <si>
    <t>Implementation In Progress</t>
  </si>
  <si>
    <t>Implemented But Not Validated</t>
  </si>
  <si>
    <r>
      <t xml:space="preserve">1.3.5 </t>
    </r>
    <r>
      <rPr>
        <sz val="9"/>
        <rFont val="Arial"/>
        <family val="2"/>
      </rPr>
      <t>Permit only “established” connections into the network.</t>
    </r>
  </si>
  <si>
    <r>
      <rPr>
        <b/>
        <sz val="9"/>
        <rFont val="Arial"/>
        <family val="2"/>
      </rPr>
      <t xml:space="preserve">1.3.7 </t>
    </r>
    <r>
      <rPr>
        <sz val="9"/>
        <rFont val="Arial"/>
        <family val="2"/>
      </rPr>
      <t xml:space="preserve">Do not disclose private IP addresses and routing information to unauthorized parties.
</t>
    </r>
    <r>
      <rPr>
        <b/>
        <i/>
        <sz val="9"/>
        <rFont val="Arial"/>
        <family val="2"/>
      </rPr>
      <t>Note:</t>
    </r>
    <r>
      <rPr>
        <i/>
        <sz val="9"/>
        <rFont val="Arial"/>
        <family val="2"/>
      </rPr>
      <t xml:space="preserv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r>
  </si>
  <si>
    <r>
      <t>1.4</t>
    </r>
    <r>
      <rPr>
        <sz val="9"/>
        <rFont val="Arial"/>
        <family val="2"/>
      </rPr>
      <t xml:space="preserve"> 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r>
  </si>
  <si>
    <r>
      <t>8.2.5</t>
    </r>
    <r>
      <rPr>
        <sz val="9"/>
        <rFont val="Arial"/>
        <family val="2"/>
      </rPr>
      <t xml:space="preserve"> Do not allow an individual to submit a new password/passphrase that is the same as any of the last four passwords/passphrases he or she has used.</t>
    </r>
  </si>
  <si>
    <r>
      <t>8.3.2</t>
    </r>
    <r>
      <rPr>
        <sz val="9"/>
        <rFont val="Arial"/>
        <family val="2"/>
      </rPr>
      <t xml:space="preserve"> Incorporate multi-factor authentication for all remote network access (both user and administrator, and including third party access for support or maintenance) originating from outside the entity's network.</t>
    </r>
    <r>
      <rPr>
        <b/>
        <i/>
        <sz val="9"/>
        <color theme="1"/>
        <rFont val="Arial"/>
        <family val="2"/>
      </rPr>
      <t/>
    </r>
  </si>
  <si>
    <r>
      <t xml:space="preserve">8.5.1 </t>
    </r>
    <r>
      <rPr>
        <b/>
        <i/>
        <sz val="9"/>
        <color theme="1"/>
        <rFont val="Arial"/>
        <family val="2"/>
      </rPr>
      <t>Additional requirement for service providers only</t>
    </r>
    <r>
      <rPr>
        <i/>
        <sz val="9"/>
        <color theme="1"/>
        <rFont val="Arial"/>
        <family val="2"/>
      </rPr>
      <t xml:space="preserve">: </t>
    </r>
    <r>
      <rPr>
        <sz val="9"/>
        <color theme="1"/>
        <rFont val="Arial"/>
        <family val="2"/>
      </rPr>
      <t xml:space="preserve">Service providers with remote access to customer premises (for example, for support of POS systems or servers) must use a unique authentication credential (such as a password/phrase) for each customer.
</t>
    </r>
    <r>
      <rPr>
        <b/>
        <i/>
        <sz val="9"/>
        <color theme="1"/>
        <rFont val="Arial"/>
        <family val="2"/>
      </rPr>
      <t>Note:</t>
    </r>
    <r>
      <rPr>
        <i/>
        <sz val="9"/>
        <color theme="1"/>
        <rFont val="Arial"/>
        <family val="2"/>
      </rPr>
      <t xml:space="preserve"> This requirement is not intended to apply to shared hosting providers accessing their own hosting environment, where multiple customer environments are hosted.</t>
    </r>
  </si>
  <si>
    <r>
      <t>6.6</t>
    </r>
    <r>
      <rPr>
        <sz val="9"/>
        <color theme="1"/>
        <rFont val="Arial"/>
        <family val="2"/>
      </rPr>
      <t xml:space="preserve"> 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t>
    </r>
    <r>
      <rPr>
        <b/>
        <i/>
        <sz val="9"/>
        <color theme="1"/>
        <rFont val="Arial"/>
        <family val="2"/>
      </rPr>
      <t>Note:</t>
    </r>
    <r>
      <rPr>
        <i/>
        <sz val="9"/>
        <color theme="1"/>
        <rFont val="Arial"/>
        <family val="2"/>
      </rPr>
      <t xml:space="preserve"> This assessment is not the same as the vulnerability scans performed for Requirement 11.2.
</t>
    </r>
    <r>
      <rPr>
        <sz val="9"/>
        <color theme="1"/>
        <rFont val="Arial"/>
        <family val="2"/>
      </rPr>
      <t xml:space="preserve">
•  Installing an automated technical solution that detects and prevents web-based attacks (for example, a web-application firewall) in front of public-facing web applications, to continually check all traffic.</t>
    </r>
  </si>
  <si>
    <t>June 2018</t>
  </si>
  <si>
    <r>
      <t xml:space="preserve">Appendix A2: Additional PCI DSS Requirements for Entities using SSL/Early TLS for Card-Present POS POI Terminal Connections
</t>
    </r>
    <r>
      <rPr>
        <b/>
        <i/>
        <sz val="9"/>
        <rFont val="Arial"/>
        <family val="2"/>
      </rPr>
      <t xml:space="preserve">Note: </t>
    </r>
    <r>
      <rPr>
        <i/>
        <sz val="9"/>
        <rFont val="Arial"/>
        <family val="2"/>
      </rPr>
      <t>SSL/early TLS  may not be used as a security control, except by POS POI terminals that are verified as not being susceptible to known exploits and the termination points to which they connect, as defined in this Appendix.</t>
    </r>
  </si>
  <si>
    <r>
      <t xml:space="preserve">A2.1 </t>
    </r>
    <r>
      <rPr>
        <sz val="9"/>
        <rFont val="Arial"/>
        <family val="2"/>
      </rPr>
      <t>Where POS POI terminals (at the merchant or payment acceptance location) use SSL and/or early TLS, the entity must confirm the devices are not susceptible to any known exploits for those protocols.</t>
    </r>
    <r>
      <rPr>
        <b/>
        <sz val="9"/>
        <rFont val="Arial"/>
        <family val="2"/>
      </rPr>
      <t xml:space="preserve">
</t>
    </r>
    <r>
      <rPr>
        <b/>
        <i/>
        <sz val="9"/>
        <rFont val="Arial"/>
        <family val="2"/>
      </rPr>
      <t xml:space="preserve">Note:  </t>
    </r>
    <r>
      <rPr>
        <i/>
        <sz val="9"/>
        <rFont val="Arial"/>
        <family val="2"/>
      </rPr>
      <t xml:space="preserve">This requirement is intended to apply to the entity with the POS POI terminal, such as a merchant.  This requirement is not intended for service providers who serve as the termination or connection point to those POS POI terminals. Requirements A2.2 and A2.3 apply to POS POI service providers. </t>
    </r>
  </si>
  <si>
    <r>
      <t xml:space="preserve">A2.2 </t>
    </r>
    <r>
      <rPr>
        <b/>
        <i/>
        <sz val="9"/>
        <rFont val="Arial"/>
        <family val="2"/>
      </rPr>
      <t>Requirement for Service Providers Only:</t>
    </r>
    <r>
      <rPr>
        <sz val="9"/>
        <rFont val="Arial"/>
        <family val="2"/>
      </rPr>
      <t xml:space="preserve"> All service providers with existing connection points to POS POI terminals referred to in A2.1 that use SSL and/or early TLS must have a formal Risk Mitigation and Migration Plan in place.  </t>
    </r>
  </si>
  <si>
    <r>
      <t xml:space="preserve">A2.3 </t>
    </r>
    <r>
      <rPr>
        <b/>
        <i/>
        <sz val="9"/>
        <rFont val="Arial"/>
        <family val="2"/>
      </rPr>
      <t xml:space="preserve">Requirement for Service Providers Only: </t>
    </r>
    <r>
      <rPr>
        <sz val="9"/>
        <rFont val="Arial"/>
        <family val="2"/>
      </rPr>
      <t xml:space="preserve">All service providers must provide a secure service offering. </t>
    </r>
  </si>
  <si>
    <r>
      <t xml:space="preserve">3.5.1  </t>
    </r>
    <r>
      <rPr>
        <sz val="9"/>
        <rFont val="Arial"/>
        <family val="2"/>
      </rPr>
      <t xml:space="preserve"> </t>
    </r>
    <r>
      <rPr>
        <b/>
        <i/>
        <sz val="9"/>
        <rFont val="Arial"/>
        <family val="2"/>
      </rPr>
      <t>Additional requirement for service providers only:</t>
    </r>
    <r>
      <rPr>
        <sz val="9"/>
        <rFont val="Arial"/>
        <family val="2"/>
      </rPr>
      <t xml:space="preserve">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t>
    </r>
    <r>
      <rPr>
        <b/>
        <sz val="9"/>
        <rFont val="Arial"/>
        <family val="2"/>
      </rPr>
      <t/>
    </r>
  </si>
  <si>
    <r>
      <t xml:space="preserve">6.4.6 </t>
    </r>
    <r>
      <rPr>
        <sz val="9"/>
        <rFont val="Arial"/>
        <family val="2"/>
      </rPr>
      <t>Upon completion of a significant change, all relevant PCI DSS requirements must be implemented on all new or changed systems and networks, and documentation updated as applicable.</t>
    </r>
    <r>
      <rPr>
        <b/>
        <sz val="9"/>
        <rFont val="Arial"/>
        <family val="2"/>
      </rPr>
      <t/>
    </r>
  </si>
  <si>
    <r>
      <t xml:space="preserve">8.3.1 </t>
    </r>
    <r>
      <rPr>
        <sz val="9"/>
        <rFont val="Arial"/>
        <family val="2"/>
      </rPr>
      <t xml:space="preserve">Incorporate multi-factor authentication for all non-console access into the CDE for personnel with administrative access. </t>
    </r>
    <r>
      <rPr>
        <b/>
        <sz val="9"/>
        <rFont val="Arial"/>
        <family val="2"/>
      </rPr>
      <t xml:space="preserve">
</t>
    </r>
    <r>
      <rPr>
        <b/>
        <i/>
        <strike/>
        <sz val="9"/>
        <color rgb="FFFF0000"/>
        <rFont val="Arial"/>
        <family val="2"/>
      </rPr>
      <t/>
    </r>
  </si>
  <si>
    <r>
      <t xml:space="preserve">10.8   </t>
    </r>
    <r>
      <rPr>
        <b/>
        <i/>
        <sz val="9"/>
        <rFont val="Arial"/>
        <family val="2"/>
      </rPr>
      <t>Additional requirement for service providers only:</t>
    </r>
    <r>
      <rPr>
        <sz val="9"/>
        <rFont val="Arial"/>
        <family val="2"/>
      </rPr>
      <t xml:space="preserve">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t>
    </r>
  </si>
  <si>
    <r>
      <t xml:space="preserve">10.8.1 </t>
    </r>
    <r>
      <rPr>
        <b/>
        <i/>
        <sz val="9"/>
        <rFont val="Arial"/>
        <family val="2"/>
      </rPr>
      <t>Additional requirement for service providers only</t>
    </r>
    <r>
      <rPr>
        <b/>
        <sz val="9"/>
        <rFont val="Arial"/>
        <family val="2"/>
      </rPr>
      <t xml:space="preserve">: </t>
    </r>
    <r>
      <rPr>
        <sz val="9"/>
        <rFont val="Arial"/>
        <family val="2"/>
      </rPr>
      <t xml:space="preserve">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t>
    </r>
  </si>
  <si>
    <r>
      <t xml:space="preserve">11.3.4.1 </t>
    </r>
    <r>
      <rPr>
        <b/>
        <i/>
        <sz val="9"/>
        <rFont val="Arial"/>
        <family val="2"/>
      </rPr>
      <t>Additional requirement for service providers only:</t>
    </r>
    <r>
      <rPr>
        <b/>
        <sz val="9"/>
        <rFont val="Arial"/>
        <family val="2"/>
      </rPr>
      <t xml:space="preserve">  </t>
    </r>
    <r>
      <rPr>
        <sz val="9"/>
        <rFont val="Arial"/>
        <family val="2"/>
      </rPr>
      <t xml:space="preserve">If segmentation is used, confirm PCI DSS scope by performing penetration testing on segmentation controls at least every six months and after any changes to segmentation controls/methods. 
</t>
    </r>
    <r>
      <rPr>
        <b/>
        <sz val="9"/>
        <rFont val="Arial"/>
        <family val="2"/>
      </rPr>
      <t/>
    </r>
  </si>
  <si>
    <r>
      <t xml:space="preserve">12.4.1  </t>
    </r>
    <r>
      <rPr>
        <b/>
        <i/>
        <sz val="9"/>
        <rFont val="Arial"/>
        <family val="2"/>
      </rPr>
      <t>Additional requirement for service providers only</t>
    </r>
    <r>
      <rPr>
        <sz val="9"/>
        <rFont val="Arial"/>
        <family val="2"/>
      </rPr>
      <t xml:space="preserve">: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t>
    </r>
  </si>
  <si>
    <r>
      <t xml:space="preserve">12.11  </t>
    </r>
    <r>
      <rPr>
        <b/>
        <i/>
        <sz val="9"/>
        <rFont val="Arial"/>
        <family val="2"/>
      </rPr>
      <t>Additional requirement for service providers only:</t>
    </r>
    <r>
      <rPr>
        <b/>
        <sz val="9"/>
        <rFont val="Arial"/>
        <family val="2"/>
      </rPr>
      <t xml:space="preserve"> </t>
    </r>
    <r>
      <rPr>
        <sz val="9"/>
        <rFont val="Arial"/>
        <family val="2"/>
      </rPr>
      <t xml:space="preserve">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t>
    </r>
  </si>
  <si>
    <r>
      <t xml:space="preserve">12.11.1 </t>
    </r>
    <r>
      <rPr>
        <b/>
        <i/>
        <sz val="9"/>
        <rFont val="Arial"/>
        <family val="2"/>
      </rPr>
      <t>Additional requirement for service providers only:</t>
    </r>
    <r>
      <rPr>
        <b/>
        <sz val="9"/>
        <rFont val="Arial"/>
        <family val="2"/>
      </rPr>
      <t xml:space="preserve"> </t>
    </r>
    <r>
      <rPr>
        <sz val="9"/>
        <rFont val="Arial"/>
        <family val="2"/>
      </rPr>
      <t xml:space="preserve"> Maintain documentation of quarterly review process to include: 
• Documenting results of the reviews 
• Review and sign off of results by personnel assigned responsibility for the PCI DSS compliance program  </t>
    </r>
  </si>
  <si>
    <r>
      <t>2.2.3</t>
    </r>
    <r>
      <rPr>
        <sz val="9"/>
        <rFont val="Arial"/>
        <family val="2"/>
      </rPr>
      <t xml:space="preserve"> Implement additional security features for any required services, protocols, or daemons that are considered to be insecure.</t>
    </r>
  </si>
  <si>
    <r>
      <t xml:space="preserve">2.3 </t>
    </r>
    <r>
      <rPr>
        <sz val="9"/>
        <rFont val="Arial"/>
        <family val="2"/>
      </rPr>
      <t>Encrypt all non-console administrative access using strong cryptography.</t>
    </r>
    <r>
      <rPr>
        <b/>
        <sz val="9"/>
        <rFont val="Arial"/>
        <family val="2"/>
      </rPr>
      <t/>
    </r>
  </si>
  <si>
    <r>
      <t xml:space="preserve">4.1 </t>
    </r>
    <r>
      <rPr>
        <sz val="9"/>
        <rFont val="Arial"/>
        <family val="2"/>
      </rPr>
      <t xml:space="preserve">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t>
    </r>
    <r>
      <rPr>
        <i/>
        <sz val="9"/>
        <rFont val="Arial"/>
        <family val="2"/>
      </rPr>
      <t>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r>
  </si>
  <si>
    <t>PCI DSS Requirements v3.2.1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</si>
</sst>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409]mmmm\ d\,\ yyyy;@"/>
    <numFmt numFmtId="166" formatCode="[$-409]d\-mmm\-yyyy;@"/>
    <numFmt numFmtId="167" formatCode="[$-409]d\-mmm\-yy;@"/>
    <numFmt numFmtId="168" formatCode="[$-409]mmm\-yy;@"/>
  </numFmts>
  <fonts count="69">
    <font>
      <sz val="11"/>
      <color theme="1"/>
      <name val="Calibri"/>
      <family val="2"/>
      <scheme val="minor"/>
    </font>
    <font>
      <b/>
      <sz val="13"/>
      <color indexed="8"/>
      <name val="Arial"/>
      <family val="2"/>
    </font>
    <font>
      <b/>
      <sz val="14"/>
      <color indexed="8"/>
      <name val="Calibri"/>
      <family val="2"/>
    </font>
    <font>
      <b/>
      <i/>
      <sz val="14"/>
      <color indexed="8"/>
      <name val="Calibri"/>
      <family val="2"/>
    </font>
    <font>
      <b/>
      <sz val="11"/>
      <name val="Calibri"/>
      <family val="2"/>
    </font>
    <font>
      <sz val="11"/>
      <name val="Calibri"/>
      <family val="2"/>
    </font>
    <font>
      <b/>
      <sz val="10"/>
      <color indexed="8"/>
      <name val="Arial"/>
      <family val="2"/>
    </font>
    <font>
      <sz val="10"/>
      <color indexed="54"/>
      <name val="Helvetica Neue"/>
    </font>
    <font>
      <b/>
      <u/>
      <sz val="11"/>
      <name val="Calibri"/>
      <family val="2"/>
    </font>
    <font>
      <b/>
      <sz val="11"/>
      <color indexed="8"/>
      <name val="Calibri"/>
      <family val="2"/>
    </font>
    <font>
      <b/>
      <i/>
      <sz val="11"/>
      <color indexed="8"/>
      <name val="Arial"/>
      <family val="2"/>
    </font>
    <font>
      <b/>
      <sz val="9"/>
      <color indexed="8"/>
      <name val="Arial"/>
      <family val="2"/>
    </font>
    <font>
      <sz val="9"/>
      <color indexed="8"/>
      <name val="Arial"/>
      <family val="2"/>
    </font>
    <font>
      <sz val="12"/>
      <color indexed="8"/>
      <name val="Calibri"/>
      <family val="2"/>
    </font>
    <font>
      <sz val="12"/>
      <color indexed="8"/>
      <name val="Times New Roman"/>
      <family val="1"/>
    </font>
    <font>
      <b/>
      <sz val="16"/>
      <color indexed="8"/>
      <name val="Arial"/>
      <family val="2"/>
    </font>
    <font>
      <sz val="10"/>
      <color indexed="8"/>
      <name val="Times New Roman"/>
      <family val="1"/>
    </font>
    <font>
      <sz val="10"/>
      <color indexed="8"/>
      <name val="Calibri"/>
      <family val="2"/>
    </font>
    <font>
      <u/>
      <sz val="11"/>
      <color indexed="12"/>
      <name val="Calibri"/>
      <family val="2"/>
    </font>
    <font>
      <b/>
      <sz val="10"/>
      <color indexed="21"/>
      <name val="Helvetica Neue"/>
    </font>
    <font>
      <b/>
      <sz val="16"/>
      <color indexed="63"/>
      <name val="Helvetica Neue"/>
    </font>
    <font>
      <b/>
      <sz val="9"/>
      <color indexed="63"/>
      <name val="Helvetica Neue"/>
    </font>
    <font>
      <sz val="9"/>
      <color indexed="63"/>
      <name val="Helvetica Neue"/>
    </font>
    <font>
      <sz val="11"/>
      <color indexed="63"/>
      <name val="Helvetica Neue"/>
    </font>
    <font>
      <b/>
      <sz val="11"/>
      <color indexed="63"/>
      <name val="Helvetica Neue"/>
    </font>
    <font>
      <i/>
      <sz val="8"/>
      <name val="Calibri"/>
      <family val="2"/>
    </font>
    <font>
      <b/>
      <sz val="10"/>
      <color indexed="63"/>
      <name val="Calibri"/>
      <family val="2"/>
    </font>
    <font>
      <b/>
      <sz val="11"/>
      <color indexed="63"/>
      <name val="Calibri"/>
      <family val="2"/>
    </font>
    <font>
      <b/>
      <sz val="9"/>
      <name val="Arial"/>
      <family val="2"/>
    </font>
    <font>
      <sz val="9"/>
      <name val="Arial"/>
      <family val="2"/>
    </font>
    <font>
      <b/>
      <sz val="10"/>
      <name val="Arial"/>
      <family val="2"/>
    </font>
    <font>
      <b/>
      <sz val="12"/>
      <name val="Arial"/>
      <family val="2"/>
    </font>
    <font>
      <sz val="11"/>
      <color theme="1"/>
      <name val="Calibri"/>
      <family val="2"/>
      <scheme val="minor"/>
    </font>
    <font>
      <b/>
      <sz val="11"/>
      <color theme="1"/>
      <name val="Calibri"/>
      <family val="2"/>
      <scheme val="minor"/>
    </font>
    <font>
      <sz val="11"/>
      <color rgb="FFFF0000"/>
      <name val="Calibri"/>
      <family val="2"/>
      <scheme val="minor"/>
    </font>
    <font>
      <sz val="9"/>
      <color theme="1"/>
      <name val="Calibri"/>
      <family val="2"/>
      <scheme val="minor"/>
    </font>
    <font>
      <i/>
      <sz val="11"/>
      <color theme="1"/>
      <name val="Calibri"/>
      <family val="2"/>
      <scheme val="minor"/>
    </font>
    <font>
      <sz val="8"/>
      <color rgb="FF000000"/>
      <name val="Tahoma"/>
      <family val="2"/>
    </font>
    <font>
      <b/>
      <strike/>
      <sz val="10"/>
      <color indexed="8"/>
      <name val="Arial"/>
      <family val="2"/>
    </font>
    <font>
      <b/>
      <sz val="9"/>
      <name val="Helvetica Neue"/>
    </font>
    <font>
      <sz val="9"/>
      <name val="Helvetica Neue"/>
    </font>
    <font>
      <u/>
      <sz val="11"/>
      <color theme="1"/>
      <name val="Calibri"/>
      <family val="2"/>
      <scheme val="minor"/>
    </font>
    <font>
      <i/>
      <sz val="9"/>
      <color indexed="8"/>
      <name val="Arial"/>
      <family val="2"/>
    </font>
    <font>
      <b/>
      <i/>
      <sz val="9"/>
      <color indexed="8"/>
      <name val="Arial"/>
      <family val="2"/>
    </font>
    <font>
      <sz val="9"/>
      <color theme="1"/>
      <name val="Arial"/>
      <family val="2"/>
    </font>
    <font>
      <b/>
      <sz val="9"/>
      <color theme="1"/>
      <name val="Arial"/>
      <family val="2"/>
    </font>
    <font>
      <i/>
      <sz val="9"/>
      <color theme="1"/>
      <name val="Arial"/>
      <family val="2"/>
    </font>
    <font>
      <b/>
      <i/>
      <sz val="9"/>
      <color theme="1"/>
      <name val="Arial"/>
      <family val="2"/>
    </font>
    <font>
      <sz val="9"/>
      <color rgb="FF000000"/>
      <name val="Arial"/>
      <family val="2"/>
    </font>
    <font>
      <b/>
      <sz val="11"/>
      <color theme="1"/>
      <name val="Arial"/>
      <family val="2"/>
    </font>
    <font>
      <sz val="11"/>
      <color theme="1"/>
      <name val="Arial"/>
      <family val="2"/>
    </font>
    <font>
      <b/>
      <sz val="14"/>
      <name val="Arial"/>
      <family val="2"/>
    </font>
    <font>
      <b/>
      <sz val="11"/>
      <name val="Arial"/>
      <family val="2"/>
    </font>
    <font>
      <sz val="11"/>
      <color rgb="FFFF0000"/>
      <name val="Arial"/>
      <family val="2"/>
    </font>
    <font>
      <sz val="11"/>
      <color indexed="8"/>
      <name val="Arial"/>
      <family val="2"/>
    </font>
    <font>
      <b/>
      <i/>
      <sz val="10"/>
      <name val="Arial"/>
      <family val="2"/>
    </font>
    <font>
      <b/>
      <sz val="10"/>
      <color rgb="FF000099"/>
      <name val="Arial"/>
      <family val="2"/>
    </font>
    <font>
      <sz val="9"/>
      <color rgb="FFFF0000"/>
      <name val="Arial"/>
      <family val="2"/>
    </font>
    <font>
      <i/>
      <sz val="9"/>
      <name val="Arial"/>
      <family val="2"/>
    </font>
    <font>
      <sz val="11"/>
      <color rgb="FF0000CC"/>
      <name val="Arial"/>
      <family val="2"/>
    </font>
    <font>
      <b/>
      <i/>
      <strike/>
      <sz val="9"/>
      <color rgb="FFFF0000"/>
      <name val="Arial"/>
      <family val="2"/>
    </font>
    <font>
      <sz val="11"/>
      <name val="Arial"/>
      <family val="2"/>
    </font>
    <font>
      <b/>
      <strike/>
      <sz val="10"/>
      <name val="Arial"/>
      <family val="2"/>
    </font>
    <font>
      <b/>
      <i/>
      <sz val="9"/>
      <name val="Arial"/>
      <family val="2"/>
    </font>
    <font>
      <b/>
      <i/>
      <sz val="11"/>
      <name val="Arial"/>
      <family val="2"/>
    </font>
    <font>
      <sz val="10"/>
      <name val="Arial"/>
      <family val="2"/>
    </font>
    <font>
      <strike/>
      <sz val="10"/>
      <name val="Arial"/>
      <family val="2"/>
    </font>
    <font>
      <sz val="12"/>
      <name val="Arial"/>
      <family val="2"/>
    </font>
    <font>
      <b/>
      <i/>
      <sz val="14"/>
      <name val="Calibri"/>
      <family val="2"/>
      <scheme val="minor"/>
    </font>
  </fonts>
  <fills count="19">
    <fill>
      <patternFill patternType="none"/>
    </fill>
    <fill>
      <patternFill patternType="gray125"/>
    </fill>
    <fill>
      <patternFill patternType="solid">
        <fgColor indexed="43"/>
        <bgColor indexed="64"/>
      </patternFill>
    </fill>
    <fill>
      <patternFill patternType="solid">
        <fgColor indexed="52"/>
        <bgColor indexed="64"/>
      </patternFill>
    </fill>
    <fill>
      <patternFill patternType="solid">
        <fgColor indexed="49"/>
        <bgColor indexed="64"/>
      </patternFill>
    </fill>
    <fill>
      <patternFill patternType="solid">
        <fgColor indexed="50"/>
        <bgColor indexed="64"/>
      </patternFill>
    </fill>
    <fill>
      <patternFill patternType="solid">
        <fgColor indexed="42"/>
        <bgColor indexed="64"/>
      </patternFill>
    </fill>
    <fill>
      <patternFill patternType="solid">
        <fgColor indexed="14"/>
        <bgColor indexed="64"/>
      </patternFill>
    </fill>
    <fill>
      <patternFill patternType="solid">
        <fgColor indexed="31"/>
        <bgColor indexed="31"/>
      </patternFill>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theme="0" tint="-0.14999847407452621"/>
        <bgColor indexed="64"/>
      </patternFill>
    </fill>
    <fill>
      <patternFill patternType="solid">
        <fgColor rgb="FF9966FF"/>
        <bgColor indexed="64"/>
      </patternFill>
    </fill>
    <fill>
      <patternFill patternType="solid">
        <fgColor rgb="FFC9E7A7"/>
        <bgColor indexed="64"/>
      </patternFill>
    </fill>
    <fill>
      <patternFill patternType="solid">
        <fgColor rgb="FF4FB8FF"/>
        <bgColor indexed="64"/>
      </patternFill>
    </fill>
    <fill>
      <patternFill patternType="solid">
        <fgColor rgb="FF00D1CC"/>
        <bgColor indexed="64"/>
      </patternFill>
    </fill>
    <fill>
      <patternFill patternType="solid">
        <fgColor rgb="FFFFFF00"/>
        <bgColor indexed="64"/>
      </patternFill>
    </fill>
    <fill>
      <patternFill patternType="solid">
        <fgColor rgb="FFFF79BC"/>
        <bgColor indexed="64"/>
      </patternFill>
    </fill>
    <fill>
      <patternFill patternType="solid">
        <fgColor theme="0" tint="-0.24994659260841701"/>
        <bgColor indexed="64"/>
      </patternFill>
    </fill>
  </fills>
  <borders count="62">
    <border>
      <left/>
      <right/>
      <top/>
      <bottom/>
      <diagonal/>
    </border>
    <border>
      <left/>
      <right/>
      <top/>
      <bottom style="thin">
        <color auto="1"/>
      </bottom>
      <diagonal/>
    </border>
    <border>
      <left style="thin">
        <color indexed="22"/>
      </left>
      <right/>
      <top/>
      <bottom/>
      <diagonal/>
    </border>
    <border>
      <left/>
      <right/>
      <top style="thin">
        <color auto="1"/>
      </top>
      <bottom style="thin">
        <color auto="1"/>
      </bottom>
      <diagonal/>
    </border>
    <border>
      <left style="medium">
        <color indexed="22"/>
      </left>
      <right style="medium">
        <color indexed="22"/>
      </right>
      <top style="medium">
        <color indexed="22"/>
      </top>
      <bottom style="medium">
        <color indexed="22"/>
      </bottom>
      <diagonal/>
    </border>
    <border>
      <left/>
      <right style="medium">
        <color indexed="22"/>
      </right>
      <top style="medium">
        <color indexed="22"/>
      </top>
      <bottom style="medium">
        <color indexed="22"/>
      </bottom>
      <diagonal/>
    </border>
    <border>
      <left style="medium">
        <color indexed="22"/>
      </left>
      <right style="medium">
        <color indexed="22"/>
      </right>
      <top/>
      <bottom style="medium">
        <color indexed="22"/>
      </bottom>
      <diagonal/>
    </border>
    <border>
      <left/>
      <right style="medium">
        <color indexed="22"/>
      </right>
      <top/>
      <bottom style="medium">
        <color indexed="22"/>
      </bottom>
      <diagonal/>
    </border>
    <border>
      <left/>
      <right/>
      <top/>
      <bottom style="medium">
        <color indexed="22"/>
      </bottom>
      <diagonal/>
    </border>
    <border>
      <left/>
      <right/>
      <top/>
      <bottom style="thin">
        <color theme="4" tint="0.39997558519241921"/>
      </bottom>
      <diagonal/>
    </border>
    <border>
      <left/>
      <right/>
      <top style="thin">
        <color theme="4" tint="0.3999755851924192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top style="thin">
        <color auto="1"/>
      </top>
      <bottom style="thin">
        <color auto="1"/>
      </bottom>
      <diagonal/>
    </border>
    <border>
      <left style="medium">
        <color auto="1"/>
      </left>
      <right/>
      <top/>
      <bottom style="thin">
        <color auto="1"/>
      </bottom>
      <diagonal/>
    </border>
    <border>
      <left/>
      <right/>
      <top style="thin">
        <color indexed="64"/>
      </top>
      <bottom style="thin">
        <color indexed="64"/>
      </bottom>
      <diagonal/>
    </border>
    <border>
      <left style="medium">
        <color auto="1"/>
      </left>
      <right/>
      <top style="thin">
        <color auto="1"/>
      </top>
      <bottom/>
      <diagonal/>
    </border>
    <border>
      <left style="medium">
        <color auto="1"/>
      </left>
      <right/>
      <top/>
      <bottom/>
      <diagonal/>
    </border>
    <border>
      <left style="thin">
        <color indexed="64"/>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bottom style="thin">
        <color auto="1"/>
      </bottom>
      <diagonal/>
    </border>
    <border>
      <left style="medium">
        <color auto="1"/>
      </left>
      <right/>
      <top/>
      <bottom style="thin">
        <color auto="1"/>
      </bottom>
      <diagonal/>
    </border>
    <border>
      <left style="medium">
        <color auto="1"/>
      </left>
      <right style="thin">
        <color auto="1"/>
      </right>
      <top/>
      <bottom/>
      <diagonal/>
    </border>
    <border>
      <left style="medium">
        <color auto="1"/>
      </left>
      <right/>
      <top style="thin">
        <color auto="1"/>
      </top>
      <bottom style="thick">
        <color auto="1"/>
      </bottom>
      <diagonal/>
    </border>
    <border>
      <left style="thin">
        <color indexed="64"/>
      </left>
      <right style="thin">
        <color indexed="64"/>
      </right>
      <top style="thin">
        <color indexed="64"/>
      </top>
      <bottom style="thick">
        <color auto="1"/>
      </bottom>
      <diagonal/>
    </border>
    <border>
      <left style="thin">
        <color auto="1"/>
      </left>
      <right style="thick">
        <color auto="1"/>
      </right>
      <top style="thin">
        <color auto="1"/>
      </top>
      <bottom style="medium">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diagonal/>
    </border>
    <border>
      <left/>
      <right style="thick">
        <color auto="1"/>
      </right>
      <top style="thin">
        <color indexed="64"/>
      </top>
      <bottom style="thin">
        <color indexed="64"/>
      </bottom>
      <diagonal/>
    </border>
    <border>
      <left style="thin">
        <color auto="1"/>
      </left>
      <right style="thick">
        <color auto="1"/>
      </right>
      <top/>
      <bottom style="thin">
        <color auto="1"/>
      </bottom>
      <diagonal/>
    </border>
    <border>
      <left style="thin">
        <color auto="1"/>
      </left>
      <right style="thick">
        <color auto="1"/>
      </right>
      <top/>
      <bottom/>
      <diagonal/>
    </border>
    <border>
      <left style="thin">
        <color auto="1"/>
      </left>
      <right style="thick">
        <color auto="1"/>
      </right>
      <top style="thin">
        <color auto="1"/>
      </top>
      <bottom style="thick">
        <color auto="1"/>
      </bottom>
      <diagonal/>
    </border>
    <border>
      <left style="thin">
        <color auto="1"/>
      </left>
      <right/>
      <top/>
      <bottom style="thin">
        <color auto="1"/>
      </bottom>
      <diagonal/>
    </border>
    <border>
      <left style="thin">
        <color auto="1"/>
      </left>
      <right/>
      <top style="thin">
        <color auto="1"/>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22"/>
      </left>
      <right/>
      <top style="thin">
        <color indexed="22"/>
      </top>
      <bottom/>
      <diagonal/>
    </border>
    <border>
      <left style="thin">
        <color indexed="64"/>
      </left>
      <right style="thick">
        <color auto="1"/>
      </right>
      <top style="thin">
        <color indexed="64"/>
      </top>
      <bottom style="thin">
        <color indexed="64"/>
      </bottom>
      <diagonal/>
    </border>
    <border>
      <left/>
      <right/>
      <top style="thick">
        <color auto="1"/>
      </top>
      <bottom/>
      <diagonal/>
    </border>
    <border>
      <left/>
      <right style="thin">
        <color indexed="22"/>
      </right>
      <top style="thick">
        <color auto="1"/>
      </top>
      <bottom style="thin">
        <color indexed="22"/>
      </bottom>
      <diagonal/>
    </border>
    <border>
      <left style="thin">
        <color indexed="22"/>
      </left>
      <right style="thin">
        <color indexed="22"/>
      </right>
      <top style="thick">
        <color auto="1"/>
      </top>
      <bottom style="thin">
        <color indexed="22"/>
      </bottom>
      <diagonal/>
    </border>
    <border>
      <left style="thin">
        <color indexed="64"/>
      </left>
      <right style="thin">
        <color indexed="64"/>
      </right>
      <top style="thick">
        <color auto="1"/>
      </top>
      <bottom style="thin">
        <color indexed="64"/>
      </bottom>
      <diagonal/>
    </border>
    <border>
      <left style="thin">
        <color indexed="64"/>
      </left>
      <right style="thin">
        <color indexed="64"/>
      </right>
      <top style="thin">
        <color indexed="64"/>
      </top>
      <bottom style="thick">
        <color indexed="64"/>
      </bottom>
      <diagonal/>
    </border>
    <border>
      <left/>
      <right style="thick">
        <color auto="1"/>
      </right>
      <top/>
      <bottom style="thin">
        <color auto="1"/>
      </bottom>
      <diagonal/>
    </border>
  </borders>
  <cellStyleXfs count="3">
    <xf numFmtId="0" fontId="0" fillId="0" borderId="0"/>
    <xf numFmtId="0" fontId="18" fillId="0" borderId="0" applyNumberFormat="0" applyFill="0" applyBorder="0" applyAlignment="0" applyProtection="0">
      <alignment vertical="top"/>
      <protection locked="0"/>
    </xf>
    <xf numFmtId="9" fontId="32" fillId="0" borderId="0" applyFont="0" applyFill="0" applyBorder="0" applyAlignment="0" applyProtection="0"/>
  </cellStyleXfs>
  <cellXfs count="338">
    <xf numFmtId="0" fontId="0" fillId="0" borderId="0" xfId="0"/>
    <xf numFmtId="0" fontId="1" fillId="0" borderId="0" xfId="0" applyFont="1" applyAlignment="1">
      <alignment horizontal="center"/>
    </xf>
    <xf numFmtId="0" fontId="4" fillId="0" borderId="0" xfId="0" applyFont="1"/>
    <xf numFmtId="0" fontId="5" fillId="0" borderId="0" xfId="0" applyFont="1" applyAlignment="1">
      <alignment horizontal="left" wrapText="1"/>
    </xf>
    <xf numFmtId="0" fontId="5" fillId="0" borderId="0" xfId="0" applyFont="1"/>
    <xf numFmtId="0" fontId="5" fillId="0" borderId="0" xfId="0" applyFont="1" applyAlignment="1">
      <alignment horizontal="left" indent="1"/>
    </xf>
    <xf numFmtId="0" fontId="6" fillId="0" borderId="0" xfId="0" applyFont="1"/>
    <xf numFmtId="0" fontId="7" fillId="0" borderId="0" xfId="0" applyFont="1"/>
    <xf numFmtId="0" fontId="0" fillId="0" borderId="0" xfId="0" applyProtection="1">
      <protection locked="0"/>
    </xf>
    <xf numFmtId="0" fontId="13" fillId="0" borderId="0" xfId="0" applyFont="1" applyAlignment="1" applyProtection="1">
      <alignment horizontal="center" vertical="center" wrapText="1"/>
      <protection locked="0"/>
    </xf>
    <xf numFmtId="0" fontId="0" fillId="2" borderId="2" xfId="0" applyFill="1" applyBorder="1" applyProtection="1">
      <protection locked="0"/>
    </xf>
    <xf numFmtId="0" fontId="0" fillId="3" borderId="0" xfId="0" applyFill="1" applyProtection="1">
      <protection locked="0"/>
    </xf>
    <xf numFmtId="0" fontId="0" fillId="4" borderId="0" xfId="0" applyFill="1" applyProtection="1">
      <protection locked="0"/>
    </xf>
    <xf numFmtId="0" fontId="0" fillId="5" borderId="0" xfId="0" applyFill="1" applyProtection="1">
      <protection locked="0"/>
    </xf>
    <xf numFmtId="0" fontId="0" fillId="6" borderId="0" xfId="0" applyFill="1" applyProtection="1">
      <protection locked="0"/>
    </xf>
    <xf numFmtId="0" fontId="0" fillId="7" borderId="0" xfId="0" applyFill="1" applyProtection="1">
      <protection locked="0"/>
    </xf>
    <xf numFmtId="0" fontId="17" fillId="0" borderId="1" xfId="0" applyFont="1" applyBorder="1" applyProtection="1">
      <protection locked="0"/>
    </xf>
    <xf numFmtId="0" fontId="17" fillId="0" borderId="3" xfId="0" applyFont="1" applyBorder="1" applyProtection="1">
      <protection locked="0"/>
    </xf>
    <xf numFmtId="0" fontId="18" fillId="0" borderId="3" xfId="1" applyBorder="1" applyAlignment="1" applyProtection="1">
      <protection locked="0"/>
    </xf>
    <xf numFmtId="0" fontId="17" fillId="0" borderId="3" xfId="0" applyFont="1" applyBorder="1" applyAlignment="1" applyProtection="1">
      <alignment horizontal="left"/>
      <protection locked="0"/>
    </xf>
    <xf numFmtId="0" fontId="0" fillId="0" borderId="1" xfId="0" applyBorder="1" applyProtection="1">
      <protection locked="0"/>
    </xf>
    <xf numFmtId="0" fontId="20" fillId="0" borderId="1" xfId="0" applyFont="1" applyBorder="1" applyAlignment="1" applyProtection="1">
      <alignment horizontal="center" wrapText="1"/>
      <protection locked="0"/>
    </xf>
    <xf numFmtId="0" fontId="35" fillId="0" borderId="1" xfId="0" applyFont="1" applyBorder="1" applyProtection="1">
      <protection locked="0"/>
    </xf>
    <xf numFmtId="0" fontId="36" fillId="0" borderId="0" xfId="0" applyFont="1" applyProtection="1">
      <protection locked="0"/>
    </xf>
    <xf numFmtId="0" fontId="33" fillId="9" borderId="9" xfId="0" applyFont="1" applyFill="1" applyBorder="1"/>
    <xf numFmtId="0" fontId="0" fillId="0" borderId="0" xfId="0" applyAlignment="1">
      <alignment horizontal="left"/>
    </xf>
    <xf numFmtId="0" fontId="33" fillId="9" borderId="10" xfId="0" applyFont="1" applyFill="1" applyBorder="1" applyAlignment="1">
      <alignment horizontal="left"/>
    </xf>
    <xf numFmtId="0" fontId="33" fillId="9" borderId="10" xfId="0" applyFont="1" applyFill="1" applyBorder="1"/>
    <xf numFmtId="165" fontId="0" fillId="0" borderId="0" xfId="0" applyNumberFormat="1"/>
    <xf numFmtId="168" fontId="0" fillId="0" borderId="0" xfId="0" applyNumberFormat="1"/>
    <xf numFmtId="0" fontId="0" fillId="0" borderId="0" xfId="0" applyProtection="1">
      <protection hidden="1"/>
    </xf>
    <xf numFmtId="0" fontId="14" fillId="0" borderId="0" xfId="0" applyFont="1" applyProtection="1">
      <protection hidden="1"/>
    </xf>
    <xf numFmtId="0" fontId="16" fillId="0" borderId="0" xfId="0" applyFont="1" applyProtection="1">
      <protection hidden="1"/>
    </xf>
    <xf numFmtId="0" fontId="9" fillId="0" borderId="0" xfId="0" applyFont="1" applyProtection="1">
      <protection hidden="1"/>
    </xf>
    <xf numFmtId="0" fontId="17" fillId="0" borderId="0" xfId="0" applyFont="1" applyProtection="1">
      <protection hidden="1"/>
    </xf>
    <xf numFmtId="0" fontId="17" fillId="0" borderId="0" xfId="0" applyFont="1" applyAlignment="1" applyProtection="1">
      <alignment horizontal="left"/>
      <protection hidden="1"/>
    </xf>
    <xf numFmtId="0" fontId="9" fillId="0" borderId="0" xfId="0" applyFont="1" applyAlignment="1" applyProtection="1">
      <alignment horizontal="left"/>
      <protection hidden="1"/>
    </xf>
    <xf numFmtId="0" fontId="19" fillId="0" borderId="4" xfId="0" applyFont="1" applyBorder="1" applyAlignment="1" applyProtection="1">
      <alignment horizontal="center" vertical="top" wrapText="1"/>
      <protection hidden="1"/>
    </xf>
    <xf numFmtId="0" fontId="19" fillId="0" borderId="5" xfId="0" applyFont="1" applyBorder="1" applyAlignment="1" applyProtection="1">
      <alignment horizontal="center" vertical="top" wrapText="1"/>
      <protection hidden="1"/>
    </xf>
    <xf numFmtId="0" fontId="20" fillId="0" borderId="6" xfId="0" applyFont="1" applyBorder="1" applyAlignment="1" applyProtection="1">
      <alignment horizontal="center" vertical="center" wrapText="1"/>
      <protection hidden="1"/>
    </xf>
    <xf numFmtId="0" fontId="21" fillId="0" borderId="7" xfId="0" applyFont="1" applyBorder="1" applyAlignment="1" applyProtection="1">
      <alignment vertical="top" wrapText="1"/>
      <protection hidden="1"/>
    </xf>
    <xf numFmtId="164" fontId="23" fillId="0" borderId="8" xfId="2" applyNumberFormat="1" applyFont="1" applyBorder="1" applyAlignment="1" applyProtection="1">
      <alignment horizontal="center" vertical="center" wrapText="1"/>
      <protection hidden="1"/>
    </xf>
    <xf numFmtId="0" fontId="39" fillId="0" borderId="7" xfId="0" applyFont="1" applyBorder="1" applyAlignment="1" applyProtection="1">
      <alignment vertical="top" wrapText="1"/>
      <protection hidden="1"/>
    </xf>
    <xf numFmtId="0" fontId="0" fillId="0" borderId="0" xfId="0" applyAlignment="1" applyProtection="1">
      <alignment wrapText="1"/>
      <protection hidden="1"/>
    </xf>
    <xf numFmtId="0" fontId="21" fillId="0" borderId="6" xfId="0" applyFont="1" applyBorder="1" applyAlignment="1" applyProtection="1">
      <alignment vertical="top" wrapText="1"/>
      <protection hidden="1"/>
    </xf>
    <xf numFmtId="0" fontId="20" fillId="0" borderId="4" xfId="0" applyFont="1" applyBorder="1" applyAlignment="1" applyProtection="1">
      <alignment horizontal="center" wrapText="1"/>
      <protection hidden="1"/>
    </xf>
    <xf numFmtId="0" fontId="25" fillId="0" borderId="0" xfId="0" applyFont="1" applyAlignment="1" applyProtection="1">
      <alignment horizontal="left" vertical="center"/>
      <protection hidden="1"/>
    </xf>
    <xf numFmtId="0" fontId="20" fillId="0" borderId="0" xfId="0" applyFont="1" applyAlignment="1" applyProtection="1">
      <alignment horizontal="center" wrapText="1"/>
      <protection hidden="1"/>
    </xf>
    <xf numFmtId="164" fontId="20" fillId="0" borderId="0" xfId="2" applyNumberFormat="1" applyFont="1" applyBorder="1" applyAlignment="1" applyProtection="1">
      <alignment horizontal="center" wrapText="1"/>
      <protection hidden="1"/>
    </xf>
    <xf numFmtId="164" fontId="26" fillId="0" borderId="0" xfId="2" applyNumberFormat="1" applyFont="1" applyBorder="1" applyAlignment="1" applyProtection="1">
      <alignment horizontal="center" wrapText="1"/>
      <protection hidden="1"/>
    </xf>
    <xf numFmtId="0" fontId="26" fillId="0" borderId="0" xfId="0" applyFont="1" applyAlignment="1" applyProtection="1">
      <alignment horizontal="center" wrapText="1"/>
      <protection hidden="1"/>
    </xf>
    <xf numFmtId="165" fontId="24" fillId="0" borderId="6" xfId="0" applyNumberFormat="1" applyFont="1" applyBorder="1" applyAlignment="1">
      <alignment horizontal="center" vertical="center" wrapText="1"/>
    </xf>
    <xf numFmtId="165" fontId="20" fillId="0" borderId="4" xfId="0" applyNumberFormat="1" applyFont="1" applyBorder="1" applyAlignment="1">
      <alignment horizontal="center" vertical="center" wrapText="1"/>
    </xf>
    <xf numFmtId="0" fontId="20" fillId="0" borderId="4" xfId="0" applyFont="1" applyBorder="1" applyAlignment="1" applyProtection="1">
      <alignment horizontal="center" vertical="center" wrapText="1"/>
      <protection hidden="1"/>
    </xf>
    <xf numFmtId="0" fontId="9" fillId="0" borderId="0" xfId="0" applyFont="1" applyAlignment="1">
      <alignment vertical="center"/>
    </xf>
    <xf numFmtId="167" fontId="41" fillId="0" borderId="13" xfId="0" applyNumberFormat="1" applyFont="1" applyBorder="1" applyAlignment="1">
      <alignment horizontal="center" vertical="center"/>
    </xf>
    <xf numFmtId="0" fontId="41" fillId="0" borderId="13" xfId="0" applyFont="1" applyBorder="1" applyAlignment="1">
      <alignment horizontal="center" vertical="center"/>
    </xf>
    <xf numFmtId="0" fontId="41" fillId="0" borderId="14" xfId="0" applyFont="1" applyBorder="1" applyAlignment="1">
      <alignment horizontal="center" vertical="center"/>
    </xf>
    <xf numFmtId="0" fontId="0" fillId="0" borderId="13" xfId="0" applyBorder="1" applyAlignment="1">
      <alignment horizontal="center" vertical="center" wrapText="1"/>
    </xf>
    <xf numFmtId="0" fontId="0" fillId="0" borderId="13" xfId="0" applyBorder="1"/>
    <xf numFmtId="167" fontId="41" fillId="0" borderId="13" xfId="0" applyNumberFormat="1" applyFont="1" applyBorder="1" applyAlignment="1">
      <alignment horizontal="center"/>
    </xf>
    <xf numFmtId="0" fontId="41" fillId="0" borderId="13" xfId="0" applyFont="1" applyBorder="1" applyAlignment="1">
      <alignment horizontal="center"/>
    </xf>
    <xf numFmtId="0" fontId="41" fillId="0" borderId="14" xfId="0" applyFont="1" applyBorder="1" applyAlignment="1">
      <alignment horizontal="center"/>
    </xf>
    <xf numFmtId="0" fontId="0" fillId="0" borderId="13" xfId="0" applyBorder="1" applyAlignment="1">
      <alignment horizontal="center" wrapText="1"/>
    </xf>
    <xf numFmtId="0" fontId="0" fillId="0" borderId="14" xfId="0" applyBorder="1" applyAlignment="1">
      <alignment horizontal="center" wrapText="1"/>
    </xf>
    <xf numFmtId="167" fontId="0" fillId="0" borderId="13" xfId="0" applyNumberFormat="1" applyBorder="1" applyAlignment="1">
      <alignment horizontal="center"/>
    </xf>
    <xf numFmtId="167" fontId="0" fillId="0" borderId="14" xfId="0" applyNumberFormat="1" applyBorder="1" applyAlignment="1">
      <alignment horizontal="center"/>
    </xf>
    <xf numFmtId="0" fontId="0" fillId="0" borderId="13" xfId="0" applyBorder="1" applyAlignment="1">
      <alignment horizontal="center"/>
    </xf>
    <xf numFmtId="0" fontId="0" fillId="0" borderId="14" xfId="0" applyBorder="1"/>
    <xf numFmtId="0" fontId="11" fillId="0" borderId="18" xfId="0" applyFont="1" applyBorder="1" applyAlignment="1">
      <alignment vertical="top" wrapText="1"/>
    </xf>
    <xf numFmtId="0" fontId="28" fillId="0" borderId="18" xfId="0" applyFont="1" applyBorder="1" applyAlignment="1">
      <alignment vertical="top" wrapText="1"/>
    </xf>
    <xf numFmtId="0" fontId="12" fillId="0" borderId="18" xfId="0" applyFont="1" applyBorder="1" applyAlignment="1">
      <alignment vertical="top" wrapText="1"/>
    </xf>
    <xf numFmtId="0" fontId="28" fillId="0" borderId="19" xfId="0" applyFont="1" applyBorder="1" applyAlignment="1">
      <alignment vertical="top" wrapText="1"/>
    </xf>
    <xf numFmtId="0" fontId="11" fillId="0" borderId="20" xfId="0" applyFont="1" applyBorder="1" applyAlignment="1">
      <alignment vertical="top" wrapText="1"/>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3" borderId="0" xfId="0" applyFill="1"/>
    <xf numFmtId="167" fontId="0" fillId="0" borderId="0" xfId="0" applyNumberFormat="1" applyAlignment="1">
      <alignment horizontal="center"/>
    </xf>
    <xf numFmtId="0" fontId="0" fillId="0" borderId="0" xfId="0" applyAlignment="1">
      <alignment horizontal="center"/>
    </xf>
    <xf numFmtId="0" fontId="11" fillId="0" borderId="25" xfId="0" applyFont="1" applyBorder="1" applyAlignment="1">
      <alignment vertical="top" wrapText="1"/>
    </xf>
    <xf numFmtId="0" fontId="11" fillId="0" borderId="19" xfId="0" applyFont="1" applyBorder="1" applyAlignment="1">
      <alignment vertical="top" wrapText="1"/>
    </xf>
    <xf numFmtId="0" fontId="11" fillId="0" borderId="26" xfId="0" applyFont="1" applyBorder="1" applyAlignment="1">
      <alignment vertical="top" wrapText="1"/>
    </xf>
    <xf numFmtId="0" fontId="28" fillId="0" borderId="20" xfId="0" applyFont="1" applyBorder="1" applyAlignment="1">
      <alignment vertical="top" wrapText="1"/>
    </xf>
    <xf numFmtId="0" fontId="42" fillId="0" borderId="25" xfId="0" applyFont="1" applyBorder="1" applyAlignment="1">
      <alignment vertical="top" wrapText="1"/>
    </xf>
    <xf numFmtId="0" fontId="45" fillId="0" borderId="18" xfId="0" applyFont="1" applyBorder="1" applyAlignment="1">
      <alignment vertical="top" wrapText="1"/>
    </xf>
    <xf numFmtId="0" fontId="45" fillId="0" borderId="25" xfId="0" applyFont="1" applyBorder="1" applyAlignment="1">
      <alignment vertical="top" wrapText="1"/>
    </xf>
    <xf numFmtId="0" fontId="45" fillId="0" borderId="20" xfId="0" applyFont="1" applyBorder="1" applyAlignment="1">
      <alignment vertical="top" wrapText="1"/>
    </xf>
    <xf numFmtId="0" fontId="45" fillId="0" borderId="19" xfId="0" applyFont="1" applyBorder="1" applyAlignment="1">
      <alignment vertical="top" wrapText="1"/>
    </xf>
    <xf numFmtId="0" fontId="50" fillId="0" borderId="0" xfId="0" applyFont="1" applyAlignment="1" applyProtection="1">
      <alignment vertical="center"/>
      <protection locked="0"/>
    </xf>
    <xf numFmtId="0" fontId="50" fillId="0" borderId="0" xfId="0" applyFont="1" applyAlignment="1">
      <alignment vertical="center"/>
    </xf>
    <xf numFmtId="0" fontId="50" fillId="0" borderId="0" xfId="0" applyFont="1" applyAlignment="1" applyProtection="1">
      <alignment horizontal="center" vertical="center" wrapText="1"/>
      <protection locked="0"/>
    </xf>
    <xf numFmtId="0" fontId="50" fillId="0" borderId="0" xfId="0" applyFont="1" applyProtection="1">
      <protection locked="0"/>
    </xf>
    <xf numFmtId="0" fontId="50" fillId="0" borderId="0" xfId="0" applyFont="1"/>
    <xf numFmtId="0" fontId="53" fillId="0" borderId="0" xfId="0" applyFont="1"/>
    <xf numFmtId="0" fontId="50" fillId="0" borderId="0" xfId="0" applyFont="1" applyAlignment="1">
      <alignment vertical="top"/>
    </xf>
    <xf numFmtId="0" fontId="54" fillId="0" borderId="0" xfId="0" applyFont="1" applyAlignment="1">
      <alignment horizontal="center" vertical="center" wrapText="1"/>
    </xf>
    <xf numFmtId="0" fontId="49" fillId="0" borderId="0" xfId="0" applyFont="1" applyAlignment="1">
      <alignment horizontal="center" vertical="top"/>
    </xf>
    <xf numFmtId="9" fontId="56" fillId="0" borderId="17" xfId="0" applyNumberFormat="1" applyFont="1" applyBorder="1" applyAlignment="1">
      <alignment horizontal="center" vertical="center" wrapText="1"/>
    </xf>
    <xf numFmtId="0" fontId="11" fillId="0" borderId="28" xfId="0" applyFont="1" applyBorder="1" applyAlignment="1">
      <alignment vertical="top" wrapText="1"/>
    </xf>
    <xf numFmtId="0" fontId="28" fillId="0" borderId="25" xfId="0" applyFont="1" applyBorder="1" applyAlignment="1">
      <alignment vertical="top" wrapText="1"/>
    </xf>
    <xf numFmtId="0" fontId="11" fillId="0" borderId="29" xfId="0" applyFont="1" applyBorder="1" applyAlignment="1">
      <alignment vertical="top" wrapText="1"/>
    </xf>
    <xf numFmtId="0" fontId="28" fillId="0" borderId="28" xfId="0" applyFont="1" applyBorder="1" applyAlignment="1">
      <alignment vertical="top" wrapText="1"/>
    </xf>
    <xf numFmtId="0" fontId="59" fillId="0" borderId="0" xfId="0" applyFont="1"/>
    <xf numFmtId="0" fontId="61" fillId="0" borderId="0" xfId="0" applyFont="1" applyProtection="1">
      <protection locked="0"/>
    </xf>
    <xf numFmtId="0" fontId="61" fillId="0" borderId="0" xfId="0" applyFont="1"/>
    <xf numFmtId="0" fontId="61" fillId="0" borderId="0" xfId="0" applyFont="1" applyAlignment="1" applyProtection="1">
      <alignment horizontal="center" wrapText="1"/>
      <protection locked="0"/>
    </xf>
    <xf numFmtId="0" fontId="52" fillId="0" borderId="12" xfId="0" applyFont="1" applyBorder="1" applyAlignment="1" applyProtection="1">
      <alignment horizontal="center" vertical="center" wrapText="1"/>
      <protection locked="0"/>
    </xf>
    <xf numFmtId="0" fontId="52" fillId="0" borderId="13" xfId="0" applyFont="1" applyBorder="1" applyAlignment="1" applyProtection="1">
      <alignment horizontal="center" vertical="center" wrapText="1"/>
      <protection locked="0"/>
    </xf>
    <xf numFmtId="0" fontId="52" fillId="0" borderId="11" xfId="0" applyFont="1" applyBorder="1" applyAlignment="1" applyProtection="1">
      <alignment horizontal="center" vertical="center" wrapText="1"/>
      <protection locked="0"/>
    </xf>
    <xf numFmtId="0" fontId="52" fillId="10" borderId="27" xfId="0" applyFont="1" applyFill="1" applyBorder="1" applyAlignment="1" applyProtection="1">
      <alignment horizontal="center" vertical="center" wrapText="1"/>
      <protection locked="0"/>
    </xf>
    <xf numFmtId="0" fontId="61" fillId="0" borderId="0" xfId="0" applyFont="1" applyAlignment="1">
      <alignment horizontal="center" vertical="center" wrapText="1"/>
    </xf>
    <xf numFmtId="0" fontId="52" fillId="0" borderId="0" xfId="0" applyFont="1" applyAlignment="1">
      <alignment horizontal="center" vertical="top"/>
    </xf>
    <xf numFmtId="1" fontId="61" fillId="0" borderId="0" xfId="0" applyNumberFormat="1" applyFont="1" applyProtection="1">
      <protection locked="0"/>
    </xf>
    <xf numFmtId="49" fontId="6" fillId="17" borderId="13" xfId="0" applyNumberFormat="1" applyFont="1" applyFill="1" applyBorder="1" applyAlignment="1">
      <alignment horizontal="center" vertical="center"/>
    </xf>
    <xf numFmtId="49" fontId="6" fillId="16" borderId="13" xfId="0" applyNumberFormat="1" applyFont="1" applyFill="1" applyBorder="1" applyAlignment="1">
      <alignment horizontal="center" vertical="center"/>
    </xf>
    <xf numFmtId="49" fontId="6" fillId="12" borderId="13" xfId="0" applyNumberFormat="1" applyFont="1" applyFill="1" applyBorder="1" applyAlignment="1">
      <alignment horizontal="center" vertical="center"/>
    </xf>
    <xf numFmtId="49" fontId="38" fillId="10" borderId="14" xfId="0" applyNumberFormat="1" applyFont="1" applyFill="1" applyBorder="1" applyAlignment="1">
      <alignment horizontal="center" vertical="center"/>
    </xf>
    <xf numFmtId="49" fontId="6" fillId="16" borderId="12" xfId="0" applyNumberFormat="1" applyFont="1" applyFill="1" applyBorder="1" applyAlignment="1">
      <alignment horizontal="center" vertical="center"/>
    </xf>
    <xf numFmtId="49" fontId="6" fillId="16" borderId="11" xfId="0" applyNumberFormat="1" applyFont="1" applyFill="1" applyBorder="1" applyAlignment="1">
      <alignment horizontal="center" vertical="center"/>
    </xf>
    <xf numFmtId="49" fontId="6" fillId="13" borderId="13" xfId="0" applyNumberFormat="1" applyFont="1" applyFill="1" applyBorder="1" applyAlignment="1">
      <alignment horizontal="center" vertical="center"/>
    </xf>
    <xf numFmtId="49" fontId="6" fillId="13" borderId="11" xfId="0" applyNumberFormat="1" applyFont="1" applyFill="1" applyBorder="1" applyAlignment="1">
      <alignment horizontal="center" vertical="center"/>
    </xf>
    <xf numFmtId="49" fontId="6" fillId="17" borderId="12" xfId="0" applyNumberFormat="1" applyFont="1" applyFill="1" applyBorder="1" applyAlignment="1">
      <alignment horizontal="center" vertical="center"/>
    </xf>
    <xf numFmtId="49" fontId="6" fillId="14" borderId="13" xfId="0" applyNumberFormat="1" applyFont="1" applyFill="1" applyBorder="1" applyAlignment="1">
      <alignment horizontal="center" vertical="center"/>
    </xf>
    <xf numFmtId="49" fontId="6" fillId="14" borderId="11" xfId="0" applyNumberFormat="1" applyFont="1" applyFill="1" applyBorder="1" applyAlignment="1">
      <alignment horizontal="center" vertical="center"/>
    </xf>
    <xf numFmtId="49" fontId="6" fillId="14" borderId="12" xfId="0" applyNumberFormat="1" applyFont="1" applyFill="1" applyBorder="1" applyAlignment="1">
      <alignment horizontal="center" vertical="center"/>
    </xf>
    <xf numFmtId="49" fontId="6" fillId="13" borderId="12" xfId="0" applyNumberFormat="1" applyFont="1" applyFill="1" applyBorder="1" applyAlignment="1">
      <alignment horizontal="center" vertical="center"/>
    </xf>
    <xf numFmtId="49" fontId="6" fillId="15" borderId="12" xfId="0" applyNumberFormat="1" applyFont="1" applyFill="1" applyBorder="1" applyAlignment="1">
      <alignment horizontal="center" vertical="center"/>
    </xf>
    <xf numFmtId="49" fontId="6" fillId="15" borderId="13" xfId="0" applyNumberFormat="1" applyFont="1" applyFill="1" applyBorder="1" applyAlignment="1">
      <alignment horizontal="center" vertical="center"/>
    </xf>
    <xf numFmtId="49" fontId="6" fillId="15" borderId="11" xfId="0" applyNumberFormat="1" applyFont="1" applyFill="1" applyBorder="1" applyAlignment="1">
      <alignment horizontal="center" vertical="center"/>
    </xf>
    <xf numFmtId="49" fontId="6" fillId="10" borderId="13" xfId="0" applyNumberFormat="1" applyFont="1" applyFill="1" applyBorder="1" applyAlignment="1">
      <alignment horizontal="center" vertical="center"/>
    </xf>
    <xf numFmtId="49" fontId="6" fillId="17" borderId="11" xfId="0" applyNumberFormat="1" applyFont="1" applyFill="1" applyBorder="1" applyAlignment="1">
      <alignment horizontal="center" vertical="center"/>
    </xf>
    <xf numFmtId="49" fontId="30" fillId="15" borderId="13" xfId="0" applyNumberFormat="1" applyFont="1" applyFill="1" applyBorder="1" applyAlignment="1">
      <alignment horizontal="center" vertical="center"/>
    </xf>
    <xf numFmtId="49" fontId="30" fillId="15" borderId="11" xfId="0" applyNumberFormat="1" applyFont="1" applyFill="1" applyBorder="1" applyAlignment="1">
      <alignment horizontal="center" vertical="center"/>
    </xf>
    <xf numFmtId="49" fontId="30" fillId="15" borderId="12" xfId="0" applyNumberFormat="1" applyFont="1" applyFill="1" applyBorder="1" applyAlignment="1">
      <alignment horizontal="center" vertical="center"/>
    </xf>
    <xf numFmtId="49" fontId="30" fillId="16" borderId="13" xfId="0" applyNumberFormat="1" applyFont="1" applyFill="1" applyBorder="1" applyAlignment="1">
      <alignment horizontal="center" vertical="center"/>
    </xf>
    <xf numFmtId="49" fontId="50" fillId="0" borderId="0" xfId="0" applyNumberFormat="1" applyFont="1" applyAlignment="1">
      <alignment horizontal="center" vertical="center"/>
    </xf>
    <xf numFmtId="0" fontId="9" fillId="0" borderId="0" xfId="0" applyFont="1" applyAlignment="1" applyProtection="1">
      <alignment vertical="center"/>
      <protection locked="0"/>
    </xf>
    <xf numFmtId="0" fontId="0" fillId="0" borderId="0" xfId="0" applyAlignment="1" applyProtection="1">
      <alignment vertical="center"/>
      <protection locked="0"/>
    </xf>
    <xf numFmtId="167" fontId="0" fillId="0" borderId="0" xfId="0" applyNumberForma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13" xfId="0" applyBorder="1" applyAlignment="1" applyProtection="1">
      <alignment horizontal="center" vertical="center"/>
      <protection locked="0"/>
    </xf>
    <xf numFmtId="0" fontId="0" fillId="0" borderId="13" xfId="0" applyBorder="1" applyAlignment="1" applyProtection="1">
      <alignment vertical="center"/>
      <protection locked="0"/>
    </xf>
    <xf numFmtId="0" fontId="0" fillId="8" borderId="0" xfId="0" applyFill="1" applyAlignment="1">
      <alignment horizontal="center" vertical="top" readingOrder="1"/>
    </xf>
    <xf numFmtId="0" fontId="10" fillId="0" borderId="25" xfId="0" applyFont="1" applyBorder="1" applyAlignment="1">
      <alignment vertical="top" wrapText="1"/>
    </xf>
    <xf numFmtId="0" fontId="10" fillId="0" borderId="18" xfId="0" applyFont="1" applyBorder="1" applyAlignment="1">
      <alignment vertical="top"/>
    </xf>
    <xf numFmtId="0" fontId="10" fillId="0" borderId="18" xfId="0" applyFont="1" applyBorder="1" applyAlignment="1">
      <alignment vertical="top" wrapText="1"/>
    </xf>
    <xf numFmtId="0" fontId="11" fillId="0" borderId="0" xfId="0" applyFont="1" applyAlignment="1">
      <alignment vertical="top" wrapText="1"/>
    </xf>
    <xf numFmtId="0" fontId="28" fillId="0" borderId="26" xfId="0" applyFont="1" applyBorder="1" applyAlignment="1">
      <alignment vertical="top" wrapText="1"/>
    </xf>
    <xf numFmtId="0" fontId="44" fillId="0" borderId="18" xfId="0" applyFont="1" applyBorder="1" applyAlignment="1">
      <alignment vertical="top" wrapText="1"/>
    </xf>
    <xf numFmtId="0" fontId="45" fillId="0" borderId="29" xfId="0" applyFont="1" applyBorder="1" applyAlignment="1">
      <alignment vertical="top" wrapText="1"/>
    </xf>
    <xf numFmtId="0" fontId="29" fillId="0" borderId="19" xfId="0" applyFont="1" applyBorder="1" applyAlignment="1">
      <alignment vertical="top" wrapText="1"/>
    </xf>
    <xf numFmtId="0" fontId="29" fillId="0" borderId="18" xfId="0" applyFont="1" applyBorder="1" applyAlignment="1">
      <alignment vertical="top" wrapText="1"/>
    </xf>
    <xf numFmtId="0" fontId="10" fillId="0" borderId="26" xfId="0" applyFont="1" applyBorder="1" applyAlignment="1">
      <alignment vertical="top" wrapText="1"/>
    </xf>
    <xf numFmtId="49" fontId="38" fillId="10" borderId="13" xfId="0" applyNumberFormat="1" applyFont="1" applyFill="1" applyBorder="1" applyAlignment="1">
      <alignment horizontal="center" vertical="center"/>
    </xf>
    <xf numFmtId="49" fontId="11" fillId="0" borderId="14" xfId="0" applyNumberFormat="1" applyFont="1" applyBorder="1" applyAlignment="1">
      <alignment horizontal="center" vertical="center" wrapText="1"/>
    </xf>
    <xf numFmtId="49" fontId="11" fillId="0" borderId="13" xfId="0" applyNumberFormat="1" applyFont="1" applyBorder="1" applyAlignment="1">
      <alignment horizontal="center" vertical="center" wrapText="1"/>
    </xf>
    <xf numFmtId="49" fontId="51" fillId="0" borderId="13" xfId="0" applyNumberFormat="1" applyFont="1" applyBorder="1" applyAlignment="1">
      <alignment horizontal="center" vertical="center"/>
    </xf>
    <xf numFmtId="49" fontId="38" fillId="11" borderId="13" xfId="0" applyNumberFormat="1" applyFont="1" applyFill="1" applyBorder="1" applyAlignment="1">
      <alignment horizontal="center" vertical="center"/>
    </xf>
    <xf numFmtId="49" fontId="38" fillId="10" borderId="12" xfId="0" applyNumberFormat="1" applyFont="1" applyFill="1" applyBorder="1" applyAlignment="1">
      <alignment horizontal="center" vertical="center"/>
    </xf>
    <xf numFmtId="49" fontId="11" fillId="0" borderId="12" xfId="0" applyNumberFormat="1" applyFont="1" applyBorder="1" applyAlignment="1">
      <alignment horizontal="center" vertical="center" wrapText="1"/>
    </xf>
    <xf numFmtId="49" fontId="30" fillId="10" borderId="13" xfId="0" applyNumberFormat="1" applyFont="1" applyFill="1" applyBorder="1" applyAlignment="1">
      <alignment horizontal="center" vertical="center"/>
    </xf>
    <xf numFmtId="49" fontId="10" fillId="0" borderId="13" xfId="0" applyNumberFormat="1" applyFont="1" applyBorder="1" applyAlignment="1">
      <alignment horizontal="center" vertical="center" wrapText="1"/>
    </xf>
    <xf numFmtId="49" fontId="6" fillId="15" borderId="14" xfId="0" applyNumberFormat="1" applyFont="1" applyFill="1" applyBorder="1" applyAlignment="1">
      <alignment horizontal="center" vertical="center"/>
    </xf>
    <xf numFmtId="49" fontId="38" fillId="10" borderId="11" xfId="0" applyNumberFormat="1" applyFont="1" applyFill="1" applyBorder="1" applyAlignment="1">
      <alignment horizontal="center" vertical="center"/>
    </xf>
    <xf numFmtId="49" fontId="30" fillId="13" borderId="11" xfId="0" applyNumberFormat="1" applyFont="1" applyFill="1" applyBorder="1" applyAlignment="1">
      <alignment horizontal="center" vertical="center"/>
    </xf>
    <xf numFmtId="49" fontId="50" fillId="0" borderId="13" xfId="0" applyNumberFormat="1" applyFont="1" applyBorder="1" applyAlignment="1">
      <alignment horizontal="center" vertical="center"/>
    </xf>
    <xf numFmtId="49" fontId="49" fillId="10" borderId="13" xfId="0" applyNumberFormat="1" applyFont="1" applyFill="1" applyBorder="1" applyAlignment="1">
      <alignment horizontal="center" vertical="center"/>
    </xf>
    <xf numFmtId="49" fontId="30" fillId="15" borderId="14" xfId="0" applyNumberFormat="1" applyFont="1" applyFill="1" applyBorder="1" applyAlignment="1">
      <alignment horizontal="center" vertical="center"/>
    </xf>
    <xf numFmtId="0" fontId="52" fillId="10" borderId="12" xfId="0" applyFont="1" applyFill="1" applyBorder="1" applyAlignment="1" applyProtection="1">
      <alignment horizontal="center" vertical="center" wrapText="1"/>
      <protection locked="0"/>
    </xf>
    <xf numFmtId="0" fontId="52" fillId="0" borderId="27" xfId="0" applyFont="1" applyBorder="1" applyAlignment="1" applyProtection="1">
      <alignment horizontal="center" vertical="center" wrapText="1"/>
      <protection locked="0"/>
    </xf>
    <xf numFmtId="0" fontId="52" fillId="10" borderId="13" xfId="0" applyFont="1" applyFill="1" applyBorder="1" applyAlignment="1" applyProtection="1">
      <alignment horizontal="center" vertical="center" wrapText="1"/>
      <protection locked="0"/>
    </xf>
    <xf numFmtId="0" fontId="52" fillId="0" borderId="12" xfId="0" applyFont="1" applyBorder="1" applyAlignment="1">
      <alignment horizontal="center" vertical="center" wrapText="1"/>
    </xf>
    <xf numFmtId="0" fontId="62" fillId="11" borderId="12" xfId="0" applyFont="1" applyFill="1" applyBorder="1" applyAlignment="1" applyProtection="1">
      <alignment horizontal="center" vertical="center"/>
      <protection locked="0"/>
    </xf>
    <xf numFmtId="0" fontId="52" fillId="10" borderId="11" xfId="0" applyFont="1" applyFill="1" applyBorder="1" applyAlignment="1" applyProtection="1">
      <alignment horizontal="center" vertical="center" wrapText="1"/>
      <protection locked="0"/>
    </xf>
    <xf numFmtId="1" fontId="30" fillId="10" borderId="13" xfId="0" applyNumberFormat="1" applyFont="1" applyFill="1" applyBorder="1" applyAlignment="1" applyProtection="1">
      <alignment horizontal="center" vertical="center"/>
      <protection locked="0"/>
    </xf>
    <xf numFmtId="0" fontId="62" fillId="10" borderId="13" xfId="0" applyFont="1" applyFill="1" applyBorder="1" applyAlignment="1" applyProtection="1">
      <alignment horizontal="center" vertical="top"/>
      <protection locked="0"/>
    </xf>
    <xf numFmtId="9" fontId="31" fillId="0" borderId="13" xfId="0" applyNumberFormat="1" applyFont="1" applyBorder="1" applyAlignment="1">
      <alignment horizontal="center" vertical="top" wrapText="1"/>
    </xf>
    <xf numFmtId="0" fontId="62" fillId="11" borderId="13" xfId="0" applyFont="1" applyFill="1" applyBorder="1" applyAlignment="1" applyProtection="1">
      <alignment horizontal="center" vertical="center"/>
      <protection locked="0"/>
    </xf>
    <xf numFmtId="1" fontId="62" fillId="10" borderId="13" xfId="0" applyNumberFormat="1" applyFont="1" applyFill="1" applyBorder="1" applyAlignment="1" applyProtection="1">
      <alignment horizontal="center" vertical="center"/>
      <protection locked="0"/>
    </xf>
    <xf numFmtId="0" fontId="52" fillId="10" borderId="13" xfId="0" applyFont="1" applyFill="1" applyBorder="1" applyAlignment="1" applyProtection="1">
      <alignment horizontal="center" vertical="top"/>
      <protection locked="0"/>
    </xf>
    <xf numFmtId="1" fontId="30" fillId="10" borderId="13" xfId="0" applyNumberFormat="1" applyFont="1" applyFill="1" applyBorder="1" applyAlignment="1" applyProtection="1">
      <alignment horizontal="center" vertical="top" readingOrder="1"/>
      <protection locked="0"/>
    </xf>
    <xf numFmtId="49" fontId="30" fillId="12" borderId="13" xfId="0" applyNumberFormat="1" applyFont="1" applyFill="1" applyBorder="1" applyAlignment="1">
      <alignment horizontal="center" vertical="center"/>
    </xf>
    <xf numFmtId="49" fontId="30" fillId="14" borderId="11" xfId="0" applyNumberFormat="1" applyFont="1" applyFill="1" applyBorder="1" applyAlignment="1">
      <alignment horizontal="center" vertical="center"/>
    </xf>
    <xf numFmtId="0" fontId="64" fillId="0" borderId="19" xfId="0" applyFont="1" applyBorder="1" applyAlignment="1">
      <alignment vertical="top" wrapText="1"/>
    </xf>
    <xf numFmtId="0" fontId="28" fillId="0" borderId="26" xfId="0" applyFont="1" applyBorder="1" applyAlignment="1">
      <alignment horizontal="left" vertical="top" wrapText="1"/>
    </xf>
    <xf numFmtId="0" fontId="52" fillId="0" borderId="31" xfId="0" applyFont="1" applyBorder="1" applyAlignment="1" applyProtection="1">
      <alignment horizontal="center" vertical="center" wrapText="1"/>
      <protection locked="0"/>
    </xf>
    <xf numFmtId="0" fontId="52" fillId="0" borderId="35" xfId="0" applyFont="1" applyBorder="1" applyAlignment="1" applyProtection="1">
      <alignment horizontal="center" vertical="center" wrapText="1"/>
      <protection locked="0"/>
    </xf>
    <xf numFmtId="0" fontId="11" fillId="0" borderId="31" xfId="0" applyFont="1" applyBorder="1" applyAlignment="1">
      <alignment vertical="top" wrapText="1"/>
    </xf>
    <xf numFmtId="49" fontId="38" fillId="10" borderId="31" xfId="0" applyNumberFormat="1" applyFont="1" applyFill="1" applyBorder="1" applyAlignment="1">
      <alignment horizontal="center" vertical="center"/>
    </xf>
    <xf numFmtId="0" fontId="52" fillId="10" borderId="31" xfId="0" applyFont="1" applyFill="1" applyBorder="1" applyAlignment="1" applyProtection="1">
      <alignment horizontal="center" vertical="center" wrapText="1"/>
      <protection locked="0"/>
    </xf>
    <xf numFmtId="49" fontId="30" fillId="15" borderId="31" xfId="0" applyNumberFormat="1" applyFont="1" applyFill="1" applyBorder="1" applyAlignment="1">
      <alignment horizontal="center" vertical="center"/>
    </xf>
    <xf numFmtId="0" fontId="28" fillId="0" borderId="31" xfId="0" applyFont="1" applyBorder="1" applyAlignment="1">
      <alignment vertical="top" wrapText="1"/>
    </xf>
    <xf numFmtId="0" fontId="11" fillId="0" borderId="32" xfId="0" applyFont="1" applyBorder="1" applyAlignment="1">
      <alignment vertical="top" wrapText="1"/>
    </xf>
    <xf numFmtId="0" fontId="28" fillId="0" borderId="32" xfId="0" applyFont="1" applyBorder="1" applyAlignment="1">
      <alignment vertical="top" wrapText="1"/>
    </xf>
    <xf numFmtId="0" fontId="11" fillId="0" borderId="36" xfId="0" applyFont="1" applyBorder="1" applyAlignment="1">
      <alignment vertical="top" wrapText="1"/>
    </xf>
    <xf numFmtId="0" fontId="11" fillId="0" borderId="34" xfId="0" applyFont="1" applyBorder="1" applyAlignment="1">
      <alignment vertical="top" wrapText="1"/>
    </xf>
    <xf numFmtId="0" fontId="28" fillId="0" borderId="34" xfId="0" applyFont="1" applyBorder="1" applyAlignment="1">
      <alignment vertical="top" wrapText="1"/>
    </xf>
    <xf numFmtId="0" fontId="28" fillId="0" borderId="36" xfId="0" applyFont="1" applyBorder="1" applyAlignment="1">
      <alignment vertical="top" wrapText="1"/>
    </xf>
    <xf numFmtId="49" fontId="6" fillId="10" borderId="35" xfId="0" applyNumberFormat="1" applyFont="1" applyFill="1" applyBorder="1" applyAlignment="1">
      <alignment horizontal="center" vertical="center"/>
    </xf>
    <xf numFmtId="49" fontId="6" fillId="13" borderId="31" xfId="0" applyNumberFormat="1" applyFont="1" applyFill="1" applyBorder="1" applyAlignment="1">
      <alignment horizontal="center" vertical="center"/>
    </xf>
    <xf numFmtId="49" fontId="6" fillId="16" borderId="31" xfId="0" applyNumberFormat="1" applyFont="1" applyFill="1" applyBorder="1" applyAlignment="1">
      <alignment horizontal="center" vertical="center"/>
    </xf>
    <xf numFmtId="0" fontId="29" fillId="0" borderId="31" xfId="0" applyFont="1" applyBorder="1" applyAlignment="1">
      <alignment vertical="top" wrapText="1"/>
    </xf>
    <xf numFmtId="49" fontId="6" fillId="17" borderId="31" xfId="0" applyNumberFormat="1" applyFont="1" applyFill="1" applyBorder="1" applyAlignment="1">
      <alignment horizontal="center" vertical="center"/>
    </xf>
    <xf numFmtId="49" fontId="6" fillId="12" borderId="31" xfId="0" applyNumberFormat="1" applyFont="1" applyFill="1" applyBorder="1" applyAlignment="1">
      <alignment horizontal="center" vertical="center"/>
    </xf>
    <xf numFmtId="0" fontId="52" fillId="0" borderId="30" xfId="0" applyFont="1" applyBorder="1" applyAlignment="1" applyProtection="1">
      <alignment horizontal="center" vertical="center" wrapText="1"/>
      <protection locked="0"/>
    </xf>
    <xf numFmtId="49" fontId="6" fillId="14" borderId="31" xfId="0" applyNumberFormat="1" applyFont="1" applyFill="1" applyBorder="1" applyAlignment="1">
      <alignment horizontal="center" vertical="center"/>
    </xf>
    <xf numFmtId="49" fontId="30" fillId="13" borderId="31" xfId="0" applyNumberFormat="1" applyFont="1" applyFill="1" applyBorder="1" applyAlignment="1">
      <alignment horizontal="center" vertical="center"/>
    </xf>
    <xf numFmtId="49" fontId="30" fillId="12" borderId="31" xfId="0" applyNumberFormat="1" applyFont="1" applyFill="1" applyBorder="1" applyAlignment="1">
      <alignment horizontal="center" vertical="center"/>
    </xf>
    <xf numFmtId="0" fontId="45" fillId="0" borderId="31" xfId="0" applyFont="1" applyBorder="1" applyAlignment="1">
      <alignment vertical="top" wrapText="1"/>
    </xf>
    <xf numFmtId="49" fontId="6" fillId="15" borderId="31" xfId="0" applyNumberFormat="1" applyFont="1" applyFill="1" applyBorder="1" applyAlignment="1">
      <alignment horizontal="center" vertical="center"/>
    </xf>
    <xf numFmtId="49" fontId="6" fillId="16" borderId="30" xfId="0" applyNumberFormat="1" applyFont="1" applyFill="1" applyBorder="1" applyAlignment="1">
      <alignment horizontal="center" vertical="center"/>
    </xf>
    <xf numFmtId="0" fontId="28" fillId="0" borderId="37" xfId="0" applyFont="1" applyBorder="1" applyAlignment="1">
      <alignment vertical="top" wrapText="1"/>
    </xf>
    <xf numFmtId="49" fontId="6" fillId="12" borderId="35" xfId="0" applyNumberFormat="1" applyFont="1" applyFill="1" applyBorder="1" applyAlignment="1">
      <alignment horizontal="center" vertical="center"/>
    </xf>
    <xf numFmtId="166" fontId="56" fillId="0" borderId="40" xfId="0" applyNumberFormat="1" applyFont="1" applyBorder="1" applyAlignment="1">
      <alignment horizontal="center" vertical="center" wrapText="1"/>
    </xf>
    <xf numFmtId="49" fontId="6" fillId="16" borderId="39" xfId="0" applyNumberFormat="1" applyFont="1" applyFill="1" applyBorder="1" applyAlignment="1">
      <alignment horizontal="center" vertical="center"/>
    </xf>
    <xf numFmtId="49" fontId="6" fillId="14" borderId="47" xfId="0" applyNumberFormat="1" applyFont="1" applyFill="1" applyBorder="1" applyAlignment="1">
      <alignment horizontal="center" vertical="center"/>
    </xf>
    <xf numFmtId="49" fontId="6" fillId="14" borderId="32" xfId="0" applyNumberFormat="1" applyFont="1" applyFill="1" applyBorder="1" applyAlignment="1">
      <alignment horizontal="center" vertical="center"/>
    </xf>
    <xf numFmtId="49" fontId="6" fillId="14" borderId="48" xfId="0" applyNumberFormat="1" applyFont="1" applyFill="1" applyBorder="1" applyAlignment="1">
      <alignment horizontal="center" vertical="center"/>
    </xf>
    <xf numFmtId="49" fontId="6" fillId="14" borderId="49" xfId="0" applyNumberFormat="1" applyFont="1" applyFill="1" applyBorder="1" applyAlignment="1">
      <alignment horizontal="center" vertical="center"/>
    </xf>
    <xf numFmtId="0" fontId="30" fillId="0" borderId="0" xfId="0" applyFont="1" applyAlignment="1">
      <alignment vertical="center" wrapText="1"/>
    </xf>
    <xf numFmtId="0" fontId="33" fillId="0" borderId="0" xfId="0" applyFont="1"/>
    <xf numFmtId="0" fontId="65" fillId="0" borderId="0" xfId="0" applyFont="1" applyAlignment="1">
      <alignment vertical="center"/>
    </xf>
    <xf numFmtId="0" fontId="0" fillId="0" borderId="51" xfId="0" applyBorder="1" applyAlignment="1">
      <alignment vertical="center"/>
    </xf>
    <xf numFmtId="0" fontId="9" fillId="2" borderId="52" xfId="0" applyFont="1" applyFill="1" applyBorder="1" applyAlignment="1" applyProtection="1">
      <alignment vertical="center"/>
      <protection locked="0"/>
    </xf>
    <xf numFmtId="0" fontId="9" fillId="3" borderId="53" xfId="0" applyFont="1" applyFill="1" applyBorder="1" applyAlignment="1" applyProtection="1">
      <alignment vertical="center"/>
      <protection locked="0"/>
    </xf>
    <xf numFmtId="0" fontId="9" fillId="4" borderId="53" xfId="0" applyFont="1" applyFill="1" applyBorder="1" applyAlignment="1" applyProtection="1">
      <alignment vertical="center"/>
      <protection locked="0"/>
    </xf>
    <xf numFmtId="0" fontId="9" fillId="5" borderId="53" xfId="0" applyFont="1" applyFill="1" applyBorder="1" applyAlignment="1" applyProtection="1">
      <alignment vertical="center"/>
      <protection locked="0"/>
    </xf>
    <xf numFmtId="0" fontId="9" fillId="6" borderId="53" xfId="0" applyFont="1" applyFill="1" applyBorder="1" applyAlignment="1" applyProtection="1">
      <alignment vertical="center"/>
      <protection locked="0"/>
    </xf>
    <xf numFmtId="0" fontId="9" fillId="7" borderId="53" xfId="0" applyFont="1" applyFill="1" applyBorder="1" applyAlignment="1" applyProtection="1">
      <alignment vertical="center"/>
      <protection locked="0"/>
    </xf>
    <xf numFmtId="0" fontId="9" fillId="0" borderId="54" xfId="0" applyFont="1" applyBorder="1" applyAlignment="1" applyProtection="1">
      <alignment vertical="center"/>
      <protection locked="0"/>
    </xf>
    <xf numFmtId="0" fontId="0" fillId="0" borderId="0" xfId="0" applyAlignment="1">
      <alignment vertical="center"/>
    </xf>
    <xf numFmtId="0" fontId="0" fillId="0" borderId="0" xfId="0" applyAlignment="1">
      <alignment horizontal="center" vertical="top" readingOrder="1"/>
    </xf>
    <xf numFmtId="0" fontId="28" fillId="0" borderId="50" xfId="0" applyFont="1" applyBorder="1" applyAlignment="1">
      <alignment vertical="top" wrapText="1"/>
    </xf>
    <xf numFmtId="49" fontId="6" fillId="14" borderId="50" xfId="0" applyNumberFormat="1" applyFont="1" applyFill="1" applyBorder="1" applyAlignment="1">
      <alignment horizontal="center" vertical="center"/>
    </xf>
    <xf numFmtId="0" fontId="52" fillId="0" borderId="50" xfId="0" applyFont="1" applyBorder="1" applyAlignment="1" applyProtection="1">
      <alignment horizontal="center" vertical="center" wrapText="1"/>
      <protection locked="0"/>
    </xf>
    <xf numFmtId="0" fontId="0" fillId="0" borderId="51" xfId="0" applyBorder="1"/>
    <xf numFmtId="0" fontId="34" fillId="0" borderId="51" xfId="0" applyFont="1" applyBorder="1"/>
    <xf numFmtId="0" fontId="0" fillId="0" borderId="11" xfId="0" applyBorder="1" applyAlignment="1">
      <alignment horizontal="center"/>
    </xf>
    <xf numFmtId="0" fontId="33" fillId="2" borderId="57" xfId="0" applyFont="1" applyFill="1" applyBorder="1"/>
    <xf numFmtId="0" fontId="9" fillId="2" borderId="58" xfId="0" applyFont="1" applyFill="1" applyBorder="1"/>
    <xf numFmtId="0" fontId="33" fillId="8" borderId="59" xfId="0" applyFont="1" applyFill="1" applyBorder="1" applyAlignment="1">
      <alignment horizontal="center" vertical="top" readingOrder="1"/>
    </xf>
    <xf numFmtId="0" fontId="0" fillId="8" borderId="59" xfId="0" applyFill="1" applyBorder="1" applyAlignment="1">
      <alignment horizontal="center" vertical="top" readingOrder="1"/>
    </xf>
    <xf numFmtId="0" fontId="0" fillId="0" borderId="56" xfId="0" applyBorder="1"/>
    <xf numFmtId="167" fontId="0" fillId="0" borderId="56" xfId="0" applyNumberFormat="1" applyBorder="1" applyAlignment="1">
      <alignment horizontal="center"/>
    </xf>
    <xf numFmtId="0" fontId="0" fillId="0" borderId="56" xfId="0" applyBorder="1" applyAlignment="1">
      <alignment horizontal="center"/>
    </xf>
    <xf numFmtId="0" fontId="0" fillId="0" borderId="59" xfId="0" applyBorder="1" applyAlignment="1">
      <alignment horizontal="center"/>
    </xf>
    <xf numFmtId="0" fontId="0" fillId="0" borderId="59" xfId="0" applyBorder="1"/>
    <xf numFmtId="0" fontId="0" fillId="0" borderId="56" xfId="0" applyBorder="1" applyProtection="1">
      <protection locked="0"/>
    </xf>
    <xf numFmtId="1" fontId="33" fillId="16" borderId="0" xfId="0" applyNumberFormat="1" applyFont="1" applyFill="1"/>
    <xf numFmtId="0" fontId="52" fillId="0" borderId="60" xfId="0" applyFont="1" applyBorder="1" applyAlignment="1" applyProtection="1">
      <alignment horizontal="center" vertical="center" wrapText="1"/>
      <protection locked="0"/>
    </xf>
    <xf numFmtId="10" fontId="0" fillId="0" borderId="0" xfId="0" applyNumberFormat="1" applyAlignment="1" applyProtection="1">
      <alignment horizontal="left" vertical="center"/>
      <protection hidden="1"/>
    </xf>
    <xf numFmtId="164" fontId="0" fillId="0" borderId="0" xfId="0" applyNumberFormat="1" applyProtection="1">
      <protection hidden="1"/>
    </xf>
    <xf numFmtId="0" fontId="52" fillId="18" borderId="13" xfId="0" applyFont="1" applyFill="1" applyBorder="1" applyAlignment="1" applyProtection="1">
      <alignment horizontal="center" vertical="center" wrapText="1"/>
      <protection locked="0"/>
    </xf>
    <xf numFmtId="0" fontId="42" fillId="0" borderId="36" xfId="0" applyFont="1" applyBorder="1" applyAlignment="1">
      <alignment vertical="top" wrapText="1"/>
    </xf>
    <xf numFmtId="49" fontId="6" fillId="10" borderId="1" xfId="0" applyNumberFormat="1" applyFont="1" applyFill="1" applyBorder="1" applyAlignment="1">
      <alignment horizontal="center" vertical="center"/>
    </xf>
    <xf numFmtId="0" fontId="52" fillId="10" borderId="1" xfId="0" applyFont="1" applyFill="1" applyBorder="1" applyAlignment="1" applyProtection="1">
      <alignment horizontal="center" vertical="center" wrapText="1"/>
      <protection locked="0"/>
    </xf>
    <xf numFmtId="0" fontId="11" fillId="0" borderId="33" xfId="0" applyFont="1" applyBorder="1" applyAlignment="1">
      <alignment vertical="top" wrapText="1"/>
    </xf>
    <xf numFmtId="49" fontId="6" fillId="13" borderId="50" xfId="0" applyNumberFormat="1" applyFont="1" applyFill="1" applyBorder="1" applyAlignment="1">
      <alignment horizontal="center" vertical="center"/>
    </xf>
    <xf numFmtId="0" fontId="61" fillId="0" borderId="13" xfId="0" applyFont="1" applyBorder="1" applyAlignment="1">
      <alignment horizontal="center" vertical="center" wrapText="1"/>
    </xf>
    <xf numFmtId="0" fontId="66" fillId="11" borderId="13" xfId="0" applyFont="1" applyFill="1" applyBorder="1" applyAlignment="1" applyProtection="1">
      <alignment horizontal="center" vertical="center" wrapText="1"/>
      <protection locked="0"/>
    </xf>
    <xf numFmtId="0" fontId="61" fillId="0" borderId="13" xfId="0" applyFont="1" applyBorder="1" applyAlignment="1" applyProtection="1">
      <alignment horizontal="center" vertical="center" wrapText="1"/>
      <protection locked="0"/>
    </xf>
    <xf numFmtId="0" fontId="61" fillId="0" borderId="31" xfId="0" applyFont="1" applyBorder="1" applyAlignment="1" applyProtection="1">
      <alignment horizontal="center" vertical="center" wrapText="1"/>
      <protection locked="0"/>
    </xf>
    <xf numFmtId="0" fontId="61" fillId="10" borderId="13" xfId="0" applyFont="1" applyFill="1" applyBorder="1" applyAlignment="1" applyProtection="1">
      <alignment horizontal="center" vertical="center" wrapText="1"/>
      <protection locked="0"/>
    </xf>
    <xf numFmtId="0" fontId="61" fillId="0" borderId="11" xfId="0" applyFont="1" applyBorder="1" applyAlignment="1" applyProtection="1">
      <alignment horizontal="center" vertical="center" wrapText="1"/>
      <protection locked="0"/>
    </xf>
    <xf numFmtId="0" fontId="61" fillId="0" borderId="12" xfId="0" applyFont="1" applyBorder="1" applyAlignment="1" applyProtection="1">
      <alignment horizontal="center" vertical="center" wrapText="1"/>
      <protection locked="0"/>
    </xf>
    <xf numFmtId="0" fontId="61" fillId="0" borderId="27" xfId="0" applyFont="1" applyBorder="1" applyAlignment="1" applyProtection="1">
      <alignment horizontal="center" vertical="center" wrapText="1"/>
      <protection locked="0"/>
    </xf>
    <xf numFmtId="0" fontId="61" fillId="0" borderId="50" xfId="0" applyFont="1" applyBorder="1" applyAlignment="1" applyProtection="1">
      <alignment horizontal="center" vertical="center" wrapText="1"/>
      <protection locked="0"/>
    </xf>
    <xf numFmtId="0" fontId="61" fillId="10" borderId="1" xfId="0" applyFont="1" applyFill="1" applyBorder="1" applyAlignment="1" applyProtection="1">
      <alignment horizontal="center" vertical="center" wrapText="1"/>
      <protection locked="0"/>
    </xf>
    <xf numFmtId="0" fontId="61" fillId="10" borderId="31" xfId="0" applyFont="1" applyFill="1" applyBorder="1" applyAlignment="1" applyProtection="1">
      <alignment horizontal="center" vertical="center" wrapText="1"/>
      <protection locked="0"/>
    </xf>
    <xf numFmtId="0" fontId="61" fillId="0" borderId="35" xfId="0" applyFont="1" applyBorder="1" applyAlignment="1" applyProtection="1">
      <alignment horizontal="center" vertical="center" wrapText="1"/>
      <protection locked="0"/>
    </xf>
    <xf numFmtId="0" fontId="61" fillId="18" borderId="13" xfId="0" applyFont="1" applyFill="1" applyBorder="1" applyAlignment="1" applyProtection="1">
      <alignment horizontal="center" vertical="center" wrapText="1"/>
      <protection locked="0"/>
    </xf>
    <xf numFmtId="0" fontId="61" fillId="10" borderId="11" xfId="0" applyFont="1" applyFill="1" applyBorder="1" applyAlignment="1" applyProtection="1">
      <alignment horizontal="center" vertical="center" wrapText="1"/>
      <protection locked="0"/>
    </xf>
    <xf numFmtId="0" fontId="61" fillId="10" borderId="12" xfId="0" applyFont="1" applyFill="1" applyBorder="1" applyAlignment="1" applyProtection="1">
      <alignment horizontal="center" vertical="center" wrapText="1"/>
      <protection locked="0"/>
    </xf>
    <xf numFmtId="0" fontId="61" fillId="10" borderId="27" xfId="0" applyFont="1" applyFill="1" applyBorder="1" applyAlignment="1" applyProtection="1">
      <alignment horizontal="center" vertical="center" wrapText="1"/>
      <protection locked="0"/>
    </xf>
    <xf numFmtId="0" fontId="61" fillId="0" borderId="30" xfId="0" applyFont="1" applyBorder="1" applyAlignment="1" applyProtection="1">
      <alignment horizontal="center" vertical="center" wrapText="1"/>
      <protection locked="0"/>
    </xf>
    <xf numFmtId="0" fontId="61" fillId="0" borderId="60" xfId="0" applyFont="1" applyBorder="1" applyAlignment="1" applyProtection="1">
      <alignment horizontal="center" vertical="center" wrapText="1"/>
      <protection locked="0"/>
    </xf>
    <xf numFmtId="166" fontId="67" fillId="0" borderId="41" xfId="0" applyNumberFormat="1" applyFont="1" applyBorder="1" applyAlignment="1">
      <alignment horizontal="center" vertical="top" wrapText="1"/>
    </xf>
    <xf numFmtId="0" fontId="66" fillId="11" borderId="41" xfId="0" applyFont="1" applyFill="1" applyBorder="1" applyAlignment="1" applyProtection="1">
      <alignment horizontal="center" vertical="center" wrapText="1"/>
      <protection locked="0"/>
    </xf>
    <xf numFmtId="166" fontId="61" fillId="0" borderId="41" xfId="0" applyNumberFormat="1" applyFont="1" applyBorder="1" applyAlignment="1" applyProtection="1">
      <alignment horizontal="center" vertical="center" wrapText="1"/>
      <protection locked="0"/>
    </xf>
    <xf numFmtId="0" fontId="66" fillId="10" borderId="41" xfId="0" applyFont="1" applyFill="1" applyBorder="1" applyAlignment="1" applyProtection="1">
      <alignment horizontal="center" vertical="top" wrapText="1"/>
      <protection locked="0"/>
    </xf>
    <xf numFmtId="166" fontId="61" fillId="0" borderId="42" xfId="0" applyNumberFormat="1" applyFont="1" applyBorder="1" applyAlignment="1" applyProtection="1">
      <alignment horizontal="center" vertical="center" wrapText="1"/>
      <protection locked="0"/>
    </xf>
    <xf numFmtId="166" fontId="61" fillId="0" borderId="43" xfId="0" applyNumberFormat="1" applyFont="1" applyBorder="1" applyAlignment="1" applyProtection="1">
      <alignment horizontal="center" vertical="center" wrapText="1"/>
      <protection locked="0"/>
    </xf>
    <xf numFmtId="166" fontId="61" fillId="0" borderId="44" xfId="0" applyNumberFormat="1" applyFont="1" applyBorder="1" applyAlignment="1" applyProtection="1">
      <alignment horizontal="center" vertical="center" wrapText="1"/>
      <protection locked="0"/>
    </xf>
    <xf numFmtId="166" fontId="61" fillId="0" borderId="55" xfId="0" applyNumberFormat="1" applyFont="1" applyBorder="1" applyAlignment="1" applyProtection="1">
      <alignment horizontal="center" vertical="center" wrapText="1"/>
      <protection locked="0"/>
    </xf>
    <xf numFmtId="1" fontId="65" fillId="10" borderId="41" xfId="0" applyNumberFormat="1" applyFont="1" applyFill="1" applyBorder="1" applyAlignment="1" applyProtection="1">
      <alignment horizontal="center" vertical="center" wrapText="1"/>
      <protection locked="0"/>
    </xf>
    <xf numFmtId="166" fontId="61" fillId="10" borderId="41" xfId="0" applyNumberFormat="1" applyFont="1" applyFill="1" applyBorder="1" applyAlignment="1" applyProtection="1">
      <alignment horizontal="center" vertical="center" wrapText="1"/>
      <protection locked="0"/>
    </xf>
    <xf numFmtId="166" fontId="67" fillId="0" borderId="41" xfId="0" applyNumberFormat="1" applyFont="1" applyBorder="1" applyAlignment="1" applyProtection="1">
      <alignment horizontal="center" vertical="center" wrapText="1"/>
      <protection locked="0"/>
    </xf>
    <xf numFmtId="166" fontId="61" fillId="10" borderId="61" xfId="0" applyNumberFormat="1" applyFont="1" applyFill="1" applyBorder="1" applyAlignment="1" applyProtection="1">
      <alignment horizontal="center" vertical="center" wrapText="1"/>
      <protection locked="0"/>
    </xf>
    <xf numFmtId="166" fontId="61" fillId="18" borderId="41" xfId="0" applyNumberFormat="1" applyFont="1" applyFill="1" applyBorder="1" applyAlignment="1" applyProtection="1">
      <alignment horizontal="center" vertical="center" wrapText="1"/>
      <protection locked="0"/>
    </xf>
    <xf numFmtId="166" fontId="61" fillId="10" borderId="42" xfId="0" applyNumberFormat="1" applyFont="1" applyFill="1" applyBorder="1" applyAlignment="1" applyProtection="1">
      <alignment horizontal="center" vertical="center" wrapText="1"/>
      <protection locked="0"/>
    </xf>
    <xf numFmtId="166" fontId="61" fillId="10" borderId="44" xfId="0" applyNumberFormat="1" applyFont="1" applyFill="1" applyBorder="1" applyAlignment="1" applyProtection="1">
      <alignment horizontal="center" vertical="center" wrapText="1"/>
      <protection locked="0"/>
    </xf>
    <xf numFmtId="166" fontId="61" fillId="10" borderId="43" xfId="0" applyNumberFormat="1" applyFont="1" applyFill="1" applyBorder="1" applyAlignment="1" applyProtection="1">
      <alignment horizontal="center" vertical="center" wrapText="1"/>
      <protection locked="0"/>
    </xf>
    <xf numFmtId="166" fontId="67" fillId="0" borderId="44" xfId="0" applyNumberFormat="1" applyFont="1" applyBorder="1" applyAlignment="1" applyProtection="1">
      <alignment horizontal="center" vertical="center" wrapText="1"/>
      <protection locked="0"/>
    </xf>
    <xf numFmtId="1" fontId="66" fillId="10" borderId="41" xfId="0" applyNumberFormat="1" applyFont="1" applyFill="1" applyBorder="1" applyAlignment="1" applyProtection="1">
      <alignment horizontal="center" vertical="center" wrapText="1"/>
      <protection locked="0"/>
    </xf>
    <xf numFmtId="166" fontId="61" fillId="0" borderId="45" xfId="0" applyNumberFormat="1" applyFont="1" applyBorder="1" applyAlignment="1" applyProtection="1">
      <alignment horizontal="center" vertical="center" wrapText="1"/>
      <protection locked="0"/>
    </xf>
    <xf numFmtId="1" fontId="65" fillId="10" borderId="41" xfId="0" applyNumberFormat="1" applyFont="1" applyFill="1" applyBorder="1" applyAlignment="1" applyProtection="1">
      <alignment horizontal="center" vertical="top" wrapText="1"/>
      <protection locked="0"/>
    </xf>
    <xf numFmtId="0" fontId="61" fillId="10" borderId="41" xfId="0" applyFont="1" applyFill="1" applyBorder="1" applyAlignment="1" applyProtection="1">
      <alignment horizontal="center" vertical="top" wrapText="1"/>
      <protection locked="0"/>
    </xf>
    <xf numFmtId="166" fontId="61" fillId="0" borderId="46" xfId="0" applyNumberFormat="1" applyFont="1" applyBorder="1" applyAlignment="1" applyProtection="1">
      <alignment horizontal="center" vertical="center" wrapText="1"/>
      <protection locked="0"/>
    </xf>
    <xf numFmtId="166" fontId="61" fillId="0" borderId="0" xfId="0" applyNumberFormat="1" applyFont="1" applyAlignment="1">
      <alignment horizontal="center" vertical="center" wrapText="1"/>
    </xf>
    <xf numFmtId="166" fontId="50" fillId="0" borderId="0" xfId="0" applyNumberFormat="1" applyFont="1" applyAlignment="1">
      <alignment horizontal="center" vertical="center" wrapText="1"/>
    </xf>
    <xf numFmtId="165" fontId="56" fillId="0" borderId="17" xfId="0" applyNumberFormat="1" applyFont="1" applyBorder="1" applyAlignment="1">
      <alignment horizontal="center" vertical="center" wrapText="1"/>
    </xf>
    <xf numFmtId="165" fontId="61" fillId="0" borderId="31" xfId="0" applyNumberFormat="1" applyFont="1" applyBorder="1" applyAlignment="1" applyProtection="1">
      <alignment horizontal="center" vertical="center"/>
      <protection locked="0"/>
    </xf>
    <xf numFmtId="165" fontId="61" fillId="11" borderId="31" xfId="0" applyNumberFormat="1" applyFont="1" applyFill="1" applyBorder="1" applyAlignment="1" applyProtection="1">
      <alignment horizontal="center" vertical="center"/>
      <protection locked="0"/>
    </xf>
    <xf numFmtId="165" fontId="61" fillId="10" borderId="31" xfId="0" applyNumberFormat="1" applyFont="1" applyFill="1" applyBorder="1" applyAlignment="1" applyProtection="1">
      <alignment horizontal="center" vertical="center"/>
      <protection locked="0"/>
    </xf>
    <xf numFmtId="165" fontId="61" fillId="0" borderId="50" xfId="0" applyNumberFormat="1" applyFont="1" applyBorder="1" applyAlignment="1" applyProtection="1">
      <alignment horizontal="center" vertical="center"/>
      <protection locked="0"/>
    </xf>
    <xf numFmtId="165" fontId="61" fillId="10" borderId="35" xfId="0" applyNumberFormat="1" applyFont="1" applyFill="1" applyBorder="1" applyAlignment="1" applyProtection="1">
      <alignment horizontal="center" vertical="center"/>
      <protection locked="0"/>
    </xf>
    <xf numFmtId="165" fontId="61" fillId="18" borderId="31" xfId="0" applyNumberFormat="1" applyFont="1" applyFill="1" applyBorder="1" applyAlignment="1" applyProtection="1">
      <alignment horizontal="center" vertical="center"/>
      <protection locked="0"/>
    </xf>
    <xf numFmtId="165" fontId="61" fillId="0" borderId="60" xfId="0" applyNumberFormat="1" applyFont="1" applyBorder="1" applyAlignment="1" applyProtection="1">
      <alignment horizontal="center" vertical="center"/>
      <protection locked="0"/>
    </xf>
    <xf numFmtId="165" fontId="61" fillId="0" borderId="0" xfId="0" applyNumberFormat="1" applyFont="1" applyAlignment="1">
      <alignment horizontal="center" vertical="center"/>
    </xf>
    <xf numFmtId="165" fontId="50" fillId="0" borderId="0" xfId="0" applyNumberFormat="1" applyFont="1" applyAlignment="1">
      <alignment horizontal="center" vertical="center"/>
    </xf>
    <xf numFmtId="0" fontId="28" fillId="0" borderId="33" xfId="0" applyFont="1" applyBorder="1" applyAlignment="1">
      <alignment vertical="top" wrapText="1"/>
    </xf>
    <xf numFmtId="0" fontId="28" fillId="0" borderId="38" xfId="0" applyFont="1" applyBorder="1" applyAlignment="1">
      <alignment vertical="top" wrapText="1"/>
    </xf>
    <xf numFmtId="0" fontId="5" fillId="0" borderId="0" xfId="0" applyFont="1" applyAlignment="1">
      <alignment wrapText="1"/>
    </xf>
    <xf numFmtId="0" fontId="0" fillId="0" borderId="0" xfId="0"/>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wrapText="1"/>
    </xf>
    <xf numFmtId="0" fontId="0" fillId="0" borderId="0" xfId="0" applyAlignment="1">
      <alignment wrapText="1"/>
    </xf>
    <xf numFmtId="49" fontId="68" fillId="0" borderId="0" xfId="0" applyNumberFormat="1" applyFont="1" applyAlignment="1">
      <alignment horizontal="center" wrapText="1"/>
    </xf>
    <xf numFmtId="0" fontId="15" fillId="0" borderId="0" xfId="0" applyFont="1" applyProtection="1">
      <protection hidden="1"/>
    </xf>
    <xf numFmtId="0" fontId="0" fillId="0" borderId="0" xfId="0" applyProtection="1">
      <protection hidden="1"/>
    </xf>
    <xf numFmtId="0" fontId="17" fillId="0" borderId="1" xfId="0" applyFont="1" applyBorder="1" applyAlignment="1" applyProtection="1">
      <alignment horizontal="center"/>
      <protection locked="0"/>
    </xf>
    <xf numFmtId="0" fontId="9" fillId="0" borderId="0" xfId="0" applyFont="1" applyAlignment="1" applyProtection="1">
      <alignment horizontal="left" wrapText="1"/>
      <protection hidden="1"/>
    </xf>
    <xf numFmtId="0" fontId="27" fillId="0" borderId="0" xfId="0" applyFont="1" applyAlignment="1" applyProtection="1">
      <alignment horizontal="left" vertical="center" wrapText="1"/>
      <protection hidden="1"/>
    </xf>
    <xf numFmtId="0" fontId="31" fillId="0" borderId="23" xfId="0" applyFont="1" applyBorder="1" applyAlignment="1">
      <alignment horizontal="center" vertical="center"/>
    </xf>
    <xf numFmtId="0" fontId="31" fillId="0" borderId="21" xfId="0" applyFont="1" applyBorder="1" applyAlignment="1">
      <alignment horizontal="center" vertical="center"/>
    </xf>
    <xf numFmtId="49" fontId="30" fillId="0" borderId="24" xfId="0" applyNumberFormat="1" applyFont="1" applyBorder="1" applyAlignment="1">
      <alignment horizontal="center" vertical="center"/>
    </xf>
    <xf numFmtId="49" fontId="30" fillId="0" borderId="22" xfId="0" applyNumberFormat="1" applyFont="1" applyBorder="1" applyAlignment="1">
      <alignment horizontal="center" vertical="center"/>
    </xf>
    <xf numFmtId="0" fontId="30" fillId="0" borderId="24" xfId="0" applyFont="1" applyBorder="1" applyAlignment="1">
      <alignment horizontal="center" vertical="center" wrapText="1"/>
    </xf>
    <xf numFmtId="0" fontId="30" fillId="0" borderId="22" xfId="0" applyFont="1" applyBorder="1" applyAlignment="1">
      <alignment horizontal="center" vertical="center" wrapText="1"/>
    </xf>
    <xf numFmtId="9" fontId="56" fillId="0" borderId="24" xfId="0" applyNumberFormat="1" applyFont="1" applyBorder="1" applyAlignment="1">
      <alignment horizontal="center" vertical="center" wrapText="1"/>
    </xf>
    <xf numFmtId="9" fontId="56" fillId="0" borderId="22" xfId="0" applyNumberFormat="1" applyFont="1" applyBorder="1" applyAlignment="1">
      <alignment horizontal="center" vertical="center" wrapText="1"/>
    </xf>
    <xf numFmtId="167" fontId="31" fillId="0" borderId="0" xfId="0" applyNumberFormat="1" applyFont="1" applyAlignment="1" applyProtection="1">
      <alignment horizontal="center" vertical="center" wrapText="1"/>
      <protection locked="0"/>
    </xf>
    <xf numFmtId="9" fontId="56" fillId="0" borderId="15" xfId="0" applyNumberFormat="1" applyFont="1" applyBorder="1" applyAlignment="1">
      <alignment horizontal="center" vertical="center" wrapText="1"/>
    </xf>
    <xf numFmtId="9" fontId="56" fillId="0" borderId="16" xfId="0" applyNumberFormat="1" applyFont="1" applyBorder="1" applyAlignment="1">
      <alignment horizontal="center" vertical="center" wrapText="1"/>
    </xf>
  </cellXfs>
  <cellStyles count="3">
    <cellStyle name="Hyperlink" xfId="1" builtinId="8"/>
    <cellStyle name="Normal" xfId="0" builtinId="0"/>
    <cellStyle name="Percent" xfId="2" builtinId="5"/>
  </cellStyles>
  <dxfs count="1">
    <dxf>
      <font>
        <strike val="0"/>
        <color theme="0" tint="-0.499984740745262"/>
      </font>
    </dxf>
  </dxfs>
  <tableStyles count="0" defaultTableStyle="TableStyleMedium9" defaultPivotStyle="PivotStyleLight16"/>
  <colors>
    <mruColors>
      <color rgb="FF0000CC"/>
      <color rgb="FF000099"/>
      <color rgb="FFFF79BC"/>
      <color rgb="FFFF61B0"/>
      <color rgb="FF00D1CC"/>
      <color rgb="FF008080"/>
      <color rgb="FF4FB8FF"/>
      <color rgb="FFC9E7A7"/>
      <color rgb="FFFF3198"/>
      <color rgb="FFD600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Sheet3!$A$2</c:f>
              <c:strCache>
                <c:ptCount val="1"/>
                <c:pt idx="0">
                  <c:v>Completion Date</c:v>
                </c:pt>
              </c:strCache>
            </c:strRef>
          </c:tx>
          <c:invertIfNegative val="0"/>
          <c:cat>
            <c:strRef>
              <c:f>Sheet3!$D$1:$G$1</c:f>
              <c:strCache>
                <c:ptCount val="4"/>
                <c:pt idx="0">
                  <c:v>MS 3</c:v>
                </c:pt>
                <c:pt idx="1">
                  <c:v>MS 4</c:v>
                </c:pt>
                <c:pt idx="2">
                  <c:v>MS 5</c:v>
                </c:pt>
                <c:pt idx="3">
                  <c:v>MS 6</c:v>
                </c:pt>
              </c:strCache>
            </c:strRef>
          </c:cat>
          <c:val>
            <c:numRef>
              <c:f>Sheet3!$B$2:$G$2</c:f>
              <c:numCache>
                <c:formatCode>[$-409]mmm\-yy;@</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340A-4450-8C58-F775EAF1D07F}"/>
            </c:ext>
          </c:extLst>
        </c:ser>
        <c:dLbls>
          <c:showLegendKey val="0"/>
          <c:showVal val="0"/>
          <c:showCatName val="0"/>
          <c:showSerName val="0"/>
          <c:showPercent val="0"/>
          <c:showBubbleSize val="0"/>
        </c:dLbls>
        <c:gapWidth val="150"/>
        <c:axId val="435566288"/>
        <c:axId val="435566848"/>
      </c:barChart>
      <c:catAx>
        <c:axId val="435566288"/>
        <c:scaling>
          <c:orientation val="minMax"/>
        </c:scaling>
        <c:delete val="0"/>
        <c:axPos val="b"/>
        <c:numFmt formatCode="General" sourceLinked="0"/>
        <c:majorTickMark val="out"/>
        <c:minorTickMark val="none"/>
        <c:tickLblPos val="nextTo"/>
        <c:crossAx val="435566848"/>
        <c:crosses val="autoZero"/>
        <c:auto val="1"/>
        <c:lblAlgn val="ctr"/>
        <c:lblOffset val="100"/>
        <c:noMultiLvlLbl val="0"/>
      </c:catAx>
      <c:valAx>
        <c:axId val="435566848"/>
        <c:scaling>
          <c:orientation val="minMax"/>
        </c:scaling>
        <c:delete val="0"/>
        <c:axPos val="l"/>
        <c:majorGridlines/>
        <c:numFmt formatCode="[$-409]mmm\-yy;@" sourceLinked="1"/>
        <c:majorTickMark val="out"/>
        <c:minorTickMark val="none"/>
        <c:tickLblPos val="nextTo"/>
        <c:crossAx val="4355662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800" b="1" i="0" u="none" strike="noStrike" baseline="0">
                <a:solidFill>
                  <a:srgbClr val="000000"/>
                </a:solidFill>
                <a:latin typeface="Calibri"/>
                <a:ea typeface="Calibri"/>
                <a:cs typeface="Calibri"/>
              </a:defRPr>
            </a:pPr>
            <a:r>
              <a:rPr lang="en-US"/>
              <a:t>Estimated Date of Completion by Milestone</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1"/>
          <c:order val="0"/>
          <c:tx>
            <c:strRef>
              <c:f>Sheet3!$D$1</c:f>
              <c:strCache>
                <c:ptCount val="1"/>
                <c:pt idx="0">
                  <c:v>MS 3</c:v>
                </c:pt>
              </c:strCache>
            </c:strRef>
          </c:tx>
          <c:invertIfNegative val="0"/>
          <c:cat>
            <c:strRef>
              <c:f>Sheet3!$A$2:$C$2</c:f>
              <c:strCache>
                <c:ptCount val="1"/>
                <c:pt idx="0">
                  <c:v>Completion Date</c:v>
                </c:pt>
              </c:strCache>
            </c:strRef>
          </c:cat>
          <c:val>
            <c:numRef>
              <c:f>Sheet3!$D$2</c:f>
              <c:numCache>
                <c:formatCode>[$-409]mmm\-yy;@</c:formatCode>
                <c:ptCount val="1"/>
                <c:pt idx="0">
                  <c:v>0</c:v>
                </c:pt>
              </c:numCache>
            </c:numRef>
          </c:val>
          <c:extLst>
            <c:ext xmlns:c16="http://schemas.microsoft.com/office/drawing/2014/chart" uri="{C3380CC4-5D6E-409C-BE32-E72D297353CC}">
              <c16:uniqueId val="{00000000-9E09-4B35-AF0E-185AF3DFE62B}"/>
            </c:ext>
          </c:extLst>
        </c:ser>
        <c:ser>
          <c:idx val="0"/>
          <c:order val="1"/>
          <c:tx>
            <c:strRef>
              <c:f>Sheet3!$E$1</c:f>
              <c:strCache>
                <c:ptCount val="1"/>
                <c:pt idx="0">
                  <c:v>MS 4</c:v>
                </c:pt>
              </c:strCache>
            </c:strRef>
          </c:tx>
          <c:invertIfNegative val="0"/>
          <c:cat>
            <c:strRef>
              <c:f>Sheet3!$A$2:$C$2</c:f>
              <c:strCache>
                <c:ptCount val="1"/>
                <c:pt idx="0">
                  <c:v>Completion Date</c:v>
                </c:pt>
              </c:strCache>
            </c:strRef>
          </c:cat>
          <c:val>
            <c:numRef>
              <c:f>Sheet3!$E$2</c:f>
              <c:numCache>
                <c:formatCode>[$-409]mmm\-yy;@</c:formatCode>
                <c:ptCount val="1"/>
                <c:pt idx="0">
                  <c:v>0</c:v>
                </c:pt>
              </c:numCache>
            </c:numRef>
          </c:val>
          <c:extLst>
            <c:ext xmlns:c16="http://schemas.microsoft.com/office/drawing/2014/chart" uri="{C3380CC4-5D6E-409C-BE32-E72D297353CC}">
              <c16:uniqueId val="{00000001-9E09-4B35-AF0E-185AF3DFE62B}"/>
            </c:ext>
          </c:extLst>
        </c:ser>
        <c:ser>
          <c:idx val="2"/>
          <c:order val="2"/>
          <c:tx>
            <c:strRef>
              <c:f>Sheet3!$F$1</c:f>
              <c:strCache>
                <c:ptCount val="1"/>
                <c:pt idx="0">
                  <c:v>MS 5</c:v>
                </c:pt>
              </c:strCache>
            </c:strRef>
          </c:tx>
          <c:invertIfNegative val="0"/>
          <c:cat>
            <c:strRef>
              <c:f>Sheet3!$A$2:$C$2</c:f>
              <c:strCache>
                <c:ptCount val="1"/>
                <c:pt idx="0">
                  <c:v>Completion Date</c:v>
                </c:pt>
              </c:strCache>
            </c:strRef>
          </c:cat>
          <c:val>
            <c:numRef>
              <c:f>Sheet3!$F$2</c:f>
              <c:numCache>
                <c:formatCode>[$-409]mmm\-yy;@</c:formatCode>
                <c:ptCount val="1"/>
                <c:pt idx="0">
                  <c:v>0</c:v>
                </c:pt>
              </c:numCache>
            </c:numRef>
          </c:val>
          <c:extLst>
            <c:ext xmlns:c16="http://schemas.microsoft.com/office/drawing/2014/chart" uri="{C3380CC4-5D6E-409C-BE32-E72D297353CC}">
              <c16:uniqueId val="{00000002-9E09-4B35-AF0E-185AF3DFE62B}"/>
            </c:ext>
          </c:extLst>
        </c:ser>
        <c:ser>
          <c:idx val="3"/>
          <c:order val="3"/>
          <c:tx>
            <c:strRef>
              <c:f>Sheet3!$G$1</c:f>
              <c:strCache>
                <c:ptCount val="1"/>
                <c:pt idx="0">
                  <c:v>MS 6</c:v>
                </c:pt>
              </c:strCache>
            </c:strRef>
          </c:tx>
          <c:invertIfNegative val="0"/>
          <c:cat>
            <c:strRef>
              <c:f>Sheet3!$A$2:$C$2</c:f>
              <c:strCache>
                <c:ptCount val="1"/>
                <c:pt idx="0">
                  <c:v>Completion Date</c:v>
                </c:pt>
              </c:strCache>
            </c:strRef>
          </c:cat>
          <c:val>
            <c:numRef>
              <c:f>Sheet3!$G$2</c:f>
              <c:numCache>
                <c:formatCode>[$-409]mmm\-yy;@</c:formatCode>
                <c:ptCount val="1"/>
                <c:pt idx="0">
                  <c:v>0</c:v>
                </c:pt>
              </c:numCache>
            </c:numRef>
          </c:val>
          <c:extLst>
            <c:ext xmlns:c16="http://schemas.microsoft.com/office/drawing/2014/chart" uri="{C3380CC4-5D6E-409C-BE32-E72D297353CC}">
              <c16:uniqueId val="{00000003-9E09-4B35-AF0E-185AF3DFE62B}"/>
            </c:ext>
          </c:extLst>
        </c:ser>
        <c:dLbls>
          <c:showLegendKey val="0"/>
          <c:showVal val="0"/>
          <c:showCatName val="0"/>
          <c:showSerName val="0"/>
          <c:showPercent val="0"/>
          <c:showBubbleSize val="0"/>
        </c:dLbls>
        <c:gapWidth val="150"/>
        <c:shape val="box"/>
        <c:axId val="525870880"/>
        <c:axId val="525871440"/>
        <c:axId val="0"/>
      </c:bar3DChart>
      <c:catAx>
        <c:axId val="525870880"/>
        <c:scaling>
          <c:orientation val="minMax"/>
        </c:scaling>
        <c:delete val="1"/>
        <c:axPos val="b"/>
        <c:numFmt formatCode="General" sourceLinked="0"/>
        <c:majorTickMark val="out"/>
        <c:minorTickMark val="none"/>
        <c:tickLblPos val="nextTo"/>
        <c:crossAx val="525871440"/>
        <c:crosses val="autoZero"/>
        <c:auto val="1"/>
        <c:lblAlgn val="ctr"/>
        <c:lblOffset val="100"/>
        <c:noMultiLvlLbl val="0"/>
      </c:catAx>
      <c:valAx>
        <c:axId val="525871440"/>
        <c:scaling>
          <c:orientation val="minMax"/>
          <c:max val="43000"/>
          <c:min val="40724"/>
        </c:scaling>
        <c:delete val="0"/>
        <c:axPos val="l"/>
        <c:majorGridlines/>
        <c:numFmt formatCode="[$-409]mmm\-yy;@"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25870880"/>
        <c:crosses val="autoZero"/>
        <c:crossBetween val="between"/>
        <c:majorUnit val="300"/>
      </c:valAx>
      <c:spPr>
        <a:noFill/>
        <a:ln w="25400">
          <a:noFill/>
        </a:ln>
      </c:spPr>
    </c:plotArea>
    <c:legend>
      <c:legendPos val="r"/>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33" l="0.70000000000000029" r="0.70000000000000029" t="0.75000000000000033" header="0.30000000000000016" footer="0.30000000000000016"/>
    <c:pageSetup/>
  </c:printSettings>
</c:chartSpace>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584200</xdr:colOff>
      <xdr:row>0</xdr:row>
      <xdr:rowOff>129726</xdr:rowOff>
    </xdr:from>
    <xdr:to>
      <xdr:col>8</xdr:col>
      <xdr:colOff>80240</xdr:colOff>
      <xdr:row>5</xdr:row>
      <xdr:rowOff>31910</xdr:rowOff>
    </xdr:to>
    <xdr:pic>
      <xdr:nvPicPr>
        <xdr:cNvPr id="3" name="Picture 5">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1765300" y="129726"/>
          <a:ext cx="3039340" cy="9213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1104900</xdr:colOff>
      <xdr:row>0</xdr:row>
      <xdr:rowOff>4</xdr:rowOff>
    </xdr:from>
    <xdr:to>
      <xdr:col>5</xdr:col>
      <xdr:colOff>907472</xdr:colOff>
      <xdr:row>4</xdr:row>
      <xdr:rowOff>171445</xdr:rowOff>
    </xdr:to>
    <xdr:pic>
      <xdr:nvPicPr>
        <xdr:cNvPr id="2802" name="Picture 4">
          <a:extLst>
            <a:ext uri="{FF2B5EF4-FFF2-40B4-BE49-F238E27FC236}">
              <a16:creationId xmlns:a16="http://schemas.microsoft.com/office/drawing/2014/main" id="{00000000-0008-0000-0100-0000F20A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6317673" y="4"/>
          <a:ext cx="3136322" cy="9507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1152525</xdr:colOff>
      <xdr:row>37</xdr:row>
      <xdr:rowOff>28579</xdr:rowOff>
    </xdr:from>
    <xdr:to>
      <xdr:col>5</xdr:col>
      <xdr:colOff>955097</xdr:colOff>
      <xdr:row>41</xdr:row>
      <xdr:rowOff>9520</xdr:rowOff>
    </xdr:to>
    <xdr:pic>
      <xdr:nvPicPr>
        <xdr:cNvPr id="2803" name="Picture 5">
          <a:extLst>
            <a:ext uri="{FF2B5EF4-FFF2-40B4-BE49-F238E27FC236}">
              <a16:creationId xmlns:a16="http://schemas.microsoft.com/office/drawing/2014/main" id="{00000000-0008-0000-0100-0000F30A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6365298" y="8323988"/>
          <a:ext cx="3136322" cy="9507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4</xdr:col>
          <xdr:colOff>45720</xdr:colOff>
          <xdr:row>7</xdr:row>
          <xdr:rowOff>144780</xdr:rowOff>
        </xdr:from>
        <xdr:to>
          <xdr:col>4</xdr:col>
          <xdr:colOff>838200</xdr:colOff>
          <xdr:row>8</xdr:row>
          <xdr:rowOff>106680</xdr:rowOff>
        </xdr:to>
        <xdr:sp macro="" textlink="">
          <xdr:nvSpPr>
            <xdr:cNvPr id="2196" name="Check Box 148" hidden="1">
              <a:extLst>
                <a:ext uri="{63B3BB69-23CF-44E3-9099-C40C66FF867C}">
                  <a14:compatExt spid="_x0000_s2196"/>
                </a:ext>
                <a:ext uri="{FF2B5EF4-FFF2-40B4-BE49-F238E27FC236}">
                  <a16:creationId xmlns:a16="http://schemas.microsoft.com/office/drawing/2014/main" id="{00000000-0008-0000-0100-00009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Retailer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45720</xdr:colOff>
          <xdr:row>8</xdr:row>
          <xdr:rowOff>121920</xdr:rowOff>
        </xdr:from>
        <xdr:to>
          <xdr:col>4</xdr:col>
          <xdr:colOff>1249680</xdr:colOff>
          <xdr:row>9</xdr:row>
          <xdr:rowOff>152400</xdr:rowOff>
        </xdr:to>
        <xdr:sp macro="" textlink="">
          <xdr:nvSpPr>
            <xdr:cNvPr id="2197" name="Check Box 149" hidden="1">
              <a:extLst>
                <a:ext uri="{63B3BB69-23CF-44E3-9099-C40C66FF867C}">
                  <a14:compatExt spid="_x0000_s2197"/>
                </a:ext>
                <a:ext uri="{FF2B5EF4-FFF2-40B4-BE49-F238E27FC236}">
                  <a16:creationId xmlns:a16="http://schemas.microsoft.com/office/drawing/2014/main" id="{00000000-0008-0000-0100-00009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Telecommunications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45720</xdr:colOff>
          <xdr:row>9</xdr:row>
          <xdr:rowOff>144780</xdr:rowOff>
        </xdr:from>
        <xdr:to>
          <xdr:col>4</xdr:col>
          <xdr:colOff>1440180</xdr:colOff>
          <xdr:row>10</xdr:row>
          <xdr:rowOff>121920</xdr:rowOff>
        </xdr:to>
        <xdr:sp macro="" textlink="">
          <xdr:nvSpPr>
            <xdr:cNvPr id="2198" name="Check Box 150" hidden="1">
              <a:extLst>
                <a:ext uri="{63B3BB69-23CF-44E3-9099-C40C66FF867C}">
                  <a14:compatExt spid="_x0000_s2198"/>
                </a:ext>
                <a:ext uri="{FF2B5EF4-FFF2-40B4-BE49-F238E27FC236}">
                  <a16:creationId xmlns:a16="http://schemas.microsoft.com/office/drawing/2014/main" id="{00000000-0008-0000-0100-00009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Grocery &amp; Supermarkets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45720</xdr:colOff>
          <xdr:row>10</xdr:row>
          <xdr:rowOff>121920</xdr:rowOff>
        </xdr:from>
        <xdr:to>
          <xdr:col>4</xdr:col>
          <xdr:colOff>868680</xdr:colOff>
          <xdr:row>11</xdr:row>
          <xdr:rowOff>106680</xdr:rowOff>
        </xdr:to>
        <xdr:sp macro="" textlink="">
          <xdr:nvSpPr>
            <xdr:cNvPr id="2199" name="Check Box 151" hidden="1">
              <a:extLst>
                <a:ext uri="{63B3BB69-23CF-44E3-9099-C40C66FF867C}">
                  <a14:compatExt spid="_x0000_s2199"/>
                </a:ext>
                <a:ext uri="{FF2B5EF4-FFF2-40B4-BE49-F238E27FC236}">
                  <a16:creationId xmlns:a16="http://schemas.microsoft.com/office/drawing/2014/main" id="{00000000-0008-0000-0100-00009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Petroleum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45720</xdr:colOff>
          <xdr:row>7</xdr:row>
          <xdr:rowOff>144780</xdr:rowOff>
        </xdr:from>
        <xdr:to>
          <xdr:col>5</xdr:col>
          <xdr:colOff>1097280</xdr:colOff>
          <xdr:row>8</xdr:row>
          <xdr:rowOff>106680</xdr:rowOff>
        </xdr:to>
        <xdr:sp macro="" textlink="">
          <xdr:nvSpPr>
            <xdr:cNvPr id="2200" name="Check Box 152" hidden="1">
              <a:extLst>
                <a:ext uri="{63B3BB69-23CF-44E3-9099-C40C66FF867C}">
                  <a14:compatExt spid="_x0000_s2200"/>
                </a:ext>
                <a:ext uri="{FF2B5EF4-FFF2-40B4-BE49-F238E27FC236}">
                  <a16:creationId xmlns:a16="http://schemas.microsoft.com/office/drawing/2014/main" id="{00000000-0008-0000-0100-00009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E-Commerce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45720</xdr:colOff>
          <xdr:row>8</xdr:row>
          <xdr:rowOff>121920</xdr:rowOff>
        </xdr:from>
        <xdr:to>
          <xdr:col>5</xdr:col>
          <xdr:colOff>1402080</xdr:colOff>
          <xdr:row>9</xdr:row>
          <xdr:rowOff>152400</xdr:rowOff>
        </xdr:to>
        <xdr:sp macro="" textlink="">
          <xdr:nvSpPr>
            <xdr:cNvPr id="2201" name="Check Box 153" hidden="1">
              <a:extLst>
                <a:ext uri="{63B3BB69-23CF-44E3-9099-C40C66FF867C}">
                  <a14:compatExt spid="_x0000_s2201"/>
                </a:ext>
                <a:ext uri="{FF2B5EF4-FFF2-40B4-BE49-F238E27FC236}">
                  <a16:creationId xmlns:a16="http://schemas.microsoft.com/office/drawing/2014/main" id="{00000000-0008-0000-0100-00009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Mail-Telephone Order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45720</xdr:colOff>
          <xdr:row>9</xdr:row>
          <xdr:rowOff>144780</xdr:rowOff>
        </xdr:from>
        <xdr:to>
          <xdr:col>5</xdr:col>
          <xdr:colOff>1440180</xdr:colOff>
          <xdr:row>10</xdr:row>
          <xdr:rowOff>121920</xdr:rowOff>
        </xdr:to>
        <xdr:sp macro="" textlink="">
          <xdr:nvSpPr>
            <xdr:cNvPr id="2202" name="Check Box 154" hidden="1">
              <a:extLst>
                <a:ext uri="{63B3BB69-23CF-44E3-9099-C40C66FF867C}">
                  <a14:compatExt spid="_x0000_s2202"/>
                </a:ext>
                <a:ext uri="{FF2B5EF4-FFF2-40B4-BE49-F238E27FC236}">
                  <a16:creationId xmlns:a16="http://schemas.microsoft.com/office/drawing/2014/main" id="{00000000-0008-0000-0100-00009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Travel &amp; Entertainment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45720</xdr:colOff>
          <xdr:row>10</xdr:row>
          <xdr:rowOff>121920</xdr:rowOff>
        </xdr:from>
        <xdr:to>
          <xdr:col>5</xdr:col>
          <xdr:colOff>1363980</xdr:colOff>
          <xdr:row>11</xdr:row>
          <xdr:rowOff>106680</xdr:rowOff>
        </xdr:to>
        <xdr:sp macro="" textlink="">
          <xdr:nvSpPr>
            <xdr:cNvPr id="2203" name="Check Box 155" hidden="1">
              <a:extLst>
                <a:ext uri="{63B3BB69-23CF-44E3-9099-C40C66FF867C}">
                  <a14:compatExt spid="_x0000_s2203"/>
                </a:ext>
                <a:ext uri="{FF2B5EF4-FFF2-40B4-BE49-F238E27FC236}">
                  <a16:creationId xmlns:a16="http://schemas.microsoft.com/office/drawing/2014/main" id="{00000000-0008-0000-0100-00009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Others (Please Specify)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45720</xdr:colOff>
          <xdr:row>7</xdr:row>
          <xdr:rowOff>144780</xdr:rowOff>
        </xdr:from>
        <xdr:to>
          <xdr:col>4</xdr:col>
          <xdr:colOff>838200</xdr:colOff>
          <xdr:row>8</xdr:row>
          <xdr:rowOff>106680</xdr:rowOff>
        </xdr:to>
        <xdr:sp macro="" textlink="">
          <xdr:nvSpPr>
            <xdr:cNvPr id="2204" name="Check Box 156" hidden="1">
              <a:extLst>
                <a:ext uri="{63B3BB69-23CF-44E3-9099-C40C66FF867C}">
                  <a14:compatExt spid="_x0000_s2204"/>
                </a:ext>
                <a:ext uri="{FF2B5EF4-FFF2-40B4-BE49-F238E27FC236}">
                  <a16:creationId xmlns:a16="http://schemas.microsoft.com/office/drawing/2014/main" id="{00000000-0008-0000-0100-00009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Retailer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45720</xdr:colOff>
          <xdr:row>10</xdr:row>
          <xdr:rowOff>121920</xdr:rowOff>
        </xdr:from>
        <xdr:to>
          <xdr:col>5</xdr:col>
          <xdr:colOff>1866900</xdr:colOff>
          <xdr:row>11</xdr:row>
          <xdr:rowOff>106680</xdr:rowOff>
        </xdr:to>
        <xdr:sp macro="" textlink="">
          <xdr:nvSpPr>
            <xdr:cNvPr id="2205" name="Check Box 157" hidden="1">
              <a:extLst>
                <a:ext uri="{63B3BB69-23CF-44E3-9099-C40C66FF867C}">
                  <a14:compatExt spid="_x0000_s2205"/>
                </a:ext>
                <a:ext uri="{FF2B5EF4-FFF2-40B4-BE49-F238E27FC236}">
                  <a16:creationId xmlns:a16="http://schemas.microsoft.com/office/drawing/2014/main" id="{00000000-0008-0000-0100-00009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Others (Please Specify)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45720</xdr:colOff>
          <xdr:row>15</xdr:row>
          <xdr:rowOff>144780</xdr:rowOff>
        </xdr:from>
        <xdr:to>
          <xdr:col>4</xdr:col>
          <xdr:colOff>1363980</xdr:colOff>
          <xdr:row>16</xdr:row>
          <xdr:rowOff>106680</xdr:rowOff>
        </xdr:to>
        <xdr:sp macro="" textlink="">
          <xdr:nvSpPr>
            <xdr:cNvPr id="2206" name="Check Box 158" hidden="1">
              <a:extLst>
                <a:ext uri="{63B3BB69-23CF-44E3-9099-C40C66FF867C}">
                  <a14:compatExt spid="_x0000_s2206"/>
                </a:ext>
                <a:ext uri="{FF2B5EF4-FFF2-40B4-BE49-F238E27FC236}">
                  <a16:creationId xmlns:a16="http://schemas.microsoft.com/office/drawing/2014/main" id="{00000000-0008-0000-0100-00009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Authorization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45720</xdr:colOff>
          <xdr:row>16</xdr:row>
          <xdr:rowOff>121920</xdr:rowOff>
        </xdr:from>
        <xdr:to>
          <xdr:col>4</xdr:col>
          <xdr:colOff>1249680</xdr:colOff>
          <xdr:row>17</xdr:row>
          <xdr:rowOff>106680</xdr:rowOff>
        </xdr:to>
        <xdr:sp macro="" textlink="">
          <xdr:nvSpPr>
            <xdr:cNvPr id="2207" name="Check Box 159" hidden="1">
              <a:extLst>
                <a:ext uri="{63B3BB69-23CF-44E3-9099-C40C66FF867C}">
                  <a14:compatExt spid="_x0000_s2207"/>
                </a:ext>
                <a:ext uri="{FF2B5EF4-FFF2-40B4-BE49-F238E27FC236}">
                  <a16:creationId xmlns:a16="http://schemas.microsoft.com/office/drawing/2014/main" id="{00000000-0008-0000-0100-00009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Switching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45720</xdr:colOff>
          <xdr:row>17</xdr:row>
          <xdr:rowOff>121920</xdr:rowOff>
        </xdr:from>
        <xdr:to>
          <xdr:col>4</xdr:col>
          <xdr:colOff>1440180</xdr:colOff>
          <xdr:row>18</xdr:row>
          <xdr:rowOff>106680</xdr:rowOff>
        </xdr:to>
        <xdr:sp macro="" textlink="">
          <xdr:nvSpPr>
            <xdr:cNvPr id="2208" name="Check Box 160" hidden="1">
              <a:extLst>
                <a:ext uri="{63B3BB69-23CF-44E3-9099-C40C66FF867C}">
                  <a14:compatExt spid="_x0000_s2208"/>
                </a:ext>
                <a:ext uri="{FF2B5EF4-FFF2-40B4-BE49-F238E27FC236}">
                  <a16:creationId xmlns:a16="http://schemas.microsoft.com/office/drawing/2014/main" id="{00000000-0008-0000-0100-0000A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IPSP (E-Commerce)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45720</xdr:colOff>
          <xdr:row>18</xdr:row>
          <xdr:rowOff>121920</xdr:rowOff>
        </xdr:from>
        <xdr:to>
          <xdr:col>4</xdr:col>
          <xdr:colOff>1135380</xdr:colOff>
          <xdr:row>19</xdr:row>
          <xdr:rowOff>106680</xdr:rowOff>
        </xdr:to>
        <xdr:sp macro="" textlink="">
          <xdr:nvSpPr>
            <xdr:cNvPr id="2209" name="Check Box 161" hidden="1">
              <a:extLst>
                <a:ext uri="{63B3BB69-23CF-44E3-9099-C40C66FF867C}">
                  <a14:compatExt spid="_x0000_s2209"/>
                </a:ext>
                <a:ext uri="{FF2B5EF4-FFF2-40B4-BE49-F238E27FC236}">
                  <a16:creationId xmlns:a16="http://schemas.microsoft.com/office/drawing/2014/main" id="{00000000-0008-0000-0100-0000A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Payment Gateway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45720</xdr:colOff>
          <xdr:row>19</xdr:row>
          <xdr:rowOff>121920</xdr:rowOff>
        </xdr:from>
        <xdr:to>
          <xdr:col>4</xdr:col>
          <xdr:colOff>1097280</xdr:colOff>
          <xdr:row>20</xdr:row>
          <xdr:rowOff>106680</xdr:rowOff>
        </xdr:to>
        <xdr:sp macro="" textlink="">
          <xdr:nvSpPr>
            <xdr:cNvPr id="2210" name="Check Box 162" hidden="1">
              <a:extLst>
                <a:ext uri="{63B3BB69-23CF-44E3-9099-C40C66FF867C}">
                  <a14:compatExt spid="_x0000_s2210"/>
                </a:ext>
                <a:ext uri="{FF2B5EF4-FFF2-40B4-BE49-F238E27FC236}">
                  <a16:creationId xmlns:a16="http://schemas.microsoft.com/office/drawing/2014/main" id="{00000000-0008-0000-0100-0000A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Hosting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45720</xdr:colOff>
          <xdr:row>20</xdr:row>
          <xdr:rowOff>121920</xdr:rowOff>
        </xdr:from>
        <xdr:to>
          <xdr:col>4</xdr:col>
          <xdr:colOff>1440180</xdr:colOff>
          <xdr:row>21</xdr:row>
          <xdr:rowOff>106680</xdr:rowOff>
        </xdr:to>
        <xdr:sp macro="" textlink="">
          <xdr:nvSpPr>
            <xdr:cNvPr id="2211" name="Check Box 163" hidden="1">
              <a:extLst>
                <a:ext uri="{63B3BB69-23CF-44E3-9099-C40C66FF867C}">
                  <a14:compatExt spid="_x0000_s2211"/>
                </a:ext>
                <a:ext uri="{FF2B5EF4-FFF2-40B4-BE49-F238E27FC236}">
                  <a16:creationId xmlns:a16="http://schemas.microsoft.com/office/drawing/2014/main" id="{00000000-0008-0000-0100-0000A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Issuing /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45720</xdr:colOff>
          <xdr:row>15</xdr:row>
          <xdr:rowOff>144780</xdr:rowOff>
        </xdr:from>
        <xdr:to>
          <xdr:col>5</xdr:col>
          <xdr:colOff>1287780</xdr:colOff>
          <xdr:row>16</xdr:row>
          <xdr:rowOff>106680</xdr:rowOff>
        </xdr:to>
        <xdr:sp macro="" textlink="">
          <xdr:nvSpPr>
            <xdr:cNvPr id="2212" name="Check Box 164" hidden="1">
              <a:extLst>
                <a:ext uri="{63B3BB69-23CF-44E3-9099-C40C66FF867C}">
                  <a14:compatExt spid="_x0000_s2212"/>
                </a:ext>
                <a:ext uri="{FF2B5EF4-FFF2-40B4-BE49-F238E27FC236}">
                  <a16:creationId xmlns:a16="http://schemas.microsoft.com/office/drawing/2014/main" id="{00000000-0008-0000-0100-0000A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Loyalty Programs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45720</xdr:colOff>
          <xdr:row>16</xdr:row>
          <xdr:rowOff>121920</xdr:rowOff>
        </xdr:from>
        <xdr:to>
          <xdr:col>5</xdr:col>
          <xdr:colOff>2065020</xdr:colOff>
          <xdr:row>17</xdr:row>
          <xdr:rowOff>106680</xdr:rowOff>
        </xdr:to>
        <xdr:sp macro="" textlink="">
          <xdr:nvSpPr>
            <xdr:cNvPr id="2213" name="Check Box 165" hidden="1">
              <a:extLst>
                <a:ext uri="{63B3BB69-23CF-44E3-9099-C40C66FF867C}">
                  <a14:compatExt spid="_x0000_s2213"/>
                </a:ext>
                <a:ext uri="{FF2B5EF4-FFF2-40B4-BE49-F238E27FC236}">
                  <a16:creationId xmlns:a16="http://schemas.microsoft.com/office/drawing/2014/main" id="{00000000-0008-0000-0100-0000A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3D Secure Access Control Server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45720</xdr:colOff>
          <xdr:row>17</xdr:row>
          <xdr:rowOff>121920</xdr:rowOff>
        </xdr:from>
        <xdr:to>
          <xdr:col>5</xdr:col>
          <xdr:colOff>2202180</xdr:colOff>
          <xdr:row>18</xdr:row>
          <xdr:rowOff>106680</xdr:rowOff>
        </xdr:to>
        <xdr:sp macro="" textlink="">
          <xdr:nvSpPr>
            <xdr:cNvPr id="2214" name="Check Box 166" hidden="1">
              <a:extLst>
                <a:ext uri="{63B3BB69-23CF-44E3-9099-C40C66FF867C}">
                  <a14:compatExt spid="_x0000_s2214"/>
                </a:ext>
                <a:ext uri="{FF2B5EF4-FFF2-40B4-BE49-F238E27FC236}">
                  <a16:creationId xmlns:a16="http://schemas.microsoft.com/office/drawing/2014/main" id="{00000000-0008-0000-0100-0000A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Process Magnetic Stripe Transactions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45720</xdr:colOff>
          <xdr:row>18</xdr:row>
          <xdr:rowOff>121920</xdr:rowOff>
        </xdr:from>
        <xdr:to>
          <xdr:col>5</xdr:col>
          <xdr:colOff>1798320</xdr:colOff>
          <xdr:row>19</xdr:row>
          <xdr:rowOff>106680</xdr:rowOff>
        </xdr:to>
        <xdr:sp macro="" textlink="">
          <xdr:nvSpPr>
            <xdr:cNvPr id="2215" name="Check Box 167" hidden="1">
              <a:extLst>
                <a:ext uri="{63B3BB69-23CF-44E3-9099-C40C66FF867C}">
                  <a14:compatExt spid="_x0000_s2215"/>
                </a:ext>
                <a:ext uri="{FF2B5EF4-FFF2-40B4-BE49-F238E27FC236}">
                  <a16:creationId xmlns:a16="http://schemas.microsoft.com/office/drawing/2014/main" id="{00000000-0008-0000-0100-0000A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Clearing &amp; Settlement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45720</xdr:colOff>
          <xdr:row>19</xdr:row>
          <xdr:rowOff>121920</xdr:rowOff>
        </xdr:from>
        <xdr:to>
          <xdr:col>5</xdr:col>
          <xdr:colOff>2049780</xdr:colOff>
          <xdr:row>20</xdr:row>
          <xdr:rowOff>106680</xdr:rowOff>
        </xdr:to>
        <xdr:sp macro="" textlink="">
          <xdr:nvSpPr>
            <xdr:cNvPr id="2216" name="Check Box 168" hidden="1">
              <a:extLst>
                <a:ext uri="{63B3BB69-23CF-44E3-9099-C40C66FF867C}">
                  <a14:compatExt spid="_x0000_s2216"/>
                </a:ext>
                <a:ext uri="{FF2B5EF4-FFF2-40B4-BE49-F238E27FC236}">
                  <a16:creationId xmlns:a16="http://schemas.microsoft.com/office/drawing/2014/main" id="{00000000-0008-0000-0100-0000A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Process MO/TO Transactions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45720</xdr:colOff>
          <xdr:row>20</xdr:row>
          <xdr:rowOff>121920</xdr:rowOff>
        </xdr:from>
        <xdr:to>
          <xdr:col>5</xdr:col>
          <xdr:colOff>1866900</xdr:colOff>
          <xdr:row>21</xdr:row>
          <xdr:rowOff>106680</xdr:rowOff>
        </xdr:to>
        <xdr:sp macro="" textlink="">
          <xdr:nvSpPr>
            <xdr:cNvPr id="2217" name="Check Box 169" hidden="1">
              <a:extLst>
                <a:ext uri="{63B3BB69-23CF-44E3-9099-C40C66FF867C}">
                  <a14:compatExt spid="_x0000_s2217"/>
                </a:ext>
                <a:ext uri="{FF2B5EF4-FFF2-40B4-BE49-F238E27FC236}">
                  <a16:creationId xmlns:a16="http://schemas.microsoft.com/office/drawing/2014/main" id="{00000000-0008-0000-0100-0000A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Others (Please Specify)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937260</xdr:colOff>
          <xdr:row>29</xdr:row>
          <xdr:rowOff>45720</xdr:rowOff>
        </xdr:from>
        <xdr:to>
          <xdr:col>5</xdr:col>
          <xdr:colOff>1325880</xdr:colOff>
          <xdr:row>30</xdr:row>
          <xdr:rowOff>30480</xdr:rowOff>
        </xdr:to>
        <xdr:sp macro="" textlink="">
          <xdr:nvSpPr>
            <xdr:cNvPr id="2218" name="Check Box 170" hidden="1">
              <a:extLst>
                <a:ext uri="{63B3BB69-23CF-44E3-9099-C40C66FF867C}">
                  <a14:compatExt spid="_x0000_s2218"/>
                </a:ext>
                <a:ext uri="{FF2B5EF4-FFF2-40B4-BE49-F238E27FC236}">
                  <a16:creationId xmlns:a16="http://schemas.microsoft.com/office/drawing/2014/main" id="{00000000-0008-0000-0100-0000A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1363980</xdr:colOff>
          <xdr:row>29</xdr:row>
          <xdr:rowOff>45720</xdr:rowOff>
        </xdr:from>
        <xdr:to>
          <xdr:col>5</xdr:col>
          <xdr:colOff>1798320</xdr:colOff>
          <xdr:row>30</xdr:row>
          <xdr:rowOff>22860</xdr:rowOff>
        </xdr:to>
        <xdr:sp macro="" textlink="">
          <xdr:nvSpPr>
            <xdr:cNvPr id="2219" name="Check Box 171" hidden="1">
              <a:extLst>
                <a:ext uri="{63B3BB69-23CF-44E3-9099-C40C66FF867C}">
                  <a14:compatExt spid="_x0000_s2219"/>
                </a:ext>
                <a:ext uri="{FF2B5EF4-FFF2-40B4-BE49-F238E27FC236}">
                  <a16:creationId xmlns:a16="http://schemas.microsoft.com/office/drawing/2014/main" id="{00000000-0008-0000-0100-0000A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266700</xdr:colOff>
          <xdr:row>30</xdr:row>
          <xdr:rowOff>45720</xdr:rowOff>
        </xdr:from>
        <xdr:to>
          <xdr:col>4</xdr:col>
          <xdr:colOff>106680</xdr:colOff>
          <xdr:row>31</xdr:row>
          <xdr:rowOff>30480</xdr:rowOff>
        </xdr:to>
        <xdr:sp macro="" textlink="">
          <xdr:nvSpPr>
            <xdr:cNvPr id="2222" name="Check Box 174" hidden="1">
              <a:extLst>
                <a:ext uri="{63B3BB69-23CF-44E3-9099-C40C66FF867C}">
                  <a14:compatExt spid="_x0000_s2222"/>
                </a:ext>
                <a:ext uri="{FF2B5EF4-FFF2-40B4-BE49-F238E27FC236}">
                  <a16:creationId xmlns:a16="http://schemas.microsoft.com/office/drawing/2014/main" id="{00000000-0008-0000-0100-0000A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30</xdr:row>
          <xdr:rowOff>45720</xdr:rowOff>
        </xdr:from>
        <xdr:to>
          <xdr:col>4</xdr:col>
          <xdr:colOff>441960</xdr:colOff>
          <xdr:row>31</xdr:row>
          <xdr:rowOff>22860</xdr:rowOff>
        </xdr:to>
        <xdr:sp macro="" textlink="">
          <xdr:nvSpPr>
            <xdr:cNvPr id="2223" name="Check Box 175" hidden="1">
              <a:extLst>
                <a:ext uri="{63B3BB69-23CF-44E3-9099-C40C66FF867C}">
                  <a14:compatExt spid="_x0000_s2223"/>
                </a:ext>
                <a:ext uri="{FF2B5EF4-FFF2-40B4-BE49-F238E27FC236}">
                  <a16:creationId xmlns:a16="http://schemas.microsoft.com/office/drawing/2014/main" id="{00000000-0008-0000-0100-0000A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xdr:twoCellAnchor editAs="oneCell">
    <xdr:from>
      <xdr:col>1</xdr:col>
      <xdr:colOff>219075</xdr:colOff>
      <xdr:row>59</xdr:row>
      <xdr:rowOff>180974</xdr:rowOff>
    </xdr:from>
    <xdr:to>
      <xdr:col>4</xdr:col>
      <xdr:colOff>2010875</xdr:colOff>
      <xdr:row>64</xdr:row>
      <xdr:rowOff>76199</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514350" y="17135474"/>
          <a:ext cx="7878275" cy="1095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619125</xdr:colOff>
      <xdr:row>8</xdr:row>
      <xdr:rowOff>119062</xdr:rowOff>
    </xdr:from>
    <xdr:to>
      <xdr:col>14</xdr:col>
      <xdr:colOff>152400</xdr:colOff>
      <xdr:row>23</xdr:row>
      <xdr:rowOff>4762</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0</xdr:rowOff>
    </xdr:from>
    <xdr:to>
      <xdr:col>4</xdr:col>
      <xdr:colOff>390525</xdr:colOff>
      <xdr:row>29</xdr:row>
      <xdr:rowOff>28575</xdr:rowOff>
    </xdr:to>
    <xdr:graphicFrame macro="">
      <xdr:nvGraphicFramePr>
        <xdr:cNvPr id="7" name="Chart 4">
          <a:extLst>
            <a:ext uri="{FF2B5EF4-FFF2-40B4-BE49-F238E27FC236}">
              <a16:creationId xmlns:a16="http://schemas.microsoft.com/office/drawing/2014/main" id="{00000000-0008-0000-07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36"/>
  <sheetViews>
    <sheetView showGridLines="0" topLeftCell="A14" workbookViewId="0">
      <selection activeCell="B8" sqref="B8:J8"/>
    </sheetView>
  </sheetViews>
  <sheetFormatPr defaultColWidth="8.88671875" defaultRowHeight="14.4"/>
  <sheetData>
    <row r="2" spans="2:12" ht="16.8">
      <c r="C2" s="1"/>
    </row>
    <row r="3" spans="2:12" ht="18.75" customHeight="1"/>
    <row r="7" spans="2:12" ht="18">
      <c r="B7" s="317" t="s">
        <v>0</v>
      </c>
      <c r="C7" s="318"/>
      <c r="D7" s="318"/>
      <c r="E7" s="318"/>
      <c r="F7" s="318"/>
      <c r="G7" s="318"/>
      <c r="H7" s="318"/>
      <c r="I7" s="318"/>
      <c r="J7" s="318"/>
    </row>
    <row r="8" spans="2:12" ht="18">
      <c r="B8" s="319" t="s">
        <v>1</v>
      </c>
      <c r="C8" s="319"/>
      <c r="D8" s="319"/>
      <c r="E8" s="319"/>
      <c r="F8" s="319"/>
      <c r="G8" s="319"/>
      <c r="H8" s="319"/>
      <c r="I8" s="320"/>
      <c r="J8" s="320"/>
    </row>
    <row r="9" spans="2:12" ht="18.75" customHeight="1">
      <c r="B9" s="321" t="s">
        <v>381</v>
      </c>
      <c r="C9" s="321"/>
      <c r="D9" s="321"/>
      <c r="E9" s="321"/>
      <c r="F9" s="321"/>
      <c r="G9" s="321"/>
      <c r="H9" s="321"/>
      <c r="I9" s="321"/>
    </row>
    <row r="11" spans="2:12">
      <c r="B11" s="2" t="s">
        <v>2</v>
      </c>
      <c r="C11" s="3"/>
      <c r="D11" s="3"/>
      <c r="E11" s="3"/>
      <c r="F11" s="3"/>
      <c r="G11" s="3"/>
      <c r="H11" s="3"/>
      <c r="I11" s="4"/>
    </row>
    <row r="12" spans="2:12">
      <c r="B12" s="5" t="s">
        <v>3</v>
      </c>
      <c r="C12" s="4"/>
      <c r="D12" s="4"/>
      <c r="E12" s="4"/>
      <c r="F12" s="4"/>
      <c r="G12" s="4"/>
      <c r="H12" s="4"/>
      <c r="I12" s="4"/>
    </row>
    <row r="13" spans="2:12">
      <c r="B13" s="5" t="s">
        <v>4</v>
      </c>
      <c r="C13" s="3"/>
      <c r="D13" s="3"/>
      <c r="E13" s="3"/>
      <c r="F13" s="3"/>
      <c r="G13" s="3"/>
      <c r="H13" s="3"/>
      <c r="I13" s="4"/>
    </row>
    <row r="14" spans="2:12">
      <c r="B14" s="4"/>
      <c r="C14" s="4"/>
      <c r="D14" s="4"/>
      <c r="E14" s="4"/>
      <c r="F14" s="4"/>
      <c r="G14" s="4"/>
      <c r="H14" s="4"/>
      <c r="I14" s="4"/>
      <c r="L14" s="6"/>
    </row>
    <row r="15" spans="2:12">
      <c r="B15" s="2" t="s">
        <v>5</v>
      </c>
      <c r="C15" s="3"/>
      <c r="D15" s="3"/>
      <c r="E15" s="3"/>
      <c r="F15" s="3"/>
      <c r="G15" s="3"/>
      <c r="H15" s="3"/>
      <c r="I15" s="4"/>
      <c r="L15" s="7"/>
    </row>
    <row r="16" spans="2:12" ht="42" customHeight="1">
      <c r="B16" s="315" t="s">
        <v>6</v>
      </c>
      <c r="C16" s="315"/>
      <c r="D16" s="315"/>
      <c r="E16" s="315"/>
      <c r="F16" s="315"/>
      <c r="G16" s="315"/>
      <c r="H16" s="315"/>
      <c r="I16" s="315"/>
      <c r="J16" s="316"/>
    </row>
    <row r="17" spans="2:10" ht="21" customHeight="1">
      <c r="B17" s="2" t="s">
        <v>7</v>
      </c>
      <c r="C17" s="4"/>
      <c r="D17" s="4"/>
      <c r="E17" s="4"/>
      <c r="F17" s="4"/>
      <c r="G17" s="4"/>
      <c r="H17" s="4"/>
      <c r="I17" s="4"/>
    </row>
    <row r="18" spans="2:10" ht="46.5" customHeight="1">
      <c r="B18" s="315" t="s">
        <v>128</v>
      </c>
      <c r="C18" s="315"/>
      <c r="D18" s="315"/>
      <c r="E18" s="315"/>
      <c r="F18" s="315"/>
      <c r="G18" s="315"/>
      <c r="H18" s="315"/>
      <c r="I18" s="315"/>
      <c r="J18" s="316"/>
    </row>
    <row r="19" spans="2:10" ht="21" customHeight="1">
      <c r="B19" s="2" t="s">
        <v>8</v>
      </c>
      <c r="C19" s="4"/>
      <c r="D19" s="4"/>
      <c r="E19" s="4"/>
      <c r="F19" s="4"/>
      <c r="G19" s="4"/>
      <c r="H19" s="4"/>
      <c r="I19" s="4"/>
    </row>
    <row r="20" spans="2:10" ht="36" customHeight="1">
      <c r="B20" s="315" t="s">
        <v>65</v>
      </c>
      <c r="C20" s="315"/>
      <c r="D20" s="315"/>
      <c r="E20" s="315"/>
      <c r="F20" s="315"/>
      <c r="G20" s="315"/>
      <c r="H20" s="315"/>
      <c r="I20" s="315"/>
      <c r="J20" s="316"/>
    </row>
    <row r="21" spans="2:10" ht="21" customHeight="1">
      <c r="B21" s="2" t="s">
        <v>9</v>
      </c>
      <c r="C21" s="4"/>
      <c r="D21" s="4"/>
      <c r="E21" s="4"/>
      <c r="F21" s="4"/>
      <c r="G21" s="4"/>
      <c r="H21" s="4"/>
      <c r="I21" s="4"/>
    </row>
    <row r="22" spans="2:10" ht="74.25" customHeight="1">
      <c r="B22" s="315" t="s">
        <v>10</v>
      </c>
      <c r="C22" s="315"/>
      <c r="D22" s="315"/>
      <c r="E22" s="315"/>
      <c r="F22" s="315"/>
      <c r="G22" s="315"/>
      <c r="H22" s="315"/>
      <c r="I22" s="315"/>
      <c r="J22" s="316"/>
    </row>
    <row r="23" spans="2:10" ht="21" customHeight="1">
      <c r="B23" s="2" t="s">
        <v>11</v>
      </c>
      <c r="C23" s="4"/>
      <c r="D23" s="4"/>
      <c r="E23" s="4"/>
      <c r="F23" s="4"/>
      <c r="G23" s="4"/>
      <c r="H23" s="4"/>
      <c r="I23" s="4"/>
    </row>
    <row r="24" spans="2:10" ht="89.25" customHeight="1">
      <c r="B24" s="315" t="s">
        <v>129</v>
      </c>
      <c r="C24" s="315"/>
      <c r="D24" s="315"/>
      <c r="E24" s="315"/>
      <c r="F24" s="315"/>
      <c r="G24" s="315"/>
      <c r="H24" s="315"/>
      <c r="I24" s="315"/>
      <c r="J24" s="316"/>
    </row>
    <row r="25" spans="2:10" ht="6" customHeight="1">
      <c r="B25" s="4"/>
      <c r="C25" s="4"/>
      <c r="D25" s="4"/>
      <c r="E25" s="4"/>
      <c r="F25" s="4"/>
      <c r="G25" s="4"/>
      <c r="H25" s="4"/>
      <c r="I25" s="4"/>
    </row>
    <row r="26" spans="2:10" ht="89.25" customHeight="1">
      <c r="B26" s="315" t="s">
        <v>12</v>
      </c>
      <c r="C26" s="315"/>
      <c r="D26" s="315"/>
      <c r="E26" s="315"/>
      <c r="F26" s="315"/>
      <c r="G26" s="315"/>
      <c r="H26" s="315"/>
      <c r="I26" s="315"/>
      <c r="J26" s="316"/>
    </row>
    <row r="33" customFormat="1"/>
    <row r="34" customFormat="1"/>
    <row r="35" customFormat="1"/>
    <row r="36" customFormat="1"/>
  </sheetData>
  <sheetProtection algorithmName="SHA-512" hashValue="eqsdO8Agwt7ARrOUDWZRtvuM84MAVJkKmknjwXePjfThqZfsDwzaW1mAV1+9y5Zv9Kfb+y4GUI9Tt5e1DjzA5g==" saltValue="uR/qkT5zXFALG51PoTYrEA==" spinCount="100000" sheet="1" objects="1" scenarios="1"/>
  <customSheetViews>
    <customSheetView guid="{7918981E-CC23-463A-892E-0C6055818021}" showGridLines="0" topLeftCell="A8">
      <selection activeCell="B26" sqref="B26:J26"/>
      <pageMargins left="0.7" right="0.7" top="0.75" bottom="0.75" header="0.3" footer="0.3"/>
      <pageSetup scale="98" orientation="portrait"/>
      <headerFooter>
        <oddFooter>&amp;L&amp;9PCI Security Standards Council &amp;XTM&amp;R&amp;9PCI SSC Prioritized Approach for DSS 1.2</oddFooter>
      </headerFooter>
    </customSheetView>
    <customSheetView guid="{E4AA2D9E-8D22-4EA1-A99B-E112FEE541E1}"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9BB45C5B-6A5F-4B98-8D16-C0C2935BCD85}"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42AF8D0F-132E-4BC7-8682-EF8B74E55C81}"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4D8806A1-D4F8-4D82-9B41-7AEF1C14655B}"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31C4550C-6E26-4878-8D23-FB37881679D8}"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92105224-40AA-407C-A4D8-DA77255BD086}"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5118FE63-65F9-4D1E-A848-7B26E5B01EBD}"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05CFFA2E-9E21-4401-92B8-311FFAFA2791}" showGridLines="0" topLeftCell="A8">
      <selection activeCell="B26" sqref="B26:J26"/>
      <pageMargins left="0.7" right="0.7" top="0.75" bottom="0.75" header="0.3" footer="0.3"/>
      <pageSetup scale="98" orientation="portrait"/>
      <headerFooter>
        <oddFooter>&amp;L&amp;9PCI Security Standards Council &amp;XTM&amp;R&amp;9PCI SSC Prioritized Approach for DSS 1.2</oddFooter>
      </headerFooter>
    </customSheetView>
  </customSheetViews>
  <mergeCells count="9">
    <mergeCell ref="B22:J22"/>
    <mergeCell ref="B24:J24"/>
    <mergeCell ref="B26:J26"/>
    <mergeCell ref="B7:J7"/>
    <mergeCell ref="B8:J8"/>
    <mergeCell ref="B16:J16"/>
    <mergeCell ref="B18:J18"/>
    <mergeCell ref="B20:J20"/>
    <mergeCell ref="B9:I9"/>
  </mergeCells>
  <pageMargins left="0.70866141732283472" right="0.70866141732283472" top="0.74803149606299213" bottom="0.74803149606299213" header="0.31496062992125984" footer="0.31496062992125984"/>
  <pageSetup scale="98" orientation="portrait" r:id="rId1"/>
  <headerFooter>
    <oddFooter>&amp;L&amp;9PCI Security Standards Council®&amp;R&amp;9PCI SSC Prioritized Approach for PCI DSS v.3.2.1</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I60"/>
  <sheetViews>
    <sheetView showGridLines="0" topLeftCell="A49" zoomScaleNormal="100" zoomScalePageLayoutView="110" workbookViewId="0">
      <selection activeCell="B5" sqref="B5:D5"/>
    </sheetView>
  </sheetViews>
  <sheetFormatPr defaultColWidth="9.109375" defaultRowHeight="14.4"/>
  <cols>
    <col min="1" max="1" width="4.44140625" style="30" customWidth="1"/>
    <col min="2" max="2" width="26.44140625" style="30" customWidth="1"/>
    <col min="3" max="3" width="46.5546875" style="30" customWidth="1"/>
    <col min="4" max="4" width="18.33203125" style="30" customWidth="1"/>
    <col min="5" max="5" width="31.6640625" style="30" customWidth="1"/>
    <col min="6" max="6" width="45.6640625" style="30" customWidth="1"/>
    <col min="7" max="7" width="9.109375" style="30"/>
    <col min="8" max="8" width="17" style="30" bestFit="1" customWidth="1"/>
    <col min="9" max="16384" width="9.109375" style="30"/>
  </cols>
  <sheetData>
    <row r="3" spans="2:7" ht="15.6">
      <c r="C3" s="31"/>
    </row>
    <row r="4" spans="2:7" ht="15.6">
      <c r="C4" s="31"/>
    </row>
    <row r="5" spans="2:7" ht="21">
      <c r="B5" s="322" t="s">
        <v>27</v>
      </c>
      <c r="C5" s="323"/>
      <c r="D5" s="323"/>
      <c r="G5" s="32" t="s">
        <v>22</v>
      </c>
    </row>
    <row r="7" spans="2:7">
      <c r="B7" s="33" t="s">
        <v>28</v>
      </c>
      <c r="E7" s="33" t="s">
        <v>29</v>
      </c>
      <c r="F7" s="34"/>
      <c r="G7" s="34"/>
    </row>
    <row r="8" spans="2:7" ht="20.100000000000001" customHeight="1">
      <c r="B8" s="34"/>
      <c r="E8" s="34"/>
      <c r="F8" s="34"/>
      <c r="G8" s="34"/>
    </row>
    <row r="9" spans="2:7" ht="15" customHeight="1">
      <c r="B9" s="34"/>
      <c r="C9" s="34"/>
      <c r="D9" s="34"/>
      <c r="E9" s="34"/>
      <c r="F9" s="34"/>
      <c r="G9" s="34"/>
    </row>
    <row r="10" spans="2:7" ht="20.100000000000001" customHeight="1">
      <c r="B10" s="34" t="s">
        <v>30</v>
      </c>
      <c r="C10" s="16"/>
      <c r="D10" s="34"/>
      <c r="E10" s="35"/>
      <c r="F10" s="35"/>
      <c r="G10" s="34"/>
    </row>
    <row r="11" spans="2:7" ht="20.100000000000001" customHeight="1">
      <c r="B11" s="34" t="s">
        <v>31</v>
      </c>
      <c r="C11" s="17"/>
      <c r="D11" s="34"/>
      <c r="E11" s="35"/>
      <c r="F11" s="35"/>
      <c r="G11" s="34"/>
    </row>
    <row r="12" spans="2:7" ht="20.100000000000001" customHeight="1">
      <c r="B12" s="34" t="s">
        <v>32</v>
      </c>
      <c r="C12" s="17"/>
      <c r="D12" s="34"/>
      <c r="E12" s="35"/>
      <c r="F12" s="22"/>
      <c r="G12" s="34"/>
    </row>
    <row r="13" spans="2:7" ht="20.100000000000001" customHeight="1">
      <c r="B13" s="34" t="s">
        <v>33</v>
      </c>
      <c r="C13" s="17"/>
      <c r="D13" s="34"/>
      <c r="E13" s="35"/>
      <c r="G13" s="34"/>
    </row>
    <row r="14" spans="2:7" ht="20.100000000000001" customHeight="1">
      <c r="B14" s="34" t="s">
        <v>66</v>
      </c>
      <c r="C14" s="17"/>
      <c r="D14" s="34"/>
      <c r="F14" s="35"/>
      <c r="G14" s="34"/>
    </row>
    <row r="15" spans="2:7" ht="20.100000000000001" customHeight="1">
      <c r="B15" s="34" t="s">
        <v>67</v>
      </c>
      <c r="C15" s="18"/>
      <c r="D15" s="34"/>
      <c r="E15" s="36" t="s">
        <v>34</v>
      </c>
      <c r="F15" s="35"/>
      <c r="G15" s="34"/>
    </row>
    <row r="16" spans="2:7" ht="20.100000000000001" customHeight="1">
      <c r="B16" s="34" t="s">
        <v>35</v>
      </c>
      <c r="C16" s="17"/>
      <c r="D16" s="34"/>
      <c r="E16" s="34"/>
      <c r="F16" s="34"/>
      <c r="G16" s="34"/>
    </row>
    <row r="17" spans="2:9" ht="20.100000000000001" customHeight="1">
      <c r="B17" s="34" t="s">
        <v>36</v>
      </c>
      <c r="C17" s="17"/>
      <c r="D17" s="34"/>
      <c r="E17" s="34"/>
      <c r="F17" s="34"/>
      <c r="G17" s="34"/>
      <c r="H17" s="35"/>
      <c r="I17" s="35"/>
    </row>
    <row r="18" spans="2:9" ht="20.100000000000001" customHeight="1">
      <c r="B18" s="34" t="s">
        <v>37</v>
      </c>
      <c r="C18" s="17"/>
      <c r="D18" s="34"/>
      <c r="E18" s="35"/>
      <c r="F18" s="35"/>
      <c r="G18" s="34"/>
      <c r="H18" s="35"/>
      <c r="I18" s="35"/>
    </row>
    <row r="19" spans="2:9" ht="20.100000000000001" customHeight="1">
      <c r="B19" s="34" t="s">
        <v>38</v>
      </c>
      <c r="C19" s="17"/>
      <c r="D19" s="34"/>
      <c r="E19" s="35"/>
      <c r="F19" s="35"/>
      <c r="G19" s="34"/>
      <c r="H19" s="35"/>
      <c r="I19" s="35"/>
    </row>
    <row r="20" spans="2:9" ht="20.100000000000001" customHeight="1">
      <c r="B20" s="34" t="s">
        <v>39</v>
      </c>
      <c r="C20" s="19"/>
      <c r="D20" s="34"/>
      <c r="E20" s="35"/>
      <c r="F20" s="35"/>
      <c r="G20" s="34"/>
      <c r="H20" s="35"/>
      <c r="I20" s="35"/>
    </row>
    <row r="21" spans="2:9" ht="20.100000000000001" customHeight="1">
      <c r="B21" s="34" t="s">
        <v>40</v>
      </c>
      <c r="C21" s="18"/>
      <c r="D21" s="34"/>
      <c r="G21" s="34"/>
      <c r="H21" s="35"/>
      <c r="I21" s="35"/>
    </row>
    <row r="22" spans="2:9" ht="20.100000000000001" customHeight="1">
      <c r="C22" s="32"/>
      <c r="D22" s="34"/>
      <c r="F22" s="22"/>
      <c r="G22" s="34"/>
      <c r="H22" s="35"/>
      <c r="I22" s="35"/>
    </row>
    <row r="23" spans="2:9" ht="20.100000000000001" customHeight="1">
      <c r="B23" s="34"/>
      <c r="C23" s="34"/>
      <c r="D23" s="34"/>
      <c r="G23" s="34"/>
      <c r="H23" s="34"/>
      <c r="I23" s="35"/>
    </row>
    <row r="24" spans="2:9" hidden="1">
      <c r="B24" s="34"/>
      <c r="C24" s="34"/>
      <c r="D24" s="34"/>
      <c r="G24" s="34"/>
      <c r="H24" s="35" t="s">
        <v>41</v>
      </c>
      <c r="I24" s="35" t="s">
        <v>42</v>
      </c>
    </row>
    <row r="25" spans="2:9" ht="18.75" hidden="1" customHeight="1">
      <c r="B25" s="34"/>
      <c r="C25" s="34"/>
      <c r="D25" s="34"/>
    </row>
    <row r="26" spans="2:9" ht="18.75" customHeight="1">
      <c r="B26" s="33" t="s">
        <v>43</v>
      </c>
      <c r="C26" s="34"/>
      <c r="D26" s="34"/>
    </row>
    <row r="27" spans="2:9" ht="18.75" customHeight="1">
      <c r="B27" s="324"/>
      <c r="C27" s="324"/>
      <c r="D27" s="34"/>
      <c r="G27" s="34"/>
    </row>
    <row r="28" spans="2:9" ht="18.75" customHeight="1">
      <c r="B28" s="34"/>
      <c r="C28" s="34"/>
      <c r="D28" s="34"/>
      <c r="G28" s="34"/>
    </row>
    <row r="29" spans="2:9" ht="18.75" customHeight="1">
      <c r="B29" s="33" t="s">
        <v>44</v>
      </c>
      <c r="C29" s="34"/>
      <c r="D29" s="34"/>
    </row>
    <row r="30" spans="2:9" ht="18.75" customHeight="1">
      <c r="B30" s="34" t="s">
        <v>45</v>
      </c>
      <c r="C30" s="34"/>
      <c r="D30" s="34"/>
      <c r="E30" s="34"/>
      <c r="F30" s="34"/>
    </row>
    <row r="31" spans="2:9" ht="18.75" customHeight="1">
      <c r="B31" s="34" t="s">
        <v>46</v>
      </c>
      <c r="C31" s="34"/>
      <c r="D31" s="34"/>
      <c r="E31" s="34"/>
      <c r="F31" s="34"/>
    </row>
    <row r="32" spans="2:9" ht="18.75" customHeight="1">
      <c r="E32" s="34"/>
      <c r="F32" s="34"/>
      <c r="G32" s="34"/>
    </row>
    <row r="33" spans="2:7" ht="18.75" customHeight="1">
      <c r="B33" s="33" t="s">
        <v>47</v>
      </c>
      <c r="C33" s="34"/>
      <c r="D33" s="34"/>
      <c r="E33" s="34"/>
      <c r="F33" s="34"/>
      <c r="G33" s="34"/>
    </row>
    <row r="34" spans="2:7" ht="18.75" customHeight="1">
      <c r="B34" s="34" t="s">
        <v>48</v>
      </c>
      <c r="C34" s="16"/>
      <c r="D34" s="34"/>
      <c r="E34" s="34"/>
      <c r="F34" s="34"/>
      <c r="G34" s="34"/>
    </row>
    <row r="35" spans="2:7" ht="18.75" customHeight="1">
      <c r="B35" s="34" t="s">
        <v>49</v>
      </c>
      <c r="C35" s="16"/>
      <c r="D35" s="34"/>
      <c r="E35" s="34"/>
      <c r="F35" s="34"/>
      <c r="G35" s="34"/>
    </row>
    <row r="36" spans="2:7" ht="18.75" customHeight="1">
      <c r="B36" s="34"/>
      <c r="C36" s="34"/>
      <c r="D36" s="34"/>
      <c r="E36" s="34"/>
      <c r="F36" s="34"/>
      <c r="G36" s="34"/>
    </row>
    <row r="37" spans="2:7" ht="18.75" customHeight="1">
      <c r="B37" s="34"/>
      <c r="C37" s="34"/>
      <c r="D37" s="34"/>
      <c r="E37" s="34"/>
      <c r="F37" s="34"/>
      <c r="G37" s="34"/>
    </row>
    <row r="38" spans="2:7" ht="18.75" customHeight="1">
      <c r="B38" s="34"/>
      <c r="C38" s="34"/>
      <c r="D38" s="34"/>
      <c r="E38" s="34"/>
      <c r="F38" s="34"/>
      <c r="G38" s="34"/>
    </row>
    <row r="39" spans="2:7" ht="18.75" customHeight="1"/>
    <row r="40" spans="2:7" ht="18.75" customHeight="1"/>
    <row r="41" spans="2:7" ht="18.75" customHeight="1"/>
    <row r="42" spans="2:7" ht="18.75" customHeight="1">
      <c r="B42" s="322" t="s">
        <v>27</v>
      </c>
      <c r="C42" s="323"/>
      <c r="D42" s="323"/>
    </row>
    <row r="44" spans="2:7" ht="15" thickBot="1"/>
    <row r="45" spans="2:7" ht="30.75" customHeight="1" thickBot="1">
      <c r="B45" s="37" t="s">
        <v>13</v>
      </c>
      <c r="C45" s="38" t="s">
        <v>50</v>
      </c>
      <c r="D45" s="38" t="s">
        <v>51</v>
      </c>
      <c r="E45" s="38" t="s">
        <v>52</v>
      </c>
    </row>
    <row r="46" spans="2:7" ht="86.25" customHeight="1" thickBot="1">
      <c r="B46" s="39">
        <v>1</v>
      </c>
      <c r="C46" s="40" t="s">
        <v>53</v>
      </c>
      <c r="D46" s="41">
        <f>IFERROR((Calcs!A278)/(COUNTIF('Prioritized Approach Milestones'!B4:B277,"1")-(Calcs!H278)),1)</f>
        <v>0</v>
      </c>
      <c r="E46" s="51" t="str">
        <f>IF(Calcs!AB278&gt;0,"Missing Completion Date",(IF(MAX(Calcs!P4:P278)=0,"",MAX(Calcs!P4:P278))))</f>
        <v/>
      </c>
      <c r="F46" s="253"/>
    </row>
    <row r="47" spans="2:7" ht="47.4" thickBot="1">
      <c r="B47" s="39">
        <v>2</v>
      </c>
      <c r="C47" s="42" t="s">
        <v>86</v>
      </c>
      <c r="D47" s="41">
        <f>IFERROR((Calcs!B278)/(COUNTIF('Prioritized Approach Milestones'!B4:B277,"2")-(Calcs!I278)),1)</f>
        <v>0</v>
      </c>
      <c r="E47" s="51" t="str">
        <f>IF(Calcs!AC278&gt;0,"Missing Completion Date",(IF(MAX(Calcs!Q4:Q278)=0,"",MAX(Calcs!Q4:Q278))))</f>
        <v/>
      </c>
      <c r="F47" s="43"/>
    </row>
    <row r="48" spans="2:7" ht="68.25" customHeight="1" thickBot="1">
      <c r="B48" s="39">
        <v>3</v>
      </c>
      <c r="C48" s="40" t="s">
        <v>54</v>
      </c>
      <c r="D48" s="41">
        <f>IFERROR((Calcs!C278)/(COUNTIF('Prioritized Approach Milestones'!B4:B277,"3")-(Calcs!J278)),1)</f>
        <v>0</v>
      </c>
      <c r="E48" s="51" t="str">
        <f>IF(Calcs!AD278&gt;0,"Missing Completion Date",(IF(MAX(Calcs!R4:R278)=0,"",MAX(Calcs!R4:R278))))</f>
        <v/>
      </c>
    </row>
    <row r="49" spans="2:6" ht="46.8" thickBot="1">
      <c r="B49" s="39">
        <v>4</v>
      </c>
      <c r="C49" s="40" t="s">
        <v>55</v>
      </c>
      <c r="D49" s="41">
        <f>IFERROR((Calcs!D278)/(COUNTIF('Prioritized Approach Milestones'!B4:B277,"4")-(Calcs!K278)),1)</f>
        <v>0</v>
      </c>
      <c r="E49" s="51" t="str">
        <f>IF(Calcs!AE278&gt;0,"Missing Completion Date",(IF(MAX(Calcs!S4:S278)=0,"",MAX(Calcs!S4:S278))))</f>
        <v/>
      </c>
    </row>
    <row r="50" spans="2:6" ht="65.25" customHeight="1" thickBot="1">
      <c r="B50" s="39">
        <v>5</v>
      </c>
      <c r="C50" s="40" t="s">
        <v>56</v>
      </c>
      <c r="D50" s="41">
        <f>IFERROR((Calcs!E278)/(COUNTIF('Prioritized Approach Milestones'!B4:B277,"5")-(Calcs!L278)),1)</f>
        <v>0</v>
      </c>
      <c r="E50" s="51" t="str">
        <f>IF(Calcs!AF278&gt;0,"Missing Completion Date",(IF(MAX(Calcs!T4:T278)=0,"",MAX(Calcs!T4:T278))))</f>
        <v/>
      </c>
    </row>
    <row r="51" spans="2:6" ht="58.8" thickBot="1">
      <c r="B51" s="39">
        <v>6</v>
      </c>
      <c r="C51" s="44" t="s">
        <v>68</v>
      </c>
      <c r="D51" s="41">
        <f>IFERROR((Calcs!F278)/(COUNTIF('Prioritized Approach Milestones'!B4:B277,"6")-(Calcs!M278)),1)</f>
        <v>0</v>
      </c>
      <c r="E51" s="51" t="str">
        <f>IF(Calcs!AG278&gt;0,"Missing Completion Date",(IF(MAX(Calcs!U4:U278)=0,"",MAX(Calcs!U4:U278))))</f>
        <v/>
      </c>
    </row>
    <row r="52" spans="2:6" ht="33.75" customHeight="1" thickBot="1">
      <c r="B52" s="53" t="s">
        <v>57</v>
      </c>
      <c r="C52" s="45"/>
      <c r="D52" s="41">
        <f>Calcs!G278/(COUNT('Prioritized Approach Milestones'!B4:B277)-Calcs!N278)</f>
        <v>0</v>
      </c>
      <c r="E52" s="52" t="str">
        <f>IF(MAX(E46:E51)=0,"",MAX(E46:E51))</f>
        <v/>
      </c>
      <c r="F52" s="254"/>
    </row>
    <row r="53" spans="2:6" ht="13.5" customHeight="1">
      <c r="B53" s="46" t="s">
        <v>58</v>
      </c>
      <c r="C53" s="47"/>
      <c r="D53" s="48"/>
    </row>
    <row r="54" spans="2:6" ht="28.5" customHeight="1">
      <c r="B54" s="325" t="s">
        <v>59</v>
      </c>
      <c r="C54" s="325"/>
      <c r="D54" s="49" t="s">
        <v>60</v>
      </c>
      <c r="E54" s="20"/>
    </row>
    <row r="55" spans="2:6" ht="8.25" customHeight="1"/>
    <row r="56" spans="2:6" ht="20.100000000000001" customHeight="1">
      <c r="B56" s="326" t="s">
        <v>61</v>
      </c>
      <c r="C56" s="326"/>
      <c r="D56" s="48"/>
    </row>
    <row r="57" spans="2:6" ht="20.100000000000001" customHeight="1">
      <c r="B57" s="50" t="s">
        <v>62</v>
      </c>
      <c r="C57" s="21"/>
      <c r="D57" s="49" t="s">
        <v>60</v>
      </c>
      <c r="E57" s="20"/>
    </row>
    <row r="58" spans="2:6" ht="20.100000000000001" customHeight="1">
      <c r="B58" s="50"/>
      <c r="C58" s="47"/>
      <c r="D58" s="49"/>
    </row>
    <row r="60" spans="2:6" ht="34.5" customHeight="1"/>
  </sheetData>
  <sheetProtection algorithmName="SHA-512" hashValue="QNYVHFvrwYZPQhCrk8RqBQ+wyRJbc4/Ow/GNu/BshurF0TcGaN8lZMIX78uDTFKbB0gb3MNfREpYvFMVfPxiZA==" saltValue="cOVXJN6RlATLkC1/k1FwXw==" spinCount="100000" sheet="1" objects="1" scenarios="1"/>
  <customSheetViews>
    <customSheetView guid="{7918981E-CC23-463A-892E-0C6055818021}" scale="110" showGridLines="0" hiddenRows="1">
      <selection activeCell="F47" sqref="F47"/>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E4AA2D9E-8D22-4EA1-A99B-E112FEE541E1}" scale="110" showGridLines="0" hiddenRows="1" topLeftCell="A43">
      <selection activeCell="E46" sqref="E46"/>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9BB45C5B-6A5F-4B98-8D16-C0C2935BCD85}" showGridLines="0" hiddenRows="1">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42AF8D0F-132E-4BC7-8682-EF8B74E55C81}" showGridLines="0" hiddenRows="1" topLeftCell="A45">
      <selection activeCell="D51" sqref="D51"/>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4D8806A1-D4F8-4D82-9B41-7AEF1C14655B}" showGridLines="0" hiddenRows="1">
      <selection activeCell="F48" sqref="F48"/>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31C4550C-6E26-4878-8D23-FB37881679D8}" showGridLines="0" hiddenRows="1">
      <selection activeCell="F48" sqref="F48"/>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92105224-40AA-407C-A4D8-DA77255BD086}" showGridLines="0" hiddenRows="1">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5118FE63-65F9-4D1E-A848-7B26E5B01EBD}" scale="110" showGridLines="0" hiddenRows="1" topLeftCell="A43">
      <selection activeCell="E46" sqref="E46"/>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05CFFA2E-9E21-4401-92B8-311FFAFA2791}" scale="110" showGridLines="0" hiddenRows="1" topLeftCell="A49">
      <selection activeCell="C61" sqref="C61"/>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s>
  <mergeCells count="5">
    <mergeCell ref="B5:D5"/>
    <mergeCell ref="B27:C27"/>
    <mergeCell ref="B42:D42"/>
    <mergeCell ref="B54:C54"/>
    <mergeCell ref="B56:C56"/>
  </mergeCells>
  <pageMargins left="0.70866141732283472" right="0.70866141732283472" top="0.74803149606299213" bottom="0.74803149606299213" header="0.31496062992125984" footer="0.31496062992125984"/>
  <pageSetup scale="64" orientation="landscape" r:id="rId1"/>
  <headerFooter>
    <oddFooter>&amp;L&amp;9*PCI DSS compliance requires successful completion of ALL PCI DSS requirements, regardless of whether the Prioritized Approach is used.&amp;C&amp;9&amp;P&amp;R&amp;9PCI SSC Prioritized Approach for PCI DSS v.3.2.1</oddFooter>
  </headerFooter>
  <rowBreaks count="1" manualBreakCount="1">
    <brk id="36" max="5" man="1"/>
  </rowBreaks>
  <ignoredErrors>
    <ignoredError sqref="E5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96" r:id="rId4" name="Check Box 148">
              <controlPr defaultSize="0" autoFill="0" autoLine="0" autoPict="0">
                <anchor moveWithCells="1">
                  <from>
                    <xdr:col>4</xdr:col>
                    <xdr:colOff>45720</xdr:colOff>
                    <xdr:row>7</xdr:row>
                    <xdr:rowOff>144780</xdr:rowOff>
                  </from>
                  <to>
                    <xdr:col>4</xdr:col>
                    <xdr:colOff>838200</xdr:colOff>
                    <xdr:row>8</xdr:row>
                    <xdr:rowOff>106680</xdr:rowOff>
                  </to>
                </anchor>
              </controlPr>
            </control>
          </mc:Choice>
        </mc:AlternateContent>
        <mc:AlternateContent xmlns:mc="http://schemas.openxmlformats.org/markup-compatibility/2006">
          <mc:Choice Requires="x14">
            <control shapeId="2197" r:id="rId5" name="Check Box 149">
              <controlPr defaultSize="0" autoFill="0" autoLine="0" autoPict="0">
                <anchor moveWithCells="1">
                  <from>
                    <xdr:col>4</xdr:col>
                    <xdr:colOff>45720</xdr:colOff>
                    <xdr:row>8</xdr:row>
                    <xdr:rowOff>121920</xdr:rowOff>
                  </from>
                  <to>
                    <xdr:col>4</xdr:col>
                    <xdr:colOff>1249680</xdr:colOff>
                    <xdr:row>9</xdr:row>
                    <xdr:rowOff>152400</xdr:rowOff>
                  </to>
                </anchor>
              </controlPr>
            </control>
          </mc:Choice>
        </mc:AlternateContent>
        <mc:AlternateContent xmlns:mc="http://schemas.openxmlformats.org/markup-compatibility/2006">
          <mc:Choice Requires="x14">
            <control shapeId="2198" r:id="rId6" name="Check Box 150">
              <controlPr defaultSize="0" autoFill="0" autoLine="0" autoPict="0">
                <anchor moveWithCells="1">
                  <from>
                    <xdr:col>4</xdr:col>
                    <xdr:colOff>45720</xdr:colOff>
                    <xdr:row>9</xdr:row>
                    <xdr:rowOff>144780</xdr:rowOff>
                  </from>
                  <to>
                    <xdr:col>4</xdr:col>
                    <xdr:colOff>1440180</xdr:colOff>
                    <xdr:row>10</xdr:row>
                    <xdr:rowOff>121920</xdr:rowOff>
                  </to>
                </anchor>
              </controlPr>
            </control>
          </mc:Choice>
        </mc:AlternateContent>
        <mc:AlternateContent xmlns:mc="http://schemas.openxmlformats.org/markup-compatibility/2006">
          <mc:Choice Requires="x14">
            <control shapeId="2199" r:id="rId7" name="Check Box 151">
              <controlPr defaultSize="0" autoFill="0" autoLine="0" autoPict="0">
                <anchor moveWithCells="1">
                  <from>
                    <xdr:col>4</xdr:col>
                    <xdr:colOff>45720</xdr:colOff>
                    <xdr:row>10</xdr:row>
                    <xdr:rowOff>121920</xdr:rowOff>
                  </from>
                  <to>
                    <xdr:col>4</xdr:col>
                    <xdr:colOff>868680</xdr:colOff>
                    <xdr:row>11</xdr:row>
                    <xdr:rowOff>106680</xdr:rowOff>
                  </to>
                </anchor>
              </controlPr>
            </control>
          </mc:Choice>
        </mc:AlternateContent>
        <mc:AlternateContent xmlns:mc="http://schemas.openxmlformats.org/markup-compatibility/2006">
          <mc:Choice Requires="x14">
            <control shapeId="2200" r:id="rId8" name="Check Box 152">
              <controlPr defaultSize="0" autoFill="0" autoLine="0" autoPict="0">
                <anchor moveWithCells="1">
                  <from>
                    <xdr:col>5</xdr:col>
                    <xdr:colOff>45720</xdr:colOff>
                    <xdr:row>7</xdr:row>
                    <xdr:rowOff>144780</xdr:rowOff>
                  </from>
                  <to>
                    <xdr:col>5</xdr:col>
                    <xdr:colOff>1097280</xdr:colOff>
                    <xdr:row>8</xdr:row>
                    <xdr:rowOff>106680</xdr:rowOff>
                  </to>
                </anchor>
              </controlPr>
            </control>
          </mc:Choice>
        </mc:AlternateContent>
        <mc:AlternateContent xmlns:mc="http://schemas.openxmlformats.org/markup-compatibility/2006">
          <mc:Choice Requires="x14">
            <control shapeId="2201" r:id="rId9" name="Check Box 153">
              <controlPr defaultSize="0" autoFill="0" autoLine="0" autoPict="0">
                <anchor moveWithCells="1">
                  <from>
                    <xdr:col>5</xdr:col>
                    <xdr:colOff>45720</xdr:colOff>
                    <xdr:row>8</xdr:row>
                    <xdr:rowOff>121920</xdr:rowOff>
                  </from>
                  <to>
                    <xdr:col>5</xdr:col>
                    <xdr:colOff>1402080</xdr:colOff>
                    <xdr:row>9</xdr:row>
                    <xdr:rowOff>152400</xdr:rowOff>
                  </to>
                </anchor>
              </controlPr>
            </control>
          </mc:Choice>
        </mc:AlternateContent>
        <mc:AlternateContent xmlns:mc="http://schemas.openxmlformats.org/markup-compatibility/2006">
          <mc:Choice Requires="x14">
            <control shapeId="2202" r:id="rId10" name="Check Box 154">
              <controlPr defaultSize="0" autoFill="0" autoLine="0" autoPict="0">
                <anchor moveWithCells="1">
                  <from>
                    <xdr:col>5</xdr:col>
                    <xdr:colOff>45720</xdr:colOff>
                    <xdr:row>9</xdr:row>
                    <xdr:rowOff>144780</xdr:rowOff>
                  </from>
                  <to>
                    <xdr:col>5</xdr:col>
                    <xdr:colOff>1440180</xdr:colOff>
                    <xdr:row>10</xdr:row>
                    <xdr:rowOff>121920</xdr:rowOff>
                  </to>
                </anchor>
              </controlPr>
            </control>
          </mc:Choice>
        </mc:AlternateContent>
        <mc:AlternateContent xmlns:mc="http://schemas.openxmlformats.org/markup-compatibility/2006">
          <mc:Choice Requires="x14">
            <control shapeId="2203" r:id="rId11" name="Check Box 155">
              <controlPr defaultSize="0" autoFill="0" autoLine="0" autoPict="0">
                <anchor moveWithCells="1">
                  <from>
                    <xdr:col>5</xdr:col>
                    <xdr:colOff>45720</xdr:colOff>
                    <xdr:row>10</xdr:row>
                    <xdr:rowOff>121920</xdr:rowOff>
                  </from>
                  <to>
                    <xdr:col>5</xdr:col>
                    <xdr:colOff>1363980</xdr:colOff>
                    <xdr:row>11</xdr:row>
                    <xdr:rowOff>106680</xdr:rowOff>
                  </to>
                </anchor>
              </controlPr>
            </control>
          </mc:Choice>
        </mc:AlternateContent>
        <mc:AlternateContent xmlns:mc="http://schemas.openxmlformats.org/markup-compatibility/2006">
          <mc:Choice Requires="x14">
            <control shapeId="2204" r:id="rId12" name="Check Box 156">
              <controlPr defaultSize="0" autoFill="0" autoLine="0" autoPict="0">
                <anchor moveWithCells="1">
                  <from>
                    <xdr:col>4</xdr:col>
                    <xdr:colOff>45720</xdr:colOff>
                    <xdr:row>7</xdr:row>
                    <xdr:rowOff>144780</xdr:rowOff>
                  </from>
                  <to>
                    <xdr:col>4</xdr:col>
                    <xdr:colOff>838200</xdr:colOff>
                    <xdr:row>8</xdr:row>
                    <xdr:rowOff>106680</xdr:rowOff>
                  </to>
                </anchor>
              </controlPr>
            </control>
          </mc:Choice>
        </mc:AlternateContent>
        <mc:AlternateContent xmlns:mc="http://schemas.openxmlformats.org/markup-compatibility/2006">
          <mc:Choice Requires="x14">
            <control shapeId="2205" r:id="rId13" name="Check Box 157">
              <controlPr defaultSize="0" autoFill="0" autoLine="0" autoPict="0">
                <anchor moveWithCells="1">
                  <from>
                    <xdr:col>5</xdr:col>
                    <xdr:colOff>45720</xdr:colOff>
                    <xdr:row>10</xdr:row>
                    <xdr:rowOff>121920</xdr:rowOff>
                  </from>
                  <to>
                    <xdr:col>5</xdr:col>
                    <xdr:colOff>1866900</xdr:colOff>
                    <xdr:row>11</xdr:row>
                    <xdr:rowOff>106680</xdr:rowOff>
                  </to>
                </anchor>
              </controlPr>
            </control>
          </mc:Choice>
        </mc:AlternateContent>
        <mc:AlternateContent xmlns:mc="http://schemas.openxmlformats.org/markup-compatibility/2006">
          <mc:Choice Requires="x14">
            <control shapeId="2206" r:id="rId14" name="Check Box 158">
              <controlPr defaultSize="0" autoFill="0" autoLine="0" autoPict="0">
                <anchor moveWithCells="1">
                  <from>
                    <xdr:col>4</xdr:col>
                    <xdr:colOff>45720</xdr:colOff>
                    <xdr:row>15</xdr:row>
                    <xdr:rowOff>144780</xdr:rowOff>
                  </from>
                  <to>
                    <xdr:col>4</xdr:col>
                    <xdr:colOff>1363980</xdr:colOff>
                    <xdr:row>16</xdr:row>
                    <xdr:rowOff>106680</xdr:rowOff>
                  </to>
                </anchor>
              </controlPr>
            </control>
          </mc:Choice>
        </mc:AlternateContent>
        <mc:AlternateContent xmlns:mc="http://schemas.openxmlformats.org/markup-compatibility/2006">
          <mc:Choice Requires="x14">
            <control shapeId="2207" r:id="rId15" name="Check Box 159">
              <controlPr defaultSize="0" autoFill="0" autoLine="0" autoPict="0">
                <anchor moveWithCells="1">
                  <from>
                    <xdr:col>4</xdr:col>
                    <xdr:colOff>45720</xdr:colOff>
                    <xdr:row>16</xdr:row>
                    <xdr:rowOff>121920</xdr:rowOff>
                  </from>
                  <to>
                    <xdr:col>4</xdr:col>
                    <xdr:colOff>1249680</xdr:colOff>
                    <xdr:row>17</xdr:row>
                    <xdr:rowOff>106680</xdr:rowOff>
                  </to>
                </anchor>
              </controlPr>
            </control>
          </mc:Choice>
        </mc:AlternateContent>
        <mc:AlternateContent xmlns:mc="http://schemas.openxmlformats.org/markup-compatibility/2006">
          <mc:Choice Requires="x14">
            <control shapeId="2208" r:id="rId16" name="Check Box 160">
              <controlPr defaultSize="0" autoFill="0" autoLine="0" autoPict="0">
                <anchor moveWithCells="1">
                  <from>
                    <xdr:col>4</xdr:col>
                    <xdr:colOff>45720</xdr:colOff>
                    <xdr:row>17</xdr:row>
                    <xdr:rowOff>121920</xdr:rowOff>
                  </from>
                  <to>
                    <xdr:col>4</xdr:col>
                    <xdr:colOff>1440180</xdr:colOff>
                    <xdr:row>18</xdr:row>
                    <xdr:rowOff>106680</xdr:rowOff>
                  </to>
                </anchor>
              </controlPr>
            </control>
          </mc:Choice>
        </mc:AlternateContent>
        <mc:AlternateContent xmlns:mc="http://schemas.openxmlformats.org/markup-compatibility/2006">
          <mc:Choice Requires="x14">
            <control shapeId="2209" r:id="rId17" name="Check Box 161">
              <controlPr defaultSize="0" autoFill="0" autoLine="0" autoPict="0">
                <anchor moveWithCells="1">
                  <from>
                    <xdr:col>4</xdr:col>
                    <xdr:colOff>45720</xdr:colOff>
                    <xdr:row>18</xdr:row>
                    <xdr:rowOff>121920</xdr:rowOff>
                  </from>
                  <to>
                    <xdr:col>4</xdr:col>
                    <xdr:colOff>1135380</xdr:colOff>
                    <xdr:row>19</xdr:row>
                    <xdr:rowOff>106680</xdr:rowOff>
                  </to>
                </anchor>
              </controlPr>
            </control>
          </mc:Choice>
        </mc:AlternateContent>
        <mc:AlternateContent xmlns:mc="http://schemas.openxmlformats.org/markup-compatibility/2006">
          <mc:Choice Requires="x14">
            <control shapeId="2210" r:id="rId18" name="Check Box 162">
              <controlPr defaultSize="0" autoFill="0" autoLine="0" autoPict="0">
                <anchor moveWithCells="1">
                  <from>
                    <xdr:col>4</xdr:col>
                    <xdr:colOff>45720</xdr:colOff>
                    <xdr:row>19</xdr:row>
                    <xdr:rowOff>121920</xdr:rowOff>
                  </from>
                  <to>
                    <xdr:col>4</xdr:col>
                    <xdr:colOff>1097280</xdr:colOff>
                    <xdr:row>20</xdr:row>
                    <xdr:rowOff>106680</xdr:rowOff>
                  </to>
                </anchor>
              </controlPr>
            </control>
          </mc:Choice>
        </mc:AlternateContent>
        <mc:AlternateContent xmlns:mc="http://schemas.openxmlformats.org/markup-compatibility/2006">
          <mc:Choice Requires="x14">
            <control shapeId="2211" r:id="rId19" name="Check Box 163">
              <controlPr defaultSize="0" autoFill="0" autoLine="0" autoPict="0">
                <anchor moveWithCells="1">
                  <from>
                    <xdr:col>4</xdr:col>
                    <xdr:colOff>45720</xdr:colOff>
                    <xdr:row>20</xdr:row>
                    <xdr:rowOff>121920</xdr:rowOff>
                  </from>
                  <to>
                    <xdr:col>4</xdr:col>
                    <xdr:colOff>1440180</xdr:colOff>
                    <xdr:row>21</xdr:row>
                    <xdr:rowOff>106680</xdr:rowOff>
                  </to>
                </anchor>
              </controlPr>
            </control>
          </mc:Choice>
        </mc:AlternateContent>
        <mc:AlternateContent xmlns:mc="http://schemas.openxmlformats.org/markup-compatibility/2006">
          <mc:Choice Requires="x14">
            <control shapeId="2212" r:id="rId20" name="Check Box 164">
              <controlPr defaultSize="0" autoFill="0" autoLine="0" autoPict="0">
                <anchor moveWithCells="1">
                  <from>
                    <xdr:col>5</xdr:col>
                    <xdr:colOff>45720</xdr:colOff>
                    <xdr:row>15</xdr:row>
                    <xdr:rowOff>144780</xdr:rowOff>
                  </from>
                  <to>
                    <xdr:col>5</xdr:col>
                    <xdr:colOff>1287780</xdr:colOff>
                    <xdr:row>16</xdr:row>
                    <xdr:rowOff>106680</xdr:rowOff>
                  </to>
                </anchor>
              </controlPr>
            </control>
          </mc:Choice>
        </mc:AlternateContent>
        <mc:AlternateContent xmlns:mc="http://schemas.openxmlformats.org/markup-compatibility/2006">
          <mc:Choice Requires="x14">
            <control shapeId="2213" r:id="rId21" name="Check Box 165">
              <controlPr defaultSize="0" autoFill="0" autoLine="0" autoPict="0">
                <anchor moveWithCells="1">
                  <from>
                    <xdr:col>5</xdr:col>
                    <xdr:colOff>45720</xdr:colOff>
                    <xdr:row>16</xdr:row>
                    <xdr:rowOff>121920</xdr:rowOff>
                  </from>
                  <to>
                    <xdr:col>5</xdr:col>
                    <xdr:colOff>2065020</xdr:colOff>
                    <xdr:row>17</xdr:row>
                    <xdr:rowOff>106680</xdr:rowOff>
                  </to>
                </anchor>
              </controlPr>
            </control>
          </mc:Choice>
        </mc:AlternateContent>
        <mc:AlternateContent xmlns:mc="http://schemas.openxmlformats.org/markup-compatibility/2006">
          <mc:Choice Requires="x14">
            <control shapeId="2214" r:id="rId22" name="Check Box 166">
              <controlPr defaultSize="0" autoFill="0" autoLine="0" autoPict="0">
                <anchor moveWithCells="1">
                  <from>
                    <xdr:col>5</xdr:col>
                    <xdr:colOff>45720</xdr:colOff>
                    <xdr:row>17</xdr:row>
                    <xdr:rowOff>121920</xdr:rowOff>
                  </from>
                  <to>
                    <xdr:col>5</xdr:col>
                    <xdr:colOff>2202180</xdr:colOff>
                    <xdr:row>18</xdr:row>
                    <xdr:rowOff>106680</xdr:rowOff>
                  </to>
                </anchor>
              </controlPr>
            </control>
          </mc:Choice>
        </mc:AlternateContent>
        <mc:AlternateContent xmlns:mc="http://schemas.openxmlformats.org/markup-compatibility/2006">
          <mc:Choice Requires="x14">
            <control shapeId="2215" r:id="rId23" name="Check Box 167">
              <controlPr defaultSize="0" autoFill="0" autoLine="0" autoPict="0">
                <anchor moveWithCells="1">
                  <from>
                    <xdr:col>5</xdr:col>
                    <xdr:colOff>45720</xdr:colOff>
                    <xdr:row>18</xdr:row>
                    <xdr:rowOff>121920</xdr:rowOff>
                  </from>
                  <to>
                    <xdr:col>5</xdr:col>
                    <xdr:colOff>1798320</xdr:colOff>
                    <xdr:row>19</xdr:row>
                    <xdr:rowOff>106680</xdr:rowOff>
                  </to>
                </anchor>
              </controlPr>
            </control>
          </mc:Choice>
        </mc:AlternateContent>
        <mc:AlternateContent xmlns:mc="http://schemas.openxmlformats.org/markup-compatibility/2006">
          <mc:Choice Requires="x14">
            <control shapeId="2216" r:id="rId24" name="Check Box 168">
              <controlPr defaultSize="0" autoFill="0" autoLine="0" autoPict="0">
                <anchor moveWithCells="1">
                  <from>
                    <xdr:col>5</xdr:col>
                    <xdr:colOff>45720</xdr:colOff>
                    <xdr:row>19</xdr:row>
                    <xdr:rowOff>121920</xdr:rowOff>
                  </from>
                  <to>
                    <xdr:col>5</xdr:col>
                    <xdr:colOff>2049780</xdr:colOff>
                    <xdr:row>20</xdr:row>
                    <xdr:rowOff>106680</xdr:rowOff>
                  </to>
                </anchor>
              </controlPr>
            </control>
          </mc:Choice>
        </mc:AlternateContent>
        <mc:AlternateContent xmlns:mc="http://schemas.openxmlformats.org/markup-compatibility/2006">
          <mc:Choice Requires="x14">
            <control shapeId="2217" r:id="rId25" name="Check Box 169">
              <controlPr defaultSize="0" autoFill="0" autoLine="0" autoPict="0">
                <anchor moveWithCells="1">
                  <from>
                    <xdr:col>5</xdr:col>
                    <xdr:colOff>45720</xdr:colOff>
                    <xdr:row>20</xdr:row>
                    <xdr:rowOff>121920</xdr:rowOff>
                  </from>
                  <to>
                    <xdr:col>5</xdr:col>
                    <xdr:colOff>1866900</xdr:colOff>
                    <xdr:row>21</xdr:row>
                    <xdr:rowOff>106680</xdr:rowOff>
                  </to>
                </anchor>
              </controlPr>
            </control>
          </mc:Choice>
        </mc:AlternateContent>
        <mc:AlternateContent xmlns:mc="http://schemas.openxmlformats.org/markup-compatibility/2006">
          <mc:Choice Requires="x14">
            <control shapeId="2218" r:id="rId26" name="Check Box 170">
              <controlPr defaultSize="0" autoFill="0" autoLine="0" autoPict="0">
                <anchor moveWithCells="1">
                  <from>
                    <xdr:col>5</xdr:col>
                    <xdr:colOff>937260</xdr:colOff>
                    <xdr:row>29</xdr:row>
                    <xdr:rowOff>45720</xdr:rowOff>
                  </from>
                  <to>
                    <xdr:col>5</xdr:col>
                    <xdr:colOff>1325880</xdr:colOff>
                    <xdr:row>30</xdr:row>
                    <xdr:rowOff>30480</xdr:rowOff>
                  </to>
                </anchor>
              </controlPr>
            </control>
          </mc:Choice>
        </mc:AlternateContent>
        <mc:AlternateContent xmlns:mc="http://schemas.openxmlformats.org/markup-compatibility/2006">
          <mc:Choice Requires="x14">
            <control shapeId="2219" r:id="rId27" name="Check Box 171">
              <controlPr defaultSize="0" autoFill="0" autoLine="0" autoPict="0">
                <anchor moveWithCells="1">
                  <from>
                    <xdr:col>5</xdr:col>
                    <xdr:colOff>1363980</xdr:colOff>
                    <xdr:row>29</xdr:row>
                    <xdr:rowOff>45720</xdr:rowOff>
                  </from>
                  <to>
                    <xdr:col>5</xdr:col>
                    <xdr:colOff>1798320</xdr:colOff>
                    <xdr:row>30</xdr:row>
                    <xdr:rowOff>22860</xdr:rowOff>
                  </to>
                </anchor>
              </controlPr>
            </control>
          </mc:Choice>
        </mc:AlternateContent>
        <mc:AlternateContent xmlns:mc="http://schemas.openxmlformats.org/markup-compatibility/2006">
          <mc:Choice Requires="x14">
            <control shapeId="2222" r:id="rId28" name="Check Box 174">
              <controlPr defaultSize="0" autoFill="0" autoLine="0" autoPict="0">
                <anchor moveWithCells="1">
                  <from>
                    <xdr:col>3</xdr:col>
                    <xdr:colOff>266700</xdr:colOff>
                    <xdr:row>30</xdr:row>
                    <xdr:rowOff>45720</xdr:rowOff>
                  </from>
                  <to>
                    <xdr:col>4</xdr:col>
                    <xdr:colOff>106680</xdr:colOff>
                    <xdr:row>31</xdr:row>
                    <xdr:rowOff>30480</xdr:rowOff>
                  </to>
                </anchor>
              </controlPr>
            </control>
          </mc:Choice>
        </mc:AlternateContent>
        <mc:AlternateContent xmlns:mc="http://schemas.openxmlformats.org/markup-compatibility/2006">
          <mc:Choice Requires="x14">
            <control shapeId="2223" r:id="rId29" name="Check Box 175">
              <controlPr defaultSize="0" autoFill="0" autoLine="0" autoPict="0">
                <anchor moveWithCells="1">
                  <from>
                    <xdr:col>4</xdr:col>
                    <xdr:colOff>0</xdr:colOff>
                    <xdr:row>30</xdr:row>
                    <xdr:rowOff>45720</xdr:rowOff>
                  </from>
                  <to>
                    <xdr:col>4</xdr:col>
                    <xdr:colOff>441960</xdr:colOff>
                    <xdr:row>31</xdr:row>
                    <xdr:rowOff>22860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Z279"/>
  <sheetViews>
    <sheetView showGridLines="0" tabSelected="1" zoomScaleNormal="100" workbookViewId="0">
      <pane ySplit="2" topLeftCell="A3" activePane="bottomLeft" state="frozen"/>
      <selection pane="bottomLeft" activeCell="E5" sqref="E5:G5"/>
    </sheetView>
  </sheetViews>
  <sheetFormatPr defaultColWidth="8.88671875" defaultRowHeight="13.8"/>
  <cols>
    <col min="1" max="1" width="74.44140625" style="97" customWidth="1"/>
    <col min="2" max="2" width="12.6640625" style="138" customWidth="1"/>
    <col min="3" max="3" width="20.88671875" style="98" customWidth="1"/>
    <col min="4" max="4" width="27.44140625" style="98" customWidth="1"/>
    <col min="5" max="5" width="26.44140625" style="99" customWidth="1"/>
    <col min="6" max="6" width="20.6640625" style="312" customWidth="1"/>
    <col min="7" max="7" width="22.6640625" style="302" customWidth="1"/>
    <col min="8" max="8" width="13" style="94" customWidth="1"/>
    <col min="9" max="26" width="8.88671875" style="94"/>
    <col min="27" max="40" width="8.88671875" style="95"/>
    <col min="41" max="42" width="27.33203125" style="94" customWidth="1"/>
    <col min="43" max="52" width="8.88671875" style="94"/>
    <col min="53" max="16384" width="8.88671875" style="95"/>
  </cols>
  <sheetData>
    <row r="1" spans="1:52" s="92" customFormat="1" ht="16.5" customHeight="1">
      <c r="A1" s="327" t="s">
        <v>398</v>
      </c>
      <c r="B1" s="329" t="s">
        <v>13</v>
      </c>
      <c r="C1" s="331" t="s">
        <v>306</v>
      </c>
      <c r="D1" s="333" t="s">
        <v>126</v>
      </c>
      <c r="E1" s="336" t="s">
        <v>130</v>
      </c>
      <c r="F1" s="336"/>
      <c r="G1" s="337"/>
      <c r="H1" s="91"/>
      <c r="I1" s="91"/>
      <c r="J1" s="91"/>
      <c r="K1" s="91"/>
      <c r="L1" s="91"/>
      <c r="M1" s="91"/>
      <c r="N1" s="91"/>
      <c r="O1" s="91"/>
      <c r="P1" s="91"/>
      <c r="Q1" s="91"/>
      <c r="R1" s="91"/>
      <c r="S1" s="91"/>
      <c r="T1" s="91"/>
      <c r="U1" s="91"/>
      <c r="V1" s="91"/>
      <c r="W1" s="91"/>
      <c r="X1" s="91"/>
      <c r="Y1" s="91"/>
      <c r="Z1" s="91"/>
      <c r="AO1" s="91"/>
      <c r="AP1" s="91"/>
      <c r="AQ1" s="91"/>
      <c r="AR1" s="91"/>
      <c r="AS1" s="91"/>
      <c r="AT1" s="91"/>
      <c r="AU1" s="91"/>
      <c r="AV1" s="91"/>
      <c r="AW1" s="91"/>
      <c r="AX1" s="91"/>
      <c r="AY1" s="91"/>
      <c r="AZ1" s="91"/>
    </row>
    <row r="2" spans="1:52" s="92" customFormat="1" ht="40.200000000000003" thickBot="1">
      <c r="A2" s="328"/>
      <c r="B2" s="330"/>
      <c r="C2" s="332"/>
      <c r="D2" s="334"/>
      <c r="E2" s="100" t="s">
        <v>127</v>
      </c>
      <c r="F2" s="303" t="s">
        <v>52</v>
      </c>
      <c r="G2" s="216" t="s">
        <v>14</v>
      </c>
      <c r="H2" s="91"/>
      <c r="I2" s="91"/>
      <c r="J2" s="91"/>
      <c r="K2" s="91"/>
      <c r="L2" s="91"/>
      <c r="M2" s="91"/>
      <c r="N2" s="91"/>
      <c r="O2" s="91"/>
      <c r="P2" s="91"/>
      <c r="Q2" s="91"/>
      <c r="R2" s="91"/>
      <c r="S2" s="91"/>
      <c r="T2" s="91"/>
      <c r="U2" s="91"/>
      <c r="V2" s="91"/>
      <c r="W2" s="91"/>
      <c r="X2" s="91"/>
      <c r="Y2" s="91"/>
      <c r="Z2" s="91"/>
      <c r="AO2" s="93"/>
      <c r="AP2" s="93"/>
      <c r="AQ2" s="91"/>
      <c r="AR2" s="91"/>
      <c r="AS2" s="91"/>
      <c r="AT2" s="91"/>
      <c r="AU2" s="91"/>
      <c r="AV2" s="91"/>
      <c r="AW2" s="91"/>
      <c r="AX2" s="91"/>
      <c r="AY2" s="91"/>
      <c r="AZ2" s="91"/>
    </row>
    <row r="3" spans="1:52" ht="27.6" hidden="1">
      <c r="A3" s="148" t="s">
        <v>69</v>
      </c>
      <c r="B3" s="159"/>
      <c r="C3" s="174"/>
      <c r="D3" s="261"/>
      <c r="E3" s="179"/>
      <c r="F3" s="304"/>
      <c r="G3" s="279"/>
      <c r="H3" s="106"/>
      <c r="I3" s="106"/>
      <c r="J3" s="106"/>
      <c r="K3" s="106"/>
      <c r="L3" s="106"/>
      <c r="M3" s="106"/>
      <c r="N3" s="106"/>
      <c r="O3" s="106"/>
      <c r="P3" s="106"/>
      <c r="Q3" s="106"/>
      <c r="R3" s="106"/>
      <c r="S3" s="106"/>
      <c r="T3" s="106"/>
      <c r="U3" s="106"/>
      <c r="V3" s="106"/>
      <c r="W3" s="106"/>
      <c r="X3" s="106"/>
      <c r="Y3" s="106"/>
      <c r="Z3" s="106"/>
      <c r="AA3" s="107"/>
      <c r="AB3" s="107"/>
      <c r="AC3" s="107"/>
      <c r="AD3" s="107"/>
      <c r="AE3" s="107"/>
      <c r="AF3" s="107"/>
      <c r="AG3" s="107"/>
      <c r="AH3" s="107"/>
      <c r="AI3" s="107"/>
      <c r="AJ3" s="107"/>
      <c r="AK3" s="107"/>
      <c r="AL3" s="107"/>
      <c r="AM3" s="107"/>
      <c r="AN3" s="107"/>
      <c r="AO3" s="106"/>
      <c r="AP3" s="106"/>
      <c r="AQ3" s="106"/>
      <c r="AR3" s="106"/>
      <c r="AS3" s="106"/>
      <c r="AT3" s="106"/>
      <c r="AU3" s="106"/>
      <c r="AV3" s="106"/>
      <c r="AW3" s="106"/>
      <c r="AX3" s="106"/>
      <c r="AY3" s="106"/>
      <c r="AZ3" s="106"/>
    </row>
    <row r="4" spans="1:52" hidden="1">
      <c r="A4" s="69" t="s">
        <v>131</v>
      </c>
      <c r="B4" s="160"/>
      <c r="C4" s="175"/>
      <c r="D4" s="262"/>
      <c r="E4" s="180"/>
      <c r="F4" s="305"/>
      <c r="G4" s="280"/>
      <c r="H4" s="106"/>
      <c r="I4" s="106"/>
      <c r="J4" s="106"/>
      <c r="K4" s="106"/>
      <c r="L4" s="106"/>
      <c r="M4" s="106"/>
      <c r="N4" s="106"/>
      <c r="O4" s="106"/>
      <c r="P4" s="106"/>
      <c r="Q4" s="106"/>
      <c r="R4" s="106"/>
      <c r="S4" s="106"/>
      <c r="T4" s="106"/>
      <c r="U4" s="106"/>
      <c r="V4" s="106"/>
      <c r="W4" s="106"/>
      <c r="X4" s="106"/>
      <c r="Y4" s="106"/>
      <c r="Z4" s="106"/>
      <c r="AA4" s="107"/>
      <c r="AB4" s="107"/>
      <c r="AC4" s="107"/>
      <c r="AD4" s="107"/>
      <c r="AE4" s="107"/>
      <c r="AF4" s="107"/>
      <c r="AG4" s="107"/>
      <c r="AH4" s="107"/>
      <c r="AI4" s="107"/>
      <c r="AJ4" s="107"/>
      <c r="AK4" s="107"/>
      <c r="AL4" s="107"/>
      <c r="AM4" s="107"/>
      <c r="AN4" s="107"/>
      <c r="AO4" s="106"/>
      <c r="AP4" s="106"/>
      <c r="AQ4" s="106"/>
      <c r="AR4" s="106"/>
      <c r="AS4" s="106"/>
      <c r="AT4" s="106"/>
      <c r="AU4" s="106"/>
      <c r="AV4" s="106"/>
      <c r="AW4" s="106"/>
      <c r="AX4" s="106"/>
      <c r="AY4" s="106"/>
      <c r="AZ4" s="106"/>
    </row>
    <row r="5" spans="1:52" ht="23.4" hidden="1">
      <c r="A5" s="69" t="s">
        <v>132</v>
      </c>
      <c r="B5" s="118">
        <v>6</v>
      </c>
      <c r="C5" s="109"/>
      <c r="D5" s="263"/>
      <c r="E5" s="110"/>
      <c r="F5" s="304"/>
      <c r="G5" s="281"/>
      <c r="H5" s="106"/>
      <c r="I5" s="106"/>
      <c r="J5" s="106"/>
      <c r="K5" s="106"/>
      <c r="L5" s="106"/>
      <c r="M5" s="106"/>
      <c r="N5" s="106"/>
      <c r="O5" s="106"/>
      <c r="P5" s="106"/>
      <c r="Q5" s="106"/>
      <c r="R5" s="106"/>
      <c r="S5" s="106"/>
      <c r="T5" s="106"/>
      <c r="U5" s="106"/>
      <c r="V5" s="106"/>
      <c r="W5" s="106"/>
      <c r="X5" s="106"/>
      <c r="Y5" s="106"/>
      <c r="Z5" s="106"/>
      <c r="AA5" s="107"/>
      <c r="AB5" s="107"/>
      <c r="AC5" s="107"/>
      <c r="AD5" s="107"/>
      <c r="AE5" s="107"/>
      <c r="AF5" s="107"/>
      <c r="AG5" s="107"/>
      <c r="AH5" s="107"/>
      <c r="AI5" s="107"/>
      <c r="AJ5" s="107"/>
      <c r="AK5" s="107"/>
      <c r="AL5" s="107"/>
      <c r="AM5" s="107"/>
      <c r="AN5" s="107"/>
      <c r="AO5" s="106"/>
      <c r="AP5" s="106"/>
      <c r="AQ5" s="106"/>
      <c r="AR5" s="106"/>
      <c r="AS5" s="106"/>
      <c r="AT5" s="106"/>
      <c r="AU5" s="106"/>
      <c r="AV5" s="106"/>
      <c r="AW5" s="106"/>
      <c r="AX5" s="106"/>
      <c r="AY5" s="106"/>
      <c r="AZ5" s="106"/>
    </row>
    <row r="6" spans="1:52" ht="23.4">
      <c r="A6" s="69" t="s">
        <v>133</v>
      </c>
      <c r="B6" s="116">
        <v>1</v>
      </c>
      <c r="C6" s="109"/>
      <c r="D6" s="263"/>
      <c r="E6" s="110"/>
      <c r="F6" s="304"/>
      <c r="G6" s="281"/>
      <c r="H6" s="106"/>
      <c r="I6" s="106"/>
      <c r="J6" s="106"/>
      <c r="K6" s="106"/>
      <c r="L6" s="106"/>
      <c r="M6" s="106"/>
      <c r="N6" s="106"/>
      <c r="O6" s="106"/>
      <c r="P6" s="106"/>
      <c r="Q6" s="106"/>
      <c r="R6" s="106"/>
      <c r="S6" s="106"/>
      <c r="T6" s="106"/>
      <c r="U6" s="106"/>
      <c r="V6" s="106"/>
      <c r="W6" s="106"/>
      <c r="X6" s="106"/>
      <c r="Y6" s="106"/>
      <c r="Z6" s="106"/>
      <c r="AA6" s="107"/>
      <c r="AB6" s="107"/>
      <c r="AC6" s="107"/>
      <c r="AD6" s="107"/>
      <c r="AE6" s="107"/>
      <c r="AF6" s="107"/>
      <c r="AG6" s="107"/>
      <c r="AH6" s="107"/>
      <c r="AI6" s="107"/>
      <c r="AJ6" s="107"/>
      <c r="AK6" s="107"/>
      <c r="AL6" s="107"/>
      <c r="AM6" s="107"/>
      <c r="AN6" s="107"/>
      <c r="AO6" s="106"/>
      <c r="AP6" s="106"/>
      <c r="AQ6" s="106"/>
      <c r="AR6" s="106"/>
      <c r="AS6" s="106"/>
      <c r="AT6" s="106"/>
      <c r="AU6" s="106"/>
      <c r="AV6" s="106"/>
      <c r="AW6" s="106"/>
      <c r="AX6" s="106"/>
      <c r="AY6" s="106"/>
      <c r="AZ6" s="106"/>
    </row>
    <row r="7" spans="1:52">
      <c r="A7" s="194" t="s">
        <v>134</v>
      </c>
      <c r="B7" s="205">
        <v>1</v>
      </c>
      <c r="C7" s="109"/>
      <c r="D7" s="264"/>
      <c r="E7" s="188"/>
      <c r="F7" s="304"/>
      <c r="G7" s="281"/>
      <c r="H7" s="106"/>
      <c r="I7" s="106"/>
      <c r="J7" s="106"/>
      <c r="K7" s="106"/>
      <c r="L7" s="106"/>
      <c r="M7" s="106"/>
      <c r="N7" s="106"/>
      <c r="O7" s="106"/>
      <c r="P7" s="106"/>
      <c r="Q7" s="106"/>
      <c r="R7" s="106"/>
      <c r="S7" s="106"/>
      <c r="T7" s="106"/>
      <c r="U7" s="106"/>
      <c r="V7" s="106"/>
      <c r="W7" s="106"/>
      <c r="X7" s="106"/>
      <c r="Y7" s="106"/>
      <c r="Z7" s="106"/>
      <c r="AA7" s="107"/>
      <c r="AB7" s="107"/>
      <c r="AC7" s="107"/>
      <c r="AD7" s="107"/>
      <c r="AE7" s="107"/>
      <c r="AF7" s="107"/>
      <c r="AG7" s="107"/>
      <c r="AH7" s="107"/>
      <c r="AI7" s="107"/>
      <c r="AJ7" s="107"/>
      <c r="AK7" s="107"/>
      <c r="AL7" s="107"/>
      <c r="AM7" s="107"/>
      <c r="AN7" s="107"/>
      <c r="AO7" s="106"/>
      <c r="AP7" s="106"/>
      <c r="AQ7" s="106"/>
      <c r="AR7" s="106"/>
      <c r="AS7" s="106"/>
      <c r="AT7" s="106"/>
      <c r="AU7" s="106"/>
      <c r="AV7" s="106"/>
      <c r="AW7" s="106"/>
      <c r="AX7" s="106"/>
      <c r="AY7" s="106"/>
      <c r="AZ7" s="106"/>
    </row>
    <row r="8" spans="1:52" ht="23.4" hidden="1">
      <c r="A8" s="190" t="s">
        <v>135</v>
      </c>
      <c r="B8" s="203">
        <v>2</v>
      </c>
      <c r="C8" s="109"/>
      <c r="D8" s="264"/>
      <c r="E8" s="188"/>
      <c r="F8" s="304"/>
      <c r="G8" s="281"/>
      <c r="H8" s="106"/>
      <c r="I8" s="106"/>
      <c r="J8" s="106"/>
      <c r="K8" s="106"/>
      <c r="L8" s="106"/>
      <c r="M8" s="106"/>
      <c r="N8" s="106"/>
      <c r="O8" s="106"/>
      <c r="P8" s="106"/>
      <c r="Q8" s="106"/>
      <c r="R8" s="106"/>
      <c r="S8" s="106"/>
      <c r="T8" s="106"/>
      <c r="U8" s="106"/>
      <c r="V8" s="106"/>
      <c r="W8" s="106"/>
      <c r="X8" s="106"/>
      <c r="Y8" s="106"/>
      <c r="Z8" s="106"/>
      <c r="AA8" s="107"/>
      <c r="AB8" s="107"/>
      <c r="AC8" s="107"/>
      <c r="AD8" s="107"/>
      <c r="AE8" s="107"/>
      <c r="AF8" s="107"/>
      <c r="AG8" s="107"/>
      <c r="AH8" s="107"/>
      <c r="AI8" s="107"/>
      <c r="AJ8" s="107"/>
      <c r="AK8" s="107"/>
      <c r="AL8" s="107"/>
      <c r="AM8" s="107"/>
      <c r="AN8" s="107"/>
      <c r="AO8" s="106"/>
      <c r="AP8" s="106"/>
      <c r="AQ8" s="106"/>
      <c r="AR8" s="106"/>
      <c r="AS8" s="106"/>
      <c r="AT8" s="106"/>
      <c r="AU8" s="106"/>
      <c r="AV8" s="106"/>
      <c r="AW8" s="106"/>
      <c r="AX8" s="106"/>
      <c r="AY8" s="106"/>
      <c r="AZ8" s="106"/>
    </row>
    <row r="9" spans="1:52" hidden="1">
      <c r="A9" s="190" t="s">
        <v>136</v>
      </c>
      <c r="B9" s="206">
        <v>6</v>
      </c>
      <c r="C9" s="109"/>
      <c r="D9" s="264"/>
      <c r="E9" s="188"/>
      <c r="F9" s="304"/>
      <c r="G9" s="281"/>
      <c r="H9" s="106"/>
      <c r="I9" s="106"/>
      <c r="J9" s="106"/>
      <c r="K9" s="106"/>
      <c r="L9" s="106"/>
      <c r="M9" s="106"/>
      <c r="N9" s="106"/>
      <c r="O9" s="106"/>
      <c r="P9" s="106"/>
      <c r="Q9" s="106"/>
      <c r="R9" s="106"/>
      <c r="S9" s="106"/>
      <c r="T9" s="106"/>
      <c r="U9" s="106"/>
      <c r="V9" s="106"/>
      <c r="W9" s="106"/>
      <c r="X9" s="106"/>
      <c r="Y9" s="106"/>
      <c r="Z9" s="106"/>
      <c r="AA9" s="107"/>
      <c r="AB9" s="107"/>
      <c r="AC9" s="107"/>
      <c r="AD9" s="107"/>
      <c r="AE9" s="107"/>
      <c r="AF9" s="107"/>
      <c r="AG9" s="107"/>
      <c r="AH9" s="107"/>
      <c r="AI9" s="107"/>
      <c r="AJ9" s="107"/>
      <c r="AK9" s="107"/>
      <c r="AL9" s="107"/>
      <c r="AM9" s="107"/>
      <c r="AN9" s="107"/>
      <c r="AO9" s="106"/>
      <c r="AP9" s="106"/>
      <c r="AQ9" s="106"/>
      <c r="AR9" s="106"/>
      <c r="AS9" s="106"/>
      <c r="AT9" s="106"/>
      <c r="AU9" s="106"/>
      <c r="AV9" s="106"/>
      <c r="AW9" s="106"/>
      <c r="AX9" s="106"/>
      <c r="AY9" s="106"/>
      <c r="AZ9" s="106"/>
    </row>
    <row r="10" spans="1:52" ht="34.799999999999997" hidden="1">
      <c r="A10" s="70" t="s">
        <v>354</v>
      </c>
      <c r="B10" s="117">
        <v>2</v>
      </c>
      <c r="C10" s="109"/>
      <c r="D10" s="263"/>
      <c r="E10" s="110"/>
      <c r="F10" s="304"/>
      <c r="G10" s="281"/>
      <c r="H10" s="106"/>
      <c r="I10" s="106"/>
      <c r="J10" s="106"/>
      <c r="K10" s="106"/>
      <c r="L10" s="106"/>
      <c r="M10" s="106"/>
      <c r="N10" s="106"/>
      <c r="O10" s="106"/>
      <c r="P10" s="106"/>
      <c r="Q10" s="106"/>
      <c r="R10" s="106"/>
      <c r="S10" s="106"/>
      <c r="T10" s="106"/>
      <c r="U10" s="106"/>
      <c r="V10" s="106"/>
      <c r="W10" s="106"/>
      <c r="X10" s="106"/>
      <c r="Y10" s="106"/>
      <c r="Z10" s="106"/>
      <c r="AA10" s="107"/>
      <c r="AB10" s="107"/>
      <c r="AC10" s="107"/>
      <c r="AD10" s="107"/>
      <c r="AE10" s="107"/>
      <c r="AF10" s="107"/>
      <c r="AG10" s="107"/>
      <c r="AH10" s="107"/>
      <c r="AI10" s="107"/>
      <c r="AJ10" s="107"/>
      <c r="AK10" s="107"/>
      <c r="AL10" s="107"/>
      <c r="AM10" s="107"/>
      <c r="AN10" s="107"/>
      <c r="AO10" s="106"/>
      <c r="AP10" s="106"/>
      <c r="AQ10" s="106"/>
      <c r="AR10" s="106"/>
      <c r="AS10" s="106"/>
      <c r="AT10" s="106"/>
      <c r="AU10" s="106"/>
      <c r="AV10" s="106"/>
      <c r="AW10" s="106"/>
      <c r="AX10" s="106"/>
      <c r="AY10" s="106"/>
      <c r="AZ10" s="106"/>
    </row>
    <row r="11" spans="1:52" hidden="1">
      <c r="A11" s="69" t="s">
        <v>137</v>
      </c>
      <c r="B11" s="118">
        <v>6</v>
      </c>
      <c r="C11" s="109"/>
      <c r="D11" s="263"/>
      <c r="E11" s="110"/>
      <c r="F11" s="304"/>
      <c r="G11" s="281"/>
      <c r="H11" s="106"/>
      <c r="I11" s="106"/>
      <c r="J11" s="106"/>
      <c r="K11" s="106"/>
      <c r="L11" s="106"/>
      <c r="M11" s="106"/>
      <c r="N11" s="106"/>
      <c r="O11" s="106"/>
      <c r="P11" s="106"/>
      <c r="Q11" s="106"/>
      <c r="R11" s="106"/>
      <c r="S11" s="106"/>
      <c r="T11" s="106"/>
      <c r="U11" s="106"/>
      <c r="V11" s="106"/>
      <c r="W11" s="106"/>
      <c r="X11" s="106"/>
      <c r="Y11" s="106"/>
      <c r="Z11" s="106"/>
      <c r="AA11" s="107"/>
      <c r="AB11" s="107"/>
      <c r="AC11" s="107"/>
      <c r="AD11" s="107"/>
      <c r="AE11" s="107"/>
      <c r="AF11" s="107"/>
      <c r="AG11" s="107"/>
      <c r="AH11" s="107"/>
      <c r="AI11" s="107"/>
      <c r="AJ11" s="107"/>
      <c r="AK11" s="107"/>
      <c r="AL11" s="107"/>
      <c r="AM11" s="107"/>
      <c r="AN11" s="107"/>
      <c r="AO11" s="106"/>
      <c r="AP11" s="106"/>
      <c r="AQ11" s="106"/>
      <c r="AR11" s="106"/>
      <c r="AS11" s="106"/>
      <c r="AT11" s="106"/>
      <c r="AU11" s="106"/>
      <c r="AV11" s="106"/>
      <c r="AW11" s="106"/>
      <c r="AX11" s="106"/>
      <c r="AY11" s="106"/>
      <c r="AZ11" s="106"/>
    </row>
    <row r="12" spans="1:52" ht="58.2" hidden="1">
      <c r="A12" s="69" t="s">
        <v>287</v>
      </c>
      <c r="B12" s="156"/>
      <c r="C12" s="171"/>
      <c r="D12" s="265"/>
      <c r="E12" s="178"/>
      <c r="F12" s="306"/>
      <c r="G12" s="282"/>
      <c r="H12" s="106"/>
      <c r="I12" s="106"/>
      <c r="J12" s="106"/>
      <c r="K12" s="106"/>
      <c r="L12" s="106"/>
      <c r="M12" s="106"/>
      <c r="N12" s="106"/>
      <c r="O12" s="106"/>
      <c r="P12" s="106"/>
      <c r="Q12" s="106"/>
      <c r="R12" s="106"/>
      <c r="S12" s="106"/>
      <c r="T12" s="106"/>
      <c r="U12" s="106"/>
      <c r="V12" s="106"/>
      <c r="W12" s="106"/>
      <c r="X12" s="106"/>
      <c r="Y12" s="106"/>
      <c r="Z12" s="106"/>
      <c r="AA12" s="107"/>
      <c r="AB12" s="107"/>
      <c r="AC12" s="107"/>
      <c r="AD12" s="107"/>
      <c r="AE12" s="107"/>
      <c r="AF12" s="107"/>
      <c r="AG12" s="107"/>
      <c r="AH12" s="107"/>
      <c r="AI12" s="107"/>
      <c r="AJ12" s="107"/>
      <c r="AK12" s="107"/>
      <c r="AL12" s="107"/>
      <c r="AM12" s="107"/>
      <c r="AN12" s="107"/>
      <c r="AO12" s="106"/>
      <c r="AP12" s="106"/>
      <c r="AQ12" s="106"/>
      <c r="AR12" s="106"/>
      <c r="AS12" s="106"/>
      <c r="AT12" s="106"/>
      <c r="AU12" s="106"/>
      <c r="AV12" s="106"/>
      <c r="AW12" s="106"/>
      <c r="AX12" s="106"/>
      <c r="AY12" s="106"/>
      <c r="AZ12" s="106"/>
    </row>
    <row r="13" spans="1:52" ht="23.4" hidden="1">
      <c r="A13" s="69" t="s">
        <v>138</v>
      </c>
      <c r="B13" s="117">
        <v>2</v>
      </c>
      <c r="C13" s="109"/>
      <c r="D13" s="263"/>
      <c r="E13" s="110"/>
      <c r="F13" s="304"/>
      <c r="G13" s="281"/>
      <c r="H13" s="106"/>
      <c r="I13" s="106"/>
      <c r="J13" s="106"/>
      <c r="K13" s="106"/>
      <c r="L13" s="106"/>
      <c r="M13" s="106"/>
      <c r="N13" s="106"/>
      <c r="O13" s="106"/>
      <c r="P13" s="106"/>
      <c r="Q13" s="106"/>
      <c r="R13" s="106"/>
      <c r="S13" s="106"/>
      <c r="T13" s="106"/>
      <c r="U13" s="106"/>
      <c r="V13" s="106"/>
      <c r="W13" s="106"/>
      <c r="X13" s="106"/>
      <c r="Y13" s="106"/>
      <c r="Z13" s="106"/>
      <c r="AA13" s="107"/>
      <c r="AB13" s="107"/>
      <c r="AC13" s="107"/>
      <c r="AD13" s="107"/>
      <c r="AE13" s="107"/>
      <c r="AF13" s="107"/>
      <c r="AG13" s="107"/>
      <c r="AH13" s="107"/>
      <c r="AI13" s="107"/>
      <c r="AJ13" s="107"/>
      <c r="AK13" s="107"/>
      <c r="AL13" s="107"/>
      <c r="AM13" s="107"/>
      <c r="AN13" s="107"/>
      <c r="AO13" s="106"/>
      <c r="AP13" s="106"/>
      <c r="AQ13" s="106"/>
      <c r="AR13" s="106"/>
      <c r="AS13" s="106"/>
      <c r="AT13" s="106"/>
      <c r="AU13" s="106"/>
      <c r="AV13" s="106"/>
      <c r="AW13" s="106"/>
      <c r="AX13" s="106"/>
      <c r="AY13" s="106"/>
      <c r="AZ13" s="106"/>
    </row>
    <row r="14" spans="1:52" hidden="1">
      <c r="A14" s="149" t="s">
        <v>139</v>
      </c>
      <c r="B14" s="117">
        <v>2</v>
      </c>
      <c r="C14" s="109"/>
      <c r="D14" s="263"/>
      <c r="E14" s="110"/>
      <c r="F14" s="304"/>
      <c r="G14" s="281"/>
      <c r="H14" s="106"/>
      <c r="I14" s="106"/>
      <c r="J14" s="106"/>
      <c r="K14" s="106"/>
      <c r="L14" s="106"/>
      <c r="M14" s="106"/>
      <c r="N14" s="106"/>
      <c r="O14" s="106"/>
      <c r="P14" s="106"/>
      <c r="Q14" s="106"/>
      <c r="R14" s="106"/>
      <c r="S14" s="106"/>
      <c r="T14" s="106"/>
      <c r="U14" s="106"/>
      <c r="V14" s="106"/>
      <c r="W14" s="106"/>
      <c r="X14" s="106"/>
      <c r="Y14" s="106"/>
      <c r="Z14" s="106"/>
      <c r="AA14" s="107"/>
      <c r="AB14" s="107"/>
      <c r="AC14" s="107"/>
      <c r="AD14" s="107"/>
      <c r="AE14" s="107"/>
      <c r="AF14" s="107"/>
      <c r="AG14" s="107"/>
      <c r="AH14" s="107"/>
      <c r="AI14" s="107"/>
      <c r="AJ14" s="107"/>
      <c r="AK14" s="107"/>
      <c r="AL14" s="107"/>
      <c r="AM14" s="107"/>
      <c r="AN14" s="107"/>
      <c r="AO14" s="106"/>
      <c r="AP14" s="106"/>
      <c r="AQ14" s="106"/>
      <c r="AR14" s="106"/>
      <c r="AS14" s="106"/>
      <c r="AT14" s="106"/>
      <c r="AU14" s="106"/>
      <c r="AV14" s="106"/>
      <c r="AW14" s="106"/>
      <c r="AX14" s="106"/>
      <c r="AY14" s="106"/>
      <c r="AZ14" s="106"/>
    </row>
    <row r="15" spans="1:52" ht="34.799999999999997" hidden="1">
      <c r="A15" s="69" t="s">
        <v>140</v>
      </c>
      <c r="B15" s="117">
        <v>2</v>
      </c>
      <c r="C15" s="109"/>
      <c r="D15" s="263"/>
      <c r="E15" s="110"/>
      <c r="F15" s="304"/>
      <c r="G15" s="281"/>
      <c r="H15" s="106"/>
      <c r="I15" s="106"/>
      <c r="J15" s="106"/>
      <c r="K15" s="106"/>
      <c r="L15" s="106"/>
      <c r="M15" s="106"/>
      <c r="N15" s="106"/>
      <c r="O15" s="106"/>
      <c r="P15" s="106"/>
      <c r="Q15" s="106"/>
      <c r="R15" s="106"/>
      <c r="S15" s="106"/>
      <c r="T15" s="106"/>
      <c r="U15" s="106"/>
      <c r="V15" s="106"/>
      <c r="W15" s="106"/>
      <c r="X15" s="106"/>
      <c r="Y15" s="106"/>
      <c r="Z15" s="106"/>
      <c r="AA15" s="107"/>
      <c r="AB15" s="107"/>
      <c r="AC15" s="107"/>
      <c r="AD15" s="107"/>
      <c r="AE15" s="107"/>
      <c r="AF15" s="107"/>
      <c r="AG15" s="107"/>
      <c r="AH15" s="107"/>
      <c r="AI15" s="107"/>
      <c r="AJ15" s="107"/>
      <c r="AK15" s="107"/>
      <c r="AL15" s="107"/>
      <c r="AM15" s="107"/>
      <c r="AN15" s="107"/>
      <c r="AO15" s="106"/>
      <c r="AP15" s="106"/>
      <c r="AQ15" s="106"/>
      <c r="AR15" s="106"/>
      <c r="AS15" s="106"/>
      <c r="AT15" s="106"/>
      <c r="AU15" s="106"/>
      <c r="AV15" s="106"/>
      <c r="AW15" s="106"/>
      <c r="AX15" s="106"/>
      <c r="AY15" s="106"/>
      <c r="AZ15" s="106"/>
    </row>
    <row r="16" spans="1:52" ht="23.4" hidden="1">
      <c r="A16" s="69" t="s">
        <v>286</v>
      </c>
      <c r="B16" s="156"/>
      <c r="C16" s="171"/>
      <c r="D16" s="265"/>
      <c r="E16" s="178"/>
      <c r="F16" s="306"/>
      <c r="G16" s="282"/>
      <c r="H16" s="106"/>
      <c r="I16" s="106"/>
      <c r="J16" s="106"/>
      <c r="K16" s="106"/>
      <c r="L16" s="106"/>
      <c r="M16" s="106"/>
      <c r="N16" s="106"/>
      <c r="O16" s="106"/>
      <c r="P16" s="106"/>
      <c r="Q16" s="106"/>
      <c r="R16" s="106"/>
      <c r="S16" s="106"/>
      <c r="T16" s="106"/>
      <c r="U16" s="106"/>
      <c r="V16" s="106"/>
      <c r="W16" s="106"/>
      <c r="X16" s="106"/>
      <c r="Y16" s="106"/>
      <c r="Z16" s="106"/>
      <c r="AA16" s="107"/>
      <c r="AB16" s="107"/>
      <c r="AC16" s="107"/>
      <c r="AD16" s="107"/>
      <c r="AE16" s="107"/>
      <c r="AF16" s="107"/>
      <c r="AG16" s="107"/>
      <c r="AH16" s="107"/>
      <c r="AI16" s="107"/>
      <c r="AJ16" s="107"/>
      <c r="AK16" s="107"/>
      <c r="AL16" s="107"/>
      <c r="AM16" s="107"/>
      <c r="AN16" s="107"/>
      <c r="AO16" s="106"/>
      <c r="AP16" s="106"/>
      <c r="AQ16" s="106"/>
      <c r="AR16" s="106"/>
      <c r="AS16" s="106"/>
      <c r="AT16" s="106"/>
      <c r="AU16" s="106"/>
      <c r="AV16" s="106"/>
      <c r="AW16" s="106"/>
      <c r="AX16" s="106"/>
      <c r="AY16" s="106"/>
      <c r="AZ16" s="106"/>
    </row>
    <row r="17" spans="1:52" ht="23.4" hidden="1">
      <c r="A17" s="69" t="s">
        <v>141</v>
      </c>
      <c r="B17" s="117">
        <v>2</v>
      </c>
      <c r="C17" s="109"/>
      <c r="D17" s="263"/>
      <c r="E17" s="110"/>
      <c r="F17" s="304"/>
      <c r="G17" s="281"/>
      <c r="H17" s="106"/>
      <c r="I17" s="106"/>
      <c r="J17" s="106"/>
      <c r="K17" s="106"/>
      <c r="L17" s="106"/>
      <c r="M17" s="106"/>
      <c r="N17" s="106"/>
      <c r="O17" s="106"/>
      <c r="P17" s="106"/>
      <c r="Q17" s="106"/>
      <c r="R17" s="106"/>
      <c r="S17" s="106"/>
      <c r="T17" s="106"/>
      <c r="U17" s="106"/>
      <c r="V17" s="106"/>
      <c r="W17" s="106"/>
      <c r="X17" s="106"/>
      <c r="Y17" s="106"/>
      <c r="Z17" s="106"/>
      <c r="AA17" s="107"/>
      <c r="AB17" s="107"/>
      <c r="AC17" s="107"/>
      <c r="AD17" s="107"/>
      <c r="AE17" s="107"/>
      <c r="AF17" s="107"/>
      <c r="AG17" s="107"/>
      <c r="AH17" s="107"/>
      <c r="AI17" s="107"/>
      <c r="AJ17" s="107"/>
      <c r="AK17" s="107"/>
      <c r="AL17" s="107"/>
      <c r="AM17" s="107"/>
      <c r="AN17" s="107"/>
      <c r="AO17" s="106"/>
      <c r="AP17" s="106"/>
      <c r="AQ17" s="106"/>
      <c r="AR17" s="106"/>
      <c r="AS17" s="106"/>
      <c r="AT17" s="106"/>
      <c r="AU17" s="106"/>
      <c r="AV17" s="106"/>
      <c r="AW17" s="106"/>
      <c r="AX17" s="106"/>
      <c r="AY17" s="106"/>
      <c r="AZ17" s="106"/>
    </row>
    <row r="18" spans="1:52" hidden="1">
      <c r="A18" s="69" t="s">
        <v>142</v>
      </c>
      <c r="B18" s="117">
        <v>2</v>
      </c>
      <c r="C18" s="109"/>
      <c r="D18" s="263"/>
      <c r="E18" s="110"/>
      <c r="F18" s="304"/>
      <c r="G18" s="281"/>
      <c r="H18" s="106"/>
      <c r="I18" s="106"/>
      <c r="J18" s="106"/>
      <c r="K18" s="106"/>
      <c r="L18" s="106"/>
      <c r="M18" s="106"/>
      <c r="N18" s="106"/>
      <c r="O18" s="106"/>
      <c r="P18" s="106"/>
      <c r="Q18" s="106"/>
      <c r="R18" s="106"/>
      <c r="S18" s="106"/>
      <c r="T18" s="106"/>
      <c r="U18" s="106"/>
      <c r="V18" s="106"/>
      <c r="W18" s="106"/>
      <c r="X18" s="106"/>
      <c r="Y18" s="106"/>
      <c r="Z18" s="106"/>
      <c r="AA18" s="107"/>
      <c r="AB18" s="107"/>
      <c r="AC18" s="107"/>
      <c r="AD18" s="107"/>
      <c r="AE18" s="107"/>
      <c r="AF18" s="107"/>
      <c r="AG18" s="107"/>
      <c r="AH18" s="107"/>
      <c r="AI18" s="107"/>
      <c r="AJ18" s="107"/>
      <c r="AK18" s="107"/>
      <c r="AL18" s="107"/>
      <c r="AM18" s="107"/>
      <c r="AN18" s="107"/>
      <c r="AO18" s="106"/>
      <c r="AP18" s="106"/>
      <c r="AQ18" s="106"/>
      <c r="AR18" s="106"/>
      <c r="AS18" s="106"/>
      <c r="AT18" s="106"/>
      <c r="AU18" s="106"/>
      <c r="AV18" s="106"/>
      <c r="AW18" s="106"/>
      <c r="AX18" s="106"/>
      <c r="AY18" s="106"/>
      <c r="AZ18" s="106"/>
    </row>
    <row r="19" spans="1:52" ht="34.799999999999997" hidden="1">
      <c r="A19" s="194" t="s">
        <v>355</v>
      </c>
      <c r="B19" s="203">
        <v>2</v>
      </c>
      <c r="C19" s="109"/>
      <c r="D19" s="264"/>
      <c r="E19" s="188"/>
      <c r="F19" s="304"/>
      <c r="G19" s="281"/>
      <c r="H19" s="106"/>
      <c r="I19" s="106"/>
      <c r="J19" s="106"/>
      <c r="K19" s="106"/>
      <c r="L19" s="106"/>
      <c r="M19" s="106"/>
      <c r="N19" s="106"/>
      <c r="O19" s="106"/>
      <c r="P19" s="106"/>
      <c r="Q19" s="106"/>
      <c r="R19" s="106"/>
      <c r="S19" s="106"/>
      <c r="T19" s="106"/>
      <c r="U19" s="106"/>
      <c r="V19" s="106"/>
      <c r="W19" s="106"/>
      <c r="X19" s="106"/>
      <c r="Y19" s="106"/>
      <c r="Z19" s="106"/>
      <c r="AA19" s="107"/>
      <c r="AB19" s="107"/>
      <c r="AC19" s="107"/>
      <c r="AD19" s="107"/>
      <c r="AE19" s="107"/>
      <c r="AF19" s="107"/>
      <c r="AG19" s="107"/>
      <c r="AH19" s="107"/>
      <c r="AI19" s="107"/>
      <c r="AJ19" s="107"/>
      <c r="AK19" s="107"/>
      <c r="AL19" s="107"/>
      <c r="AM19" s="107"/>
      <c r="AN19" s="107"/>
      <c r="AO19" s="106"/>
      <c r="AP19" s="106"/>
      <c r="AQ19" s="106"/>
      <c r="AR19" s="106"/>
      <c r="AS19" s="106"/>
      <c r="AT19" s="106"/>
      <c r="AU19" s="106"/>
      <c r="AV19" s="106"/>
      <c r="AW19" s="106"/>
      <c r="AX19" s="106"/>
      <c r="AY19" s="106"/>
      <c r="AZ19" s="106"/>
    </row>
    <row r="20" spans="1:52" ht="23.4" hidden="1">
      <c r="A20" s="194" t="s">
        <v>356</v>
      </c>
      <c r="B20" s="203">
        <v>2</v>
      </c>
      <c r="C20" s="109"/>
      <c r="D20" s="264"/>
      <c r="E20" s="188"/>
      <c r="F20" s="304"/>
      <c r="G20" s="281"/>
      <c r="H20" s="106"/>
      <c r="I20" s="106"/>
      <c r="J20" s="106"/>
      <c r="K20" s="106"/>
      <c r="L20" s="106"/>
      <c r="M20" s="106"/>
      <c r="N20" s="106"/>
      <c r="O20" s="106"/>
      <c r="P20" s="106"/>
      <c r="Q20" s="106"/>
      <c r="R20" s="106"/>
      <c r="S20" s="106"/>
      <c r="T20" s="106"/>
      <c r="U20" s="106"/>
      <c r="V20" s="106"/>
      <c r="W20" s="106"/>
      <c r="X20" s="106"/>
      <c r="Y20" s="106"/>
      <c r="Z20" s="106"/>
      <c r="AA20" s="107"/>
      <c r="AB20" s="107"/>
      <c r="AC20" s="107"/>
      <c r="AD20" s="107"/>
      <c r="AE20" s="107"/>
      <c r="AF20" s="107"/>
      <c r="AG20" s="107"/>
      <c r="AH20" s="107"/>
      <c r="AI20" s="107"/>
      <c r="AJ20" s="107"/>
      <c r="AK20" s="107"/>
      <c r="AL20" s="107"/>
      <c r="AM20" s="107"/>
      <c r="AN20" s="107"/>
      <c r="AO20" s="106"/>
      <c r="AP20" s="106"/>
      <c r="AQ20" s="106"/>
      <c r="AR20" s="106"/>
      <c r="AS20" s="106"/>
      <c r="AT20" s="106"/>
      <c r="AU20" s="106"/>
      <c r="AV20" s="106"/>
      <c r="AW20" s="106"/>
      <c r="AX20" s="106"/>
      <c r="AY20" s="106"/>
      <c r="AZ20" s="106"/>
    </row>
    <row r="21" spans="1:52" hidden="1">
      <c r="A21" s="194" t="s">
        <v>374</v>
      </c>
      <c r="B21" s="203">
        <v>2</v>
      </c>
      <c r="C21" s="109"/>
      <c r="D21" s="264"/>
      <c r="E21" s="188"/>
      <c r="F21" s="304"/>
      <c r="G21" s="281"/>
      <c r="H21" s="106"/>
      <c r="I21" s="106"/>
      <c r="J21" s="106"/>
      <c r="K21" s="106"/>
      <c r="L21" s="106"/>
      <c r="M21" s="106"/>
      <c r="N21" s="106"/>
      <c r="O21" s="106"/>
      <c r="P21" s="106"/>
      <c r="Q21" s="106"/>
      <c r="R21" s="106"/>
      <c r="S21" s="106"/>
      <c r="T21" s="106"/>
      <c r="U21" s="106"/>
      <c r="V21" s="106"/>
      <c r="W21" s="106"/>
      <c r="X21" s="106"/>
      <c r="Y21" s="106"/>
      <c r="Z21" s="106"/>
      <c r="AA21" s="107"/>
      <c r="AB21" s="107"/>
      <c r="AC21" s="107"/>
      <c r="AD21" s="107"/>
      <c r="AE21" s="107"/>
      <c r="AF21" s="107"/>
      <c r="AG21" s="107"/>
      <c r="AH21" s="107"/>
      <c r="AI21" s="107"/>
      <c r="AJ21" s="107"/>
      <c r="AK21" s="107"/>
      <c r="AL21" s="107"/>
      <c r="AM21" s="107"/>
      <c r="AN21" s="107"/>
      <c r="AO21" s="106"/>
      <c r="AP21" s="106"/>
      <c r="AQ21" s="106"/>
      <c r="AR21" s="106"/>
      <c r="AS21" s="106"/>
      <c r="AT21" s="106"/>
      <c r="AU21" s="106"/>
      <c r="AV21" s="106"/>
      <c r="AW21" s="106"/>
      <c r="AX21" s="106"/>
      <c r="AY21" s="106"/>
      <c r="AZ21" s="106"/>
    </row>
    <row r="22" spans="1:52" ht="23.4" hidden="1">
      <c r="A22" s="194" t="s">
        <v>357</v>
      </c>
      <c r="B22" s="203">
        <v>2</v>
      </c>
      <c r="C22" s="109"/>
      <c r="D22" s="264"/>
      <c r="E22" s="188"/>
      <c r="F22" s="304"/>
      <c r="G22" s="281"/>
      <c r="H22" s="106"/>
      <c r="I22" s="106"/>
      <c r="J22" s="106"/>
      <c r="K22" s="106"/>
      <c r="L22" s="106"/>
      <c r="M22" s="106"/>
      <c r="N22" s="106"/>
      <c r="O22" s="106"/>
      <c r="P22" s="106"/>
      <c r="Q22" s="106"/>
      <c r="R22" s="106"/>
      <c r="S22" s="106"/>
      <c r="T22" s="106"/>
      <c r="U22" s="106"/>
      <c r="V22" s="106"/>
      <c r="W22" s="106"/>
      <c r="X22" s="106"/>
      <c r="Y22" s="106"/>
      <c r="Z22" s="106"/>
      <c r="AA22" s="107"/>
      <c r="AB22" s="107"/>
      <c r="AC22" s="107"/>
      <c r="AD22" s="107"/>
      <c r="AE22" s="107"/>
      <c r="AF22" s="107"/>
      <c r="AG22" s="107"/>
      <c r="AH22" s="107"/>
      <c r="AI22" s="107"/>
      <c r="AJ22" s="107"/>
      <c r="AK22" s="107"/>
      <c r="AL22" s="107"/>
      <c r="AM22" s="107"/>
      <c r="AN22" s="107"/>
      <c r="AO22" s="106"/>
      <c r="AP22" s="106"/>
      <c r="AQ22" s="106"/>
      <c r="AR22" s="106"/>
      <c r="AS22" s="106"/>
      <c r="AT22" s="106"/>
      <c r="AU22" s="106"/>
      <c r="AV22" s="106"/>
      <c r="AW22" s="106"/>
      <c r="AX22" s="106"/>
      <c r="AY22" s="106"/>
      <c r="AZ22" s="106"/>
    </row>
    <row r="23" spans="1:52" ht="91.8" hidden="1">
      <c r="A23" s="204" t="s">
        <v>375</v>
      </c>
      <c r="B23" s="203">
        <v>2</v>
      </c>
      <c r="C23" s="109"/>
      <c r="D23" s="264"/>
      <c r="E23" s="188"/>
      <c r="F23" s="304"/>
      <c r="G23" s="281"/>
      <c r="H23" s="106"/>
      <c r="I23" s="106"/>
      <c r="J23" s="106"/>
      <c r="K23" s="106"/>
      <c r="L23" s="106"/>
      <c r="M23" s="106"/>
      <c r="N23" s="106"/>
      <c r="O23" s="106"/>
      <c r="P23" s="106"/>
      <c r="Q23" s="106"/>
      <c r="R23" s="106"/>
      <c r="S23" s="106"/>
      <c r="T23" s="106"/>
      <c r="U23" s="106"/>
      <c r="V23" s="106"/>
      <c r="W23" s="106"/>
      <c r="X23" s="106"/>
      <c r="Y23" s="106"/>
      <c r="Z23" s="106"/>
      <c r="AA23" s="107"/>
      <c r="AB23" s="107"/>
      <c r="AC23" s="107"/>
      <c r="AD23" s="107"/>
      <c r="AE23" s="107"/>
      <c r="AF23" s="107"/>
      <c r="AG23" s="107"/>
      <c r="AH23" s="107"/>
      <c r="AI23" s="107"/>
      <c r="AJ23" s="107"/>
      <c r="AK23" s="107"/>
      <c r="AL23" s="107"/>
      <c r="AM23" s="107"/>
      <c r="AN23" s="107"/>
      <c r="AO23" s="106"/>
      <c r="AP23" s="106"/>
      <c r="AQ23" s="106"/>
      <c r="AR23" s="106"/>
      <c r="AS23" s="106"/>
      <c r="AT23" s="106"/>
      <c r="AU23" s="106"/>
      <c r="AV23" s="106"/>
      <c r="AW23" s="106"/>
      <c r="AX23" s="106"/>
      <c r="AY23" s="106"/>
      <c r="AZ23" s="106"/>
    </row>
    <row r="24" spans="1:52" ht="91.8" hidden="1">
      <c r="A24" s="70" t="s">
        <v>376</v>
      </c>
      <c r="B24" s="117">
        <v>2</v>
      </c>
      <c r="C24" s="109"/>
      <c r="D24" s="263"/>
      <c r="E24" s="110"/>
      <c r="F24" s="304"/>
      <c r="G24" s="281"/>
      <c r="H24" s="106"/>
      <c r="I24" s="106"/>
      <c r="J24" s="106"/>
      <c r="K24" s="106"/>
      <c r="L24" s="106"/>
      <c r="M24" s="106"/>
      <c r="N24" s="106"/>
      <c r="O24" s="106"/>
      <c r="P24" s="106"/>
      <c r="Q24" s="106"/>
      <c r="R24" s="106"/>
      <c r="S24" s="106"/>
      <c r="T24" s="106"/>
      <c r="U24" s="106"/>
      <c r="V24" s="106"/>
      <c r="W24" s="106"/>
      <c r="X24" s="106"/>
      <c r="Y24" s="106"/>
      <c r="Z24" s="106"/>
      <c r="AA24" s="107"/>
      <c r="AB24" s="107"/>
      <c r="AC24" s="107"/>
      <c r="AD24" s="107"/>
      <c r="AE24" s="107"/>
      <c r="AF24" s="107"/>
      <c r="AG24" s="107"/>
      <c r="AH24" s="107"/>
      <c r="AI24" s="107"/>
      <c r="AJ24" s="107"/>
      <c r="AK24" s="107"/>
      <c r="AL24" s="107"/>
      <c r="AM24" s="107"/>
      <c r="AN24" s="107"/>
      <c r="AO24" s="106"/>
      <c r="AP24" s="106"/>
      <c r="AQ24" s="106"/>
      <c r="AR24" s="106"/>
      <c r="AS24" s="106"/>
      <c r="AT24" s="106"/>
      <c r="AU24" s="106"/>
      <c r="AV24" s="106"/>
      <c r="AW24" s="106"/>
      <c r="AX24" s="106"/>
      <c r="AY24" s="106"/>
      <c r="AZ24" s="106"/>
    </row>
    <row r="25" spans="1:52" ht="23.4" hidden="1">
      <c r="A25" s="70" t="s">
        <v>143</v>
      </c>
      <c r="B25" s="117">
        <v>2</v>
      </c>
      <c r="C25" s="109"/>
      <c r="D25" s="263"/>
      <c r="E25" s="110"/>
      <c r="F25" s="304"/>
      <c r="G25" s="281"/>
      <c r="H25" s="106"/>
      <c r="I25" s="106"/>
      <c r="J25" s="106"/>
      <c r="K25" s="106"/>
      <c r="L25" s="106"/>
      <c r="M25" s="106"/>
      <c r="N25" s="106"/>
      <c r="O25" s="106"/>
      <c r="P25" s="106"/>
      <c r="Q25" s="106"/>
      <c r="R25" s="106"/>
      <c r="S25" s="106"/>
      <c r="T25" s="106"/>
      <c r="U25" s="106"/>
      <c r="V25" s="106"/>
      <c r="W25" s="106"/>
      <c r="X25" s="106"/>
      <c r="Y25" s="106"/>
      <c r="Z25" s="106"/>
      <c r="AA25" s="107"/>
      <c r="AB25" s="107"/>
      <c r="AC25" s="107"/>
      <c r="AD25" s="107"/>
      <c r="AE25" s="107"/>
      <c r="AF25" s="107"/>
      <c r="AG25" s="107"/>
      <c r="AH25" s="107"/>
      <c r="AI25" s="107"/>
      <c r="AJ25" s="107"/>
      <c r="AK25" s="107"/>
      <c r="AL25" s="107"/>
      <c r="AM25" s="107"/>
      <c r="AN25" s="107"/>
      <c r="AO25" s="106"/>
      <c r="AP25" s="106"/>
      <c r="AQ25" s="106"/>
      <c r="AR25" s="106"/>
      <c r="AS25" s="106"/>
      <c r="AT25" s="106"/>
      <c r="AU25" s="106"/>
      <c r="AV25" s="106"/>
      <c r="AW25" s="106"/>
      <c r="AX25" s="106"/>
      <c r="AY25" s="106"/>
      <c r="AZ25" s="106"/>
    </row>
    <row r="26" spans="1:52" ht="27.6" hidden="1">
      <c r="A26" s="148" t="s">
        <v>23</v>
      </c>
      <c r="B26" s="164"/>
      <c r="C26" s="109"/>
      <c r="D26" s="263"/>
      <c r="E26" s="110"/>
      <c r="F26" s="304"/>
      <c r="G26" s="281"/>
      <c r="H26" s="106"/>
      <c r="I26" s="106"/>
      <c r="J26" s="106"/>
      <c r="K26" s="106"/>
      <c r="L26" s="106"/>
      <c r="M26" s="106"/>
      <c r="N26" s="106"/>
      <c r="O26" s="106"/>
      <c r="P26" s="106"/>
      <c r="Q26" s="106"/>
      <c r="R26" s="106"/>
      <c r="S26" s="106"/>
      <c r="T26" s="106"/>
      <c r="U26" s="106"/>
      <c r="V26" s="106"/>
      <c r="W26" s="106"/>
      <c r="X26" s="106"/>
      <c r="Y26" s="106"/>
      <c r="Z26" s="106"/>
      <c r="AA26" s="107"/>
      <c r="AB26" s="107"/>
      <c r="AC26" s="107"/>
      <c r="AD26" s="107"/>
      <c r="AE26" s="107"/>
      <c r="AF26" s="107"/>
      <c r="AG26" s="107"/>
      <c r="AH26" s="107"/>
      <c r="AI26" s="107"/>
      <c r="AJ26" s="107"/>
      <c r="AK26" s="107"/>
      <c r="AL26" s="107"/>
      <c r="AM26" s="107"/>
      <c r="AN26" s="107"/>
      <c r="AO26" s="106"/>
      <c r="AP26" s="106"/>
      <c r="AQ26" s="106"/>
      <c r="AR26" s="106"/>
      <c r="AS26" s="106"/>
      <c r="AT26" s="106"/>
      <c r="AU26" s="106"/>
      <c r="AV26" s="106"/>
      <c r="AW26" s="106"/>
      <c r="AX26" s="106"/>
      <c r="AY26" s="106"/>
      <c r="AZ26" s="106"/>
    </row>
    <row r="27" spans="1:52" ht="81" hidden="1">
      <c r="A27" s="70" t="s">
        <v>358</v>
      </c>
      <c r="B27" s="117">
        <v>2</v>
      </c>
      <c r="C27" s="109"/>
      <c r="D27" s="263"/>
      <c r="E27" s="110"/>
      <c r="F27" s="304"/>
      <c r="G27" s="281"/>
      <c r="H27" s="106"/>
      <c r="I27" s="106"/>
      <c r="J27" s="106"/>
      <c r="K27" s="106"/>
      <c r="L27" s="106"/>
      <c r="M27" s="106"/>
      <c r="N27" s="106"/>
      <c r="O27" s="106"/>
      <c r="P27" s="106"/>
      <c r="Q27" s="106"/>
      <c r="R27" s="106"/>
      <c r="S27" s="106"/>
      <c r="T27" s="106"/>
      <c r="U27" s="106"/>
      <c r="V27" s="106"/>
      <c r="W27" s="106"/>
      <c r="X27" s="106"/>
      <c r="Y27" s="106"/>
      <c r="Z27" s="106"/>
      <c r="AA27" s="107"/>
      <c r="AB27" s="107"/>
      <c r="AC27" s="107"/>
      <c r="AD27" s="107"/>
      <c r="AE27" s="107"/>
      <c r="AF27" s="107"/>
      <c r="AG27" s="107"/>
      <c r="AH27" s="107"/>
      <c r="AI27" s="107"/>
      <c r="AJ27" s="107"/>
      <c r="AK27" s="107"/>
      <c r="AL27" s="107"/>
      <c r="AM27" s="107"/>
      <c r="AN27" s="107"/>
      <c r="AO27" s="106"/>
      <c r="AP27" s="106"/>
      <c r="AQ27" s="106"/>
      <c r="AR27" s="106"/>
      <c r="AS27" s="106"/>
      <c r="AT27" s="106"/>
      <c r="AU27" s="106"/>
      <c r="AV27" s="106"/>
      <c r="AW27" s="106"/>
      <c r="AX27" s="106"/>
      <c r="AY27" s="106"/>
      <c r="AZ27" s="106"/>
    </row>
    <row r="28" spans="1:52" ht="34.799999999999997" hidden="1">
      <c r="A28" s="71" t="s">
        <v>305</v>
      </c>
      <c r="B28" s="117">
        <v>2</v>
      </c>
      <c r="C28" s="109"/>
      <c r="D28" s="263"/>
      <c r="E28" s="110"/>
      <c r="F28" s="304"/>
      <c r="G28" s="281"/>
      <c r="H28" s="106"/>
      <c r="I28" s="106"/>
      <c r="J28" s="106"/>
      <c r="K28" s="106"/>
      <c r="L28" s="106"/>
      <c r="M28" s="106"/>
      <c r="N28" s="106"/>
      <c r="O28" s="106"/>
      <c r="P28" s="106"/>
      <c r="Q28" s="106"/>
      <c r="R28" s="106"/>
      <c r="S28" s="106"/>
      <c r="T28" s="106"/>
      <c r="U28" s="106"/>
      <c r="V28" s="106"/>
      <c r="W28" s="106"/>
      <c r="X28" s="106"/>
      <c r="Y28" s="106"/>
      <c r="Z28" s="106"/>
      <c r="AA28" s="107"/>
      <c r="AB28" s="107"/>
      <c r="AC28" s="107"/>
      <c r="AD28" s="107"/>
      <c r="AE28" s="107"/>
      <c r="AF28" s="107"/>
      <c r="AG28" s="107"/>
      <c r="AH28" s="107"/>
      <c r="AI28" s="107"/>
      <c r="AJ28" s="107"/>
      <c r="AK28" s="107"/>
      <c r="AL28" s="107"/>
      <c r="AM28" s="107"/>
      <c r="AN28" s="107"/>
      <c r="AO28" s="106"/>
      <c r="AP28" s="106"/>
      <c r="AQ28" s="106"/>
      <c r="AR28" s="106"/>
      <c r="AS28" s="106"/>
      <c r="AT28" s="106"/>
      <c r="AU28" s="106"/>
      <c r="AV28" s="106"/>
      <c r="AW28" s="106"/>
      <c r="AX28" s="106"/>
      <c r="AY28" s="106"/>
      <c r="AZ28" s="106"/>
    </row>
    <row r="29" spans="1:52" ht="103.2" hidden="1">
      <c r="A29" s="101" t="s">
        <v>328</v>
      </c>
      <c r="B29" s="123">
        <v>3</v>
      </c>
      <c r="C29" s="109"/>
      <c r="D29" s="266"/>
      <c r="E29" s="111"/>
      <c r="F29" s="304"/>
      <c r="G29" s="283"/>
      <c r="H29" s="106"/>
      <c r="I29" s="106"/>
      <c r="J29" s="106"/>
      <c r="K29" s="106"/>
      <c r="L29" s="106"/>
      <c r="M29" s="106"/>
      <c r="N29" s="106"/>
      <c r="O29" s="106"/>
      <c r="P29" s="106"/>
      <c r="Q29" s="106"/>
      <c r="R29" s="106"/>
      <c r="S29" s="106"/>
      <c r="T29" s="106"/>
      <c r="U29" s="106"/>
      <c r="V29" s="106"/>
      <c r="W29" s="106"/>
      <c r="X29" s="106"/>
      <c r="Y29" s="106"/>
      <c r="Z29" s="106"/>
      <c r="AA29" s="107"/>
      <c r="AB29" s="107"/>
      <c r="AC29" s="107"/>
      <c r="AD29" s="107"/>
      <c r="AE29" s="107"/>
      <c r="AF29" s="107"/>
      <c r="AG29" s="107"/>
      <c r="AH29" s="107"/>
      <c r="AI29" s="107"/>
      <c r="AJ29" s="107"/>
      <c r="AK29" s="107"/>
      <c r="AL29" s="107"/>
      <c r="AM29" s="107"/>
      <c r="AN29" s="107"/>
      <c r="AO29" s="106"/>
      <c r="AP29" s="106"/>
      <c r="AQ29" s="106"/>
      <c r="AR29" s="106"/>
      <c r="AS29" s="106"/>
      <c r="AT29" s="106"/>
      <c r="AU29" s="106"/>
      <c r="AV29" s="106"/>
      <c r="AW29" s="106"/>
      <c r="AX29" s="106"/>
      <c r="AY29" s="106"/>
      <c r="AZ29" s="106"/>
    </row>
    <row r="30" spans="1:52" ht="69" hidden="1">
      <c r="A30" s="82" t="s">
        <v>288</v>
      </c>
      <c r="B30" s="202">
        <v>3</v>
      </c>
      <c r="C30" s="188"/>
      <c r="D30" s="264"/>
      <c r="E30" s="188"/>
      <c r="F30" s="304"/>
      <c r="G30" s="283"/>
      <c r="H30" s="106"/>
      <c r="I30" s="106"/>
      <c r="J30" s="106"/>
      <c r="K30" s="106"/>
      <c r="L30" s="106"/>
      <c r="M30" s="106"/>
      <c r="N30" s="106"/>
      <c r="O30" s="106"/>
      <c r="P30" s="106"/>
      <c r="Q30" s="106"/>
      <c r="R30" s="106"/>
      <c r="S30" s="106"/>
      <c r="T30" s="106"/>
      <c r="U30" s="106"/>
      <c r="V30" s="106"/>
      <c r="W30" s="106"/>
      <c r="X30" s="106"/>
      <c r="Y30" s="106"/>
      <c r="Z30" s="106"/>
      <c r="AA30" s="107"/>
      <c r="AB30" s="107"/>
      <c r="AC30" s="107"/>
      <c r="AD30" s="107"/>
      <c r="AE30" s="107"/>
      <c r="AF30" s="107"/>
      <c r="AG30" s="107"/>
      <c r="AH30" s="107"/>
      <c r="AI30" s="107"/>
      <c r="AJ30" s="107"/>
      <c r="AK30" s="107"/>
      <c r="AL30" s="107"/>
      <c r="AM30" s="107"/>
      <c r="AN30" s="107"/>
      <c r="AO30" s="106"/>
      <c r="AP30" s="106"/>
      <c r="AQ30" s="106"/>
      <c r="AR30" s="106"/>
      <c r="AS30" s="106"/>
      <c r="AT30" s="106"/>
      <c r="AU30" s="106"/>
      <c r="AV30" s="106"/>
      <c r="AW30" s="106"/>
      <c r="AX30" s="106"/>
      <c r="AY30" s="106"/>
      <c r="AZ30" s="106"/>
    </row>
    <row r="31" spans="1:52" ht="23.4" hidden="1">
      <c r="A31" s="84" t="s">
        <v>144</v>
      </c>
      <c r="B31" s="128">
        <v>3</v>
      </c>
      <c r="C31" s="188"/>
      <c r="D31" s="267"/>
      <c r="E31" s="109"/>
      <c r="F31" s="304"/>
      <c r="G31" s="283"/>
      <c r="H31" s="106"/>
      <c r="I31" s="106"/>
      <c r="J31" s="106"/>
      <c r="K31" s="106"/>
      <c r="L31" s="106"/>
      <c r="M31" s="106"/>
      <c r="N31" s="106"/>
      <c r="O31" s="106"/>
      <c r="P31" s="106"/>
      <c r="Q31" s="106"/>
      <c r="R31" s="106"/>
      <c r="S31" s="106"/>
      <c r="T31" s="106"/>
      <c r="U31" s="106"/>
      <c r="V31" s="106"/>
      <c r="W31" s="106"/>
      <c r="X31" s="106"/>
      <c r="Y31" s="106"/>
      <c r="Z31" s="106"/>
      <c r="AA31" s="107"/>
      <c r="AB31" s="107"/>
      <c r="AC31" s="107"/>
      <c r="AD31" s="107"/>
      <c r="AE31" s="107"/>
      <c r="AF31" s="107"/>
      <c r="AG31" s="107"/>
      <c r="AH31" s="107"/>
      <c r="AI31" s="107"/>
      <c r="AJ31" s="107"/>
      <c r="AK31" s="107"/>
      <c r="AL31" s="107"/>
      <c r="AM31" s="107"/>
      <c r="AN31" s="107"/>
      <c r="AO31" s="106"/>
      <c r="AP31" s="106"/>
      <c r="AQ31" s="106"/>
      <c r="AR31" s="106"/>
      <c r="AS31" s="106"/>
      <c r="AT31" s="106"/>
      <c r="AU31" s="106"/>
      <c r="AV31" s="106"/>
      <c r="AW31" s="106"/>
      <c r="AX31" s="106"/>
      <c r="AY31" s="106"/>
      <c r="AZ31" s="106"/>
    </row>
    <row r="32" spans="1:52" ht="31.5" hidden="1" customHeight="1">
      <c r="A32" s="187" t="s">
        <v>395</v>
      </c>
      <c r="B32" s="203">
        <v>2</v>
      </c>
      <c r="C32" s="109"/>
      <c r="D32" s="267"/>
      <c r="E32" s="109"/>
      <c r="F32" s="304"/>
      <c r="G32" s="281"/>
      <c r="H32" s="106"/>
      <c r="I32" s="106"/>
      <c r="J32" s="106"/>
      <c r="K32" s="106"/>
      <c r="L32" s="106"/>
      <c r="M32" s="106"/>
      <c r="N32" s="106"/>
      <c r="O32" s="106"/>
      <c r="P32" s="106"/>
      <c r="Q32" s="106"/>
      <c r="R32" s="106"/>
      <c r="S32" s="106"/>
      <c r="T32" s="106"/>
      <c r="U32" s="106"/>
      <c r="V32" s="106"/>
      <c r="W32" s="106"/>
      <c r="X32" s="106"/>
      <c r="Y32" s="106"/>
      <c r="Z32" s="106"/>
      <c r="AA32" s="107"/>
      <c r="AB32" s="107"/>
      <c r="AC32" s="107"/>
      <c r="AD32" s="107"/>
      <c r="AE32" s="107"/>
      <c r="AF32" s="107"/>
      <c r="AG32" s="107"/>
      <c r="AH32" s="107"/>
      <c r="AI32" s="107"/>
      <c r="AJ32" s="107"/>
      <c r="AK32" s="107"/>
      <c r="AL32" s="107"/>
      <c r="AM32" s="107"/>
      <c r="AN32" s="107"/>
      <c r="AO32" s="106"/>
      <c r="AP32" s="106"/>
      <c r="AQ32" s="106"/>
      <c r="AR32" s="106"/>
      <c r="AS32" s="106"/>
      <c r="AT32" s="106"/>
      <c r="AU32" s="106"/>
      <c r="AV32" s="106"/>
      <c r="AW32" s="106"/>
      <c r="AX32" s="106"/>
      <c r="AY32" s="106"/>
      <c r="AZ32" s="106"/>
    </row>
    <row r="33" spans="1:52" ht="17.25" hidden="1" customHeight="1">
      <c r="A33" s="82" t="s">
        <v>145</v>
      </c>
      <c r="B33" s="122">
        <v>3</v>
      </c>
      <c r="C33" s="188"/>
      <c r="D33" s="263"/>
      <c r="E33" s="110"/>
      <c r="F33" s="304"/>
      <c r="G33" s="281"/>
      <c r="H33" s="106"/>
      <c r="I33" s="106"/>
      <c r="J33" s="106"/>
      <c r="K33" s="106"/>
      <c r="L33" s="106"/>
      <c r="M33" s="106"/>
      <c r="N33" s="106"/>
      <c r="O33" s="106"/>
      <c r="P33" s="106"/>
      <c r="Q33" s="106"/>
      <c r="R33" s="106"/>
      <c r="S33" s="106"/>
      <c r="T33" s="106"/>
      <c r="U33" s="106"/>
      <c r="V33" s="106"/>
      <c r="W33" s="106"/>
      <c r="X33" s="106"/>
      <c r="Y33" s="106"/>
      <c r="Z33" s="106"/>
      <c r="AA33" s="107"/>
      <c r="AB33" s="107"/>
      <c r="AC33" s="107"/>
      <c r="AD33" s="107"/>
      <c r="AE33" s="107"/>
      <c r="AF33" s="107"/>
      <c r="AG33" s="107"/>
      <c r="AH33" s="107"/>
      <c r="AI33" s="107"/>
      <c r="AJ33" s="107"/>
      <c r="AK33" s="107"/>
      <c r="AL33" s="107"/>
      <c r="AM33" s="107"/>
      <c r="AN33" s="107"/>
      <c r="AO33" s="106"/>
      <c r="AP33" s="106"/>
      <c r="AQ33" s="106"/>
      <c r="AR33" s="106"/>
      <c r="AS33" s="106"/>
      <c r="AT33" s="106"/>
      <c r="AU33" s="106"/>
      <c r="AV33" s="106"/>
      <c r="AW33" s="106"/>
      <c r="AX33" s="106"/>
      <c r="AY33" s="106"/>
      <c r="AZ33" s="106"/>
    </row>
    <row r="34" spans="1:52" ht="27" hidden="1" customHeight="1">
      <c r="A34" s="101" t="s">
        <v>146</v>
      </c>
      <c r="B34" s="123">
        <v>3</v>
      </c>
      <c r="C34" s="188"/>
      <c r="D34" s="266"/>
      <c r="E34" s="111"/>
      <c r="F34" s="304"/>
      <c r="G34" s="283"/>
      <c r="H34" s="106"/>
      <c r="I34" s="106"/>
      <c r="J34" s="106"/>
      <c r="K34" s="106"/>
      <c r="L34" s="106"/>
      <c r="M34" s="106"/>
      <c r="N34" s="106"/>
      <c r="O34" s="106"/>
      <c r="P34" s="106"/>
      <c r="Q34" s="106"/>
      <c r="R34" s="106"/>
      <c r="S34" s="106"/>
      <c r="T34" s="106"/>
      <c r="U34" s="106"/>
      <c r="V34" s="106"/>
      <c r="W34" s="106"/>
      <c r="X34" s="106"/>
      <c r="Y34" s="106"/>
      <c r="Z34" s="106"/>
      <c r="AA34" s="107"/>
      <c r="AB34" s="107"/>
      <c r="AC34" s="107"/>
      <c r="AD34" s="107"/>
      <c r="AE34" s="107"/>
      <c r="AF34" s="107"/>
      <c r="AG34" s="107"/>
      <c r="AH34" s="107"/>
      <c r="AI34" s="107"/>
      <c r="AJ34" s="107"/>
      <c r="AK34" s="107"/>
      <c r="AL34" s="107"/>
      <c r="AM34" s="107"/>
      <c r="AN34" s="107"/>
      <c r="AO34" s="106"/>
      <c r="AP34" s="106"/>
      <c r="AQ34" s="106"/>
      <c r="AR34" s="106"/>
      <c r="AS34" s="106"/>
      <c r="AT34" s="106"/>
      <c r="AU34" s="106"/>
      <c r="AV34" s="106"/>
      <c r="AW34" s="106"/>
      <c r="AX34" s="106"/>
      <c r="AY34" s="106"/>
      <c r="AZ34" s="106"/>
    </row>
    <row r="35" spans="1:52" ht="17.25" hidden="1" customHeight="1">
      <c r="A35" s="102" t="s">
        <v>396</v>
      </c>
      <c r="B35" s="203">
        <v>2</v>
      </c>
      <c r="C35" s="109"/>
      <c r="D35" s="268"/>
      <c r="E35" s="172"/>
      <c r="F35" s="304"/>
      <c r="G35" s="284"/>
      <c r="H35" s="106"/>
      <c r="I35" s="106"/>
      <c r="J35" s="106"/>
      <c r="K35" s="106"/>
      <c r="L35" s="106"/>
      <c r="M35" s="106"/>
      <c r="N35" s="106"/>
      <c r="O35" s="106"/>
      <c r="P35" s="106"/>
      <c r="Q35" s="106"/>
      <c r="R35" s="106"/>
      <c r="S35" s="106"/>
      <c r="T35" s="106"/>
      <c r="U35" s="106"/>
      <c r="V35" s="106"/>
      <c r="W35" s="106"/>
      <c r="X35" s="106"/>
      <c r="Y35" s="106"/>
      <c r="Z35" s="106"/>
      <c r="AA35" s="107"/>
      <c r="AB35" s="107"/>
      <c r="AC35" s="107"/>
      <c r="AD35" s="107"/>
      <c r="AE35" s="107"/>
      <c r="AF35" s="107"/>
      <c r="AG35" s="107"/>
      <c r="AH35" s="107"/>
      <c r="AI35" s="107"/>
      <c r="AJ35" s="107"/>
      <c r="AK35" s="107"/>
      <c r="AL35" s="107"/>
      <c r="AM35" s="107"/>
      <c r="AN35" s="107"/>
      <c r="AO35" s="106"/>
      <c r="AP35" s="106"/>
      <c r="AQ35" s="106"/>
      <c r="AR35" s="106"/>
      <c r="AS35" s="106"/>
      <c r="AT35" s="106"/>
      <c r="AU35" s="106"/>
      <c r="AV35" s="106"/>
      <c r="AW35" s="106"/>
      <c r="AX35" s="106"/>
      <c r="AY35" s="106"/>
      <c r="AZ35" s="106"/>
    </row>
    <row r="36" spans="1:52" hidden="1">
      <c r="A36" s="150" t="s">
        <v>147</v>
      </c>
      <c r="B36" s="120">
        <v>2</v>
      </c>
      <c r="C36" s="109"/>
      <c r="D36" s="267"/>
      <c r="E36" s="109"/>
      <c r="F36" s="304"/>
      <c r="G36" s="285"/>
      <c r="H36" s="106"/>
      <c r="I36" s="106"/>
      <c r="J36" s="106"/>
      <c r="K36" s="106"/>
      <c r="L36" s="106"/>
      <c r="M36" s="106"/>
      <c r="N36" s="106"/>
      <c r="O36" s="106"/>
      <c r="P36" s="106"/>
      <c r="Q36" s="106"/>
      <c r="R36" s="106"/>
      <c r="S36" s="106"/>
      <c r="T36" s="106"/>
      <c r="U36" s="106"/>
      <c r="V36" s="106"/>
      <c r="W36" s="106"/>
      <c r="X36" s="106"/>
      <c r="Y36" s="106"/>
      <c r="Z36" s="106"/>
      <c r="AA36" s="107"/>
      <c r="AB36" s="107"/>
      <c r="AC36" s="107"/>
      <c r="AD36" s="107"/>
      <c r="AE36" s="107"/>
      <c r="AF36" s="107"/>
      <c r="AG36" s="107"/>
      <c r="AH36" s="107"/>
      <c r="AI36" s="107"/>
      <c r="AJ36" s="107"/>
      <c r="AK36" s="107"/>
      <c r="AL36" s="107"/>
      <c r="AM36" s="107"/>
      <c r="AN36" s="107"/>
      <c r="AO36" s="106"/>
      <c r="AP36" s="106"/>
      <c r="AQ36" s="106"/>
      <c r="AR36" s="106"/>
      <c r="AS36" s="106"/>
      <c r="AT36" s="106"/>
      <c r="AU36" s="106"/>
      <c r="AV36" s="106"/>
      <c r="AW36" s="106"/>
      <c r="AX36" s="106"/>
      <c r="AY36" s="106"/>
      <c r="AZ36" s="106"/>
    </row>
    <row r="37" spans="1:52" ht="23.4" hidden="1">
      <c r="A37" s="70" t="s">
        <v>332</v>
      </c>
      <c r="B37" s="117">
        <v>2</v>
      </c>
      <c r="C37" s="109"/>
      <c r="D37" s="263"/>
      <c r="E37" s="110"/>
      <c r="F37" s="304"/>
      <c r="G37" s="281"/>
      <c r="H37" s="106"/>
      <c r="I37" s="106"/>
      <c r="J37" s="106"/>
      <c r="K37" s="106"/>
      <c r="L37" s="106"/>
      <c r="M37" s="106"/>
      <c r="N37" s="106"/>
      <c r="O37" s="106"/>
      <c r="P37" s="106"/>
      <c r="Q37" s="106"/>
      <c r="R37" s="106"/>
      <c r="S37" s="106"/>
      <c r="T37" s="106"/>
      <c r="U37" s="106"/>
      <c r="V37" s="106"/>
      <c r="W37" s="106"/>
      <c r="X37" s="106"/>
      <c r="Y37" s="106"/>
      <c r="Z37" s="106"/>
      <c r="AA37" s="107"/>
      <c r="AB37" s="107"/>
      <c r="AC37" s="107"/>
      <c r="AD37" s="107"/>
      <c r="AE37" s="107"/>
      <c r="AF37" s="107"/>
      <c r="AG37" s="107"/>
      <c r="AH37" s="107"/>
      <c r="AI37" s="107"/>
      <c r="AJ37" s="107"/>
      <c r="AK37" s="107"/>
      <c r="AL37" s="107"/>
      <c r="AM37" s="107"/>
      <c r="AN37" s="107"/>
      <c r="AO37" s="106"/>
      <c r="AP37" s="106"/>
      <c r="AQ37" s="106"/>
      <c r="AR37" s="106"/>
      <c r="AS37" s="106"/>
      <c r="AT37" s="106"/>
      <c r="AU37" s="106"/>
      <c r="AV37" s="106"/>
      <c r="AW37" s="106"/>
      <c r="AX37" s="106"/>
      <c r="AY37" s="106"/>
      <c r="AZ37" s="106"/>
    </row>
    <row r="38" spans="1:52" ht="34.799999999999997" hidden="1">
      <c r="A38" s="154" t="s">
        <v>359</v>
      </c>
      <c r="B38" s="122">
        <v>3</v>
      </c>
      <c r="C38" s="188"/>
      <c r="D38" s="263"/>
      <c r="E38" s="110"/>
      <c r="F38" s="304"/>
      <c r="G38" s="281"/>
      <c r="H38" s="106"/>
      <c r="I38" s="106"/>
      <c r="J38" s="106"/>
      <c r="K38" s="106"/>
      <c r="L38" s="106"/>
      <c r="M38" s="106"/>
      <c r="N38" s="106"/>
      <c r="O38" s="106"/>
      <c r="P38" s="106"/>
      <c r="Q38" s="106"/>
      <c r="R38" s="106"/>
      <c r="S38" s="106"/>
      <c r="T38" s="106"/>
      <c r="U38" s="106"/>
      <c r="V38" s="106"/>
      <c r="W38" s="106"/>
      <c r="X38" s="106"/>
      <c r="Y38" s="106"/>
      <c r="Z38" s="106"/>
      <c r="AA38" s="107"/>
      <c r="AB38" s="107"/>
      <c r="AC38" s="107"/>
      <c r="AD38" s="107"/>
      <c r="AE38" s="107"/>
      <c r="AF38" s="107"/>
      <c r="AG38" s="107"/>
      <c r="AH38" s="107"/>
      <c r="AI38" s="107"/>
      <c r="AJ38" s="107"/>
      <c r="AK38" s="107"/>
      <c r="AL38" s="107"/>
      <c r="AM38" s="107"/>
      <c r="AN38" s="107"/>
      <c r="AO38" s="106"/>
      <c r="AP38" s="106"/>
      <c r="AQ38" s="106"/>
      <c r="AR38" s="106"/>
      <c r="AS38" s="106"/>
      <c r="AT38" s="106"/>
      <c r="AU38" s="106"/>
      <c r="AV38" s="106"/>
      <c r="AW38" s="106"/>
      <c r="AX38" s="106"/>
      <c r="AY38" s="106"/>
      <c r="AZ38" s="106"/>
    </row>
    <row r="39" spans="1:52" hidden="1">
      <c r="A39" s="147" t="s">
        <v>24</v>
      </c>
      <c r="B39" s="158"/>
      <c r="C39" s="109"/>
      <c r="D39" s="263"/>
      <c r="E39" s="110"/>
      <c r="F39" s="304"/>
      <c r="G39" s="281"/>
      <c r="H39" s="106"/>
      <c r="I39" s="106"/>
      <c r="J39" s="106"/>
      <c r="K39" s="106"/>
      <c r="L39" s="106"/>
      <c r="M39" s="106"/>
      <c r="N39" s="106"/>
      <c r="O39" s="106"/>
      <c r="P39" s="106"/>
      <c r="Q39" s="106"/>
      <c r="R39" s="106"/>
      <c r="S39" s="106"/>
      <c r="T39" s="106"/>
      <c r="U39" s="106"/>
      <c r="V39" s="106"/>
      <c r="W39" s="106"/>
      <c r="X39" s="106"/>
      <c r="Y39" s="106"/>
      <c r="Z39" s="106"/>
      <c r="AA39" s="107"/>
      <c r="AB39" s="107"/>
      <c r="AC39" s="107"/>
      <c r="AD39" s="107"/>
      <c r="AE39" s="107"/>
      <c r="AF39" s="107"/>
      <c r="AG39" s="107"/>
      <c r="AH39" s="107"/>
      <c r="AI39" s="107"/>
      <c r="AJ39" s="107"/>
      <c r="AK39" s="107"/>
      <c r="AL39" s="107"/>
      <c r="AM39" s="107"/>
      <c r="AN39" s="107"/>
      <c r="AO39" s="106"/>
      <c r="AP39" s="106"/>
      <c r="AQ39" s="106"/>
      <c r="AR39" s="106"/>
      <c r="AS39" s="106"/>
      <c r="AT39" s="106"/>
      <c r="AU39" s="106"/>
      <c r="AV39" s="106"/>
      <c r="AW39" s="106"/>
      <c r="AX39" s="106"/>
      <c r="AY39" s="106"/>
      <c r="AZ39" s="106"/>
    </row>
    <row r="40" spans="1:52" ht="103.2">
      <c r="A40" s="87" t="s">
        <v>307</v>
      </c>
      <c r="B40" s="116">
        <v>1</v>
      </c>
      <c r="C40" s="109"/>
      <c r="D40" s="263"/>
      <c r="E40" s="110"/>
      <c r="F40" s="304"/>
      <c r="G40" s="281"/>
      <c r="H40" s="106"/>
      <c r="I40" s="106"/>
      <c r="J40" s="106"/>
      <c r="K40" s="106"/>
      <c r="L40" s="106"/>
      <c r="M40" s="106"/>
      <c r="N40" s="106"/>
      <c r="O40" s="106"/>
      <c r="P40" s="106"/>
      <c r="Q40" s="106"/>
      <c r="R40" s="106"/>
      <c r="S40" s="106"/>
      <c r="T40" s="106"/>
      <c r="U40" s="106"/>
      <c r="V40" s="106"/>
      <c r="W40" s="106"/>
      <c r="X40" s="106"/>
      <c r="Y40" s="106"/>
      <c r="Z40" s="106"/>
      <c r="AA40" s="107"/>
      <c r="AB40" s="107"/>
      <c r="AC40" s="107"/>
      <c r="AD40" s="107"/>
      <c r="AE40" s="107"/>
      <c r="AF40" s="107"/>
      <c r="AG40" s="107"/>
      <c r="AH40" s="107"/>
      <c r="AI40" s="107"/>
      <c r="AJ40" s="107"/>
      <c r="AK40" s="107"/>
      <c r="AL40" s="107"/>
      <c r="AM40" s="107"/>
      <c r="AN40" s="107"/>
      <c r="AO40" s="106"/>
      <c r="AP40" s="106"/>
      <c r="AQ40" s="106"/>
      <c r="AR40" s="106"/>
      <c r="AS40" s="106"/>
      <c r="AT40" s="106"/>
      <c r="AU40" s="106"/>
      <c r="AV40" s="106"/>
      <c r="AW40" s="106"/>
      <c r="AX40" s="106"/>
      <c r="AY40" s="106"/>
      <c r="AZ40" s="106"/>
    </row>
    <row r="41" spans="1:52" ht="114.6">
      <c r="A41" s="87" t="s">
        <v>309</v>
      </c>
      <c r="B41" s="116">
        <v>1</v>
      </c>
      <c r="C41" s="109"/>
      <c r="D41" s="263"/>
      <c r="E41" s="110"/>
      <c r="F41" s="304"/>
      <c r="G41" s="281"/>
      <c r="H41" s="106"/>
      <c r="I41" s="106"/>
      <c r="J41" s="106"/>
      <c r="K41" s="106"/>
      <c r="L41" s="106"/>
      <c r="M41" s="106"/>
      <c r="N41" s="106"/>
      <c r="O41" s="106"/>
      <c r="P41" s="106"/>
      <c r="Q41" s="106"/>
      <c r="R41" s="106"/>
      <c r="S41" s="106"/>
      <c r="T41" s="106"/>
      <c r="U41" s="106"/>
      <c r="V41" s="106"/>
      <c r="W41" s="106"/>
      <c r="X41" s="106"/>
      <c r="Y41" s="106"/>
      <c r="Z41" s="106"/>
      <c r="AA41" s="107"/>
      <c r="AB41" s="107"/>
      <c r="AC41" s="107"/>
      <c r="AD41" s="107"/>
      <c r="AE41" s="107"/>
      <c r="AF41" s="107"/>
      <c r="AG41" s="107"/>
      <c r="AH41" s="107"/>
      <c r="AI41" s="107"/>
      <c r="AJ41" s="107"/>
      <c r="AK41" s="107"/>
      <c r="AL41" s="107"/>
      <c r="AM41" s="107"/>
      <c r="AN41" s="107"/>
      <c r="AO41" s="106"/>
      <c r="AP41" s="106"/>
      <c r="AQ41" s="106"/>
      <c r="AR41" s="106"/>
      <c r="AS41" s="106"/>
      <c r="AT41" s="106"/>
      <c r="AU41" s="106"/>
      <c r="AV41" s="106"/>
      <c r="AW41" s="106"/>
      <c r="AX41" s="106"/>
      <c r="AY41" s="106"/>
      <c r="AZ41" s="106"/>
    </row>
    <row r="42" spans="1:52" ht="126">
      <c r="A42" s="69" t="s">
        <v>308</v>
      </c>
      <c r="B42" s="116">
        <v>1</v>
      </c>
      <c r="C42" s="109"/>
      <c r="D42" s="263"/>
      <c r="E42" s="110"/>
      <c r="F42" s="304"/>
      <c r="G42" s="281"/>
      <c r="H42" s="106"/>
      <c r="I42" s="106"/>
      <c r="J42" s="106"/>
      <c r="K42" s="106"/>
      <c r="L42" s="106"/>
      <c r="M42" s="106"/>
      <c r="N42" s="106"/>
      <c r="O42" s="106"/>
      <c r="P42" s="106"/>
      <c r="Q42" s="106"/>
      <c r="R42" s="106"/>
      <c r="S42" s="106"/>
      <c r="T42" s="106"/>
      <c r="U42" s="106"/>
      <c r="V42" s="106"/>
      <c r="W42" s="106"/>
      <c r="X42" s="106"/>
      <c r="Y42" s="106"/>
      <c r="Z42" s="106"/>
      <c r="AA42" s="107"/>
      <c r="AB42" s="107"/>
      <c r="AC42" s="107"/>
      <c r="AD42" s="107"/>
      <c r="AE42" s="107"/>
      <c r="AF42" s="107"/>
      <c r="AG42" s="107"/>
      <c r="AH42" s="107"/>
      <c r="AI42" s="107"/>
      <c r="AJ42" s="107"/>
      <c r="AK42" s="107"/>
      <c r="AL42" s="107"/>
      <c r="AM42" s="107"/>
      <c r="AN42" s="107"/>
      <c r="AO42" s="106"/>
      <c r="AP42" s="106"/>
      <c r="AQ42" s="106"/>
      <c r="AR42" s="106"/>
      <c r="AS42" s="106"/>
      <c r="AT42" s="106"/>
      <c r="AU42" s="106"/>
      <c r="AV42" s="106"/>
      <c r="AW42" s="106"/>
      <c r="AX42" s="106"/>
      <c r="AY42" s="106"/>
      <c r="AZ42" s="106"/>
    </row>
    <row r="43" spans="1:52" ht="23.4">
      <c r="A43" s="69" t="s">
        <v>148</v>
      </c>
      <c r="B43" s="116">
        <v>1</v>
      </c>
      <c r="C43" s="109"/>
      <c r="D43" s="263"/>
      <c r="E43" s="110"/>
      <c r="F43" s="304"/>
      <c r="G43" s="281"/>
      <c r="H43" s="106"/>
      <c r="I43" s="106"/>
      <c r="J43" s="106"/>
      <c r="K43" s="106"/>
      <c r="L43" s="106"/>
      <c r="M43" s="106"/>
      <c r="N43" s="106"/>
      <c r="O43" s="106"/>
      <c r="P43" s="106"/>
      <c r="Q43" s="106"/>
      <c r="R43" s="106"/>
      <c r="S43" s="106"/>
      <c r="T43" s="106"/>
      <c r="U43" s="106"/>
      <c r="V43" s="106"/>
      <c r="W43" s="106"/>
      <c r="X43" s="106"/>
      <c r="Y43" s="106"/>
      <c r="Z43" s="106"/>
      <c r="AA43" s="107"/>
      <c r="AB43" s="107"/>
      <c r="AC43" s="107"/>
      <c r="AD43" s="107"/>
      <c r="AE43" s="107"/>
      <c r="AF43" s="107"/>
      <c r="AG43" s="107"/>
      <c r="AH43" s="107"/>
      <c r="AI43" s="107"/>
      <c r="AJ43" s="107"/>
      <c r="AK43" s="107"/>
      <c r="AL43" s="107"/>
      <c r="AM43" s="107"/>
      <c r="AN43" s="107"/>
      <c r="AO43" s="106"/>
      <c r="AP43" s="106"/>
      <c r="AQ43" s="106"/>
      <c r="AR43" s="106"/>
      <c r="AS43" s="106"/>
      <c r="AT43" s="106"/>
      <c r="AU43" s="106"/>
      <c r="AV43" s="106"/>
      <c r="AW43" s="106"/>
      <c r="AX43" s="106"/>
      <c r="AY43" s="106"/>
      <c r="AZ43" s="106"/>
    </row>
    <row r="44" spans="1:52" ht="23.4">
      <c r="A44" s="83" t="s">
        <v>149</v>
      </c>
      <c r="B44" s="133">
        <v>1</v>
      </c>
      <c r="C44" s="109"/>
      <c r="D44" s="266"/>
      <c r="E44" s="111"/>
      <c r="F44" s="304"/>
      <c r="G44" s="283"/>
      <c r="H44" s="106"/>
      <c r="I44" s="106"/>
      <c r="J44" s="106"/>
      <c r="K44" s="106"/>
      <c r="L44" s="106"/>
      <c r="M44" s="106"/>
      <c r="N44" s="106"/>
      <c r="O44" s="106"/>
      <c r="P44" s="106"/>
      <c r="Q44" s="106"/>
      <c r="R44" s="106"/>
      <c r="S44" s="106"/>
      <c r="T44" s="106"/>
      <c r="U44" s="106"/>
      <c r="V44" s="106"/>
      <c r="W44" s="106"/>
      <c r="X44" s="106"/>
      <c r="Y44" s="106"/>
      <c r="Z44" s="106"/>
      <c r="AA44" s="107"/>
      <c r="AB44" s="107"/>
      <c r="AC44" s="107"/>
      <c r="AD44" s="107"/>
      <c r="AE44" s="107"/>
      <c r="AF44" s="107"/>
      <c r="AG44" s="107"/>
      <c r="AH44" s="107"/>
      <c r="AI44" s="107"/>
      <c r="AJ44" s="107"/>
      <c r="AK44" s="107"/>
      <c r="AL44" s="107"/>
      <c r="AM44" s="107"/>
      <c r="AN44" s="107"/>
      <c r="AO44" s="106"/>
      <c r="AP44" s="106"/>
      <c r="AQ44" s="106"/>
      <c r="AR44" s="106"/>
      <c r="AS44" s="106"/>
      <c r="AT44" s="106"/>
      <c r="AU44" s="106"/>
      <c r="AV44" s="106"/>
      <c r="AW44" s="106"/>
      <c r="AX44" s="106"/>
      <c r="AY44" s="106"/>
      <c r="AZ44" s="106"/>
    </row>
    <row r="45" spans="1:52" ht="80.400000000000006" hidden="1">
      <c r="A45" s="235" t="s">
        <v>360</v>
      </c>
      <c r="B45" s="236">
        <v>5</v>
      </c>
      <c r="C45" s="237"/>
      <c r="D45" s="269"/>
      <c r="E45" s="237"/>
      <c r="F45" s="304"/>
      <c r="G45" s="286"/>
      <c r="H45" s="106"/>
      <c r="I45" s="106"/>
      <c r="J45" s="106"/>
      <c r="K45" s="106"/>
      <c r="L45" s="106"/>
      <c r="M45" s="106"/>
      <c r="N45" s="106"/>
      <c r="O45" s="106"/>
      <c r="P45" s="106"/>
      <c r="Q45" s="106"/>
      <c r="R45" s="106"/>
      <c r="S45" s="106"/>
      <c r="T45" s="106"/>
      <c r="U45" s="106"/>
      <c r="V45" s="106"/>
      <c r="W45" s="106"/>
      <c r="X45" s="106"/>
      <c r="Y45" s="106"/>
      <c r="Z45" s="106"/>
      <c r="AA45" s="107"/>
      <c r="AB45" s="107"/>
      <c r="AC45" s="107"/>
      <c r="AD45" s="107"/>
      <c r="AE45" s="107"/>
      <c r="AF45" s="107"/>
      <c r="AG45" s="107"/>
      <c r="AH45" s="107"/>
      <c r="AI45" s="107"/>
      <c r="AJ45" s="107"/>
      <c r="AK45" s="107"/>
      <c r="AL45" s="107"/>
      <c r="AM45" s="107"/>
      <c r="AN45" s="107"/>
      <c r="AO45" s="106"/>
      <c r="AP45" s="106"/>
      <c r="AQ45" s="106"/>
      <c r="AR45" s="106"/>
      <c r="AS45" s="106"/>
      <c r="AT45" s="106"/>
      <c r="AU45" s="106"/>
      <c r="AV45" s="106"/>
      <c r="AW45" s="106"/>
      <c r="AX45" s="106"/>
      <c r="AY45" s="106"/>
      <c r="AZ45" s="106"/>
    </row>
    <row r="46" spans="1:52" ht="137.4" hidden="1">
      <c r="A46" s="89" t="s">
        <v>310</v>
      </c>
      <c r="B46" s="127">
        <v>5</v>
      </c>
      <c r="C46" s="109"/>
      <c r="D46" s="267"/>
      <c r="E46" s="109"/>
      <c r="F46" s="304"/>
      <c r="G46" s="285"/>
      <c r="H46" s="106"/>
      <c r="I46" s="106"/>
      <c r="J46" s="106"/>
      <c r="K46" s="106"/>
      <c r="L46" s="106"/>
      <c r="M46" s="106"/>
      <c r="N46" s="106"/>
      <c r="O46" s="106"/>
      <c r="P46" s="106"/>
      <c r="Q46" s="106"/>
      <c r="R46" s="106"/>
      <c r="S46" s="106"/>
      <c r="T46" s="106"/>
      <c r="U46" s="106"/>
      <c r="V46" s="106"/>
      <c r="W46" s="106"/>
      <c r="X46" s="106"/>
      <c r="Y46" s="106"/>
      <c r="Z46" s="106"/>
      <c r="AA46" s="107"/>
      <c r="AB46" s="107"/>
      <c r="AC46" s="107"/>
      <c r="AD46" s="107"/>
      <c r="AE46" s="107"/>
      <c r="AF46" s="107"/>
      <c r="AG46" s="107"/>
      <c r="AH46" s="107"/>
      <c r="AI46" s="107"/>
      <c r="AJ46" s="107"/>
      <c r="AK46" s="107"/>
      <c r="AL46" s="107"/>
      <c r="AM46" s="107"/>
      <c r="AN46" s="107"/>
      <c r="AO46" s="106"/>
      <c r="AP46" s="106"/>
      <c r="AQ46" s="106"/>
      <c r="AR46" s="106"/>
      <c r="AS46" s="106"/>
      <c r="AT46" s="106"/>
      <c r="AU46" s="106"/>
      <c r="AV46" s="106"/>
      <c r="AW46" s="106"/>
      <c r="AX46" s="106"/>
      <c r="AY46" s="106"/>
      <c r="AZ46" s="106"/>
    </row>
    <row r="47" spans="1:52" ht="80.400000000000006" hidden="1">
      <c r="A47" s="70" t="s">
        <v>361</v>
      </c>
      <c r="B47" s="125">
        <v>5</v>
      </c>
      <c r="C47" s="109"/>
      <c r="D47" s="263"/>
      <c r="E47" s="110"/>
      <c r="F47" s="304"/>
      <c r="G47" s="281"/>
      <c r="H47" s="106"/>
      <c r="I47" s="106"/>
      <c r="J47" s="106"/>
      <c r="K47" s="106"/>
      <c r="L47" s="106"/>
      <c r="M47" s="106"/>
      <c r="N47" s="106"/>
      <c r="O47" s="106"/>
      <c r="P47" s="106"/>
      <c r="Q47" s="106"/>
      <c r="R47" s="106"/>
      <c r="S47" s="106"/>
      <c r="T47" s="106"/>
      <c r="U47" s="106"/>
      <c r="V47" s="106"/>
      <c r="W47" s="106"/>
      <c r="X47" s="106"/>
      <c r="Y47" s="106"/>
      <c r="Z47" s="106"/>
      <c r="AA47" s="107"/>
      <c r="AB47" s="107"/>
      <c r="AC47" s="107"/>
      <c r="AD47" s="107"/>
      <c r="AE47" s="107"/>
      <c r="AF47" s="107"/>
      <c r="AG47" s="107"/>
      <c r="AH47" s="107"/>
      <c r="AI47" s="107"/>
      <c r="AJ47" s="107"/>
      <c r="AK47" s="107"/>
      <c r="AL47" s="107"/>
      <c r="AM47" s="107"/>
      <c r="AN47" s="107"/>
      <c r="AO47" s="106"/>
      <c r="AP47" s="106"/>
      <c r="AQ47" s="106"/>
      <c r="AR47" s="106"/>
      <c r="AS47" s="106"/>
      <c r="AT47" s="106"/>
      <c r="AU47" s="106"/>
      <c r="AV47" s="106"/>
      <c r="AW47" s="106"/>
      <c r="AX47" s="106"/>
      <c r="AY47" s="106"/>
      <c r="AZ47" s="106"/>
    </row>
    <row r="48" spans="1:52" ht="69" hidden="1">
      <c r="A48" s="69" t="s">
        <v>289</v>
      </c>
      <c r="B48" s="132"/>
      <c r="C48" s="171"/>
      <c r="D48" s="265"/>
      <c r="E48" s="177"/>
      <c r="F48" s="306"/>
      <c r="G48" s="287"/>
      <c r="H48" s="106"/>
      <c r="I48" s="106"/>
      <c r="J48" s="106"/>
      <c r="K48" s="106"/>
      <c r="L48" s="106"/>
      <c r="M48" s="106"/>
      <c r="N48" s="106"/>
      <c r="O48" s="106"/>
      <c r="P48" s="106"/>
      <c r="Q48" s="106"/>
      <c r="R48" s="106"/>
      <c r="S48" s="106"/>
      <c r="T48" s="106"/>
      <c r="U48" s="106"/>
      <c r="V48" s="106"/>
      <c r="W48" s="106"/>
      <c r="X48" s="106"/>
      <c r="Y48" s="106"/>
      <c r="Z48" s="106"/>
      <c r="AA48" s="107"/>
      <c r="AB48" s="107"/>
      <c r="AC48" s="107"/>
      <c r="AD48" s="107"/>
      <c r="AE48" s="107"/>
      <c r="AF48" s="107"/>
      <c r="AG48" s="107"/>
      <c r="AH48" s="107"/>
      <c r="AI48" s="107"/>
      <c r="AJ48" s="107"/>
      <c r="AK48" s="107"/>
      <c r="AL48" s="107"/>
      <c r="AM48" s="107"/>
      <c r="AN48" s="107"/>
      <c r="AO48" s="106"/>
      <c r="AP48" s="106"/>
      <c r="AQ48" s="106"/>
      <c r="AR48" s="106"/>
      <c r="AS48" s="106"/>
      <c r="AT48" s="106"/>
      <c r="AU48" s="106"/>
      <c r="AV48" s="106"/>
      <c r="AW48" s="106"/>
      <c r="AX48" s="106"/>
      <c r="AY48" s="106"/>
      <c r="AZ48" s="106"/>
    </row>
    <row r="49" spans="1:52" ht="85.5" hidden="1" customHeight="1">
      <c r="A49" s="72" t="s">
        <v>386</v>
      </c>
      <c r="B49" s="185">
        <v>5</v>
      </c>
      <c r="C49" s="207"/>
      <c r="D49" s="266"/>
      <c r="E49" s="111"/>
      <c r="F49" s="304"/>
      <c r="G49" s="283"/>
      <c r="H49" s="106"/>
      <c r="I49" s="106"/>
      <c r="J49" s="106"/>
      <c r="K49" s="106"/>
      <c r="L49" s="106"/>
      <c r="M49" s="106"/>
      <c r="N49" s="106"/>
      <c r="O49" s="106"/>
      <c r="P49" s="106"/>
      <c r="Q49" s="106"/>
      <c r="R49" s="106"/>
      <c r="S49" s="106"/>
      <c r="T49" s="106"/>
      <c r="U49" s="106"/>
      <c r="V49" s="106"/>
      <c r="W49" s="106"/>
      <c r="X49" s="106"/>
      <c r="Y49" s="106"/>
      <c r="Z49" s="106"/>
      <c r="AA49" s="107"/>
      <c r="AB49" s="107"/>
      <c r="AC49" s="107"/>
      <c r="AD49" s="107"/>
      <c r="AE49" s="107"/>
      <c r="AF49" s="107"/>
      <c r="AG49" s="107"/>
      <c r="AH49" s="107"/>
      <c r="AI49" s="107"/>
      <c r="AJ49" s="107"/>
      <c r="AK49" s="107"/>
      <c r="AL49" s="107"/>
      <c r="AM49" s="107"/>
      <c r="AN49" s="107"/>
      <c r="AO49" s="106"/>
      <c r="AP49" s="106"/>
      <c r="AQ49" s="106"/>
      <c r="AR49" s="106"/>
      <c r="AS49" s="106"/>
      <c r="AT49" s="106"/>
      <c r="AU49" s="106"/>
      <c r="AV49" s="106"/>
      <c r="AW49" s="106"/>
      <c r="AX49" s="106"/>
      <c r="AY49" s="106"/>
      <c r="AZ49" s="106"/>
    </row>
    <row r="50" spans="1:52" ht="24" hidden="1" customHeight="1">
      <c r="A50" s="194" t="s">
        <v>362</v>
      </c>
      <c r="B50" s="208">
        <v>5</v>
      </c>
      <c r="C50" s="188"/>
      <c r="D50" s="264"/>
      <c r="E50" s="188"/>
      <c r="F50" s="304"/>
      <c r="G50" s="281"/>
      <c r="H50" s="106"/>
      <c r="I50" s="106"/>
      <c r="J50" s="106"/>
      <c r="K50" s="106"/>
      <c r="L50" s="106"/>
      <c r="M50" s="106"/>
      <c r="N50" s="106"/>
      <c r="O50" s="106"/>
      <c r="P50" s="106"/>
      <c r="Q50" s="106"/>
      <c r="R50" s="106"/>
      <c r="S50" s="106"/>
      <c r="T50" s="106"/>
      <c r="U50" s="106"/>
      <c r="V50" s="106"/>
      <c r="W50" s="106"/>
      <c r="X50" s="106"/>
      <c r="Y50" s="106"/>
      <c r="Z50" s="106"/>
      <c r="AA50" s="107"/>
      <c r="AB50" s="107"/>
      <c r="AC50" s="107"/>
      <c r="AD50" s="107"/>
      <c r="AE50" s="107"/>
      <c r="AF50" s="107"/>
      <c r="AG50" s="107"/>
      <c r="AH50" s="107"/>
      <c r="AI50" s="107"/>
      <c r="AJ50" s="107"/>
      <c r="AK50" s="107"/>
      <c r="AL50" s="107"/>
      <c r="AM50" s="107"/>
      <c r="AN50" s="107"/>
      <c r="AO50" s="106"/>
      <c r="AP50" s="106"/>
      <c r="AQ50" s="106"/>
      <c r="AR50" s="106"/>
      <c r="AS50" s="106"/>
      <c r="AT50" s="106"/>
      <c r="AU50" s="106"/>
      <c r="AV50" s="106"/>
      <c r="AW50" s="106"/>
      <c r="AX50" s="106"/>
      <c r="AY50" s="106"/>
      <c r="AZ50" s="106"/>
    </row>
    <row r="51" spans="1:52" ht="114.6" hidden="1">
      <c r="A51" s="85" t="s">
        <v>363</v>
      </c>
      <c r="B51" s="127">
        <v>5</v>
      </c>
      <c r="C51" s="109"/>
      <c r="D51" s="267"/>
      <c r="E51" s="109"/>
      <c r="F51" s="304"/>
      <c r="G51" s="285"/>
      <c r="H51" s="106"/>
      <c r="I51" s="106"/>
      <c r="J51" s="106"/>
      <c r="K51" s="106"/>
      <c r="L51" s="106"/>
      <c r="M51" s="106"/>
      <c r="N51" s="106"/>
      <c r="O51" s="106"/>
      <c r="P51" s="106"/>
      <c r="Q51" s="106"/>
      <c r="R51" s="106"/>
      <c r="S51" s="106"/>
      <c r="T51" s="106"/>
      <c r="U51" s="106"/>
      <c r="V51" s="106"/>
      <c r="W51" s="106"/>
      <c r="X51" s="106"/>
      <c r="Y51" s="106"/>
      <c r="Z51" s="106"/>
      <c r="AA51" s="107"/>
      <c r="AB51" s="107"/>
      <c r="AC51" s="107"/>
      <c r="AD51" s="107"/>
      <c r="AE51" s="107"/>
      <c r="AF51" s="107"/>
      <c r="AG51" s="107"/>
      <c r="AH51" s="107"/>
      <c r="AI51" s="107"/>
      <c r="AJ51" s="107"/>
      <c r="AK51" s="107"/>
      <c r="AL51" s="107"/>
      <c r="AM51" s="107"/>
      <c r="AN51" s="107"/>
      <c r="AO51" s="106"/>
      <c r="AP51" s="106"/>
      <c r="AQ51" s="106"/>
      <c r="AR51" s="106"/>
      <c r="AS51" s="106"/>
      <c r="AT51" s="106"/>
      <c r="AU51" s="106"/>
      <c r="AV51" s="106"/>
      <c r="AW51" s="106"/>
      <c r="AX51" s="106"/>
      <c r="AY51" s="106"/>
      <c r="AZ51" s="106"/>
    </row>
    <row r="52" spans="1:52" hidden="1">
      <c r="A52" s="70" t="s">
        <v>364</v>
      </c>
      <c r="B52" s="125">
        <v>5</v>
      </c>
      <c r="C52" s="109"/>
      <c r="D52" s="263"/>
      <c r="E52" s="110"/>
      <c r="F52" s="304"/>
      <c r="G52" s="281"/>
      <c r="H52" s="106"/>
      <c r="I52" s="106"/>
      <c r="J52" s="106"/>
      <c r="K52" s="106"/>
      <c r="L52" s="106"/>
      <c r="M52" s="106"/>
      <c r="N52" s="106"/>
      <c r="O52" s="106"/>
      <c r="P52" s="106"/>
      <c r="Q52" s="106"/>
      <c r="R52" s="106"/>
      <c r="S52" s="106"/>
      <c r="T52" s="106"/>
      <c r="U52" s="106"/>
      <c r="V52" s="106"/>
      <c r="W52" s="106"/>
      <c r="X52" s="106"/>
      <c r="Y52" s="106"/>
      <c r="Z52" s="106"/>
      <c r="AA52" s="107"/>
      <c r="AB52" s="107"/>
      <c r="AC52" s="107"/>
      <c r="AD52" s="107"/>
      <c r="AE52" s="107"/>
      <c r="AF52" s="107"/>
      <c r="AG52" s="107"/>
      <c r="AH52" s="107"/>
      <c r="AI52" s="107"/>
      <c r="AJ52" s="107"/>
      <c r="AK52" s="107"/>
      <c r="AL52" s="107"/>
      <c r="AM52" s="107"/>
      <c r="AN52" s="107"/>
      <c r="AO52" s="106"/>
      <c r="AP52" s="106"/>
      <c r="AQ52" s="106"/>
      <c r="AR52" s="106"/>
      <c r="AS52" s="106"/>
      <c r="AT52" s="106"/>
      <c r="AU52" s="106"/>
      <c r="AV52" s="106"/>
      <c r="AW52" s="106"/>
      <c r="AX52" s="106"/>
      <c r="AY52" s="106"/>
      <c r="AZ52" s="106"/>
    </row>
    <row r="53" spans="1:52" ht="57.6" hidden="1">
      <c r="A53" s="69" t="s">
        <v>290</v>
      </c>
      <c r="B53" s="163"/>
      <c r="C53" s="171"/>
      <c r="D53" s="265"/>
      <c r="E53" s="173"/>
      <c r="F53" s="306"/>
      <c r="G53" s="288"/>
      <c r="H53" s="106"/>
      <c r="I53" s="106"/>
      <c r="J53" s="106"/>
      <c r="K53" s="106"/>
      <c r="L53" s="106"/>
      <c r="M53" s="106"/>
      <c r="N53" s="106"/>
      <c r="O53" s="106"/>
      <c r="P53" s="106"/>
      <c r="Q53" s="106"/>
      <c r="R53" s="106"/>
      <c r="S53" s="106"/>
      <c r="T53" s="106"/>
      <c r="U53" s="106"/>
      <c r="V53" s="106"/>
      <c r="W53" s="106"/>
      <c r="X53" s="106"/>
      <c r="Y53" s="106"/>
      <c r="Z53" s="106"/>
      <c r="AA53" s="107"/>
      <c r="AB53" s="107"/>
      <c r="AC53" s="107"/>
      <c r="AD53" s="107"/>
      <c r="AE53" s="107"/>
      <c r="AF53" s="107"/>
      <c r="AG53" s="107"/>
      <c r="AH53" s="107"/>
      <c r="AI53" s="107"/>
      <c r="AJ53" s="107"/>
      <c r="AK53" s="107"/>
      <c r="AL53" s="107"/>
      <c r="AM53" s="107"/>
      <c r="AN53" s="107"/>
      <c r="AO53" s="106"/>
      <c r="AP53" s="106"/>
      <c r="AQ53" s="106"/>
      <c r="AR53" s="106"/>
      <c r="AS53" s="106"/>
      <c r="AT53" s="106"/>
      <c r="AU53" s="106"/>
      <c r="AV53" s="106"/>
      <c r="AW53" s="106"/>
      <c r="AX53" s="106"/>
      <c r="AY53" s="106"/>
      <c r="AZ53" s="106"/>
    </row>
    <row r="54" spans="1:52" hidden="1">
      <c r="A54" s="69" t="s">
        <v>150</v>
      </c>
      <c r="B54" s="125">
        <v>5</v>
      </c>
      <c r="C54" s="109"/>
      <c r="D54" s="263"/>
      <c r="E54" s="110"/>
      <c r="F54" s="304"/>
      <c r="G54" s="281"/>
      <c r="H54" s="106"/>
      <c r="I54" s="106"/>
      <c r="J54" s="106"/>
      <c r="K54" s="106"/>
      <c r="L54" s="106"/>
      <c r="M54" s="106"/>
      <c r="N54" s="106"/>
      <c r="O54" s="106"/>
      <c r="P54" s="106"/>
      <c r="Q54" s="106"/>
      <c r="R54" s="106"/>
      <c r="S54" s="106"/>
      <c r="T54" s="106"/>
      <c r="U54" s="106"/>
      <c r="V54" s="106"/>
      <c r="W54" s="106"/>
      <c r="X54" s="106"/>
      <c r="Y54" s="106"/>
      <c r="Z54" s="106"/>
      <c r="AA54" s="107"/>
      <c r="AB54" s="107"/>
      <c r="AC54" s="107"/>
      <c r="AD54" s="107"/>
      <c r="AE54" s="107"/>
      <c r="AF54" s="107"/>
      <c r="AG54" s="107"/>
      <c r="AH54" s="107"/>
      <c r="AI54" s="107"/>
      <c r="AJ54" s="107"/>
      <c r="AK54" s="107"/>
      <c r="AL54" s="107"/>
      <c r="AM54" s="107"/>
      <c r="AN54" s="107"/>
      <c r="AO54" s="106"/>
      <c r="AP54" s="106"/>
      <c r="AQ54" s="106"/>
      <c r="AR54" s="106"/>
      <c r="AS54" s="106"/>
      <c r="AT54" s="106"/>
      <c r="AU54" s="106"/>
      <c r="AV54" s="106"/>
      <c r="AW54" s="106"/>
      <c r="AX54" s="106"/>
      <c r="AY54" s="106"/>
      <c r="AZ54" s="106"/>
    </row>
    <row r="55" spans="1:52" hidden="1">
      <c r="A55" s="69" t="s">
        <v>151</v>
      </c>
      <c r="B55" s="125">
        <v>5</v>
      </c>
      <c r="C55" s="109"/>
      <c r="D55" s="263"/>
      <c r="E55" s="110"/>
      <c r="F55" s="304"/>
      <c r="G55" s="281"/>
      <c r="H55" s="106"/>
      <c r="I55" s="106"/>
      <c r="J55" s="106"/>
      <c r="K55" s="106"/>
      <c r="L55" s="106"/>
      <c r="M55" s="106"/>
      <c r="N55" s="106"/>
      <c r="O55" s="106"/>
      <c r="P55" s="106"/>
      <c r="Q55" s="106"/>
      <c r="R55" s="106"/>
      <c r="S55" s="106"/>
      <c r="T55" s="106"/>
      <c r="U55" s="106"/>
      <c r="V55" s="106"/>
      <c r="W55" s="106"/>
      <c r="X55" s="106"/>
      <c r="Y55" s="106"/>
      <c r="Z55" s="106"/>
      <c r="AA55" s="107"/>
      <c r="AB55" s="107"/>
      <c r="AC55" s="107"/>
      <c r="AD55" s="107"/>
      <c r="AE55" s="107"/>
      <c r="AF55" s="107"/>
      <c r="AG55" s="107"/>
      <c r="AH55" s="107"/>
      <c r="AI55" s="107"/>
      <c r="AJ55" s="107"/>
      <c r="AK55" s="107"/>
      <c r="AL55" s="107"/>
      <c r="AM55" s="107"/>
      <c r="AN55" s="107"/>
      <c r="AO55" s="106"/>
      <c r="AP55" s="106"/>
      <c r="AQ55" s="106"/>
      <c r="AR55" s="106"/>
      <c r="AS55" s="106"/>
      <c r="AT55" s="106"/>
      <c r="AU55" s="106"/>
      <c r="AV55" s="106"/>
      <c r="AW55" s="106"/>
      <c r="AX55" s="106"/>
      <c r="AY55" s="106"/>
      <c r="AZ55" s="106"/>
    </row>
    <row r="56" spans="1:52" hidden="1">
      <c r="A56" s="83" t="s">
        <v>152</v>
      </c>
      <c r="B56" s="126">
        <v>5</v>
      </c>
      <c r="C56" s="207"/>
      <c r="D56" s="266"/>
      <c r="E56" s="111"/>
      <c r="F56" s="304"/>
      <c r="G56" s="283"/>
      <c r="H56" s="106"/>
      <c r="I56" s="106"/>
      <c r="J56" s="106"/>
      <c r="K56" s="106"/>
      <c r="L56" s="106"/>
      <c r="M56" s="106"/>
      <c r="N56" s="106"/>
      <c r="O56" s="106"/>
      <c r="P56" s="106"/>
      <c r="Q56" s="106"/>
      <c r="R56" s="106"/>
      <c r="S56" s="106"/>
      <c r="T56" s="106"/>
      <c r="U56" s="106"/>
      <c r="V56" s="106"/>
      <c r="W56" s="106"/>
      <c r="X56" s="106"/>
      <c r="Y56" s="106"/>
      <c r="Z56" s="106"/>
      <c r="AA56" s="107"/>
      <c r="AB56" s="107"/>
      <c r="AC56" s="107"/>
      <c r="AD56" s="107"/>
      <c r="AE56" s="107"/>
      <c r="AF56" s="107"/>
      <c r="AG56" s="107"/>
      <c r="AH56" s="107"/>
      <c r="AI56" s="107"/>
      <c r="AJ56" s="107"/>
      <c r="AK56" s="107"/>
      <c r="AL56" s="107"/>
      <c r="AM56" s="107"/>
      <c r="AN56" s="107"/>
      <c r="AO56" s="106"/>
      <c r="AP56" s="106"/>
      <c r="AQ56" s="106"/>
      <c r="AR56" s="106"/>
      <c r="AS56" s="106"/>
      <c r="AT56" s="106"/>
      <c r="AU56" s="106"/>
      <c r="AV56" s="106"/>
      <c r="AW56" s="106"/>
      <c r="AX56" s="106"/>
      <c r="AY56" s="106"/>
      <c r="AZ56" s="106"/>
    </row>
    <row r="57" spans="1:52" ht="46.2" hidden="1">
      <c r="A57" s="190" t="s">
        <v>153</v>
      </c>
      <c r="B57" s="208">
        <v>5</v>
      </c>
      <c r="C57" s="188"/>
      <c r="D57" s="264"/>
      <c r="E57" s="188"/>
      <c r="F57" s="304"/>
      <c r="G57" s="281"/>
      <c r="H57" s="106"/>
      <c r="I57" s="106"/>
      <c r="J57" s="106"/>
      <c r="K57" s="106"/>
      <c r="L57" s="106"/>
      <c r="M57" s="106"/>
      <c r="N57" s="106"/>
      <c r="O57" s="106"/>
      <c r="P57" s="106"/>
      <c r="Q57" s="106"/>
      <c r="R57" s="106"/>
      <c r="S57" s="106"/>
      <c r="T57" s="106"/>
      <c r="U57" s="106"/>
      <c r="V57" s="106"/>
      <c r="W57" s="106"/>
      <c r="X57" s="106"/>
      <c r="Y57" s="106"/>
      <c r="Z57" s="106"/>
      <c r="AA57" s="107"/>
      <c r="AB57" s="107"/>
      <c r="AC57" s="107"/>
      <c r="AD57" s="107"/>
      <c r="AE57" s="107"/>
      <c r="AF57" s="107"/>
      <c r="AG57" s="107"/>
      <c r="AH57" s="107"/>
      <c r="AI57" s="107"/>
      <c r="AJ57" s="107"/>
      <c r="AK57" s="107"/>
      <c r="AL57" s="107"/>
      <c r="AM57" s="107"/>
      <c r="AN57" s="107"/>
      <c r="AO57" s="106"/>
      <c r="AP57" s="106"/>
      <c r="AQ57" s="106"/>
      <c r="AR57" s="106"/>
      <c r="AS57" s="106"/>
      <c r="AT57" s="106"/>
      <c r="AU57" s="106"/>
      <c r="AV57" s="106"/>
      <c r="AW57" s="106"/>
      <c r="AX57" s="106"/>
      <c r="AY57" s="106"/>
      <c r="AZ57" s="106"/>
    </row>
    <row r="58" spans="1:52" ht="91.8" hidden="1">
      <c r="A58" s="73" t="s">
        <v>291</v>
      </c>
      <c r="B58" s="127">
        <v>5</v>
      </c>
      <c r="C58" s="109"/>
      <c r="D58" s="267"/>
      <c r="E58" s="109"/>
      <c r="F58" s="304"/>
      <c r="G58" s="285"/>
      <c r="H58" s="106"/>
      <c r="I58" s="106"/>
      <c r="J58" s="106"/>
      <c r="K58" s="106"/>
      <c r="L58" s="106"/>
      <c r="M58" s="106"/>
      <c r="N58" s="106"/>
      <c r="O58" s="106"/>
      <c r="P58" s="106"/>
      <c r="Q58" s="106"/>
      <c r="R58" s="106"/>
      <c r="S58" s="106"/>
      <c r="T58" s="106"/>
      <c r="U58" s="106"/>
      <c r="V58" s="106"/>
      <c r="W58" s="106"/>
      <c r="X58" s="106"/>
      <c r="Y58" s="106"/>
      <c r="Z58" s="106"/>
      <c r="AA58" s="107"/>
      <c r="AB58" s="107"/>
      <c r="AC58" s="107"/>
      <c r="AD58" s="107"/>
      <c r="AE58" s="107"/>
      <c r="AF58" s="107"/>
      <c r="AG58" s="107"/>
      <c r="AH58" s="107"/>
      <c r="AI58" s="107"/>
      <c r="AJ58" s="107"/>
      <c r="AK58" s="107"/>
      <c r="AL58" s="107"/>
      <c r="AM58" s="107"/>
      <c r="AN58" s="107"/>
      <c r="AO58" s="106"/>
      <c r="AP58" s="106"/>
      <c r="AQ58" s="106"/>
      <c r="AR58" s="106"/>
      <c r="AS58" s="106"/>
      <c r="AT58" s="106"/>
      <c r="AU58" s="106"/>
      <c r="AV58" s="106"/>
      <c r="AW58" s="106"/>
      <c r="AX58" s="106"/>
      <c r="AY58" s="106"/>
      <c r="AZ58" s="106"/>
    </row>
    <row r="59" spans="1:52" ht="57.6" hidden="1">
      <c r="A59" s="69" t="s">
        <v>292</v>
      </c>
      <c r="B59" s="125">
        <v>5</v>
      </c>
      <c r="C59" s="110"/>
      <c r="D59" s="263"/>
      <c r="E59" s="110"/>
      <c r="F59" s="304"/>
      <c r="G59" s="281"/>
      <c r="H59" s="106"/>
      <c r="I59" s="106"/>
      <c r="J59" s="106"/>
      <c r="K59" s="106"/>
      <c r="L59" s="106"/>
      <c r="M59" s="106"/>
      <c r="N59" s="106"/>
      <c r="O59" s="106"/>
      <c r="P59" s="106"/>
      <c r="Q59" s="106"/>
      <c r="R59" s="106"/>
      <c r="S59" s="106"/>
      <c r="T59" s="106"/>
      <c r="U59" s="106"/>
      <c r="V59" s="106"/>
      <c r="W59" s="106"/>
      <c r="X59" s="106"/>
      <c r="Y59" s="106"/>
      <c r="Z59" s="106"/>
      <c r="AA59" s="107"/>
      <c r="AB59" s="107"/>
      <c r="AC59" s="107"/>
      <c r="AD59" s="107"/>
      <c r="AE59" s="107"/>
      <c r="AF59" s="107"/>
      <c r="AG59" s="107"/>
      <c r="AH59" s="107"/>
      <c r="AI59" s="107"/>
      <c r="AJ59" s="107"/>
      <c r="AK59" s="107"/>
      <c r="AL59" s="107"/>
      <c r="AM59" s="107"/>
      <c r="AN59" s="107"/>
      <c r="AO59" s="106"/>
      <c r="AP59" s="106"/>
      <c r="AQ59" s="106"/>
      <c r="AR59" s="106"/>
      <c r="AS59" s="106"/>
      <c r="AT59" s="106"/>
      <c r="AU59" s="106"/>
      <c r="AV59" s="106"/>
      <c r="AW59" s="106"/>
      <c r="AX59" s="106"/>
      <c r="AY59" s="106"/>
      <c r="AZ59" s="106"/>
    </row>
    <row r="60" spans="1:52" hidden="1">
      <c r="A60" s="69" t="s">
        <v>154</v>
      </c>
      <c r="B60" s="125">
        <v>5</v>
      </c>
      <c r="C60" s="110"/>
      <c r="D60" s="263"/>
      <c r="E60" s="110"/>
      <c r="F60" s="304"/>
      <c r="G60" s="281"/>
      <c r="H60" s="106"/>
      <c r="I60" s="106"/>
      <c r="J60" s="106"/>
      <c r="K60" s="106"/>
      <c r="L60" s="106"/>
      <c r="M60" s="106"/>
      <c r="N60" s="106"/>
      <c r="O60" s="106"/>
      <c r="P60" s="106"/>
      <c r="Q60" s="106"/>
      <c r="R60" s="106"/>
      <c r="S60" s="106"/>
      <c r="T60" s="106"/>
      <c r="U60" s="106"/>
      <c r="V60" s="106"/>
      <c r="W60" s="106"/>
      <c r="X60" s="106"/>
      <c r="Y60" s="106"/>
      <c r="Z60" s="106"/>
      <c r="AA60" s="107"/>
      <c r="AB60" s="107"/>
      <c r="AC60" s="107"/>
      <c r="AD60" s="107"/>
      <c r="AE60" s="107"/>
      <c r="AF60" s="107"/>
      <c r="AG60" s="107"/>
      <c r="AH60" s="107"/>
      <c r="AI60" s="107"/>
      <c r="AJ60" s="107"/>
      <c r="AK60" s="107"/>
      <c r="AL60" s="107"/>
      <c r="AM60" s="107"/>
      <c r="AN60" s="107"/>
      <c r="AO60" s="106"/>
      <c r="AP60" s="106"/>
      <c r="AQ60" s="106"/>
      <c r="AR60" s="106"/>
      <c r="AS60" s="106"/>
      <c r="AT60" s="106"/>
      <c r="AU60" s="106"/>
      <c r="AV60" s="106"/>
      <c r="AW60" s="106"/>
      <c r="AX60" s="106"/>
      <c r="AY60" s="106"/>
      <c r="AZ60" s="106"/>
    </row>
    <row r="61" spans="1:52" ht="23.4" hidden="1">
      <c r="A61" s="69" t="s">
        <v>155</v>
      </c>
      <c r="B61" s="125">
        <v>5</v>
      </c>
      <c r="C61" s="110"/>
      <c r="D61" s="263"/>
      <c r="E61" s="110"/>
      <c r="F61" s="304"/>
      <c r="G61" s="281"/>
      <c r="H61" s="106"/>
      <c r="I61" s="106"/>
      <c r="J61" s="106"/>
      <c r="K61" s="106"/>
      <c r="L61" s="106"/>
      <c r="M61" s="106"/>
      <c r="N61" s="106"/>
      <c r="O61" s="106"/>
      <c r="P61" s="106"/>
      <c r="Q61" s="106"/>
      <c r="R61" s="106"/>
      <c r="S61" s="106"/>
      <c r="T61" s="106"/>
      <c r="U61" s="106"/>
      <c r="V61" s="106"/>
      <c r="W61" s="106"/>
      <c r="X61" s="106"/>
      <c r="Y61" s="106"/>
      <c r="Z61" s="106"/>
      <c r="AA61" s="107"/>
      <c r="AB61" s="107"/>
      <c r="AC61" s="107"/>
      <c r="AD61" s="107"/>
      <c r="AE61" s="107"/>
      <c r="AF61" s="107"/>
      <c r="AG61" s="107"/>
      <c r="AH61" s="107"/>
      <c r="AI61" s="107"/>
      <c r="AJ61" s="107"/>
      <c r="AK61" s="107"/>
      <c r="AL61" s="107"/>
      <c r="AM61" s="107"/>
      <c r="AN61" s="107"/>
      <c r="AO61" s="106"/>
      <c r="AP61" s="106"/>
      <c r="AQ61" s="106"/>
      <c r="AR61" s="106"/>
      <c r="AS61" s="106"/>
      <c r="AT61" s="106"/>
      <c r="AU61" s="106"/>
      <c r="AV61" s="106"/>
      <c r="AW61" s="106"/>
      <c r="AX61" s="106"/>
      <c r="AY61" s="106"/>
      <c r="AZ61" s="106"/>
    </row>
    <row r="62" spans="1:52" ht="23.4" hidden="1">
      <c r="A62" s="70" t="s">
        <v>156</v>
      </c>
      <c r="B62" s="125">
        <v>5</v>
      </c>
      <c r="C62" s="109"/>
      <c r="D62" s="263"/>
      <c r="E62" s="110"/>
      <c r="F62" s="304"/>
      <c r="G62" s="281"/>
      <c r="H62" s="106"/>
      <c r="I62" s="106"/>
      <c r="J62" s="106"/>
      <c r="K62" s="106"/>
      <c r="L62" s="106"/>
      <c r="M62" s="106"/>
      <c r="N62" s="106"/>
      <c r="O62" s="106"/>
      <c r="P62" s="106"/>
      <c r="Q62" s="106"/>
      <c r="R62" s="106"/>
      <c r="S62" s="106"/>
      <c r="T62" s="106"/>
      <c r="U62" s="106"/>
      <c r="V62" s="106"/>
      <c r="W62" s="106"/>
      <c r="X62" s="106"/>
      <c r="Y62" s="106"/>
      <c r="Z62" s="106"/>
      <c r="AA62" s="107"/>
      <c r="AB62" s="107"/>
      <c r="AC62" s="107"/>
      <c r="AD62" s="107"/>
      <c r="AE62" s="107"/>
      <c r="AF62" s="107"/>
      <c r="AG62" s="107"/>
      <c r="AH62" s="107"/>
      <c r="AI62" s="107"/>
      <c r="AJ62" s="107"/>
      <c r="AK62" s="107"/>
      <c r="AL62" s="107"/>
      <c r="AM62" s="107"/>
      <c r="AN62" s="107"/>
      <c r="AO62" s="106"/>
      <c r="AP62" s="106"/>
      <c r="AQ62" s="106"/>
      <c r="AR62" s="106"/>
      <c r="AS62" s="106"/>
      <c r="AT62" s="106"/>
      <c r="AU62" s="106"/>
      <c r="AV62" s="106"/>
      <c r="AW62" s="106"/>
      <c r="AX62" s="106"/>
      <c r="AY62" s="106"/>
      <c r="AZ62" s="106"/>
    </row>
    <row r="63" spans="1:52" s="96" customFormat="1" ht="27.6" hidden="1">
      <c r="A63" s="148" t="s">
        <v>25</v>
      </c>
      <c r="B63" s="168"/>
      <c r="C63" s="109"/>
      <c r="D63" s="263"/>
      <c r="E63" s="110"/>
      <c r="F63" s="304"/>
      <c r="G63" s="281"/>
      <c r="H63" s="106"/>
      <c r="I63" s="106"/>
      <c r="J63" s="106"/>
      <c r="K63" s="106"/>
      <c r="L63" s="106"/>
      <c r="M63" s="106"/>
      <c r="N63" s="106"/>
      <c r="O63" s="106"/>
      <c r="P63" s="106"/>
      <c r="Q63" s="106"/>
      <c r="R63" s="106"/>
      <c r="S63" s="106"/>
      <c r="T63" s="106"/>
      <c r="U63" s="106"/>
      <c r="V63" s="106"/>
      <c r="W63" s="106"/>
      <c r="X63" s="106"/>
      <c r="Y63" s="106"/>
      <c r="Z63" s="106"/>
      <c r="AA63" s="107"/>
      <c r="AB63" s="107"/>
      <c r="AC63" s="107"/>
      <c r="AD63" s="107"/>
      <c r="AE63" s="107"/>
      <c r="AF63" s="107"/>
      <c r="AG63" s="107"/>
      <c r="AH63" s="107"/>
      <c r="AI63" s="107"/>
      <c r="AJ63" s="107"/>
      <c r="AK63" s="107"/>
      <c r="AL63" s="107"/>
      <c r="AM63" s="107"/>
      <c r="AN63" s="107"/>
      <c r="AO63" s="106"/>
      <c r="AP63" s="106"/>
      <c r="AQ63" s="106"/>
      <c r="AR63" s="106"/>
      <c r="AS63" s="106"/>
      <c r="AT63" s="106"/>
      <c r="AU63" s="106"/>
      <c r="AV63" s="106"/>
      <c r="AW63" s="106"/>
      <c r="AX63" s="106"/>
      <c r="AY63" s="106"/>
      <c r="AZ63" s="106"/>
    </row>
    <row r="64" spans="1:52" s="96" customFormat="1" ht="162.75" hidden="1" customHeight="1">
      <c r="A64" s="70" t="s">
        <v>397</v>
      </c>
      <c r="B64" s="117">
        <v>2</v>
      </c>
      <c r="C64" s="109"/>
      <c r="D64" s="263"/>
      <c r="E64" s="110"/>
      <c r="F64" s="304"/>
      <c r="G64" s="281"/>
      <c r="H64" s="106"/>
      <c r="I64" s="106"/>
      <c r="J64" s="106"/>
      <c r="K64" s="106"/>
      <c r="L64" s="106"/>
      <c r="M64" s="106"/>
      <c r="N64" s="106"/>
      <c r="O64" s="106"/>
      <c r="P64" s="106"/>
      <c r="Q64" s="106"/>
      <c r="R64" s="106"/>
      <c r="S64" s="106"/>
      <c r="T64" s="106"/>
      <c r="U64" s="106"/>
      <c r="V64" s="106"/>
      <c r="W64" s="106"/>
      <c r="X64" s="106"/>
      <c r="Y64" s="106"/>
      <c r="Z64" s="106"/>
      <c r="AA64" s="107"/>
      <c r="AB64" s="107"/>
      <c r="AC64" s="107"/>
      <c r="AD64" s="107"/>
      <c r="AE64" s="107"/>
      <c r="AF64" s="107"/>
      <c r="AG64" s="107"/>
      <c r="AH64" s="107"/>
      <c r="AI64" s="107"/>
      <c r="AJ64" s="107"/>
      <c r="AK64" s="107"/>
      <c r="AL64" s="107"/>
      <c r="AM64" s="107"/>
      <c r="AN64" s="107"/>
      <c r="AO64" s="106"/>
      <c r="AP64" s="106"/>
      <c r="AQ64" s="106"/>
      <c r="AR64" s="106"/>
      <c r="AS64" s="106"/>
      <c r="AT64" s="106"/>
      <c r="AU64" s="106"/>
      <c r="AV64" s="106"/>
      <c r="AW64" s="106"/>
      <c r="AX64" s="106"/>
      <c r="AY64" s="106"/>
      <c r="AZ64" s="106"/>
    </row>
    <row r="65" spans="1:52" ht="34.799999999999997" hidden="1">
      <c r="A65" s="70" t="s">
        <v>365</v>
      </c>
      <c r="B65" s="117">
        <v>2</v>
      </c>
      <c r="C65" s="109"/>
      <c r="D65" s="263"/>
      <c r="E65" s="110"/>
      <c r="F65" s="304"/>
      <c r="G65" s="281"/>
      <c r="H65" s="106"/>
      <c r="I65" s="106"/>
      <c r="J65" s="106"/>
      <c r="K65" s="106"/>
      <c r="L65" s="106"/>
      <c r="M65" s="106"/>
      <c r="N65" s="106"/>
      <c r="O65" s="106"/>
      <c r="P65" s="106"/>
      <c r="Q65" s="106"/>
      <c r="R65" s="106"/>
      <c r="S65" s="106"/>
      <c r="T65" s="106"/>
      <c r="U65" s="106"/>
      <c r="V65" s="106"/>
      <c r="W65" s="106"/>
      <c r="X65" s="106"/>
      <c r="Y65" s="106"/>
      <c r="Z65" s="106"/>
      <c r="AA65" s="107"/>
      <c r="AB65" s="107"/>
      <c r="AC65" s="107"/>
      <c r="AD65" s="107"/>
      <c r="AE65" s="107"/>
      <c r="AF65" s="107"/>
      <c r="AG65" s="107"/>
      <c r="AH65" s="107"/>
      <c r="AI65" s="107"/>
      <c r="AJ65" s="107"/>
      <c r="AK65" s="107"/>
      <c r="AL65" s="107"/>
      <c r="AM65" s="107"/>
      <c r="AN65" s="107"/>
      <c r="AO65" s="106"/>
      <c r="AP65" s="106"/>
      <c r="AQ65" s="106"/>
      <c r="AR65" s="106"/>
      <c r="AS65" s="106"/>
      <c r="AT65" s="106"/>
      <c r="AU65" s="106"/>
      <c r="AV65" s="106"/>
      <c r="AW65" s="106"/>
      <c r="AX65" s="106"/>
      <c r="AY65" s="106"/>
      <c r="AZ65" s="106"/>
    </row>
    <row r="66" spans="1:52" ht="23.4" hidden="1">
      <c r="A66" s="69" t="s">
        <v>157</v>
      </c>
      <c r="B66" s="117">
        <v>2</v>
      </c>
      <c r="C66" s="109"/>
      <c r="D66" s="263"/>
      <c r="E66" s="110"/>
      <c r="F66" s="304"/>
      <c r="G66" s="281"/>
      <c r="H66" s="106"/>
      <c r="I66" s="106"/>
      <c r="J66" s="106"/>
      <c r="K66" s="106"/>
      <c r="L66" s="106"/>
      <c r="M66" s="106"/>
      <c r="N66" s="106"/>
      <c r="O66" s="106"/>
      <c r="P66" s="106"/>
      <c r="Q66" s="106"/>
      <c r="R66" s="106"/>
      <c r="S66" s="106"/>
      <c r="T66" s="106"/>
      <c r="U66" s="106"/>
      <c r="V66" s="106"/>
      <c r="W66" s="106"/>
      <c r="X66" s="106"/>
      <c r="Y66" s="106"/>
      <c r="Z66" s="106"/>
      <c r="AA66" s="107"/>
      <c r="AB66" s="107"/>
      <c r="AC66" s="107"/>
      <c r="AD66" s="107"/>
      <c r="AE66" s="107"/>
      <c r="AF66" s="107"/>
      <c r="AG66" s="107"/>
      <c r="AH66" s="107"/>
      <c r="AI66" s="107"/>
      <c r="AJ66" s="107"/>
      <c r="AK66" s="107"/>
      <c r="AL66" s="107"/>
      <c r="AM66" s="107"/>
      <c r="AN66" s="107"/>
      <c r="AO66" s="106"/>
      <c r="AP66" s="106"/>
      <c r="AQ66" s="106"/>
      <c r="AR66" s="106"/>
      <c r="AS66" s="106"/>
      <c r="AT66" s="106"/>
      <c r="AU66" s="106"/>
      <c r="AV66" s="106"/>
      <c r="AW66" s="106"/>
      <c r="AX66" s="106"/>
      <c r="AY66" s="106"/>
      <c r="AZ66" s="106"/>
    </row>
    <row r="67" spans="1:52" ht="23.4" hidden="1">
      <c r="A67" s="70" t="s">
        <v>158</v>
      </c>
      <c r="B67" s="117">
        <v>2</v>
      </c>
      <c r="C67" s="109"/>
      <c r="D67" s="263"/>
      <c r="E67" s="110"/>
      <c r="F67" s="304"/>
      <c r="G67" s="281"/>
      <c r="H67" s="106"/>
      <c r="I67" s="106"/>
      <c r="J67" s="106"/>
      <c r="K67" s="106"/>
      <c r="L67" s="106"/>
      <c r="M67" s="106"/>
      <c r="N67" s="106"/>
      <c r="O67" s="106"/>
      <c r="P67" s="106"/>
      <c r="Q67" s="106"/>
      <c r="R67" s="106"/>
      <c r="S67" s="106"/>
      <c r="T67" s="106"/>
      <c r="U67" s="106"/>
      <c r="V67" s="106"/>
      <c r="W67" s="106"/>
      <c r="X67" s="106"/>
      <c r="Y67" s="106"/>
      <c r="Z67" s="106"/>
      <c r="AA67" s="107"/>
      <c r="AB67" s="107"/>
      <c r="AC67" s="107"/>
      <c r="AD67" s="107"/>
      <c r="AE67" s="107"/>
      <c r="AF67" s="107"/>
      <c r="AG67" s="107"/>
      <c r="AH67" s="107"/>
      <c r="AI67" s="107"/>
      <c r="AJ67" s="107"/>
      <c r="AK67" s="107"/>
      <c r="AL67" s="107"/>
      <c r="AM67" s="107"/>
      <c r="AN67" s="107"/>
      <c r="AO67" s="106"/>
      <c r="AP67" s="106"/>
      <c r="AQ67" s="106"/>
      <c r="AR67" s="106"/>
      <c r="AS67" s="106"/>
      <c r="AT67" s="106"/>
      <c r="AU67" s="106"/>
      <c r="AV67" s="106"/>
      <c r="AW67" s="106"/>
      <c r="AX67" s="106"/>
      <c r="AY67" s="106"/>
      <c r="AZ67" s="106"/>
    </row>
    <row r="68" spans="1:52" hidden="1">
      <c r="A68" s="148" t="s">
        <v>85</v>
      </c>
      <c r="B68" s="158"/>
      <c r="C68" s="110"/>
      <c r="D68" s="263"/>
      <c r="E68" s="110"/>
      <c r="F68" s="304"/>
      <c r="G68" s="281"/>
      <c r="H68" s="106"/>
      <c r="I68" s="106"/>
      <c r="J68" s="106"/>
      <c r="K68" s="106"/>
      <c r="L68" s="106"/>
      <c r="M68" s="106"/>
      <c r="N68" s="106"/>
      <c r="O68" s="106"/>
      <c r="P68" s="106"/>
      <c r="Q68" s="106"/>
      <c r="R68" s="106"/>
      <c r="S68" s="106"/>
      <c r="T68" s="106"/>
      <c r="U68" s="106"/>
      <c r="V68" s="106"/>
      <c r="W68" s="106"/>
      <c r="X68" s="106"/>
      <c r="Y68" s="106"/>
      <c r="Z68" s="106"/>
      <c r="AA68" s="107"/>
      <c r="AB68" s="107"/>
      <c r="AC68" s="107"/>
      <c r="AD68" s="107"/>
      <c r="AE68" s="107"/>
      <c r="AF68" s="107"/>
      <c r="AG68" s="107"/>
      <c r="AH68" s="107"/>
      <c r="AI68" s="107"/>
      <c r="AJ68" s="107"/>
      <c r="AK68" s="107"/>
      <c r="AL68" s="107"/>
      <c r="AM68" s="107"/>
      <c r="AN68" s="107"/>
      <c r="AO68" s="106"/>
      <c r="AP68" s="106"/>
      <c r="AQ68" s="106"/>
      <c r="AR68" s="106"/>
      <c r="AS68" s="106"/>
      <c r="AT68" s="106"/>
      <c r="AU68" s="106"/>
      <c r="AV68" s="106"/>
      <c r="AW68" s="106"/>
      <c r="AX68" s="106"/>
      <c r="AY68" s="106"/>
      <c r="AZ68" s="106"/>
    </row>
    <row r="69" spans="1:52" ht="23.4" hidden="1">
      <c r="A69" s="69" t="s">
        <v>159</v>
      </c>
      <c r="B69" s="117">
        <v>2</v>
      </c>
      <c r="C69" s="109"/>
      <c r="D69" s="263"/>
      <c r="E69" s="110"/>
      <c r="F69" s="304"/>
      <c r="G69" s="281"/>
      <c r="H69" s="106"/>
      <c r="I69" s="106"/>
      <c r="J69" s="106"/>
      <c r="K69" s="106"/>
      <c r="L69" s="106"/>
      <c r="M69" s="106"/>
      <c r="N69" s="106"/>
      <c r="O69" s="106"/>
      <c r="P69" s="106"/>
      <c r="Q69" s="106"/>
      <c r="R69" s="106"/>
      <c r="S69" s="106"/>
      <c r="T69" s="106"/>
      <c r="U69" s="106"/>
      <c r="V69" s="106"/>
      <c r="W69" s="106"/>
      <c r="X69" s="106"/>
      <c r="Y69" s="106"/>
      <c r="Z69" s="106"/>
      <c r="AA69" s="107"/>
      <c r="AB69" s="107"/>
      <c r="AC69" s="107"/>
      <c r="AD69" s="107"/>
      <c r="AE69" s="107"/>
      <c r="AF69" s="107"/>
      <c r="AG69" s="107"/>
      <c r="AH69" s="107"/>
      <c r="AI69" s="107"/>
      <c r="AJ69" s="107"/>
      <c r="AK69" s="107"/>
      <c r="AL69" s="107"/>
      <c r="AM69" s="107"/>
      <c r="AN69" s="107"/>
      <c r="AO69" s="106"/>
      <c r="AP69" s="106"/>
      <c r="AQ69" s="106"/>
      <c r="AR69" s="106"/>
      <c r="AS69" s="106"/>
      <c r="AT69" s="106"/>
      <c r="AU69" s="106"/>
      <c r="AV69" s="106"/>
      <c r="AW69" s="106"/>
      <c r="AX69" s="106"/>
      <c r="AY69" s="106"/>
      <c r="AZ69" s="106"/>
    </row>
    <row r="70" spans="1:52" ht="23.4" hidden="1">
      <c r="A70" s="69" t="s">
        <v>160</v>
      </c>
      <c r="B70" s="117">
        <v>2</v>
      </c>
      <c r="C70" s="109"/>
      <c r="D70" s="263"/>
      <c r="E70" s="110"/>
      <c r="F70" s="304"/>
      <c r="G70" s="281"/>
      <c r="H70" s="106"/>
      <c r="I70" s="106"/>
      <c r="J70" s="106"/>
      <c r="K70" s="106"/>
      <c r="L70" s="106"/>
      <c r="M70" s="106"/>
      <c r="N70" s="106"/>
      <c r="O70" s="106"/>
      <c r="P70" s="106"/>
      <c r="Q70" s="106"/>
      <c r="R70" s="106"/>
      <c r="S70" s="106"/>
      <c r="T70" s="106"/>
      <c r="U70" s="106"/>
      <c r="V70" s="106"/>
      <c r="W70" s="106"/>
      <c r="X70" s="106"/>
      <c r="Y70" s="106"/>
      <c r="Z70" s="106"/>
      <c r="AA70" s="107"/>
      <c r="AB70" s="107"/>
      <c r="AC70" s="107"/>
      <c r="AD70" s="107"/>
      <c r="AE70" s="107"/>
      <c r="AF70" s="107"/>
      <c r="AG70" s="107"/>
      <c r="AH70" s="107"/>
      <c r="AI70" s="107"/>
      <c r="AJ70" s="107"/>
      <c r="AK70" s="107"/>
      <c r="AL70" s="107"/>
      <c r="AM70" s="107"/>
      <c r="AN70" s="107"/>
      <c r="AO70" s="106"/>
      <c r="AP70" s="106"/>
      <c r="AQ70" s="106"/>
      <c r="AR70" s="106"/>
      <c r="AS70" s="106"/>
      <c r="AT70" s="106"/>
      <c r="AU70" s="106"/>
      <c r="AV70" s="106"/>
      <c r="AW70" s="106"/>
      <c r="AX70" s="106"/>
      <c r="AY70" s="106"/>
      <c r="AZ70" s="106"/>
    </row>
    <row r="71" spans="1:52" ht="34.799999999999997" hidden="1">
      <c r="A71" s="70" t="s">
        <v>161</v>
      </c>
      <c r="B71" s="117">
        <v>2</v>
      </c>
      <c r="C71" s="109"/>
      <c r="D71" s="263"/>
      <c r="E71" s="110"/>
      <c r="F71" s="304"/>
      <c r="G71" s="281"/>
      <c r="H71" s="106"/>
      <c r="I71" s="106"/>
      <c r="J71" s="106"/>
      <c r="K71" s="106"/>
      <c r="L71" s="106"/>
      <c r="M71" s="106"/>
      <c r="N71" s="106"/>
      <c r="O71" s="106"/>
      <c r="P71" s="106"/>
      <c r="Q71" s="106"/>
      <c r="R71" s="106"/>
      <c r="S71" s="106"/>
      <c r="T71" s="106"/>
      <c r="U71" s="106"/>
      <c r="V71" s="106"/>
      <c r="W71" s="106"/>
      <c r="X71" s="106"/>
      <c r="Y71" s="106"/>
      <c r="Z71" s="106"/>
      <c r="AA71" s="107"/>
      <c r="AB71" s="107"/>
      <c r="AC71" s="107"/>
      <c r="AD71" s="107"/>
      <c r="AE71" s="107"/>
      <c r="AF71" s="107"/>
      <c r="AG71" s="107"/>
      <c r="AH71" s="107"/>
      <c r="AI71" s="107"/>
      <c r="AJ71" s="107"/>
      <c r="AK71" s="107"/>
      <c r="AL71" s="107"/>
      <c r="AM71" s="107"/>
      <c r="AN71" s="107"/>
      <c r="AO71" s="106"/>
      <c r="AP71" s="106"/>
      <c r="AQ71" s="106"/>
      <c r="AR71" s="106"/>
      <c r="AS71" s="106"/>
      <c r="AT71" s="106"/>
      <c r="AU71" s="106"/>
      <c r="AV71" s="106"/>
      <c r="AW71" s="106"/>
      <c r="AX71" s="106"/>
      <c r="AY71" s="106"/>
      <c r="AZ71" s="106"/>
    </row>
    <row r="72" spans="1:52" ht="57.6" hidden="1">
      <c r="A72" s="69" t="s">
        <v>311</v>
      </c>
      <c r="B72" s="117">
        <v>2</v>
      </c>
      <c r="C72" s="109"/>
      <c r="D72" s="263"/>
      <c r="E72" s="110"/>
      <c r="F72" s="304"/>
      <c r="G72" s="281"/>
      <c r="H72" s="106"/>
      <c r="I72" s="106"/>
      <c r="J72" s="106"/>
      <c r="K72" s="106"/>
      <c r="L72" s="106"/>
      <c r="M72" s="106"/>
      <c r="N72" s="106"/>
      <c r="O72" s="106"/>
      <c r="P72" s="106"/>
      <c r="Q72" s="106"/>
      <c r="R72" s="106"/>
      <c r="S72" s="106"/>
      <c r="T72" s="106"/>
      <c r="U72" s="106"/>
      <c r="V72" s="106"/>
      <c r="W72" s="106"/>
      <c r="X72" s="106"/>
      <c r="Y72" s="106"/>
      <c r="Z72" s="106"/>
      <c r="AA72" s="107"/>
      <c r="AB72" s="107"/>
      <c r="AC72" s="107"/>
      <c r="AD72" s="107"/>
      <c r="AE72" s="107"/>
      <c r="AF72" s="107"/>
      <c r="AG72" s="107"/>
      <c r="AH72" s="107"/>
      <c r="AI72" s="107"/>
      <c r="AJ72" s="107"/>
      <c r="AK72" s="107"/>
      <c r="AL72" s="107"/>
      <c r="AM72" s="107"/>
      <c r="AN72" s="107"/>
      <c r="AO72" s="106"/>
      <c r="AP72" s="106"/>
      <c r="AQ72" s="106"/>
      <c r="AR72" s="106"/>
      <c r="AS72" s="106"/>
      <c r="AT72" s="106"/>
      <c r="AU72" s="106"/>
      <c r="AV72" s="106"/>
      <c r="AW72" s="106"/>
      <c r="AX72" s="106"/>
      <c r="AY72" s="106"/>
      <c r="AZ72" s="106"/>
    </row>
    <row r="73" spans="1:52" s="105" customFormat="1" ht="93" hidden="1">
      <c r="A73" s="70" t="s">
        <v>293</v>
      </c>
      <c r="B73" s="117">
        <v>2</v>
      </c>
      <c r="C73" s="109"/>
      <c r="D73" s="263"/>
      <c r="E73" s="110"/>
      <c r="F73" s="304"/>
      <c r="G73" s="281"/>
      <c r="H73" s="106"/>
      <c r="I73" s="106"/>
      <c r="J73" s="106"/>
      <c r="K73" s="106"/>
      <c r="L73" s="106"/>
      <c r="M73" s="106"/>
      <c r="N73" s="106"/>
      <c r="O73" s="106"/>
      <c r="P73" s="106"/>
      <c r="Q73" s="106"/>
      <c r="R73" s="106"/>
      <c r="S73" s="106"/>
      <c r="T73" s="106"/>
      <c r="U73" s="106"/>
      <c r="V73" s="106"/>
      <c r="W73" s="106"/>
      <c r="X73" s="106"/>
      <c r="Y73" s="106"/>
      <c r="Z73" s="106"/>
      <c r="AA73" s="107"/>
      <c r="AB73" s="107"/>
      <c r="AC73" s="107"/>
      <c r="AD73" s="107"/>
      <c r="AE73" s="107"/>
      <c r="AF73" s="107"/>
      <c r="AG73" s="107"/>
      <c r="AH73" s="107"/>
      <c r="AI73" s="107"/>
      <c r="AJ73" s="107"/>
      <c r="AK73" s="107"/>
      <c r="AL73" s="107"/>
      <c r="AM73" s="107"/>
      <c r="AN73" s="107"/>
      <c r="AO73" s="106"/>
      <c r="AP73" s="106"/>
      <c r="AQ73" s="106"/>
      <c r="AR73" s="106"/>
      <c r="AS73" s="106"/>
      <c r="AT73" s="106"/>
      <c r="AU73" s="106"/>
      <c r="AV73" s="106"/>
      <c r="AW73" s="106"/>
      <c r="AX73" s="106"/>
      <c r="AY73" s="106"/>
      <c r="AZ73" s="106"/>
    </row>
    <row r="74" spans="1:52" ht="23.4" hidden="1">
      <c r="A74" s="70" t="s">
        <v>162</v>
      </c>
      <c r="B74" s="117">
        <v>2</v>
      </c>
      <c r="C74" s="109"/>
      <c r="D74" s="263"/>
      <c r="E74" s="110"/>
      <c r="F74" s="304"/>
      <c r="G74" s="281"/>
      <c r="H74" s="106"/>
      <c r="I74" s="106"/>
      <c r="J74" s="106"/>
      <c r="K74" s="106"/>
      <c r="L74" s="106"/>
      <c r="M74" s="106"/>
      <c r="N74" s="106"/>
      <c r="O74" s="106"/>
      <c r="P74" s="106"/>
      <c r="Q74" s="106"/>
      <c r="R74" s="106"/>
      <c r="S74" s="106"/>
      <c r="T74" s="106"/>
      <c r="U74" s="106"/>
      <c r="V74" s="106"/>
      <c r="W74" s="106"/>
      <c r="X74" s="106"/>
      <c r="Y74" s="106"/>
      <c r="Z74" s="106"/>
      <c r="AA74" s="107"/>
      <c r="AB74" s="107"/>
      <c r="AC74" s="107"/>
      <c r="AD74" s="107"/>
      <c r="AE74" s="107"/>
      <c r="AF74" s="107"/>
      <c r="AG74" s="107"/>
      <c r="AH74" s="107"/>
      <c r="AI74" s="107"/>
      <c r="AJ74" s="107"/>
      <c r="AK74" s="107"/>
      <c r="AL74" s="107"/>
      <c r="AM74" s="107"/>
      <c r="AN74" s="107"/>
      <c r="AO74" s="106"/>
      <c r="AP74" s="106"/>
      <c r="AQ74" s="106"/>
      <c r="AR74" s="106"/>
      <c r="AS74" s="106"/>
      <c r="AT74" s="106"/>
      <c r="AU74" s="106"/>
      <c r="AV74" s="106"/>
      <c r="AW74" s="106"/>
      <c r="AX74" s="106"/>
      <c r="AY74" s="106"/>
      <c r="AZ74" s="106"/>
    </row>
    <row r="75" spans="1:52" hidden="1">
      <c r="A75" s="146" t="s">
        <v>26</v>
      </c>
      <c r="B75" s="157"/>
      <c r="C75" s="172"/>
      <c r="D75" s="268"/>
      <c r="E75" s="172"/>
      <c r="F75" s="304"/>
      <c r="G75" s="284"/>
      <c r="H75" s="106"/>
      <c r="I75" s="106"/>
      <c r="J75" s="106"/>
      <c r="K75" s="106"/>
      <c r="L75" s="106"/>
      <c r="M75" s="106"/>
      <c r="N75" s="106"/>
      <c r="O75" s="106"/>
      <c r="P75" s="106"/>
      <c r="Q75" s="106"/>
      <c r="R75" s="106"/>
      <c r="S75" s="106"/>
      <c r="T75" s="106"/>
      <c r="U75" s="106"/>
      <c r="V75" s="106"/>
      <c r="W75" s="106"/>
      <c r="X75" s="106"/>
      <c r="Y75" s="106"/>
      <c r="Z75" s="106"/>
      <c r="AA75" s="107"/>
      <c r="AB75" s="107"/>
      <c r="AC75" s="107"/>
      <c r="AD75" s="107"/>
      <c r="AE75" s="107"/>
      <c r="AF75" s="107"/>
      <c r="AG75" s="107"/>
      <c r="AH75" s="107"/>
      <c r="AI75" s="107"/>
      <c r="AJ75" s="107"/>
      <c r="AK75" s="107"/>
      <c r="AL75" s="107"/>
      <c r="AM75" s="107"/>
      <c r="AN75" s="107"/>
      <c r="AO75" s="106"/>
      <c r="AP75" s="106"/>
      <c r="AQ75" s="106"/>
      <c r="AR75" s="106"/>
      <c r="AS75" s="106"/>
      <c r="AT75" s="106"/>
      <c r="AU75" s="106"/>
      <c r="AV75" s="106"/>
      <c r="AW75" s="106"/>
      <c r="AX75" s="106"/>
      <c r="AY75" s="106"/>
      <c r="AZ75" s="106"/>
    </row>
    <row r="76" spans="1:52" ht="171.6" hidden="1">
      <c r="A76" s="69" t="s">
        <v>294</v>
      </c>
      <c r="B76" s="122">
        <v>3</v>
      </c>
      <c r="C76" s="188"/>
      <c r="D76" s="263"/>
      <c r="E76" s="110"/>
      <c r="F76" s="304"/>
      <c r="G76" s="281"/>
      <c r="H76" s="106"/>
      <c r="I76" s="106"/>
      <c r="J76" s="106"/>
      <c r="K76" s="106"/>
      <c r="L76" s="106"/>
      <c r="M76" s="106"/>
      <c r="N76" s="106"/>
      <c r="O76" s="106"/>
      <c r="P76" s="106"/>
      <c r="Q76" s="106"/>
      <c r="R76" s="106"/>
      <c r="S76" s="106"/>
      <c r="T76" s="106"/>
      <c r="U76" s="106"/>
      <c r="V76" s="106"/>
      <c r="W76" s="106"/>
      <c r="X76" s="106"/>
      <c r="Y76" s="106"/>
      <c r="Z76" s="106"/>
      <c r="AA76" s="107"/>
      <c r="AB76" s="107"/>
      <c r="AC76" s="107"/>
      <c r="AD76" s="107"/>
      <c r="AE76" s="107"/>
      <c r="AF76" s="107"/>
      <c r="AG76" s="107"/>
      <c r="AH76" s="107"/>
      <c r="AI76" s="107"/>
      <c r="AJ76" s="107"/>
      <c r="AK76" s="107"/>
      <c r="AL76" s="107"/>
      <c r="AM76" s="107"/>
      <c r="AN76" s="107"/>
      <c r="AO76" s="106"/>
      <c r="AP76" s="106"/>
      <c r="AQ76" s="106"/>
      <c r="AR76" s="106"/>
      <c r="AS76" s="106"/>
      <c r="AT76" s="106"/>
      <c r="AU76" s="106"/>
      <c r="AV76" s="106"/>
      <c r="AW76" s="106"/>
      <c r="AX76" s="106"/>
      <c r="AY76" s="106"/>
      <c r="AZ76" s="106"/>
    </row>
    <row r="77" spans="1:52" ht="57.6" hidden="1">
      <c r="A77" s="82" t="s">
        <v>279</v>
      </c>
      <c r="B77" s="122">
        <v>3</v>
      </c>
      <c r="C77" s="188"/>
      <c r="D77" s="263"/>
      <c r="E77" s="110"/>
      <c r="F77" s="304"/>
      <c r="G77" s="281"/>
      <c r="H77" s="106"/>
      <c r="I77" s="106"/>
      <c r="J77" s="106"/>
      <c r="K77" s="106"/>
      <c r="L77" s="106"/>
      <c r="M77" s="106"/>
      <c r="N77" s="106"/>
      <c r="O77" s="106"/>
      <c r="P77" s="106"/>
      <c r="Q77" s="106"/>
      <c r="R77" s="106"/>
      <c r="S77" s="106"/>
      <c r="T77" s="106"/>
      <c r="U77" s="106"/>
      <c r="V77" s="106"/>
      <c r="W77" s="106"/>
      <c r="X77" s="106"/>
      <c r="Y77" s="106"/>
      <c r="Z77" s="106"/>
      <c r="AA77" s="107"/>
      <c r="AB77" s="107"/>
      <c r="AC77" s="107"/>
      <c r="AD77" s="107"/>
      <c r="AE77" s="107"/>
      <c r="AF77" s="107"/>
      <c r="AG77" s="107"/>
      <c r="AH77" s="107"/>
      <c r="AI77" s="107"/>
      <c r="AJ77" s="107"/>
      <c r="AK77" s="107"/>
      <c r="AL77" s="107"/>
      <c r="AM77" s="107"/>
      <c r="AN77" s="107"/>
      <c r="AO77" s="106"/>
      <c r="AP77" s="106"/>
      <c r="AQ77" s="106"/>
      <c r="AR77" s="106"/>
      <c r="AS77" s="106"/>
      <c r="AT77" s="106"/>
      <c r="AU77" s="106"/>
      <c r="AV77" s="106"/>
      <c r="AW77" s="106"/>
      <c r="AX77" s="106"/>
      <c r="AY77" s="106"/>
      <c r="AZ77" s="106"/>
    </row>
    <row r="78" spans="1:52" ht="103.2" hidden="1">
      <c r="A78" s="88" t="s">
        <v>312</v>
      </c>
      <c r="B78" s="122">
        <v>3</v>
      </c>
      <c r="C78" s="188"/>
      <c r="D78" s="263"/>
      <c r="E78" s="110"/>
      <c r="F78" s="304"/>
      <c r="G78" s="281"/>
      <c r="H78" s="106"/>
      <c r="I78" s="106"/>
      <c r="J78" s="106"/>
      <c r="K78" s="106"/>
      <c r="L78" s="106"/>
      <c r="M78" s="106"/>
      <c r="N78" s="106"/>
      <c r="O78" s="106"/>
      <c r="P78" s="106"/>
      <c r="Q78" s="106"/>
      <c r="R78" s="106"/>
      <c r="S78" s="106"/>
      <c r="T78" s="106"/>
      <c r="U78" s="106"/>
      <c r="V78" s="106"/>
      <c r="W78" s="106"/>
      <c r="X78" s="106"/>
      <c r="Y78" s="106"/>
      <c r="Z78" s="106"/>
      <c r="AA78" s="107"/>
      <c r="AB78" s="107"/>
      <c r="AC78" s="107"/>
      <c r="AD78" s="107"/>
      <c r="AE78" s="107"/>
      <c r="AF78" s="107"/>
      <c r="AG78" s="107"/>
      <c r="AH78" s="107"/>
      <c r="AI78" s="107"/>
      <c r="AJ78" s="107"/>
      <c r="AK78" s="107"/>
      <c r="AL78" s="107"/>
      <c r="AM78" s="107"/>
      <c r="AN78" s="107"/>
      <c r="AO78" s="106"/>
      <c r="AP78" s="106"/>
      <c r="AQ78" s="106"/>
      <c r="AR78" s="106"/>
      <c r="AS78" s="106"/>
      <c r="AT78" s="106"/>
      <c r="AU78" s="106"/>
      <c r="AV78" s="106"/>
      <c r="AW78" s="106"/>
      <c r="AX78" s="106"/>
      <c r="AY78" s="106"/>
      <c r="AZ78" s="106"/>
    </row>
    <row r="79" spans="1:52" ht="23.4" hidden="1">
      <c r="A79" s="82" t="s">
        <v>163</v>
      </c>
      <c r="B79" s="122">
        <v>3</v>
      </c>
      <c r="C79" s="188"/>
      <c r="D79" s="263"/>
      <c r="E79" s="110"/>
      <c r="F79" s="304"/>
      <c r="G79" s="281"/>
      <c r="H79" s="106"/>
      <c r="I79" s="106"/>
      <c r="J79" s="106"/>
      <c r="K79" s="106"/>
      <c r="L79" s="106"/>
      <c r="M79" s="106"/>
      <c r="N79" s="106"/>
      <c r="O79" s="106"/>
      <c r="P79" s="106"/>
      <c r="Q79" s="106"/>
      <c r="R79" s="106"/>
      <c r="S79" s="106"/>
      <c r="T79" s="106"/>
      <c r="U79" s="106"/>
      <c r="V79" s="106"/>
      <c r="W79" s="106"/>
      <c r="X79" s="106"/>
      <c r="Y79" s="106"/>
      <c r="Z79" s="106"/>
      <c r="AA79" s="107"/>
      <c r="AB79" s="107"/>
      <c r="AC79" s="107"/>
      <c r="AD79" s="107"/>
      <c r="AE79" s="107"/>
      <c r="AF79" s="107"/>
      <c r="AG79" s="107"/>
      <c r="AH79" s="107"/>
      <c r="AI79" s="107"/>
      <c r="AJ79" s="107"/>
      <c r="AK79" s="107"/>
      <c r="AL79" s="107"/>
      <c r="AM79" s="107"/>
      <c r="AN79" s="107"/>
      <c r="AO79" s="106"/>
      <c r="AP79" s="106"/>
      <c r="AQ79" s="106"/>
      <c r="AR79" s="106"/>
      <c r="AS79" s="106"/>
      <c r="AT79" s="106"/>
      <c r="AU79" s="106"/>
      <c r="AV79" s="106"/>
      <c r="AW79" s="106"/>
      <c r="AX79" s="106"/>
      <c r="AY79" s="106"/>
      <c r="AZ79" s="106"/>
    </row>
    <row r="80" spans="1:52" ht="160.19999999999999" hidden="1">
      <c r="A80" s="82" t="s">
        <v>313</v>
      </c>
      <c r="B80" s="122">
        <v>3</v>
      </c>
      <c r="C80" s="188"/>
      <c r="D80" s="263"/>
      <c r="E80" s="110"/>
      <c r="F80" s="304"/>
      <c r="G80" s="281"/>
      <c r="H80" s="106"/>
      <c r="I80" s="106"/>
      <c r="J80" s="106"/>
      <c r="K80" s="106"/>
      <c r="L80" s="106"/>
      <c r="M80" s="106"/>
      <c r="N80" s="106"/>
      <c r="O80" s="106"/>
      <c r="P80" s="106"/>
      <c r="Q80" s="106"/>
      <c r="R80" s="106"/>
      <c r="S80" s="106"/>
      <c r="T80" s="106"/>
      <c r="U80" s="106"/>
      <c r="V80" s="106"/>
      <c r="W80" s="106"/>
      <c r="X80" s="106"/>
      <c r="Y80" s="106"/>
      <c r="Z80" s="106"/>
      <c r="AA80" s="107"/>
      <c r="AB80" s="107"/>
      <c r="AC80" s="107"/>
      <c r="AD80" s="107"/>
      <c r="AE80" s="107"/>
      <c r="AF80" s="107"/>
      <c r="AG80" s="107"/>
      <c r="AH80" s="107"/>
      <c r="AI80" s="107"/>
      <c r="AJ80" s="107"/>
      <c r="AK80" s="107"/>
      <c r="AL80" s="107"/>
      <c r="AM80" s="107"/>
      <c r="AN80" s="107"/>
      <c r="AO80" s="106"/>
      <c r="AP80" s="106"/>
      <c r="AQ80" s="106"/>
      <c r="AR80" s="106"/>
      <c r="AS80" s="106"/>
      <c r="AT80" s="106"/>
      <c r="AU80" s="106"/>
      <c r="AV80" s="106"/>
      <c r="AW80" s="106"/>
      <c r="AX80" s="106"/>
      <c r="AY80" s="106"/>
      <c r="AZ80" s="106"/>
    </row>
    <row r="81" spans="1:52" ht="23.4" hidden="1">
      <c r="A81" s="104" t="s">
        <v>164</v>
      </c>
      <c r="B81" s="167">
        <v>3</v>
      </c>
      <c r="C81" s="188"/>
      <c r="D81" s="266"/>
      <c r="E81" s="111"/>
      <c r="F81" s="304"/>
      <c r="G81" s="283"/>
      <c r="H81" s="106"/>
      <c r="I81" s="106"/>
      <c r="J81" s="106"/>
      <c r="K81" s="106"/>
      <c r="L81" s="106"/>
      <c r="M81" s="106"/>
      <c r="N81" s="106"/>
      <c r="O81" s="106"/>
      <c r="P81" s="106"/>
      <c r="Q81" s="106"/>
      <c r="R81" s="106"/>
      <c r="S81" s="106"/>
      <c r="T81" s="106"/>
      <c r="U81" s="106"/>
      <c r="V81" s="106"/>
      <c r="W81" s="106"/>
      <c r="X81" s="106"/>
      <c r="Y81" s="106"/>
      <c r="Z81" s="106"/>
      <c r="AA81" s="107"/>
      <c r="AB81" s="107"/>
      <c r="AC81" s="107"/>
      <c r="AD81" s="107"/>
      <c r="AE81" s="107"/>
      <c r="AF81" s="107"/>
      <c r="AG81" s="107"/>
      <c r="AH81" s="107"/>
      <c r="AI81" s="107"/>
      <c r="AJ81" s="107"/>
      <c r="AK81" s="107"/>
      <c r="AL81" s="107"/>
      <c r="AM81" s="107"/>
      <c r="AN81" s="107"/>
      <c r="AO81" s="106"/>
      <c r="AP81" s="106"/>
      <c r="AQ81" s="106"/>
      <c r="AR81" s="106"/>
      <c r="AS81" s="106"/>
      <c r="AT81" s="106"/>
      <c r="AU81" s="106"/>
      <c r="AV81" s="106"/>
      <c r="AW81" s="106"/>
      <c r="AX81" s="106"/>
      <c r="AY81" s="106"/>
      <c r="AZ81" s="106"/>
    </row>
    <row r="82" spans="1:52" ht="23.4" hidden="1">
      <c r="A82" s="194" t="s">
        <v>165</v>
      </c>
      <c r="B82" s="209">
        <v>3</v>
      </c>
      <c r="C82" s="188"/>
      <c r="D82" s="264"/>
      <c r="E82" s="188"/>
      <c r="F82" s="304"/>
      <c r="G82" s="281"/>
      <c r="H82" s="106"/>
      <c r="I82" s="106"/>
      <c r="J82" s="106"/>
      <c r="K82" s="106"/>
      <c r="L82" s="106"/>
      <c r="M82" s="106"/>
      <c r="N82" s="106"/>
      <c r="O82" s="106"/>
      <c r="P82" s="106"/>
      <c r="Q82" s="106"/>
      <c r="R82" s="106"/>
      <c r="S82" s="106"/>
      <c r="T82" s="106"/>
      <c r="U82" s="106"/>
      <c r="V82" s="106"/>
      <c r="W82" s="106"/>
      <c r="X82" s="106"/>
      <c r="Y82" s="106"/>
      <c r="Z82" s="106"/>
      <c r="AA82" s="107"/>
      <c r="AB82" s="107"/>
      <c r="AC82" s="107"/>
      <c r="AD82" s="107"/>
      <c r="AE82" s="107"/>
      <c r="AF82" s="107"/>
      <c r="AG82" s="107"/>
      <c r="AH82" s="107"/>
      <c r="AI82" s="107"/>
      <c r="AJ82" s="107"/>
      <c r="AK82" s="107"/>
      <c r="AL82" s="107"/>
      <c r="AM82" s="107"/>
      <c r="AN82" s="107"/>
      <c r="AO82" s="106"/>
      <c r="AP82" s="106"/>
      <c r="AQ82" s="106"/>
      <c r="AR82" s="106"/>
      <c r="AS82" s="106"/>
      <c r="AT82" s="106"/>
      <c r="AU82" s="106"/>
      <c r="AV82" s="106"/>
      <c r="AW82" s="106"/>
      <c r="AX82" s="106"/>
      <c r="AY82" s="106"/>
      <c r="AZ82" s="106"/>
    </row>
    <row r="83" spans="1:52" hidden="1">
      <c r="A83" s="84" t="s">
        <v>166</v>
      </c>
      <c r="B83" s="128">
        <v>3</v>
      </c>
      <c r="C83" s="188"/>
      <c r="D83" s="267"/>
      <c r="E83" s="109"/>
      <c r="F83" s="304"/>
      <c r="G83" s="285"/>
      <c r="H83" s="106"/>
      <c r="I83" s="106"/>
      <c r="J83" s="106"/>
      <c r="K83" s="106"/>
      <c r="L83" s="106"/>
      <c r="M83" s="106"/>
      <c r="N83" s="106"/>
      <c r="O83" s="106"/>
      <c r="P83" s="106"/>
      <c r="Q83" s="106"/>
      <c r="R83" s="106"/>
      <c r="S83" s="106"/>
      <c r="T83" s="106"/>
      <c r="U83" s="106"/>
      <c r="V83" s="106"/>
      <c r="W83" s="106"/>
      <c r="X83" s="106"/>
      <c r="Y83" s="106"/>
      <c r="Z83" s="106"/>
      <c r="AA83" s="107"/>
      <c r="AB83" s="107"/>
      <c r="AC83" s="107"/>
      <c r="AD83" s="107"/>
      <c r="AE83" s="107"/>
      <c r="AF83" s="107"/>
      <c r="AG83" s="107"/>
      <c r="AH83" s="107"/>
      <c r="AI83" s="107"/>
      <c r="AJ83" s="107"/>
      <c r="AK83" s="107"/>
      <c r="AL83" s="107"/>
      <c r="AM83" s="107"/>
      <c r="AN83" s="107"/>
      <c r="AO83" s="106"/>
      <c r="AP83" s="106"/>
      <c r="AQ83" s="106"/>
      <c r="AR83" s="106"/>
      <c r="AS83" s="106"/>
      <c r="AT83" s="106"/>
      <c r="AU83" s="106"/>
      <c r="AV83" s="106"/>
      <c r="AW83" s="106"/>
      <c r="AX83" s="106"/>
      <c r="AY83" s="106"/>
      <c r="AZ83" s="106"/>
    </row>
    <row r="84" spans="1:52" hidden="1">
      <c r="A84" s="82" t="s">
        <v>167</v>
      </c>
      <c r="B84" s="122">
        <v>3</v>
      </c>
      <c r="C84" s="188"/>
      <c r="D84" s="263"/>
      <c r="E84" s="110"/>
      <c r="F84" s="304"/>
      <c r="G84" s="281"/>
      <c r="H84" s="106"/>
      <c r="I84" s="106"/>
      <c r="J84" s="106"/>
      <c r="K84" s="106"/>
      <c r="L84" s="106"/>
      <c r="M84" s="106"/>
      <c r="N84" s="106"/>
      <c r="O84" s="106"/>
      <c r="P84" s="106"/>
      <c r="Q84" s="106"/>
      <c r="R84" s="106"/>
      <c r="S84" s="106"/>
      <c r="T84" s="106"/>
      <c r="U84" s="106"/>
      <c r="V84" s="106"/>
      <c r="W84" s="106"/>
      <c r="X84" s="106"/>
      <c r="Y84" s="106"/>
      <c r="Z84" s="106"/>
      <c r="AA84" s="107"/>
      <c r="AB84" s="107"/>
      <c r="AC84" s="107"/>
      <c r="AD84" s="107"/>
      <c r="AE84" s="107"/>
      <c r="AF84" s="107"/>
      <c r="AG84" s="107"/>
      <c r="AH84" s="107"/>
      <c r="AI84" s="107"/>
      <c r="AJ84" s="107"/>
      <c r="AK84" s="107"/>
      <c r="AL84" s="107"/>
      <c r="AM84" s="107"/>
      <c r="AN84" s="107"/>
      <c r="AO84" s="106"/>
      <c r="AP84" s="106"/>
      <c r="AQ84" s="106"/>
      <c r="AR84" s="106"/>
      <c r="AS84" s="106"/>
      <c r="AT84" s="106"/>
      <c r="AU84" s="106"/>
      <c r="AV84" s="106"/>
      <c r="AW84" s="106"/>
      <c r="AX84" s="106"/>
      <c r="AY84" s="106"/>
      <c r="AZ84" s="106"/>
    </row>
    <row r="85" spans="1:52" ht="23.4" hidden="1">
      <c r="A85" s="194" t="s">
        <v>366</v>
      </c>
      <c r="B85" s="202">
        <v>3</v>
      </c>
      <c r="C85" s="188"/>
      <c r="D85" s="264"/>
      <c r="E85" s="188"/>
      <c r="F85" s="304"/>
      <c r="G85" s="289"/>
      <c r="H85" s="106"/>
      <c r="I85" s="106"/>
      <c r="J85" s="106"/>
      <c r="K85" s="106"/>
      <c r="L85" s="106"/>
      <c r="M85" s="106"/>
      <c r="N85" s="106"/>
      <c r="O85" s="106"/>
      <c r="P85" s="106"/>
      <c r="Q85" s="106"/>
      <c r="R85" s="106"/>
      <c r="S85" s="106"/>
      <c r="T85" s="106"/>
      <c r="U85" s="106"/>
      <c r="V85" s="106"/>
      <c r="W85" s="106"/>
      <c r="X85" s="106"/>
      <c r="Y85" s="106"/>
      <c r="Z85" s="106"/>
      <c r="AA85" s="107"/>
      <c r="AB85" s="107"/>
      <c r="AC85" s="107"/>
      <c r="AD85" s="107"/>
      <c r="AE85" s="107"/>
      <c r="AF85" s="107"/>
      <c r="AG85" s="107"/>
      <c r="AH85" s="107"/>
      <c r="AI85" s="107"/>
      <c r="AJ85" s="107"/>
      <c r="AK85" s="107"/>
      <c r="AL85" s="107"/>
      <c r="AM85" s="107"/>
      <c r="AN85" s="107"/>
      <c r="AO85" s="106"/>
      <c r="AP85" s="106"/>
      <c r="AQ85" s="106"/>
      <c r="AR85" s="106"/>
      <c r="AS85" s="106"/>
      <c r="AT85" s="106"/>
      <c r="AU85" s="106"/>
      <c r="AV85" s="106"/>
      <c r="AW85" s="106"/>
      <c r="AX85" s="106"/>
      <c r="AY85" s="106"/>
      <c r="AZ85" s="106"/>
    </row>
    <row r="86" spans="1:52" hidden="1">
      <c r="A86" s="190" t="s">
        <v>334</v>
      </c>
      <c r="B86" s="206">
        <v>6</v>
      </c>
      <c r="C86" s="109"/>
      <c r="D86" s="264"/>
      <c r="E86" s="188"/>
      <c r="F86" s="304"/>
      <c r="G86" s="281"/>
      <c r="H86" s="106"/>
      <c r="I86" s="106"/>
      <c r="J86" s="106"/>
      <c r="K86" s="106"/>
      <c r="L86" s="106"/>
      <c r="M86" s="106"/>
      <c r="N86" s="106"/>
      <c r="O86" s="106"/>
      <c r="P86" s="106"/>
      <c r="Q86" s="106"/>
      <c r="R86" s="106"/>
      <c r="S86" s="106"/>
      <c r="T86" s="106"/>
      <c r="U86" s="106"/>
      <c r="V86" s="106"/>
      <c r="W86" s="106"/>
      <c r="X86" s="106"/>
      <c r="Y86" s="106"/>
      <c r="Z86" s="106"/>
      <c r="AA86" s="107"/>
      <c r="AB86" s="107"/>
      <c r="AC86" s="107"/>
      <c r="AD86" s="107"/>
      <c r="AE86" s="107"/>
      <c r="AF86" s="107"/>
      <c r="AG86" s="107"/>
      <c r="AH86" s="107"/>
      <c r="AI86" s="107"/>
      <c r="AJ86" s="107"/>
      <c r="AK86" s="107"/>
      <c r="AL86" s="107"/>
      <c r="AM86" s="107"/>
      <c r="AN86" s="107"/>
      <c r="AO86" s="106"/>
      <c r="AP86" s="106"/>
      <c r="AQ86" s="106"/>
      <c r="AR86" s="106"/>
      <c r="AS86" s="106"/>
      <c r="AT86" s="106"/>
      <c r="AU86" s="106"/>
      <c r="AV86" s="106"/>
      <c r="AW86" s="106"/>
      <c r="AX86" s="106"/>
      <c r="AY86" s="106"/>
      <c r="AZ86" s="106"/>
    </row>
    <row r="87" spans="1:52" hidden="1">
      <c r="A87" s="190" t="s">
        <v>168</v>
      </c>
      <c r="B87" s="206">
        <v>6</v>
      </c>
      <c r="C87" s="109"/>
      <c r="D87" s="264"/>
      <c r="E87" s="188"/>
      <c r="F87" s="304"/>
      <c r="G87" s="281"/>
      <c r="H87" s="106"/>
      <c r="I87" s="106"/>
      <c r="J87" s="106"/>
      <c r="K87" s="106"/>
      <c r="L87" s="106"/>
      <c r="M87" s="106"/>
      <c r="N87" s="106"/>
      <c r="O87" s="106"/>
      <c r="P87" s="106"/>
      <c r="Q87" s="106"/>
      <c r="R87" s="106"/>
      <c r="S87" s="106"/>
      <c r="T87" s="106"/>
      <c r="U87" s="106"/>
      <c r="V87" s="106"/>
      <c r="W87" s="106"/>
      <c r="X87" s="106"/>
      <c r="Y87" s="106"/>
      <c r="Z87" s="106"/>
      <c r="AA87" s="107"/>
      <c r="AB87" s="107"/>
      <c r="AC87" s="107"/>
      <c r="AD87" s="107"/>
      <c r="AE87" s="107"/>
      <c r="AF87" s="107"/>
      <c r="AG87" s="107"/>
      <c r="AH87" s="107"/>
      <c r="AI87" s="107"/>
      <c r="AJ87" s="107"/>
      <c r="AK87" s="107"/>
      <c r="AL87" s="107"/>
      <c r="AM87" s="107"/>
      <c r="AN87" s="107"/>
      <c r="AO87" s="106"/>
      <c r="AP87" s="106"/>
      <c r="AQ87" s="106"/>
      <c r="AR87" s="106"/>
      <c r="AS87" s="106"/>
      <c r="AT87" s="106"/>
      <c r="AU87" s="106"/>
      <c r="AV87" s="106"/>
      <c r="AW87" s="106"/>
      <c r="AX87" s="106"/>
      <c r="AY87" s="106"/>
      <c r="AZ87" s="106"/>
    </row>
    <row r="88" spans="1:52" hidden="1">
      <c r="A88" s="190" t="s">
        <v>169</v>
      </c>
      <c r="B88" s="206">
        <v>6</v>
      </c>
      <c r="C88" s="109"/>
      <c r="D88" s="264"/>
      <c r="E88" s="188"/>
      <c r="F88" s="304"/>
      <c r="G88" s="281"/>
      <c r="H88" s="106"/>
      <c r="I88" s="106"/>
      <c r="J88" s="106"/>
      <c r="K88" s="106"/>
      <c r="L88" s="106"/>
      <c r="M88" s="106"/>
      <c r="N88" s="106"/>
      <c r="O88" s="106"/>
      <c r="P88" s="106"/>
      <c r="Q88" s="106"/>
      <c r="R88" s="106"/>
      <c r="S88" s="106"/>
      <c r="T88" s="106"/>
      <c r="U88" s="106"/>
      <c r="V88" s="106"/>
      <c r="W88" s="106"/>
      <c r="X88" s="106"/>
      <c r="Y88" s="106"/>
      <c r="Z88" s="106"/>
      <c r="AA88" s="107"/>
      <c r="AB88" s="107"/>
      <c r="AC88" s="107"/>
      <c r="AD88" s="107"/>
      <c r="AE88" s="107"/>
      <c r="AF88" s="107"/>
      <c r="AG88" s="107"/>
      <c r="AH88" s="107"/>
      <c r="AI88" s="107"/>
      <c r="AJ88" s="107"/>
      <c r="AK88" s="107"/>
      <c r="AL88" s="107"/>
      <c r="AM88" s="107"/>
      <c r="AN88" s="107"/>
      <c r="AO88" s="106"/>
      <c r="AP88" s="106"/>
      <c r="AQ88" s="106"/>
      <c r="AR88" s="106"/>
      <c r="AS88" s="106"/>
      <c r="AT88" s="106"/>
      <c r="AU88" s="106"/>
      <c r="AV88" s="106"/>
      <c r="AW88" s="106"/>
      <c r="AX88" s="106"/>
      <c r="AY88" s="106"/>
      <c r="AZ88" s="106"/>
    </row>
    <row r="89" spans="1:52" ht="23.4" hidden="1">
      <c r="A89" s="190" t="s">
        <v>170</v>
      </c>
      <c r="B89" s="206">
        <v>6</v>
      </c>
      <c r="C89" s="109"/>
      <c r="D89" s="264"/>
      <c r="E89" s="188"/>
      <c r="F89" s="304"/>
      <c r="G89" s="281"/>
      <c r="H89" s="106"/>
      <c r="I89" s="106"/>
      <c r="J89" s="106"/>
      <c r="K89" s="106"/>
      <c r="L89" s="106"/>
      <c r="M89" s="106"/>
      <c r="N89" s="106"/>
      <c r="O89" s="106"/>
      <c r="P89" s="106"/>
      <c r="Q89" s="106"/>
      <c r="R89" s="106"/>
      <c r="S89" s="106"/>
      <c r="T89" s="106"/>
      <c r="U89" s="106"/>
      <c r="V89" s="106"/>
      <c r="W89" s="106"/>
      <c r="X89" s="106"/>
      <c r="Y89" s="106"/>
      <c r="Z89" s="106"/>
      <c r="AA89" s="107"/>
      <c r="AB89" s="107"/>
      <c r="AC89" s="107"/>
      <c r="AD89" s="107"/>
      <c r="AE89" s="107"/>
      <c r="AF89" s="107"/>
      <c r="AG89" s="107"/>
      <c r="AH89" s="107"/>
      <c r="AI89" s="107"/>
      <c r="AJ89" s="107"/>
      <c r="AK89" s="107"/>
      <c r="AL89" s="107"/>
      <c r="AM89" s="107"/>
      <c r="AN89" s="107"/>
      <c r="AO89" s="106"/>
      <c r="AP89" s="106"/>
      <c r="AQ89" s="106"/>
      <c r="AR89" s="106"/>
      <c r="AS89" s="106"/>
      <c r="AT89" s="106"/>
      <c r="AU89" s="106"/>
      <c r="AV89" s="106"/>
      <c r="AW89" s="106"/>
      <c r="AX89" s="106"/>
      <c r="AY89" s="106"/>
      <c r="AZ89" s="106"/>
    </row>
    <row r="90" spans="1:52" hidden="1">
      <c r="A90" s="190" t="s">
        <v>171</v>
      </c>
      <c r="B90" s="206">
        <v>6</v>
      </c>
      <c r="C90" s="109"/>
      <c r="D90" s="264"/>
      <c r="E90" s="188"/>
      <c r="F90" s="304"/>
      <c r="G90" s="281"/>
      <c r="H90" s="106"/>
      <c r="I90" s="106"/>
      <c r="J90" s="106"/>
      <c r="K90" s="106"/>
      <c r="L90" s="106"/>
      <c r="M90" s="106"/>
      <c r="N90" s="106"/>
      <c r="O90" s="106"/>
      <c r="P90" s="106"/>
      <c r="Q90" s="106"/>
      <c r="R90" s="106"/>
      <c r="S90" s="106"/>
      <c r="T90" s="106"/>
      <c r="U90" s="106"/>
      <c r="V90" s="106"/>
      <c r="W90" s="106"/>
      <c r="X90" s="106"/>
      <c r="Y90" s="106"/>
      <c r="Z90" s="106"/>
      <c r="AA90" s="107"/>
      <c r="AB90" s="107"/>
      <c r="AC90" s="107"/>
      <c r="AD90" s="107"/>
      <c r="AE90" s="107"/>
      <c r="AF90" s="107"/>
      <c r="AG90" s="107"/>
      <c r="AH90" s="107"/>
      <c r="AI90" s="107"/>
      <c r="AJ90" s="107"/>
      <c r="AK90" s="107"/>
      <c r="AL90" s="107"/>
      <c r="AM90" s="107"/>
      <c r="AN90" s="107"/>
      <c r="AO90" s="106"/>
      <c r="AP90" s="106"/>
      <c r="AQ90" s="106"/>
      <c r="AR90" s="106"/>
      <c r="AS90" s="106"/>
      <c r="AT90" s="106"/>
      <c r="AU90" s="106"/>
      <c r="AV90" s="106"/>
      <c r="AW90" s="106"/>
      <c r="AX90" s="106"/>
      <c r="AY90" s="106"/>
      <c r="AZ90" s="106"/>
    </row>
    <row r="91" spans="1:52" ht="43.5" hidden="1" customHeight="1">
      <c r="A91" s="194" t="s">
        <v>387</v>
      </c>
      <c r="B91" s="210">
        <v>6</v>
      </c>
      <c r="C91" s="109"/>
      <c r="D91" s="264"/>
      <c r="E91" s="188"/>
      <c r="F91" s="304"/>
      <c r="G91" s="281"/>
      <c r="H91" s="106"/>
      <c r="I91" s="106"/>
      <c r="J91" s="106"/>
      <c r="K91" s="106"/>
      <c r="L91" s="106"/>
      <c r="M91" s="106"/>
      <c r="N91" s="106"/>
      <c r="O91" s="106"/>
      <c r="P91" s="106"/>
      <c r="Q91" s="106"/>
      <c r="R91" s="106"/>
      <c r="S91" s="106"/>
      <c r="T91" s="106"/>
      <c r="U91" s="106"/>
      <c r="V91" s="106"/>
      <c r="W91" s="106"/>
      <c r="X91" s="106"/>
      <c r="Y91" s="106"/>
      <c r="Z91" s="106"/>
      <c r="AA91" s="107"/>
      <c r="AB91" s="107"/>
      <c r="AC91" s="107"/>
      <c r="AD91" s="107"/>
      <c r="AE91" s="107"/>
      <c r="AF91" s="107"/>
      <c r="AG91" s="107"/>
      <c r="AH91" s="107"/>
      <c r="AI91" s="107"/>
      <c r="AJ91" s="107"/>
      <c r="AK91" s="107"/>
      <c r="AL91" s="107"/>
      <c r="AM91" s="107"/>
      <c r="AN91" s="107"/>
      <c r="AO91" s="106"/>
      <c r="AP91" s="106"/>
      <c r="AQ91" s="106"/>
      <c r="AR91" s="106"/>
      <c r="AS91" s="106"/>
      <c r="AT91" s="106"/>
      <c r="AU91" s="106"/>
      <c r="AV91" s="106"/>
      <c r="AW91" s="106"/>
      <c r="AX91" s="106"/>
      <c r="AY91" s="106"/>
      <c r="AZ91" s="106"/>
    </row>
    <row r="92" spans="1:52" ht="103.2" hidden="1">
      <c r="A92" s="102" t="s">
        <v>367</v>
      </c>
      <c r="B92" s="122">
        <v>3</v>
      </c>
      <c r="C92" s="188"/>
      <c r="D92" s="263"/>
      <c r="E92" s="110"/>
      <c r="F92" s="304"/>
      <c r="G92" s="281"/>
      <c r="H92" s="106"/>
      <c r="I92" s="106"/>
      <c r="J92" s="106"/>
      <c r="K92" s="106"/>
      <c r="L92" s="106"/>
      <c r="M92" s="106"/>
      <c r="N92" s="106"/>
      <c r="O92" s="106"/>
      <c r="P92" s="106"/>
      <c r="Q92" s="106"/>
      <c r="R92" s="106"/>
      <c r="S92" s="106"/>
      <c r="T92" s="106"/>
      <c r="U92" s="106"/>
      <c r="V92" s="106"/>
      <c r="W92" s="106"/>
      <c r="X92" s="106"/>
      <c r="Y92" s="106"/>
      <c r="Z92" s="106"/>
      <c r="AA92" s="107"/>
      <c r="AB92" s="107"/>
      <c r="AC92" s="107"/>
      <c r="AD92" s="107"/>
      <c r="AE92" s="107"/>
      <c r="AF92" s="107"/>
      <c r="AG92" s="107"/>
      <c r="AH92" s="107"/>
      <c r="AI92" s="107"/>
      <c r="AJ92" s="107"/>
      <c r="AK92" s="107"/>
      <c r="AL92" s="107"/>
      <c r="AM92" s="107"/>
      <c r="AN92" s="107"/>
      <c r="AO92" s="106"/>
      <c r="AP92" s="106"/>
      <c r="AQ92" s="106"/>
      <c r="AR92" s="106"/>
      <c r="AS92" s="106"/>
      <c r="AT92" s="106"/>
      <c r="AU92" s="106"/>
      <c r="AV92" s="106"/>
      <c r="AW92" s="106"/>
      <c r="AX92" s="106"/>
      <c r="AY92" s="106"/>
      <c r="AZ92" s="106"/>
    </row>
    <row r="93" spans="1:52" hidden="1">
      <c r="A93" s="86" t="s">
        <v>314</v>
      </c>
      <c r="B93" s="132"/>
      <c r="C93" s="173"/>
      <c r="D93" s="265"/>
      <c r="E93" s="173"/>
      <c r="F93" s="306"/>
      <c r="G93" s="288"/>
      <c r="H93" s="106"/>
      <c r="I93" s="106"/>
      <c r="J93" s="106"/>
      <c r="K93" s="106"/>
      <c r="L93" s="106"/>
      <c r="M93" s="106"/>
      <c r="N93" s="106"/>
      <c r="O93" s="106"/>
      <c r="P93" s="106"/>
      <c r="Q93" s="106"/>
      <c r="R93" s="106"/>
      <c r="S93" s="106"/>
      <c r="T93" s="106"/>
      <c r="U93" s="106"/>
      <c r="V93" s="106"/>
      <c r="W93" s="106"/>
      <c r="X93" s="106"/>
      <c r="Y93" s="106"/>
      <c r="Z93" s="106"/>
      <c r="AA93" s="107"/>
      <c r="AB93" s="107"/>
      <c r="AC93" s="107"/>
      <c r="AD93" s="107"/>
      <c r="AE93" s="107"/>
      <c r="AF93" s="107"/>
      <c r="AG93" s="107"/>
      <c r="AH93" s="107"/>
      <c r="AI93" s="107"/>
      <c r="AJ93" s="107"/>
      <c r="AK93" s="107"/>
      <c r="AL93" s="107"/>
      <c r="AM93" s="107"/>
      <c r="AN93" s="107"/>
      <c r="AO93" s="106"/>
      <c r="AP93" s="106"/>
      <c r="AQ93" s="106"/>
      <c r="AR93" s="106"/>
      <c r="AS93" s="106"/>
      <c r="AT93" s="106"/>
      <c r="AU93" s="106"/>
      <c r="AV93" s="106"/>
      <c r="AW93" s="106"/>
      <c r="AX93" s="106"/>
      <c r="AY93" s="106"/>
      <c r="AZ93" s="106"/>
    </row>
    <row r="94" spans="1:52" ht="23.4" hidden="1">
      <c r="A94" s="101" t="s">
        <v>172</v>
      </c>
      <c r="B94" s="123">
        <v>3</v>
      </c>
      <c r="C94" s="188"/>
      <c r="D94" s="266"/>
      <c r="E94" s="111"/>
      <c r="F94" s="304"/>
      <c r="G94" s="283"/>
      <c r="H94" s="106"/>
      <c r="I94" s="106"/>
      <c r="J94" s="106"/>
      <c r="K94" s="106"/>
      <c r="L94" s="106"/>
      <c r="M94" s="106"/>
      <c r="N94" s="106"/>
      <c r="O94" s="106"/>
      <c r="P94" s="106"/>
      <c r="Q94" s="106"/>
      <c r="R94" s="106"/>
      <c r="S94" s="106"/>
      <c r="T94" s="106"/>
      <c r="U94" s="106"/>
      <c r="V94" s="106"/>
      <c r="W94" s="106"/>
      <c r="X94" s="106"/>
      <c r="Y94" s="106"/>
      <c r="Z94" s="106"/>
      <c r="AA94" s="107"/>
      <c r="AB94" s="107"/>
      <c r="AC94" s="107"/>
      <c r="AD94" s="107"/>
      <c r="AE94" s="107"/>
      <c r="AF94" s="107"/>
      <c r="AG94" s="107"/>
      <c r="AH94" s="107"/>
      <c r="AI94" s="107"/>
      <c r="AJ94" s="107"/>
      <c r="AK94" s="107"/>
      <c r="AL94" s="107"/>
      <c r="AM94" s="107"/>
      <c r="AN94" s="107"/>
      <c r="AO94" s="106"/>
      <c r="AP94" s="106"/>
      <c r="AQ94" s="106"/>
      <c r="AR94" s="106"/>
      <c r="AS94" s="106"/>
      <c r="AT94" s="106"/>
      <c r="AU94" s="106"/>
      <c r="AV94" s="106"/>
      <c r="AW94" s="106"/>
      <c r="AX94" s="106"/>
      <c r="AY94" s="106"/>
      <c r="AZ94" s="106"/>
    </row>
    <row r="95" spans="1:52" hidden="1">
      <c r="A95" s="190" t="s">
        <v>173</v>
      </c>
      <c r="B95" s="202">
        <v>3</v>
      </c>
      <c r="C95" s="188"/>
      <c r="D95" s="264"/>
      <c r="E95" s="188"/>
      <c r="F95" s="304"/>
      <c r="G95" s="281"/>
      <c r="H95" s="106"/>
      <c r="I95" s="106"/>
      <c r="J95" s="106"/>
      <c r="K95" s="106"/>
      <c r="L95" s="106"/>
      <c r="M95" s="106"/>
      <c r="N95" s="106"/>
      <c r="O95" s="106"/>
      <c r="P95" s="106"/>
      <c r="Q95" s="106"/>
      <c r="R95" s="106"/>
      <c r="S95" s="106"/>
      <c r="T95" s="106"/>
      <c r="U95" s="106"/>
      <c r="V95" s="106"/>
      <c r="W95" s="106"/>
      <c r="X95" s="106"/>
      <c r="Y95" s="106"/>
      <c r="Z95" s="106"/>
      <c r="AA95" s="107"/>
      <c r="AB95" s="107"/>
      <c r="AC95" s="107"/>
      <c r="AD95" s="107"/>
      <c r="AE95" s="107"/>
      <c r="AF95" s="107"/>
      <c r="AG95" s="107"/>
      <c r="AH95" s="107"/>
      <c r="AI95" s="107"/>
      <c r="AJ95" s="107"/>
      <c r="AK95" s="107"/>
      <c r="AL95" s="107"/>
      <c r="AM95" s="107"/>
      <c r="AN95" s="107"/>
      <c r="AO95" s="106"/>
      <c r="AP95" s="106"/>
      <c r="AQ95" s="106"/>
      <c r="AR95" s="106"/>
      <c r="AS95" s="106"/>
      <c r="AT95" s="106"/>
      <c r="AU95" s="106"/>
      <c r="AV95" s="106"/>
      <c r="AW95" s="106"/>
      <c r="AX95" s="106"/>
      <c r="AY95" s="106"/>
      <c r="AZ95" s="106"/>
    </row>
    <row r="96" spans="1:52" hidden="1">
      <c r="A96" s="84" t="s">
        <v>174</v>
      </c>
      <c r="B96" s="128">
        <v>3</v>
      </c>
      <c r="C96" s="188"/>
      <c r="D96" s="267"/>
      <c r="E96" s="109"/>
      <c r="F96" s="304"/>
      <c r="G96" s="285"/>
      <c r="H96" s="106"/>
      <c r="I96" s="106"/>
      <c r="J96" s="106"/>
      <c r="K96" s="106"/>
      <c r="L96" s="106"/>
      <c r="M96" s="106"/>
      <c r="N96" s="106"/>
      <c r="O96" s="106"/>
      <c r="P96" s="106"/>
      <c r="Q96" s="106"/>
      <c r="R96" s="106"/>
      <c r="S96" s="106"/>
      <c r="T96" s="106"/>
      <c r="U96" s="106"/>
      <c r="V96" s="106"/>
      <c r="W96" s="106"/>
      <c r="X96" s="106"/>
      <c r="Y96" s="106"/>
      <c r="Z96" s="106"/>
      <c r="AA96" s="107"/>
      <c r="AB96" s="107"/>
      <c r="AC96" s="107"/>
      <c r="AD96" s="107"/>
      <c r="AE96" s="107"/>
      <c r="AF96" s="107"/>
      <c r="AG96" s="107"/>
      <c r="AH96" s="107"/>
      <c r="AI96" s="107"/>
      <c r="AJ96" s="107"/>
      <c r="AK96" s="107"/>
      <c r="AL96" s="107"/>
      <c r="AM96" s="107"/>
      <c r="AN96" s="107"/>
      <c r="AO96" s="106"/>
      <c r="AP96" s="106"/>
      <c r="AQ96" s="106"/>
      <c r="AR96" s="106"/>
      <c r="AS96" s="106"/>
      <c r="AT96" s="106"/>
      <c r="AU96" s="106"/>
      <c r="AV96" s="106"/>
      <c r="AW96" s="106"/>
      <c r="AX96" s="106"/>
      <c r="AY96" s="106"/>
      <c r="AZ96" s="106"/>
    </row>
    <row r="97" spans="1:52" hidden="1">
      <c r="A97" s="82" t="s">
        <v>175</v>
      </c>
      <c r="B97" s="122">
        <v>3</v>
      </c>
      <c r="C97" s="188"/>
      <c r="D97" s="263"/>
      <c r="E97" s="110"/>
      <c r="F97" s="304"/>
      <c r="G97" s="281"/>
      <c r="H97" s="106"/>
      <c r="I97" s="106"/>
      <c r="J97" s="106"/>
      <c r="K97" s="106"/>
      <c r="L97" s="106"/>
      <c r="M97" s="106"/>
      <c r="N97" s="106"/>
      <c r="O97" s="106"/>
      <c r="P97" s="106"/>
      <c r="Q97" s="106"/>
      <c r="R97" s="106"/>
      <c r="S97" s="106"/>
      <c r="T97" s="106"/>
      <c r="U97" s="106"/>
      <c r="V97" s="106"/>
      <c r="W97" s="106"/>
      <c r="X97" s="106"/>
      <c r="Y97" s="106"/>
      <c r="Z97" s="106"/>
      <c r="AA97" s="107"/>
      <c r="AB97" s="107"/>
      <c r="AC97" s="107"/>
      <c r="AD97" s="107"/>
      <c r="AE97" s="107"/>
      <c r="AF97" s="107"/>
      <c r="AG97" s="107"/>
      <c r="AH97" s="107"/>
      <c r="AI97" s="107"/>
      <c r="AJ97" s="107"/>
      <c r="AK97" s="107"/>
      <c r="AL97" s="107"/>
      <c r="AM97" s="107"/>
      <c r="AN97" s="107"/>
      <c r="AO97" s="106"/>
      <c r="AP97" s="106"/>
      <c r="AQ97" s="106"/>
      <c r="AR97" s="106"/>
      <c r="AS97" s="106"/>
      <c r="AT97" s="106"/>
      <c r="AU97" s="106"/>
      <c r="AV97" s="106"/>
      <c r="AW97" s="106"/>
      <c r="AX97" s="106"/>
      <c r="AY97" s="106"/>
      <c r="AZ97" s="106"/>
    </row>
    <row r="98" spans="1:52" hidden="1">
      <c r="A98" s="259" t="s">
        <v>176</v>
      </c>
      <c r="B98" s="260">
        <v>3</v>
      </c>
      <c r="C98" s="237"/>
      <c r="D98" s="269"/>
      <c r="E98" s="237"/>
      <c r="F98" s="307"/>
      <c r="G98" s="286"/>
      <c r="H98" s="106"/>
      <c r="I98" s="106"/>
      <c r="J98" s="106"/>
      <c r="K98" s="106"/>
      <c r="L98" s="106"/>
      <c r="M98" s="106"/>
      <c r="N98" s="106"/>
      <c r="O98" s="106"/>
      <c r="P98" s="106"/>
      <c r="Q98" s="106"/>
      <c r="R98" s="106"/>
      <c r="S98" s="106"/>
      <c r="T98" s="106"/>
      <c r="U98" s="106"/>
      <c r="V98" s="106"/>
      <c r="W98" s="106"/>
      <c r="X98" s="106"/>
      <c r="Y98" s="106"/>
      <c r="Z98" s="106"/>
      <c r="AA98" s="107"/>
      <c r="AB98" s="107"/>
      <c r="AC98" s="107"/>
      <c r="AD98" s="107"/>
      <c r="AE98" s="107"/>
      <c r="AF98" s="107"/>
      <c r="AG98" s="107"/>
      <c r="AH98" s="107"/>
      <c r="AI98" s="107"/>
      <c r="AJ98" s="107"/>
      <c r="AK98" s="107"/>
      <c r="AL98" s="107"/>
      <c r="AM98" s="107"/>
      <c r="AN98" s="107"/>
      <c r="AO98" s="106"/>
      <c r="AP98" s="106"/>
      <c r="AQ98" s="106"/>
      <c r="AR98" s="106"/>
      <c r="AS98" s="106"/>
      <c r="AT98" s="106"/>
      <c r="AU98" s="106"/>
      <c r="AV98" s="106"/>
      <c r="AW98" s="106"/>
      <c r="AX98" s="106"/>
      <c r="AY98" s="106"/>
      <c r="AZ98" s="106"/>
    </row>
    <row r="99" spans="1:52" ht="34.799999999999997" hidden="1">
      <c r="A99" s="259" t="s">
        <v>284</v>
      </c>
      <c r="B99" s="260">
        <v>3</v>
      </c>
      <c r="C99" s="237"/>
      <c r="D99" s="269"/>
      <c r="E99" s="237"/>
      <c r="F99" s="307"/>
      <c r="G99" s="286"/>
      <c r="H99" s="106"/>
      <c r="I99" s="106"/>
      <c r="J99" s="106"/>
      <c r="K99" s="106"/>
      <c r="L99" s="106"/>
      <c r="M99" s="106"/>
      <c r="N99" s="106"/>
      <c r="O99" s="106"/>
      <c r="P99" s="106"/>
      <c r="Q99" s="106"/>
      <c r="R99" s="106"/>
      <c r="S99" s="106"/>
      <c r="T99" s="106"/>
      <c r="U99" s="106"/>
      <c r="V99" s="106"/>
      <c r="W99" s="106"/>
      <c r="X99" s="106"/>
      <c r="Y99" s="106"/>
      <c r="Z99" s="106"/>
      <c r="AA99" s="107"/>
      <c r="AB99" s="107"/>
      <c r="AC99" s="107"/>
      <c r="AD99" s="107"/>
      <c r="AE99" s="107"/>
      <c r="AF99" s="107"/>
      <c r="AG99" s="107"/>
      <c r="AH99" s="107"/>
      <c r="AI99" s="107"/>
      <c r="AJ99" s="107"/>
      <c r="AK99" s="107"/>
      <c r="AL99" s="107"/>
      <c r="AM99" s="107"/>
      <c r="AN99" s="107"/>
      <c r="AO99" s="106"/>
      <c r="AP99" s="106"/>
      <c r="AQ99" s="106"/>
      <c r="AR99" s="106"/>
      <c r="AS99" s="106"/>
      <c r="AT99" s="106"/>
      <c r="AU99" s="106"/>
      <c r="AV99" s="106"/>
      <c r="AW99" s="106"/>
      <c r="AX99" s="106"/>
      <c r="AY99" s="106"/>
      <c r="AZ99" s="106"/>
    </row>
    <row r="100" spans="1:52" ht="34.200000000000003" hidden="1">
      <c r="A100" s="256" t="s">
        <v>295</v>
      </c>
      <c r="B100" s="257"/>
      <c r="C100" s="258"/>
      <c r="D100" s="270"/>
      <c r="E100" s="258"/>
      <c r="F100" s="308"/>
      <c r="G100" s="290"/>
      <c r="H100" s="106"/>
      <c r="I100" s="106"/>
      <c r="J100" s="106"/>
      <c r="K100" s="106"/>
      <c r="L100" s="106"/>
      <c r="M100" s="106"/>
      <c r="N100" s="106"/>
      <c r="O100" s="106"/>
      <c r="P100" s="106"/>
      <c r="Q100" s="106"/>
      <c r="R100" s="106"/>
      <c r="S100" s="106"/>
      <c r="T100" s="106"/>
      <c r="U100" s="106"/>
      <c r="V100" s="106"/>
      <c r="W100" s="106"/>
      <c r="X100" s="106"/>
      <c r="Y100" s="106"/>
      <c r="Z100" s="106"/>
      <c r="AA100" s="107"/>
      <c r="AB100" s="107"/>
      <c r="AC100" s="107"/>
      <c r="AD100" s="107"/>
      <c r="AE100" s="107"/>
      <c r="AF100" s="107"/>
      <c r="AG100" s="107"/>
      <c r="AH100" s="107"/>
      <c r="AI100" s="107"/>
      <c r="AJ100" s="107"/>
      <c r="AK100" s="107"/>
      <c r="AL100" s="107"/>
      <c r="AM100" s="107"/>
      <c r="AN100" s="107"/>
      <c r="AO100" s="106"/>
      <c r="AP100" s="106"/>
      <c r="AQ100" s="106"/>
      <c r="AR100" s="106"/>
      <c r="AS100" s="106"/>
      <c r="AT100" s="106"/>
      <c r="AU100" s="106"/>
      <c r="AV100" s="106"/>
      <c r="AW100" s="106"/>
      <c r="AX100" s="106"/>
      <c r="AY100" s="106"/>
      <c r="AZ100" s="106"/>
    </row>
    <row r="101" spans="1:52" hidden="1">
      <c r="A101" s="190" t="s">
        <v>177</v>
      </c>
      <c r="B101" s="202">
        <v>3</v>
      </c>
      <c r="C101" s="188"/>
      <c r="D101" s="264"/>
      <c r="E101" s="188"/>
      <c r="F101" s="304"/>
      <c r="G101" s="281"/>
      <c r="H101" s="106"/>
      <c r="I101" s="106"/>
      <c r="J101" s="106"/>
      <c r="K101" s="106"/>
      <c r="L101" s="106"/>
      <c r="M101" s="106"/>
      <c r="N101" s="106"/>
      <c r="O101" s="106"/>
      <c r="P101" s="106"/>
      <c r="Q101" s="106"/>
      <c r="R101" s="106"/>
      <c r="S101" s="106"/>
      <c r="T101" s="106"/>
      <c r="U101" s="106"/>
      <c r="V101" s="106"/>
      <c r="W101" s="106"/>
      <c r="X101" s="106"/>
      <c r="Y101" s="106"/>
      <c r="Z101" s="106"/>
      <c r="AA101" s="107"/>
      <c r="AB101" s="107"/>
      <c r="AC101" s="107"/>
      <c r="AD101" s="107"/>
      <c r="AE101" s="107"/>
      <c r="AF101" s="107"/>
      <c r="AG101" s="107"/>
      <c r="AH101" s="107"/>
      <c r="AI101" s="107"/>
      <c r="AJ101" s="107"/>
      <c r="AK101" s="107"/>
      <c r="AL101" s="107"/>
      <c r="AM101" s="107"/>
      <c r="AN101" s="107"/>
      <c r="AO101" s="106"/>
      <c r="AP101" s="106"/>
      <c r="AQ101" s="106"/>
      <c r="AR101" s="106"/>
      <c r="AS101" s="106"/>
      <c r="AT101" s="106"/>
      <c r="AU101" s="106"/>
      <c r="AV101" s="106"/>
      <c r="AW101" s="106"/>
      <c r="AX101" s="106"/>
      <c r="AY101" s="106"/>
      <c r="AZ101" s="106"/>
    </row>
    <row r="102" spans="1:52" ht="23.4" hidden="1">
      <c r="A102" s="73" t="s">
        <v>178</v>
      </c>
      <c r="B102" s="128">
        <v>3</v>
      </c>
      <c r="C102" s="188"/>
      <c r="D102" s="267"/>
      <c r="E102" s="109"/>
      <c r="F102" s="304"/>
      <c r="G102" s="285"/>
      <c r="H102" s="106"/>
      <c r="I102" s="106"/>
      <c r="J102" s="106"/>
      <c r="K102" s="106"/>
      <c r="L102" s="106"/>
      <c r="M102" s="106"/>
      <c r="N102" s="106"/>
      <c r="O102" s="106"/>
      <c r="P102" s="106"/>
      <c r="Q102" s="106"/>
      <c r="R102" s="106"/>
      <c r="S102" s="106"/>
      <c r="T102" s="106"/>
      <c r="U102" s="106"/>
      <c r="V102" s="106"/>
      <c r="W102" s="106"/>
      <c r="X102" s="106"/>
      <c r="Y102" s="106"/>
      <c r="Z102" s="106"/>
      <c r="AA102" s="107"/>
      <c r="AB102" s="107"/>
      <c r="AC102" s="107"/>
      <c r="AD102" s="107"/>
      <c r="AE102" s="107"/>
      <c r="AF102" s="107"/>
      <c r="AG102" s="107"/>
      <c r="AH102" s="107"/>
      <c r="AI102" s="107"/>
      <c r="AJ102" s="107"/>
      <c r="AK102" s="107"/>
      <c r="AL102" s="107"/>
      <c r="AM102" s="107"/>
      <c r="AN102" s="107"/>
      <c r="AO102" s="106"/>
      <c r="AP102" s="106"/>
      <c r="AQ102" s="106"/>
      <c r="AR102" s="106"/>
      <c r="AS102" s="106"/>
      <c r="AT102" s="106"/>
      <c r="AU102" s="106"/>
      <c r="AV102" s="106"/>
      <c r="AW102" s="106"/>
      <c r="AX102" s="106"/>
      <c r="AY102" s="106"/>
      <c r="AZ102" s="106"/>
    </row>
    <row r="103" spans="1:52" hidden="1">
      <c r="A103" s="69" t="s">
        <v>179</v>
      </c>
      <c r="B103" s="128">
        <v>3</v>
      </c>
      <c r="C103" s="188"/>
      <c r="D103" s="263"/>
      <c r="E103" s="110"/>
      <c r="F103" s="304"/>
      <c r="G103" s="281"/>
      <c r="H103" s="106"/>
      <c r="I103" s="106"/>
      <c r="J103" s="106"/>
      <c r="K103" s="106"/>
      <c r="L103" s="106"/>
      <c r="M103" s="106"/>
      <c r="N103" s="106"/>
      <c r="O103" s="106"/>
      <c r="P103" s="106"/>
      <c r="Q103" s="106"/>
      <c r="R103" s="106"/>
      <c r="S103" s="106"/>
      <c r="T103" s="106"/>
      <c r="U103" s="106"/>
      <c r="V103" s="106"/>
      <c r="W103" s="106"/>
      <c r="X103" s="106"/>
      <c r="Y103" s="106"/>
      <c r="Z103" s="106"/>
      <c r="AA103" s="107"/>
      <c r="AB103" s="107"/>
      <c r="AC103" s="107"/>
      <c r="AD103" s="107"/>
      <c r="AE103" s="107"/>
      <c r="AF103" s="107"/>
      <c r="AG103" s="107"/>
      <c r="AH103" s="107"/>
      <c r="AI103" s="107"/>
      <c r="AJ103" s="107"/>
      <c r="AK103" s="107"/>
      <c r="AL103" s="107"/>
      <c r="AM103" s="107"/>
      <c r="AN103" s="107"/>
      <c r="AO103" s="106"/>
      <c r="AP103" s="106"/>
      <c r="AQ103" s="106"/>
      <c r="AR103" s="106"/>
      <c r="AS103" s="106"/>
      <c r="AT103" s="106"/>
      <c r="AU103" s="106"/>
      <c r="AV103" s="106"/>
      <c r="AW103" s="106"/>
      <c r="AX103" s="106"/>
      <c r="AY103" s="106"/>
      <c r="AZ103" s="106"/>
    </row>
    <row r="104" spans="1:52" hidden="1">
      <c r="A104" s="70" t="s">
        <v>368</v>
      </c>
      <c r="B104" s="128">
        <v>3</v>
      </c>
      <c r="C104" s="188"/>
      <c r="D104" s="263"/>
      <c r="E104" s="110"/>
      <c r="F104" s="304"/>
      <c r="G104" s="281"/>
      <c r="H104" s="106"/>
      <c r="I104" s="106"/>
      <c r="J104" s="106"/>
      <c r="K104" s="106"/>
      <c r="L104" s="106"/>
      <c r="M104" s="106"/>
      <c r="N104" s="106"/>
      <c r="O104" s="106"/>
      <c r="P104" s="106"/>
      <c r="Q104" s="106"/>
      <c r="R104" s="106"/>
      <c r="S104" s="106"/>
      <c r="T104" s="106"/>
      <c r="U104" s="106"/>
      <c r="V104" s="106"/>
      <c r="W104" s="106"/>
      <c r="X104" s="106"/>
      <c r="Y104" s="106"/>
      <c r="Z104" s="106"/>
      <c r="AA104" s="107"/>
      <c r="AB104" s="107"/>
      <c r="AC104" s="107"/>
      <c r="AD104" s="107"/>
      <c r="AE104" s="107"/>
      <c r="AF104" s="107"/>
      <c r="AG104" s="107"/>
      <c r="AH104" s="107"/>
      <c r="AI104" s="107"/>
      <c r="AJ104" s="107"/>
      <c r="AK104" s="107"/>
      <c r="AL104" s="107"/>
      <c r="AM104" s="107"/>
      <c r="AN104" s="107"/>
      <c r="AO104" s="106"/>
      <c r="AP104" s="106"/>
      <c r="AQ104" s="106"/>
      <c r="AR104" s="106"/>
      <c r="AS104" s="106"/>
      <c r="AT104" s="106"/>
      <c r="AU104" s="106"/>
      <c r="AV104" s="106"/>
      <c r="AW104" s="106"/>
      <c r="AX104" s="106"/>
      <c r="AY104" s="106"/>
      <c r="AZ104" s="106"/>
    </row>
    <row r="105" spans="1:52" ht="126" hidden="1">
      <c r="A105" s="69" t="s">
        <v>380</v>
      </c>
      <c r="B105" s="128">
        <v>3</v>
      </c>
      <c r="C105" s="110"/>
      <c r="D105" s="263"/>
      <c r="E105" s="110"/>
      <c r="F105" s="304"/>
      <c r="G105" s="281"/>
      <c r="H105" s="106"/>
      <c r="I105" s="106"/>
      <c r="J105" s="106"/>
      <c r="K105" s="106"/>
      <c r="L105" s="106"/>
      <c r="M105" s="106"/>
      <c r="N105" s="106"/>
      <c r="O105" s="106"/>
      <c r="P105" s="106"/>
      <c r="Q105" s="106"/>
      <c r="R105" s="106"/>
      <c r="S105" s="106"/>
      <c r="T105" s="106"/>
      <c r="U105" s="106"/>
      <c r="V105" s="106"/>
      <c r="W105" s="106"/>
      <c r="X105" s="106"/>
      <c r="Y105" s="106"/>
      <c r="Z105" s="106"/>
      <c r="AA105" s="107"/>
      <c r="AB105" s="107"/>
      <c r="AC105" s="107"/>
      <c r="AD105" s="107"/>
      <c r="AE105" s="107"/>
      <c r="AF105" s="107"/>
      <c r="AG105" s="107"/>
      <c r="AH105" s="107"/>
      <c r="AI105" s="107"/>
      <c r="AJ105" s="107"/>
      <c r="AK105" s="107"/>
      <c r="AL105" s="107"/>
      <c r="AM105" s="107"/>
      <c r="AN105" s="107"/>
      <c r="AO105" s="106"/>
      <c r="AP105" s="106"/>
      <c r="AQ105" s="106"/>
      <c r="AR105" s="106"/>
      <c r="AS105" s="106"/>
      <c r="AT105" s="106"/>
      <c r="AU105" s="106"/>
      <c r="AV105" s="106"/>
      <c r="AW105" s="106"/>
      <c r="AX105" s="106"/>
      <c r="AY105" s="106"/>
      <c r="AZ105" s="106"/>
    </row>
    <row r="106" spans="1:52" ht="23.4" hidden="1">
      <c r="A106" s="70" t="s">
        <v>180</v>
      </c>
      <c r="B106" s="128">
        <v>3</v>
      </c>
      <c r="C106" s="110"/>
      <c r="D106" s="263"/>
      <c r="E106" s="110"/>
      <c r="F106" s="304"/>
      <c r="G106" s="281"/>
      <c r="H106" s="106"/>
      <c r="I106" s="106"/>
      <c r="J106" s="106"/>
      <c r="K106" s="106"/>
      <c r="L106" s="106"/>
      <c r="M106" s="106"/>
      <c r="N106" s="106"/>
      <c r="O106" s="106"/>
      <c r="P106" s="106"/>
      <c r="Q106" s="106"/>
      <c r="R106" s="106"/>
      <c r="S106" s="106"/>
      <c r="T106" s="106"/>
      <c r="U106" s="106"/>
      <c r="V106" s="106"/>
      <c r="W106" s="106"/>
      <c r="X106" s="106"/>
      <c r="Y106" s="106"/>
      <c r="Z106" s="106"/>
      <c r="AA106" s="107"/>
      <c r="AB106" s="107"/>
      <c r="AC106" s="107"/>
      <c r="AD106" s="107"/>
      <c r="AE106" s="107"/>
      <c r="AF106" s="107"/>
      <c r="AG106" s="107"/>
      <c r="AH106" s="107"/>
      <c r="AI106" s="107"/>
      <c r="AJ106" s="107"/>
      <c r="AK106" s="107"/>
      <c r="AL106" s="107"/>
      <c r="AM106" s="107"/>
      <c r="AN106" s="107"/>
      <c r="AO106" s="106"/>
      <c r="AP106" s="106"/>
      <c r="AQ106" s="106"/>
      <c r="AR106" s="106"/>
      <c r="AS106" s="106"/>
      <c r="AT106" s="106"/>
      <c r="AU106" s="106"/>
      <c r="AV106" s="106"/>
      <c r="AW106" s="106"/>
      <c r="AX106" s="106"/>
      <c r="AY106" s="106"/>
      <c r="AZ106" s="106"/>
    </row>
    <row r="107" spans="1:52" ht="27.6" hidden="1">
      <c r="A107" s="148" t="s">
        <v>70</v>
      </c>
      <c r="B107" s="162"/>
      <c r="C107" s="110"/>
      <c r="D107" s="263"/>
      <c r="E107" s="110"/>
      <c r="F107" s="304"/>
      <c r="G107" s="281"/>
      <c r="H107" s="106"/>
      <c r="I107" s="106"/>
      <c r="J107" s="106"/>
      <c r="K107" s="106"/>
      <c r="L107" s="106"/>
      <c r="M107" s="106"/>
      <c r="N107" s="106"/>
      <c r="O107" s="106"/>
      <c r="P107" s="106"/>
      <c r="Q107" s="106"/>
      <c r="R107" s="106"/>
      <c r="S107" s="106"/>
      <c r="T107" s="106"/>
      <c r="U107" s="106"/>
      <c r="V107" s="106"/>
      <c r="W107" s="106"/>
      <c r="X107" s="106"/>
      <c r="Y107" s="106"/>
      <c r="Z107" s="106"/>
      <c r="AA107" s="107"/>
      <c r="AB107" s="107"/>
      <c r="AC107" s="107"/>
      <c r="AD107" s="107"/>
      <c r="AE107" s="107"/>
      <c r="AF107" s="107"/>
      <c r="AG107" s="107"/>
      <c r="AH107" s="107"/>
      <c r="AI107" s="107"/>
      <c r="AJ107" s="107"/>
      <c r="AK107" s="107"/>
      <c r="AL107" s="107"/>
      <c r="AM107" s="107"/>
      <c r="AN107" s="107"/>
      <c r="AO107" s="106"/>
      <c r="AP107" s="106"/>
      <c r="AQ107" s="106"/>
      <c r="AR107" s="106"/>
      <c r="AS107" s="106"/>
      <c r="AT107" s="106"/>
      <c r="AU107" s="106"/>
      <c r="AV107" s="106"/>
      <c r="AW107" s="106"/>
      <c r="AX107" s="106"/>
      <c r="AY107" s="106"/>
      <c r="AZ107" s="106"/>
    </row>
    <row r="108" spans="1:52" ht="23.4" hidden="1">
      <c r="A108" s="69" t="s">
        <v>181</v>
      </c>
      <c r="B108" s="161"/>
      <c r="C108" s="173"/>
      <c r="D108" s="265"/>
      <c r="E108" s="173"/>
      <c r="F108" s="306"/>
      <c r="G108" s="288"/>
      <c r="H108" s="106"/>
      <c r="I108" s="106"/>
      <c r="J108" s="106"/>
      <c r="K108" s="106"/>
      <c r="L108" s="106"/>
      <c r="M108" s="106"/>
      <c r="N108" s="106"/>
      <c r="O108" s="106"/>
      <c r="P108" s="106"/>
      <c r="Q108" s="106"/>
      <c r="R108" s="106"/>
      <c r="S108" s="106"/>
      <c r="T108" s="106"/>
      <c r="U108" s="106"/>
      <c r="V108" s="106"/>
      <c r="W108" s="106"/>
      <c r="X108" s="106"/>
      <c r="Y108" s="106"/>
      <c r="Z108" s="106"/>
      <c r="AA108" s="107"/>
      <c r="AB108" s="107"/>
      <c r="AC108" s="107"/>
      <c r="AD108" s="107"/>
      <c r="AE108" s="107"/>
      <c r="AF108" s="107"/>
      <c r="AG108" s="107"/>
      <c r="AH108" s="107"/>
      <c r="AI108" s="107"/>
      <c r="AJ108" s="107"/>
      <c r="AK108" s="107"/>
      <c r="AL108" s="107"/>
      <c r="AM108" s="107"/>
      <c r="AN108" s="107"/>
      <c r="AO108" s="106"/>
      <c r="AP108" s="106"/>
      <c r="AQ108" s="106"/>
      <c r="AR108" s="106"/>
      <c r="AS108" s="106"/>
      <c r="AT108" s="106"/>
      <c r="AU108" s="106"/>
      <c r="AV108" s="106"/>
      <c r="AW108" s="106"/>
      <c r="AX108" s="106"/>
      <c r="AY108" s="106"/>
      <c r="AZ108" s="106"/>
    </row>
    <row r="109" spans="1:52" ht="34.799999999999997" hidden="1">
      <c r="A109" s="70" t="s">
        <v>315</v>
      </c>
      <c r="B109" s="129">
        <v>4</v>
      </c>
      <c r="C109" s="110"/>
      <c r="D109" s="263"/>
      <c r="E109" s="110"/>
      <c r="F109" s="304"/>
      <c r="G109" s="281"/>
      <c r="H109" s="106"/>
      <c r="I109" s="106"/>
      <c r="J109" s="106"/>
      <c r="K109" s="106"/>
      <c r="L109" s="106"/>
      <c r="M109" s="106"/>
      <c r="N109" s="106"/>
      <c r="O109" s="106"/>
      <c r="P109" s="106"/>
      <c r="Q109" s="106"/>
      <c r="R109" s="106"/>
      <c r="S109" s="106"/>
      <c r="T109" s="106"/>
      <c r="U109" s="106"/>
      <c r="V109" s="106"/>
      <c r="W109" s="106"/>
      <c r="X109" s="106"/>
      <c r="Y109" s="106"/>
      <c r="Z109" s="106"/>
      <c r="AA109" s="107"/>
      <c r="AB109" s="107"/>
      <c r="AC109" s="107"/>
      <c r="AD109" s="107"/>
      <c r="AE109" s="107"/>
      <c r="AF109" s="107"/>
      <c r="AG109" s="107"/>
      <c r="AH109" s="107"/>
      <c r="AI109" s="107"/>
      <c r="AJ109" s="107"/>
      <c r="AK109" s="107"/>
      <c r="AL109" s="107"/>
      <c r="AM109" s="107"/>
      <c r="AN109" s="107"/>
      <c r="AO109" s="106"/>
      <c r="AP109" s="106"/>
      <c r="AQ109" s="106"/>
      <c r="AR109" s="106"/>
      <c r="AS109" s="106"/>
      <c r="AT109" s="106"/>
      <c r="AU109" s="106"/>
      <c r="AV109" s="106"/>
      <c r="AW109" s="106"/>
      <c r="AX109" s="106"/>
      <c r="AY109" s="106"/>
      <c r="AZ109" s="106"/>
    </row>
    <row r="110" spans="1:52" ht="23.4" hidden="1">
      <c r="A110" s="69" t="s">
        <v>182</v>
      </c>
      <c r="B110" s="129">
        <v>4</v>
      </c>
      <c r="C110" s="110"/>
      <c r="D110" s="263"/>
      <c r="E110" s="110"/>
      <c r="F110" s="304"/>
      <c r="G110" s="281"/>
      <c r="H110" s="106"/>
      <c r="I110" s="106"/>
      <c r="J110" s="106"/>
      <c r="K110" s="106"/>
      <c r="L110" s="106"/>
      <c r="M110" s="106"/>
      <c r="N110" s="106"/>
      <c r="O110" s="106"/>
      <c r="P110" s="106"/>
      <c r="Q110" s="106"/>
      <c r="R110" s="106"/>
      <c r="S110" s="106"/>
      <c r="T110" s="106"/>
      <c r="U110" s="106"/>
      <c r="V110" s="106"/>
      <c r="W110" s="106"/>
      <c r="X110" s="106"/>
      <c r="Y110" s="106"/>
      <c r="Z110" s="106"/>
      <c r="AA110" s="107"/>
      <c r="AB110" s="107"/>
      <c r="AC110" s="107"/>
      <c r="AD110" s="107"/>
      <c r="AE110" s="107"/>
      <c r="AF110" s="107"/>
      <c r="AG110" s="107"/>
      <c r="AH110" s="107"/>
      <c r="AI110" s="107"/>
      <c r="AJ110" s="107"/>
      <c r="AK110" s="107"/>
      <c r="AL110" s="107"/>
      <c r="AM110" s="107"/>
      <c r="AN110" s="107"/>
      <c r="AO110" s="106"/>
      <c r="AP110" s="106"/>
      <c r="AQ110" s="106"/>
      <c r="AR110" s="106"/>
      <c r="AS110" s="106"/>
      <c r="AT110" s="106"/>
      <c r="AU110" s="106"/>
      <c r="AV110" s="106"/>
      <c r="AW110" s="106"/>
      <c r="AX110" s="106"/>
      <c r="AY110" s="106"/>
      <c r="AZ110" s="106"/>
    </row>
    <row r="111" spans="1:52" hidden="1">
      <c r="A111" s="69" t="s">
        <v>183</v>
      </c>
      <c r="B111" s="129">
        <v>4</v>
      </c>
      <c r="C111" s="110"/>
      <c r="D111" s="263"/>
      <c r="E111" s="110"/>
      <c r="F111" s="304"/>
      <c r="G111" s="281"/>
      <c r="H111" s="106"/>
      <c r="I111" s="106"/>
      <c r="J111" s="106"/>
      <c r="K111" s="106"/>
      <c r="L111" s="106"/>
      <c r="M111" s="106"/>
      <c r="N111" s="106"/>
      <c r="O111" s="106"/>
      <c r="P111" s="106"/>
      <c r="Q111" s="106"/>
      <c r="R111" s="106"/>
      <c r="S111" s="106"/>
      <c r="T111" s="106"/>
      <c r="U111" s="106"/>
      <c r="V111" s="106"/>
      <c r="W111" s="106"/>
      <c r="X111" s="106"/>
      <c r="Y111" s="106"/>
      <c r="Z111" s="106"/>
      <c r="AA111" s="107"/>
      <c r="AB111" s="107"/>
      <c r="AC111" s="107"/>
      <c r="AD111" s="107"/>
      <c r="AE111" s="107"/>
      <c r="AF111" s="107"/>
      <c r="AG111" s="107"/>
      <c r="AH111" s="107"/>
      <c r="AI111" s="107"/>
      <c r="AJ111" s="107"/>
      <c r="AK111" s="107"/>
      <c r="AL111" s="107"/>
      <c r="AM111" s="107"/>
      <c r="AN111" s="107"/>
      <c r="AO111" s="106"/>
      <c r="AP111" s="106"/>
      <c r="AQ111" s="106"/>
      <c r="AR111" s="106"/>
      <c r="AS111" s="106"/>
      <c r="AT111" s="106"/>
      <c r="AU111" s="106"/>
      <c r="AV111" s="106"/>
      <c r="AW111" s="106"/>
      <c r="AX111" s="106"/>
      <c r="AY111" s="106"/>
      <c r="AZ111" s="106"/>
    </row>
    <row r="112" spans="1:52" hidden="1">
      <c r="A112" s="69" t="s">
        <v>184</v>
      </c>
      <c r="B112" s="129">
        <v>4</v>
      </c>
      <c r="C112" s="110"/>
      <c r="D112" s="263"/>
      <c r="E112" s="110"/>
      <c r="F112" s="304"/>
      <c r="G112" s="281"/>
      <c r="H112" s="106"/>
      <c r="I112" s="106"/>
      <c r="J112" s="106"/>
      <c r="K112" s="106"/>
      <c r="L112" s="106"/>
      <c r="M112" s="106"/>
      <c r="N112" s="106"/>
      <c r="O112" s="106"/>
      <c r="P112" s="106"/>
      <c r="Q112" s="106"/>
      <c r="R112" s="106"/>
      <c r="S112" s="106"/>
      <c r="T112" s="106"/>
      <c r="U112" s="106"/>
      <c r="V112" s="106"/>
      <c r="W112" s="106"/>
      <c r="X112" s="106"/>
      <c r="Y112" s="106"/>
      <c r="Z112" s="106"/>
      <c r="AA112" s="107"/>
      <c r="AB112" s="107"/>
      <c r="AC112" s="107"/>
      <c r="AD112" s="107"/>
      <c r="AE112" s="107"/>
      <c r="AF112" s="107"/>
      <c r="AG112" s="107"/>
      <c r="AH112" s="107"/>
      <c r="AI112" s="107"/>
      <c r="AJ112" s="107"/>
      <c r="AK112" s="107"/>
      <c r="AL112" s="107"/>
      <c r="AM112" s="107"/>
      <c r="AN112" s="107"/>
      <c r="AO112" s="106"/>
      <c r="AP112" s="106"/>
      <c r="AQ112" s="106"/>
      <c r="AR112" s="106"/>
      <c r="AS112" s="106"/>
      <c r="AT112" s="106"/>
      <c r="AU112" s="106"/>
      <c r="AV112" s="106"/>
      <c r="AW112" s="106"/>
      <c r="AX112" s="106"/>
      <c r="AY112" s="106"/>
      <c r="AZ112" s="106"/>
    </row>
    <row r="113" spans="1:52" ht="34.799999999999997" hidden="1">
      <c r="A113" s="70" t="s">
        <v>369</v>
      </c>
      <c r="B113" s="161"/>
      <c r="C113" s="173"/>
      <c r="D113" s="265"/>
      <c r="E113" s="173"/>
      <c r="F113" s="306"/>
      <c r="G113" s="288"/>
      <c r="H113" s="106"/>
      <c r="I113" s="106"/>
      <c r="J113" s="106"/>
      <c r="K113" s="106"/>
      <c r="L113" s="106"/>
      <c r="M113" s="106"/>
      <c r="N113" s="106"/>
      <c r="O113" s="106"/>
      <c r="P113" s="106"/>
      <c r="Q113" s="106"/>
      <c r="R113" s="106"/>
      <c r="S113" s="106"/>
      <c r="T113" s="106"/>
      <c r="U113" s="106"/>
      <c r="V113" s="106"/>
      <c r="W113" s="106"/>
      <c r="X113" s="106"/>
      <c r="Y113" s="106"/>
      <c r="Z113" s="106"/>
      <c r="AA113" s="107"/>
      <c r="AB113" s="107"/>
      <c r="AC113" s="107"/>
      <c r="AD113" s="107"/>
      <c r="AE113" s="107"/>
      <c r="AF113" s="107"/>
      <c r="AG113" s="107"/>
      <c r="AH113" s="107"/>
      <c r="AI113" s="107"/>
      <c r="AJ113" s="107"/>
      <c r="AK113" s="107"/>
      <c r="AL113" s="107"/>
      <c r="AM113" s="107"/>
      <c r="AN113" s="107"/>
      <c r="AO113" s="106"/>
      <c r="AP113" s="106"/>
      <c r="AQ113" s="106"/>
      <c r="AR113" s="106"/>
      <c r="AS113" s="106"/>
      <c r="AT113" s="106"/>
      <c r="AU113" s="106"/>
      <c r="AV113" s="106"/>
      <c r="AW113" s="106"/>
      <c r="AX113" s="106"/>
      <c r="AY113" s="106"/>
      <c r="AZ113" s="106"/>
    </row>
    <row r="114" spans="1:52" hidden="1">
      <c r="A114" s="69" t="s">
        <v>185</v>
      </c>
      <c r="B114" s="129">
        <v>4</v>
      </c>
      <c r="C114" s="110"/>
      <c r="D114" s="263"/>
      <c r="E114" s="110"/>
      <c r="F114" s="304"/>
      <c r="G114" s="281"/>
      <c r="H114" s="106"/>
      <c r="I114" s="106"/>
      <c r="J114" s="106"/>
      <c r="K114" s="106"/>
      <c r="L114" s="106"/>
      <c r="M114" s="106"/>
      <c r="N114" s="106"/>
      <c r="O114" s="106"/>
      <c r="P114" s="106"/>
      <c r="Q114" s="106"/>
      <c r="R114" s="106"/>
      <c r="S114" s="106"/>
      <c r="T114" s="106"/>
      <c r="U114" s="106"/>
      <c r="V114" s="106"/>
      <c r="W114" s="106"/>
      <c r="X114" s="106"/>
      <c r="Y114" s="106"/>
      <c r="Z114" s="106"/>
      <c r="AA114" s="107"/>
      <c r="AB114" s="107"/>
      <c r="AC114" s="107"/>
      <c r="AD114" s="107"/>
      <c r="AE114" s="107"/>
      <c r="AF114" s="107"/>
      <c r="AG114" s="107"/>
      <c r="AH114" s="107"/>
      <c r="AI114" s="107"/>
      <c r="AJ114" s="107"/>
      <c r="AK114" s="107"/>
      <c r="AL114" s="107"/>
      <c r="AM114" s="107"/>
      <c r="AN114" s="107"/>
      <c r="AO114" s="106"/>
      <c r="AP114" s="106"/>
      <c r="AQ114" s="106"/>
      <c r="AR114" s="106"/>
      <c r="AS114" s="106"/>
      <c r="AT114" s="106"/>
      <c r="AU114" s="106"/>
      <c r="AV114" s="106"/>
      <c r="AW114" s="106"/>
      <c r="AX114" s="106"/>
      <c r="AY114" s="106"/>
      <c r="AZ114" s="106"/>
    </row>
    <row r="115" spans="1:52" hidden="1">
      <c r="A115" s="69" t="s">
        <v>186</v>
      </c>
      <c r="B115" s="129">
        <v>4</v>
      </c>
      <c r="C115" s="110"/>
      <c r="D115" s="263"/>
      <c r="E115" s="110"/>
      <c r="F115" s="304"/>
      <c r="G115" s="281"/>
      <c r="H115" s="106"/>
      <c r="I115" s="106"/>
      <c r="J115" s="106"/>
      <c r="K115" s="106"/>
      <c r="L115" s="106"/>
      <c r="M115" s="106"/>
      <c r="N115" s="106"/>
      <c r="O115" s="106"/>
      <c r="P115" s="106"/>
      <c r="Q115" s="106"/>
      <c r="R115" s="106"/>
      <c r="S115" s="106"/>
      <c r="T115" s="106"/>
      <c r="U115" s="106"/>
      <c r="V115" s="106"/>
      <c r="W115" s="106"/>
      <c r="X115" s="106"/>
      <c r="Y115" s="106"/>
      <c r="Z115" s="106"/>
      <c r="AA115" s="107"/>
      <c r="AB115" s="107"/>
      <c r="AC115" s="107"/>
      <c r="AD115" s="107"/>
      <c r="AE115" s="107"/>
      <c r="AF115" s="107"/>
      <c r="AG115" s="107"/>
      <c r="AH115" s="107"/>
      <c r="AI115" s="107"/>
      <c r="AJ115" s="107"/>
      <c r="AK115" s="107"/>
      <c r="AL115" s="107"/>
      <c r="AM115" s="107"/>
      <c r="AN115" s="107"/>
      <c r="AO115" s="106"/>
      <c r="AP115" s="106"/>
      <c r="AQ115" s="106"/>
      <c r="AR115" s="106"/>
      <c r="AS115" s="106"/>
      <c r="AT115" s="106"/>
      <c r="AU115" s="106"/>
      <c r="AV115" s="106"/>
      <c r="AW115" s="106"/>
      <c r="AX115" s="106"/>
      <c r="AY115" s="106"/>
      <c r="AZ115" s="106"/>
    </row>
    <row r="116" spans="1:52" hidden="1">
      <c r="A116" s="69" t="s">
        <v>187</v>
      </c>
      <c r="B116" s="129">
        <v>4</v>
      </c>
      <c r="C116" s="110"/>
      <c r="D116" s="263"/>
      <c r="E116" s="110"/>
      <c r="F116" s="304"/>
      <c r="G116" s="281"/>
      <c r="H116" s="106"/>
      <c r="I116" s="106"/>
      <c r="J116" s="106"/>
      <c r="K116" s="106"/>
      <c r="L116" s="106"/>
      <c r="M116" s="106"/>
      <c r="N116" s="106"/>
      <c r="O116" s="106"/>
      <c r="P116" s="106"/>
      <c r="Q116" s="106"/>
      <c r="R116" s="106"/>
      <c r="S116" s="106"/>
      <c r="T116" s="106"/>
      <c r="U116" s="106"/>
      <c r="V116" s="106"/>
      <c r="W116" s="106"/>
      <c r="X116" s="106"/>
      <c r="Y116" s="106"/>
      <c r="Z116" s="106"/>
      <c r="AA116" s="107"/>
      <c r="AB116" s="107"/>
      <c r="AC116" s="107"/>
      <c r="AD116" s="107"/>
      <c r="AE116" s="107"/>
      <c r="AF116" s="107"/>
      <c r="AG116" s="107"/>
      <c r="AH116" s="107"/>
      <c r="AI116" s="107"/>
      <c r="AJ116" s="107"/>
      <c r="AK116" s="107"/>
      <c r="AL116" s="107"/>
      <c r="AM116" s="107"/>
      <c r="AN116" s="107"/>
      <c r="AO116" s="106"/>
      <c r="AP116" s="106"/>
      <c r="AQ116" s="106"/>
      <c r="AR116" s="106"/>
      <c r="AS116" s="106"/>
      <c r="AT116" s="106"/>
      <c r="AU116" s="106"/>
      <c r="AV116" s="106"/>
      <c r="AW116" s="106"/>
      <c r="AX116" s="106"/>
      <c r="AY116" s="106"/>
      <c r="AZ116" s="106"/>
    </row>
    <row r="117" spans="1:52" ht="23.4" hidden="1">
      <c r="A117" s="70" t="s">
        <v>188</v>
      </c>
      <c r="B117" s="130">
        <v>4</v>
      </c>
      <c r="C117" s="110"/>
      <c r="D117" s="263"/>
      <c r="E117" s="110"/>
      <c r="F117" s="304"/>
      <c r="G117" s="281"/>
      <c r="H117" s="106"/>
      <c r="I117" s="106"/>
      <c r="J117" s="106"/>
      <c r="K117" s="106"/>
      <c r="L117" s="106"/>
      <c r="M117" s="106"/>
      <c r="N117" s="106"/>
      <c r="O117" s="106"/>
      <c r="P117" s="106"/>
      <c r="Q117" s="106"/>
      <c r="R117" s="106"/>
      <c r="S117" s="106"/>
      <c r="T117" s="106"/>
      <c r="U117" s="106"/>
      <c r="V117" s="106"/>
      <c r="W117" s="106"/>
      <c r="X117" s="106"/>
      <c r="Y117" s="106"/>
      <c r="Z117" s="106"/>
      <c r="AA117" s="107"/>
      <c r="AB117" s="107"/>
      <c r="AC117" s="107"/>
      <c r="AD117" s="107"/>
      <c r="AE117" s="107"/>
      <c r="AF117" s="107"/>
      <c r="AG117" s="107"/>
      <c r="AH117" s="107"/>
      <c r="AI117" s="107"/>
      <c r="AJ117" s="107"/>
      <c r="AK117" s="107"/>
      <c r="AL117" s="107"/>
      <c r="AM117" s="107"/>
      <c r="AN117" s="107"/>
      <c r="AO117" s="106"/>
      <c r="AP117" s="106"/>
      <c r="AQ117" s="106"/>
      <c r="AR117" s="106"/>
      <c r="AS117" s="106"/>
      <c r="AT117" s="106"/>
      <c r="AU117" s="106"/>
      <c r="AV117" s="106"/>
      <c r="AW117" s="106"/>
      <c r="AX117" s="106"/>
      <c r="AY117" s="106"/>
      <c r="AZ117" s="106"/>
    </row>
    <row r="118" spans="1:52" hidden="1">
      <c r="A118" s="148" t="s">
        <v>71</v>
      </c>
      <c r="B118" s="158"/>
      <c r="C118" s="110"/>
      <c r="D118" s="263"/>
      <c r="E118" s="110"/>
      <c r="F118" s="304"/>
      <c r="G118" s="281"/>
      <c r="H118" s="106"/>
      <c r="I118" s="106"/>
      <c r="J118" s="106"/>
      <c r="K118" s="106"/>
      <c r="L118" s="106"/>
      <c r="M118" s="106"/>
      <c r="N118" s="106"/>
      <c r="O118" s="106"/>
      <c r="P118" s="106"/>
      <c r="Q118" s="106"/>
      <c r="R118" s="106"/>
      <c r="S118" s="106"/>
      <c r="T118" s="106"/>
      <c r="U118" s="106"/>
      <c r="V118" s="106"/>
      <c r="W118" s="106"/>
      <c r="X118" s="106"/>
      <c r="Y118" s="106"/>
      <c r="Z118" s="106"/>
      <c r="AA118" s="107"/>
      <c r="AB118" s="107"/>
      <c r="AC118" s="107"/>
      <c r="AD118" s="107"/>
      <c r="AE118" s="107"/>
      <c r="AF118" s="107"/>
      <c r="AG118" s="107"/>
      <c r="AH118" s="107"/>
      <c r="AI118" s="107"/>
      <c r="AJ118" s="107"/>
      <c r="AK118" s="107"/>
      <c r="AL118" s="107"/>
      <c r="AM118" s="107"/>
      <c r="AN118" s="107"/>
      <c r="AO118" s="106"/>
      <c r="AP118" s="106"/>
      <c r="AQ118" s="106"/>
      <c r="AR118" s="106"/>
      <c r="AS118" s="106"/>
      <c r="AT118" s="106"/>
      <c r="AU118" s="106"/>
      <c r="AV118" s="106"/>
      <c r="AW118" s="106"/>
      <c r="AX118" s="106"/>
      <c r="AY118" s="106"/>
      <c r="AZ118" s="106"/>
    </row>
    <row r="119" spans="1:52" ht="23.4" hidden="1">
      <c r="A119" s="190" t="s">
        <v>189</v>
      </c>
      <c r="B119" s="191"/>
      <c r="C119" s="192"/>
      <c r="D119" s="271"/>
      <c r="E119" s="192"/>
      <c r="F119" s="306"/>
      <c r="G119" s="288"/>
      <c r="H119" s="106"/>
      <c r="I119" s="106"/>
      <c r="J119" s="106"/>
      <c r="K119" s="106"/>
      <c r="L119" s="106"/>
      <c r="M119" s="106"/>
      <c r="N119" s="106"/>
      <c r="O119" s="106"/>
      <c r="P119" s="106"/>
      <c r="Q119" s="106"/>
      <c r="R119" s="106"/>
      <c r="S119" s="106"/>
      <c r="T119" s="106"/>
      <c r="U119" s="106"/>
      <c r="V119" s="106"/>
      <c r="W119" s="106"/>
      <c r="X119" s="106"/>
      <c r="Y119" s="106"/>
      <c r="Z119" s="106"/>
      <c r="AA119" s="107"/>
      <c r="AB119" s="107"/>
      <c r="AC119" s="107"/>
      <c r="AD119" s="107"/>
      <c r="AE119" s="107"/>
      <c r="AF119" s="107"/>
      <c r="AG119" s="107"/>
      <c r="AH119" s="107"/>
      <c r="AI119" s="107"/>
      <c r="AJ119" s="107"/>
      <c r="AK119" s="107"/>
      <c r="AL119" s="107"/>
      <c r="AM119" s="107"/>
      <c r="AN119" s="107"/>
      <c r="AO119" s="106"/>
      <c r="AP119" s="106"/>
      <c r="AQ119" s="106"/>
      <c r="AR119" s="106"/>
      <c r="AS119" s="106"/>
      <c r="AT119" s="106"/>
      <c r="AU119" s="106"/>
      <c r="AV119" s="106"/>
      <c r="AW119" s="106"/>
      <c r="AX119" s="106"/>
      <c r="AY119" s="106"/>
      <c r="AZ119" s="106"/>
    </row>
    <row r="120" spans="1:52" ht="23.4" hidden="1">
      <c r="A120" s="195" t="s">
        <v>190</v>
      </c>
      <c r="B120" s="137">
        <v>2</v>
      </c>
      <c r="C120" s="109"/>
      <c r="D120" s="264"/>
      <c r="E120" s="188"/>
      <c r="F120" s="304"/>
      <c r="G120" s="281"/>
      <c r="H120" s="106"/>
      <c r="I120" s="106"/>
      <c r="J120" s="106"/>
      <c r="K120" s="106"/>
      <c r="L120" s="106"/>
      <c r="M120" s="106"/>
      <c r="N120" s="106"/>
      <c r="O120" s="106"/>
      <c r="P120" s="106"/>
      <c r="Q120" s="106"/>
      <c r="R120" s="106"/>
      <c r="S120" s="106"/>
      <c r="T120" s="106"/>
      <c r="U120" s="106"/>
      <c r="V120" s="106"/>
      <c r="W120" s="106"/>
      <c r="X120" s="106"/>
      <c r="Y120" s="106"/>
      <c r="Z120" s="106"/>
      <c r="AA120" s="107"/>
      <c r="AB120" s="107"/>
      <c r="AC120" s="107"/>
      <c r="AD120" s="107"/>
      <c r="AE120" s="107"/>
      <c r="AF120" s="107"/>
      <c r="AG120" s="107"/>
      <c r="AH120" s="107"/>
      <c r="AI120" s="107"/>
      <c r="AJ120" s="107"/>
      <c r="AK120" s="107"/>
      <c r="AL120" s="107"/>
      <c r="AM120" s="107"/>
      <c r="AN120" s="107"/>
      <c r="AO120" s="108"/>
      <c r="AP120" s="108"/>
      <c r="AQ120" s="106"/>
      <c r="AR120" s="106"/>
      <c r="AS120" s="106"/>
      <c r="AT120" s="106"/>
      <c r="AU120" s="106"/>
      <c r="AV120" s="106"/>
      <c r="AW120" s="106"/>
      <c r="AX120" s="106"/>
      <c r="AY120" s="106"/>
      <c r="AZ120" s="106"/>
    </row>
    <row r="121" spans="1:52" ht="23.4" hidden="1">
      <c r="A121" s="195" t="s">
        <v>191</v>
      </c>
      <c r="B121" s="137">
        <v>2</v>
      </c>
      <c r="C121" s="109"/>
      <c r="D121" s="264"/>
      <c r="E121" s="188"/>
      <c r="F121" s="304"/>
      <c r="G121" s="281"/>
      <c r="H121" s="106"/>
      <c r="I121" s="106"/>
      <c r="J121" s="106"/>
      <c r="K121" s="106"/>
      <c r="L121" s="106"/>
      <c r="M121" s="106"/>
      <c r="N121" s="106"/>
      <c r="O121" s="106"/>
      <c r="P121" s="106"/>
      <c r="Q121" s="106"/>
      <c r="R121" s="106"/>
      <c r="S121" s="106"/>
      <c r="T121" s="106"/>
      <c r="U121" s="106"/>
      <c r="V121" s="106"/>
      <c r="W121" s="106"/>
      <c r="X121" s="106"/>
      <c r="Y121" s="106"/>
      <c r="Z121" s="106"/>
      <c r="AA121" s="107"/>
      <c r="AB121" s="107"/>
      <c r="AC121" s="107"/>
      <c r="AD121" s="107"/>
      <c r="AE121" s="107"/>
      <c r="AF121" s="107"/>
      <c r="AG121" s="107"/>
      <c r="AH121" s="107"/>
      <c r="AI121" s="107"/>
      <c r="AJ121" s="107"/>
      <c r="AK121" s="107"/>
      <c r="AL121" s="107"/>
      <c r="AM121" s="107"/>
      <c r="AN121" s="107"/>
      <c r="AO121" s="106"/>
      <c r="AP121" s="106"/>
      <c r="AQ121" s="106"/>
      <c r="AR121" s="106"/>
      <c r="AS121" s="106"/>
      <c r="AT121" s="106"/>
      <c r="AU121" s="106"/>
      <c r="AV121" s="106"/>
      <c r="AW121" s="106"/>
      <c r="AX121" s="106"/>
      <c r="AY121" s="106"/>
      <c r="AZ121" s="106"/>
    </row>
    <row r="122" spans="1:52" hidden="1">
      <c r="A122" s="195" t="s">
        <v>192</v>
      </c>
      <c r="B122" s="137">
        <v>2</v>
      </c>
      <c r="C122" s="109"/>
      <c r="D122" s="272"/>
      <c r="E122" s="189"/>
      <c r="F122" s="304"/>
      <c r="G122" s="285"/>
      <c r="H122" s="106"/>
      <c r="I122" s="106"/>
      <c r="J122" s="106"/>
      <c r="K122" s="106"/>
      <c r="L122" s="106"/>
      <c r="M122" s="106"/>
      <c r="N122" s="106"/>
      <c r="O122" s="106"/>
      <c r="P122" s="106"/>
      <c r="Q122" s="106"/>
      <c r="R122" s="106"/>
      <c r="S122" s="106"/>
      <c r="T122" s="106"/>
      <c r="U122" s="106"/>
      <c r="V122" s="106"/>
      <c r="W122" s="106"/>
      <c r="X122" s="106"/>
      <c r="Y122" s="106"/>
      <c r="Z122" s="106"/>
      <c r="AA122" s="107"/>
      <c r="AB122" s="107"/>
      <c r="AC122" s="107"/>
      <c r="AD122" s="107"/>
      <c r="AE122" s="107"/>
      <c r="AF122" s="107"/>
      <c r="AG122" s="107"/>
      <c r="AH122" s="107"/>
      <c r="AI122" s="107"/>
      <c r="AJ122" s="107"/>
      <c r="AK122" s="107"/>
      <c r="AL122" s="107"/>
      <c r="AM122" s="107"/>
      <c r="AN122" s="107"/>
      <c r="AO122" s="335"/>
      <c r="AP122" s="106"/>
      <c r="AQ122" s="106"/>
      <c r="AR122" s="106"/>
      <c r="AS122" s="106"/>
      <c r="AT122" s="106"/>
      <c r="AU122" s="106"/>
      <c r="AV122" s="106"/>
      <c r="AW122" s="106"/>
      <c r="AX122" s="106"/>
      <c r="AY122" s="106"/>
      <c r="AZ122" s="106"/>
    </row>
    <row r="123" spans="1:52" hidden="1">
      <c r="A123" s="195" t="s">
        <v>193</v>
      </c>
      <c r="B123" s="137">
        <v>2</v>
      </c>
      <c r="C123" s="109"/>
      <c r="D123" s="263"/>
      <c r="E123" s="110"/>
      <c r="F123" s="304"/>
      <c r="G123" s="281"/>
      <c r="H123" s="106"/>
      <c r="I123" s="106"/>
      <c r="J123" s="106"/>
      <c r="K123" s="106"/>
      <c r="L123" s="106"/>
      <c r="M123" s="106"/>
      <c r="N123" s="106"/>
      <c r="O123" s="106"/>
      <c r="P123" s="106"/>
      <c r="Q123" s="106"/>
      <c r="R123" s="106"/>
      <c r="S123" s="106"/>
      <c r="T123" s="106"/>
      <c r="U123" s="106"/>
      <c r="V123" s="106"/>
      <c r="W123" s="106"/>
      <c r="X123" s="106"/>
      <c r="Y123" s="106"/>
      <c r="Z123" s="106"/>
      <c r="AA123" s="107"/>
      <c r="AB123" s="107"/>
      <c r="AC123" s="107"/>
      <c r="AD123" s="107"/>
      <c r="AE123" s="107"/>
      <c r="AF123" s="107"/>
      <c r="AG123" s="107"/>
      <c r="AH123" s="107"/>
      <c r="AI123" s="107"/>
      <c r="AJ123" s="107"/>
      <c r="AK123" s="107"/>
      <c r="AL123" s="107"/>
      <c r="AM123" s="107"/>
      <c r="AN123" s="107"/>
      <c r="AO123" s="335"/>
      <c r="AP123" s="106"/>
      <c r="AQ123" s="106"/>
      <c r="AR123" s="106"/>
      <c r="AS123" s="106"/>
      <c r="AT123" s="106"/>
      <c r="AU123" s="106"/>
      <c r="AV123" s="106"/>
      <c r="AW123" s="106"/>
      <c r="AX123" s="106"/>
      <c r="AY123" s="106"/>
      <c r="AZ123" s="106"/>
    </row>
    <row r="124" spans="1:52" ht="46.2" hidden="1">
      <c r="A124" s="196" t="s">
        <v>351</v>
      </c>
      <c r="B124" s="137">
        <v>2</v>
      </c>
      <c r="C124" s="109"/>
      <c r="D124" s="263"/>
      <c r="E124" s="110"/>
      <c r="F124" s="304"/>
      <c r="G124" s="281"/>
      <c r="H124" s="106"/>
      <c r="I124" s="106"/>
      <c r="J124" s="106"/>
      <c r="K124" s="106"/>
      <c r="L124" s="106"/>
      <c r="M124" s="106"/>
      <c r="N124" s="106"/>
      <c r="O124" s="106"/>
      <c r="P124" s="106"/>
      <c r="Q124" s="106"/>
      <c r="R124" s="106"/>
      <c r="S124" s="106"/>
      <c r="T124" s="106"/>
      <c r="U124" s="106"/>
      <c r="V124" s="106"/>
      <c r="W124" s="106"/>
      <c r="X124" s="106"/>
      <c r="Y124" s="106"/>
      <c r="Z124" s="106"/>
      <c r="AA124" s="107"/>
      <c r="AB124" s="107"/>
      <c r="AC124" s="107"/>
      <c r="AD124" s="107"/>
      <c r="AE124" s="107"/>
      <c r="AF124" s="107"/>
      <c r="AG124" s="107"/>
      <c r="AH124" s="107"/>
      <c r="AI124" s="107"/>
      <c r="AJ124" s="107"/>
      <c r="AK124" s="107"/>
      <c r="AL124" s="107"/>
      <c r="AM124" s="107"/>
      <c r="AN124" s="107"/>
      <c r="AO124" s="106"/>
      <c r="AP124" s="106"/>
      <c r="AQ124" s="106"/>
      <c r="AR124" s="106"/>
      <c r="AS124" s="106"/>
      <c r="AT124" s="106"/>
      <c r="AU124" s="106"/>
      <c r="AV124" s="106"/>
      <c r="AW124" s="106"/>
      <c r="AX124" s="106"/>
      <c r="AY124" s="106"/>
      <c r="AZ124" s="106"/>
    </row>
    <row r="125" spans="1:52" hidden="1">
      <c r="A125" s="197" t="s">
        <v>194</v>
      </c>
      <c r="B125" s="137">
        <v>2</v>
      </c>
      <c r="C125" s="109"/>
      <c r="D125" s="263"/>
      <c r="E125" s="110"/>
      <c r="F125" s="304"/>
      <c r="G125" s="281"/>
      <c r="H125" s="106"/>
      <c r="I125" s="106"/>
      <c r="J125" s="106"/>
      <c r="K125" s="106"/>
      <c r="L125" s="106"/>
      <c r="M125" s="106"/>
      <c r="N125" s="106"/>
      <c r="O125" s="106"/>
      <c r="P125" s="106"/>
      <c r="Q125" s="106"/>
      <c r="R125" s="106"/>
      <c r="S125" s="106"/>
      <c r="T125" s="106"/>
      <c r="U125" s="106"/>
      <c r="V125" s="106"/>
      <c r="W125" s="106"/>
      <c r="X125" s="106"/>
      <c r="Y125" s="106"/>
      <c r="Z125" s="106"/>
      <c r="AA125" s="107"/>
      <c r="AB125" s="107"/>
      <c r="AC125" s="107"/>
      <c r="AD125" s="107"/>
      <c r="AE125" s="107"/>
      <c r="AF125" s="107"/>
      <c r="AG125" s="107"/>
      <c r="AH125" s="107"/>
      <c r="AI125" s="107"/>
      <c r="AJ125" s="107"/>
      <c r="AK125" s="107"/>
      <c r="AL125" s="107"/>
      <c r="AM125" s="107"/>
      <c r="AN125" s="107"/>
      <c r="AO125" s="106"/>
      <c r="AP125" s="106"/>
      <c r="AQ125" s="106"/>
      <c r="AR125" s="106"/>
      <c r="AS125" s="106"/>
      <c r="AT125" s="106"/>
      <c r="AU125" s="106"/>
      <c r="AV125" s="106"/>
      <c r="AW125" s="106"/>
      <c r="AX125" s="106"/>
      <c r="AY125" s="106"/>
      <c r="AZ125" s="106"/>
    </row>
    <row r="126" spans="1:52" ht="23.4" hidden="1">
      <c r="A126" s="198" t="s">
        <v>195</v>
      </c>
      <c r="B126" s="137">
        <v>2</v>
      </c>
      <c r="C126" s="109"/>
      <c r="D126" s="263"/>
      <c r="E126" s="110"/>
      <c r="F126" s="304"/>
      <c r="G126" s="281"/>
      <c r="H126" s="106"/>
      <c r="I126" s="106"/>
      <c r="J126" s="106"/>
      <c r="K126" s="106"/>
      <c r="L126" s="106"/>
      <c r="M126" s="106"/>
      <c r="N126" s="106"/>
      <c r="O126" s="106"/>
      <c r="P126" s="106"/>
      <c r="Q126" s="106"/>
      <c r="R126" s="106"/>
      <c r="S126" s="106"/>
      <c r="T126" s="106"/>
      <c r="U126" s="106"/>
      <c r="V126" s="106"/>
      <c r="W126" s="106"/>
      <c r="X126" s="106"/>
      <c r="Y126" s="106"/>
      <c r="Z126" s="106"/>
      <c r="AA126" s="107"/>
      <c r="AB126" s="107"/>
      <c r="AC126" s="107"/>
      <c r="AD126" s="107"/>
      <c r="AE126" s="107"/>
      <c r="AF126" s="107"/>
      <c r="AG126" s="107"/>
      <c r="AH126" s="107"/>
      <c r="AI126" s="107"/>
      <c r="AJ126" s="107"/>
      <c r="AK126" s="107"/>
      <c r="AL126" s="107"/>
      <c r="AM126" s="107"/>
      <c r="AN126" s="107"/>
      <c r="AO126" s="106"/>
      <c r="AP126" s="106"/>
      <c r="AQ126" s="106"/>
      <c r="AR126" s="106"/>
      <c r="AS126" s="106"/>
      <c r="AT126" s="106"/>
      <c r="AU126" s="106"/>
      <c r="AV126" s="106"/>
      <c r="AW126" s="106"/>
      <c r="AX126" s="106"/>
      <c r="AY126" s="106"/>
      <c r="AZ126" s="106"/>
    </row>
    <row r="127" spans="1:52" ht="23.4" hidden="1">
      <c r="A127" s="198" t="s">
        <v>196</v>
      </c>
      <c r="B127" s="137">
        <v>2</v>
      </c>
      <c r="C127" s="109"/>
      <c r="D127" s="263"/>
      <c r="E127" s="110"/>
      <c r="F127" s="304"/>
      <c r="G127" s="281"/>
      <c r="H127" s="106"/>
      <c r="I127" s="106"/>
      <c r="J127" s="106"/>
      <c r="K127" s="106"/>
      <c r="L127" s="106"/>
      <c r="M127" s="106"/>
      <c r="N127" s="106"/>
      <c r="O127" s="106"/>
      <c r="P127" s="106"/>
      <c r="Q127" s="106"/>
      <c r="R127" s="106"/>
      <c r="S127" s="106"/>
      <c r="T127" s="106"/>
      <c r="U127" s="106"/>
      <c r="V127" s="106"/>
      <c r="W127" s="106"/>
      <c r="X127" s="106"/>
      <c r="Y127" s="106"/>
      <c r="Z127" s="106"/>
      <c r="AA127" s="107"/>
      <c r="AB127" s="107"/>
      <c r="AC127" s="107"/>
      <c r="AD127" s="107"/>
      <c r="AE127" s="107"/>
      <c r="AF127" s="107"/>
      <c r="AG127" s="107"/>
      <c r="AH127" s="107"/>
      <c r="AI127" s="107"/>
      <c r="AJ127" s="107"/>
      <c r="AK127" s="107"/>
      <c r="AL127" s="107"/>
      <c r="AM127" s="107"/>
      <c r="AN127" s="107"/>
      <c r="AO127" s="106"/>
      <c r="AP127" s="106"/>
      <c r="AQ127" s="106"/>
      <c r="AR127" s="106"/>
      <c r="AS127" s="106"/>
      <c r="AT127" s="106"/>
      <c r="AU127" s="106"/>
      <c r="AV127" s="106"/>
      <c r="AW127" s="106"/>
      <c r="AX127" s="106"/>
      <c r="AY127" s="106"/>
      <c r="AZ127" s="106"/>
    </row>
    <row r="128" spans="1:52" ht="69" hidden="1">
      <c r="A128" s="101" t="s">
        <v>316</v>
      </c>
      <c r="B128" s="137">
        <v>2</v>
      </c>
      <c r="C128" s="109"/>
      <c r="D128" s="266"/>
      <c r="E128" s="111"/>
      <c r="F128" s="304"/>
      <c r="G128" s="283"/>
      <c r="H128" s="106"/>
      <c r="I128" s="106"/>
      <c r="J128" s="106"/>
      <c r="K128" s="106"/>
      <c r="L128" s="106"/>
      <c r="M128" s="106"/>
      <c r="N128" s="106"/>
      <c r="O128" s="106"/>
      <c r="P128" s="106"/>
      <c r="Q128" s="106"/>
      <c r="R128" s="106"/>
      <c r="S128" s="106"/>
      <c r="T128" s="106"/>
      <c r="U128" s="106"/>
      <c r="V128" s="106"/>
      <c r="W128" s="106"/>
      <c r="X128" s="106"/>
      <c r="Y128" s="106"/>
      <c r="Z128" s="106"/>
      <c r="AA128" s="107"/>
      <c r="AB128" s="107"/>
      <c r="AC128" s="107"/>
      <c r="AD128" s="107"/>
      <c r="AE128" s="107"/>
      <c r="AF128" s="107"/>
      <c r="AG128" s="107"/>
      <c r="AH128" s="107"/>
      <c r="AI128" s="107"/>
      <c r="AJ128" s="107"/>
      <c r="AK128" s="107"/>
      <c r="AL128" s="107"/>
      <c r="AM128" s="107"/>
      <c r="AN128" s="107"/>
      <c r="AO128" s="106"/>
      <c r="AP128" s="106"/>
      <c r="AQ128" s="106"/>
      <c r="AR128" s="106"/>
      <c r="AS128" s="106"/>
      <c r="AT128" s="106"/>
      <c r="AU128" s="106"/>
      <c r="AV128" s="106"/>
      <c r="AW128" s="106"/>
      <c r="AX128" s="106"/>
      <c r="AY128" s="106"/>
      <c r="AZ128" s="106"/>
    </row>
    <row r="129" spans="1:52" ht="23.4" hidden="1">
      <c r="A129" s="198" t="s">
        <v>197</v>
      </c>
      <c r="B129" s="137">
        <v>2</v>
      </c>
      <c r="C129" s="109"/>
      <c r="D129" s="268"/>
      <c r="E129" s="172"/>
      <c r="F129" s="304"/>
      <c r="G129" s="284"/>
      <c r="H129" s="106"/>
      <c r="I129" s="106"/>
      <c r="J129" s="106"/>
      <c r="K129" s="106"/>
      <c r="L129" s="106"/>
      <c r="M129" s="106"/>
      <c r="N129" s="106"/>
      <c r="O129" s="106"/>
      <c r="P129" s="106"/>
      <c r="Q129" s="106"/>
      <c r="R129" s="106"/>
      <c r="S129" s="106"/>
      <c r="T129" s="106"/>
      <c r="U129" s="106"/>
      <c r="V129" s="106"/>
      <c r="W129" s="106"/>
      <c r="X129" s="106"/>
      <c r="Y129" s="106"/>
      <c r="Z129" s="106"/>
      <c r="AA129" s="107"/>
      <c r="AB129" s="107"/>
      <c r="AC129" s="107"/>
      <c r="AD129" s="107"/>
      <c r="AE129" s="107"/>
      <c r="AF129" s="107"/>
      <c r="AG129" s="107"/>
      <c r="AH129" s="107"/>
      <c r="AI129" s="107"/>
      <c r="AJ129" s="107"/>
      <c r="AK129" s="107"/>
      <c r="AL129" s="107"/>
      <c r="AM129" s="107"/>
      <c r="AN129" s="107"/>
      <c r="AO129" s="106"/>
      <c r="AP129" s="106"/>
      <c r="AQ129" s="106"/>
      <c r="AR129" s="106"/>
      <c r="AS129" s="106"/>
      <c r="AT129" s="106"/>
      <c r="AU129" s="106"/>
      <c r="AV129" s="106"/>
      <c r="AW129" s="106"/>
      <c r="AX129" s="106"/>
      <c r="AY129" s="106"/>
      <c r="AZ129" s="106"/>
    </row>
    <row r="130" spans="1:52" ht="23.4" hidden="1">
      <c r="A130" s="197" t="s">
        <v>198</v>
      </c>
      <c r="B130" s="137">
        <v>2</v>
      </c>
      <c r="C130" s="109"/>
      <c r="D130" s="267"/>
      <c r="E130" s="109"/>
      <c r="F130" s="304"/>
      <c r="G130" s="285"/>
      <c r="H130" s="106"/>
      <c r="I130" s="106"/>
      <c r="J130" s="106"/>
      <c r="K130" s="106"/>
      <c r="L130" s="106"/>
      <c r="M130" s="106"/>
      <c r="N130" s="106"/>
      <c r="O130" s="106"/>
      <c r="P130" s="106"/>
      <c r="Q130" s="106"/>
      <c r="R130" s="106"/>
      <c r="S130" s="106"/>
      <c r="T130" s="106"/>
      <c r="U130" s="106"/>
      <c r="V130" s="106"/>
      <c r="W130" s="106"/>
      <c r="X130" s="106"/>
      <c r="Y130" s="106"/>
      <c r="Z130" s="106"/>
      <c r="AA130" s="107"/>
      <c r="AB130" s="107"/>
      <c r="AC130" s="107"/>
      <c r="AD130" s="107"/>
      <c r="AE130" s="107"/>
      <c r="AF130" s="107"/>
      <c r="AG130" s="107"/>
      <c r="AH130" s="107"/>
      <c r="AI130" s="107"/>
      <c r="AJ130" s="107"/>
      <c r="AK130" s="107"/>
      <c r="AL130" s="107"/>
      <c r="AM130" s="107"/>
      <c r="AN130" s="107"/>
      <c r="AO130" s="106"/>
      <c r="AP130" s="106"/>
      <c r="AQ130" s="106"/>
      <c r="AR130" s="106"/>
      <c r="AS130" s="106"/>
      <c r="AT130" s="106"/>
      <c r="AU130" s="106"/>
      <c r="AV130" s="106"/>
      <c r="AW130" s="106"/>
      <c r="AX130" s="106"/>
      <c r="AY130" s="106"/>
      <c r="AZ130" s="106"/>
    </row>
    <row r="131" spans="1:52" ht="69" hidden="1">
      <c r="A131" s="199" t="s">
        <v>352</v>
      </c>
      <c r="B131" s="137">
        <v>2</v>
      </c>
      <c r="C131" s="109"/>
      <c r="D131" s="263"/>
      <c r="E131" s="110"/>
      <c r="F131" s="304"/>
      <c r="G131" s="281"/>
      <c r="H131" s="106"/>
      <c r="I131" s="106"/>
      <c r="J131" s="106"/>
      <c r="K131" s="106"/>
      <c r="L131" s="106"/>
      <c r="M131" s="106"/>
      <c r="N131" s="106"/>
      <c r="O131" s="106"/>
      <c r="P131" s="106"/>
      <c r="Q131" s="106"/>
      <c r="R131" s="106"/>
      <c r="S131" s="106"/>
      <c r="T131" s="106"/>
      <c r="U131" s="106"/>
      <c r="V131" s="106"/>
      <c r="W131" s="106"/>
      <c r="X131" s="106"/>
      <c r="Y131" s="106"/>
      <c r="Z131" s="106"/>
      <c r="AA131" s="107"/>
      <c r="AB131" s="107"/>
      <c r="AC131" s="107"/>
      <c r="AD131" s="107"/>
      <c r="AE131" s="107"/>
      <c r="AF131" s="107"/>
      <c r="AG131" s="107"/>
      <c r="AH131" s="107"/>
      <c r="AI131" s="107"/>
      <c r="AJ131" s="107"/>
      <c r="AK131" s="107"/>
      <c r="AL131" s="107"/>
      <c r="AM131" s="107"/>
      <c r="AN131" s="107"/>
      <c r="AO131" s="106"/>
      <c r="AP131" s="106"/>
      <c r="AQ131" s="106"/>
      <c r="AR131" s="106"/>
      <c r="AS131" s="106"/>
      <c r="AT131" s="106"/>
      <c r="AU131" s="106"/>
      <c r="AV131" s="106"/>
      <c r="AW131" s="106"/>
      <c r="AX131" s="106"/>
      <c r="AY131" s="106"/>
      <c r="AZ131" s="106"/>
    </row>
    <row r="132" spans="1:52" hidden="1">
      <c r="A132" s="101" t="s">
        <v>199</v>
      </c>
      <c r="B132" s="137">
        <v>2</v>
      </c>
      <c r="C132" s="109"/>
      <c r="D132" s="266"/>
      <c r="E132" s="111"/>
      <c r="F132" s="304"/>
      <c r="G132" s="283"/>
      <c r="H132" s="106"/>
      <c r="I132" s="106"/>
      <c r="J132" s="106"/>
      <c r="K132" s="106"/>
      <c r="L132" s="106"/>
      <c r="M132" s="106"/>
      <c r="N132" s="106"/>
      <c r="O132" s="106"/>
      <c r="P132" s="106"/>
      <c r="Q132" s="106"/>
      <c r="R132" s="106"/>
      <c r="S132" s="106"/>
      <c r="T132" s="106"/>
      <c r="U132" s="106"/>
      <c r="V132" s="106"/>
      <c r="W132" s="106"/>
      <c r="X132" s="106"/>
      <c r="Y132" s="106"/>
      <c r="Z132" s="106"/>
      <c r="AA132" s="107"/>
      <c r="AB132" s="107"/>
      <c r="AC132" s="107"/>
      <c r="AD132" s="107"/>
      <c r="AE132" s="107"/>
      <c r="AF132" s="107"/>
      <c r="AG132" s="107"/>
      <c r="AH132" s="107"/>
      <c r="AI132" s="107"/>
      <c r="AJ132" s="107"/>
      <c r="AK132" s="107"/>
      <c r="AL132" s="107"/>
      <c r="AM132" s="107"/>
      <c r="AN132" s="107"/>
      <c r="AO132" s="106"/>
      <c r="AP132" s="106"/>
      <c r="AQ132" s="106"/>
      <c r="AR132" s="106"/>
      <c r="AS132" s="106"/>
      <c r="AT132" s="106"/>
      <c r="AU132" s="106"/>
      <c r="AV132" s="106"/>
      <c r="AW132" s="106"/>
      <c r="AX132" s="106"/>
      <c r="AY132" s="106"/>
      <c r="AZ132" s="106"/>
    </row>
    <row r="133" spans="1:52" ht="23.4" hidden="1">
      <c r="A133" s="199" t="s">
        <v>377</v>
      </c>
      <c r="B133" s="137">
        <v>2</v>
      </c>
      <c r="C133" s="109"/>
      <c r="D133" s="268"/>
      <c r="E133" s="172"/>
      <c r="F133" s="304"/>
      <c r="G133" s="284"/>
      <c r="H133" s="106"/>
      <c r="I133" s="106"/>
      <c r="J133" s="106"/>
      <c r="K133" s="106"/>
      <c r="L133" s="106"/>
      <c r="M133" s="106"/>
      <c r="N133" s="106"/>
      <c r="O133" s="106"/>
      <c r="P133" s="106"/>
      <c r="Q133" s="106"/>
      <c r="R133" s="106"/>
      <c r="S133" s="106"/>
      <c r="T133" s="106"/>
      <c r="U133" s="106"/>
      <c r="V133" s="106"/>
      <c r="W133" s="106"/>
      <c r="X133" s="106"/>
      <c r="Y133" s="106"/>
      <c r="Z133" s="106"/>
      <c r="AA133" s="107"/>
      <c r="AB133" s="107"/>
      <c r="AC133" s="107"/>
      <c r="AD133" s="107"/>
      <c r="AE133" s="107"/>
      <c r="AF133" s="107"/>
      <c r="AG133" s="107"/>
      <c r="AH133" s="107"/>
      <c r="AI133" s="107"/>
      <c r="AJ133" s="107"/>
      <c r="AK133" s="107"/>
      <c r="AL133" s="107"/>
      <c r="AM133" s="107"/>
      <c r="AN133" s="107"/>
      <c r="AO133" s="106"/>
      <c r="AP133" s="106"/>
      <c r="AQ133" s="106"/>
      <c r="AR133" s="106"/>
      <c r="AS133" s="106"/>
      <c r="AT133" s="106"/>
      <c r="AU133" s="106"/>
      <c r="AV133" s="106"/>
      <c r="AW133" s="106"/>
      <c r="AX133" s="106"/>
      <c r="AY133" s="106"/>
      <c r="AZ133" s="106"/>
    </row>
    <row r="134" spans="1:52" ht="23.4" hidden="1">
      <c r="A134" s="200" t="s">
        <v>353</v>
      </c>
      <c r="B134" s="137">
        <v>2</v>
      </c>
      <c r="C134" s="109"/>
      <c r="D134" s="267"/>
      <c r="E134" s="109"/>
      <c r="F134" s="304"/>
      <c r="G134" s="285"/>
      <c r="H134" s="106"/>
      <c r="I134" s="106"/>
      <c r="J134" s="106"/>
      <c r="K134" s="106"/>
      <c r="L134" s="106"/>
      <c r="M134" s="106"/>
      <c r="N134" s="106"/>
      <c r="O134" s="106"/>
      <c r="P134" s="106"/>
      <c r="Q134" s="106"/>
      <c r="R134" s="106"/>
      <c r="S134" s="106"/>
      <c r="T134" s="106"/>
      <c r="U134" s="106"/>
      <c r="V134" s="106"/>
      <c r="W134" s="106"/>
      <c r="X134" s="106"/>
      <c r="Y134" s="106"/>
      <c r="Z134" s="106"/>
      <c r="AA134" s="107"/>
      <c r="AB134" s="107"/>
      <c r="AC134" s="107"/>
      <c r="AD134" s="107"/>
      <c r="AE134" s="107"/>
      <c r="AF134" s="107"/>
      <c r="AG134" s="107"/>
      <c r="AH134" s="107"/>
      <c r="AI134" s="107"/>
      <c r="AJ134" s="107"/>
      <c r="AK134" s="107"/>
      <c r="AL134" s="107"/>
      <c r="AM134" s="107"/>
      <c r="AN134" s="107"/>
      <c r="AO134" s="106"/>
      <c r="AP134" s="106"/>
      <c r="AQ134" s="106"/>
      <c r="AR134" s="106"/>
      <c r="AS134" s="106"/>
      <c r="AT134" s="106"/>
      <c r="AU134" s="106"/>
      <c r="AV134" s="106"/>
      <c r="AW134" s="106"/>
      <c r="AX134" s="106"/>
      <c r="AY134" s="106"/>
      <c r="AZ134" s="106"/>
    </row>
    <row r="135" spans="1:52" ht="80.400000000000006" hidden="1">
      <c r="A135" s="70" t="s">
        <v>370</v>
      </c>
      <c r="B135" s="201"/>
      <c r="C135" s="255"/>
      <c r="D135" s="273"/>
      <c r="E135" s="255"/>
      <c r="F135" s="309"/>
      <c r="G135" s="291"/>
      <c r="H135" s="106"/>
      <c r="I135" s="106"/>
      <c r="J135" s="106"/>
      <c r="K135" s="106"/>
      <c r="L135" s="106"/>
      <c r="M135" s="106"/>
      <c r="N135" s="106"/>
      <c r="O135" s="106"/>
      <c r="P135" s="106"/>
      <c r="Q135" s="106"/>
      <c r="R135" s="106"/>
      <c r="S135" s="106"/>
      <c r="T135" s="106"/>
      <c r="U135" s="106"/>
      <c r="V135" s="106"/>
      <c r="W135" s="106"/>
      <c r="X135" s="106"/>
      <c r="Y135" s="106"/>
      <c r="Z135" s="106"/>
      <c r="AA135" s="107"/>
      <c r="AB135" s="107"/>
      <c r="AC135" s="107"/>
      <c r="AD135" s="107"/>
      <c r="AE135" s="107"/>
      <c r="AF135" s="107"/>
      <c r="AG135" s="107"/>
      <c r="AH135" s="107"/>
      <c r="AI135" s="107"/>
      <c r="AJ135" s="107"/>
      <c r="AK135" s="107"/>
      <c r="AL135" s="107"/>
      <c r="AM135" s="107"/>
      <c r="AN135" s="107"/>
      <c r="AO135" s="106"/>
      <c r="AP135" s="106"/>
      <c r="AQ135" s="106"/>
      <c r="AR135" s="106"/>
      <c r="AS135" s="106"/>
      <c r="AT135" s="106"/>
      <c r="AU135" s="106"/>
      <c r="AV135" s="106"/>
      <c r="AW135" s="106"/>
      <c r="AX135" s="106"/>
      <c r="AY135" s="106"/>
      <c r="AZ135" s="106"/>
    </row>
    <row r="136" spans="1:52" ht="32.25" hidden="1" customHeight="1">
      <c r="A136" s="70" t="s">
        <v>388</v>
      </c>
      <c r="B136" s="137">
        <v>2</v>
      </c>
      <c r="C136" s="109"/>
      <c r="D136" s="263"/>
      <c r="E136" s="110"/>
      <c r="F136" s="304"/>
      <c r="G136" s="281"/>
      <c r="H136" s="106"/>
      <c r="I136" s="106"/>
      <c r="J136" s="106"/>
      <c r="K136" s="106"/>
      <c r="L136" s="106"/>
      <c r="M136" s="106"/>
      <c r="N136" s="106"/>
      <c r="O136" s="106"/>
      <c r="P136" s="106"/>
      <c r="Q136" s="106"/>
      <c r="R136" s="106"/>
      <c r="S136" s="106"/>
      <c r="T136" s="106"/>
      <c r="U136" s="106"/>
      <c r="V136" s="106"/>
      <c r="W136" s="106"/>
      <c r="X136" s="106"/>
      <c r="Y136" s="106"/>
      <c r="Z136" s="106"/>
      <c r="AA136" s="107"/>
      <c r="AB136" s="107"/>
      <c r="AC136" s="107"/>
      <c r="AD136" s="107"/>
      <c r="AE136" s="107"/>
      <c r="AF136" s="107"/>
      <c r="AG136" s="107"/>
      <c r="AH136" s="107"/>
      <c r="AI136" s="107"/>
      <c r="AJ136" s="107"/>
      <c r="AK136" s="107"/>
      <c r="AL136" s="107"/>
      <c r="AM136" s="107"/>
      <c r="AN136" s="107"/>
      <c r="AO136" s="106"/>
      <c r="AP136" s="106"/>
      <c r="AQ136" s="106"/>
      <c r="AR136" s="106"/>
      <c r="AS136" s="106"/>
      <c r="AT136" s="106"/>
      <c r="AU136" s="106"/>
      <c r="AV136" s="106"/>
      <c r="AW136" s="106"/>
      <c r="AX136" s="106"/>
      <c r="AY136" s="106"/>
      <c r="AZ136" s="106"/>
    </row>
    <row r="137" spans="1:52" ht="34.799999999999997" hidden="1">
      <c r="A137" s="70" t="s">
        <v>378</v>
      </c>
      <c r="B137" s="117">
        <v>2</v>
      </c>
      <c r="C137" s="109"/>
      <c r="D137" s="263"/>
      <c r="E137" s="110"/>
      <c r="F137" s="304"/>
      <c r="G137" s="281"/>
      <c r="H137" s="106"/>
      <c r="I137" s="106"/>
      <c r="J137" s="106"/>
      <c r="K137" s="106"/>
      <c r="L137" s="106"/>
      <c r="M137" s="106"/>
      <c r="N137" s="106"/>
      <c r="O137" s="106"/>
      <c r="P137" s="106"/>
      <c r="Q137" s="106"/>
      <c r="R137" s="106"/>
      <c r="S137" s="106"/>
      <c r="T137" s="106"/>
      <c r="U137" s="106"/>
      <c r="V137" s="106"/>
      <c r="W137" s="106"/>
      <c r="X137" s="106"/>
      <c r="Y137" s="106"/>
      <c r="Z137" s="106"/>
      <c r="AA137" s="107"/>
      <c r="AB137" s="107"/>
      <c r="AC137" s="107"/>
      <c r="AD137" s="107"/>
      <c r="AE137" s="107"/>
      <c r="AF137" s="107"/>
      <c r="AG137" s="107"/>
      <c r="AH137" s="107"/>
      <c r="AI137" s="107"/>
      <c r="AJ137" s="107"/>
      <c r="AK137" s="107"/>
      <c r="AL137" s="107"/>
      <c r="AM137" s="107"/>
      <c r="AN137" s="107"/>
      <c r="AO137" s="106"/>
      <c r="AP137" s="106"/>
      <c r="AQ137" s="106"/>
      <c r="AR137" s="106"/>
      <c r="AS137" s="106"/>
      <c r="AT137" s="106"/>
      <c r="AU137" s="106"/>
      <c r="AV137" s="106"/>
      <c r="AW137" s="106"/>
      <c r="AX137" s="106"/>
      <c r="AY137" s="106"/>
      <c r="AZ137" s="106"/>
    </row>
    <row r="138" spans="1:52" ht="57.6" hidden="1">
      <c r="A138" s="87" t="s">
        <v>371</v>
      </c>
      <c r="B138" s="130">
        <v>4</v>
      </c>
      <c r="C138" s="110"/>
      <c r="D138" s="263"/>
      <c r="E138" s="110"/>
      <c r="F138" s="304"/>
      <c r="G138" s="281"/>
      <c r="H138" s="106"/>
      <c r="I138" s="106"/>
      <c r="J138" s="106"/>
      <c r="K138" s="106"/>
      <c r="L138" s="106"/>
      <c r="M138" s="106"/>
      <c r="N138" s="106"/>
      <c r="O138" s="106"/>
      <c r="P138" s="106"/>
      <c r="Q138" s="106"/>
      <c r="R138" s="106"/>
      <c r="S138" s="106"/>
      <c r="T138" s="106"/>
      <c r="U138" s="106"/>
      <c r="V138" s="106"/>
      <c r="W138" s="106"/>
      <c r="X138" s="106"/>
      <c r="Y138" s="106"/>
      <c r="Z138" s="106"/>
      <c r="AA138" s="107"/>
      <c r="AB138" s="107"/>
      <c r="AC138" s="107"/>
      <c r="AD138" s="107"/>
      <c r="AE138" s="107"/>
      <c r="AF138" s="107"/>
      <c r="AG138" s="107"/>
      <c r="AH138" s="107"/>
      <c r="AI138" s="107"/>
      <c r="AJ138" s="107"/>
      <c r="AK138" s="107"/>
      <c r="AL138" s="107"/>
      <c r="AM138" s="107"/>
      <c r="AN138" s="107"/>
      <c r="AO138" s="106"/>
      <c r="AP138" s="106"/>
      <c r="AQ138" s="106"/>
      <c r="AR138" s="106"/>
      <c r="AS138" s="106"/>
      <c r="AT138" s="106"/>
      <c r="AU138" s="106"/>
      <c r="AV138" s="106"/>
      <c r="AW138" s="106"/>
      <c r="AX138" s="106"/>
      <c r="AY138" s="106"/>
      <c r="AZ138" s="106"/>
    </row>
    <row r="139" spans="1:52" ht="57.6" hidden="1">
      <c r="A139" s="87" t="s">
        <v>317</v>
      </c>
      <c r="B139" s="130">
        <v>4</v>
      </c>
      <c r="C139" s="110"/>
      <c r="D139" s="263"/>
      <c r="E139" s="110"/>
      <c r="F139" s="304"/>
      <c r="G139" s="281"/>
      <c r="H139" s="106"/>
      <c r="I139" s="106"/>
      <c r="J139" s="106"/>
      <c r="K139" s="106"/>
      <c r="L139" s="106"/>
      <c r="M139" s="106"/>
      <c r="N139" s="106"/>
      <c r="O139" s="106"/>
      <c r="P139" s="106"/>
      <c r="Q139" s="106"/>
      <c r="R139" s="106"/>
      <c r="S139" s="106"/>
      <c r="T139" s="106"/>
      <c r="U139" s="106"/>
      <c r="V139" s="106"/>
      <c r="W139" s="106"/>
      <c r="X139" s="106"/>
      <c r="Y139" s="106"/>
      <c r="Z139" s="106"/>
      <c r="AA139" s="107"/>
      <c r="AB139" s="107"/>
      <c r="AC139" s="107"/>
      <c r="AD139" s="107"/>
      <c r="AE139" s="107"/>
      <c r="AF139" s="107"/>
      <c r="AG139" s="107"/>
      <c r="AH139" s="107"/>
      <c r="AI139" s="107"/>
      <c r="AJ139" s="107"/>
      <c r="AK139" s="107"/>
      <c r="AL139" s="107"/>
      <c r="AM139" s="107"/>
      <c r="AN139" s="107"/>
      <c r="AO139" s="106"/>
      <c r="AP139" s="106"/>
      <c r="AQ139" s="106"/>
      <c r="AR139" s="106"/>
      <c r="AS139" s="106"/>
      <c r="AT139" s="106"/>
      <c r="AU139" s="106"/>
      <c r="AV139" s="106"/>
      <c r="AW139" s="106"/>
      <c r="AX139" s="106"/>
      <c r="AY139" s="106"/>
      <c r="AZ139" s="106"/>
    </row>
    <row r="140" spans="1:52" ht="69" hidden="1">
      <c r="A140" s="90" t="s">
        <v>379</v>
      </c>
      <c r="B140" s="121">
        <v>2</v>
      </c>
      <c r="C140" s="109"/>
      <c r="D140" s="266"/>
      <c r="E140" s="111"/>
      <c r="F140" s="304"/>
      <c r="G140" s="283"/>
      <c r="H140" s="106"/>
      <c r="I140" s="106"/>
      <c r="J140" s="106"/>
      <c r="K140" s="106"/>
      <c r="L140" s="106"/>
      <c r="M140" s="106"/>
      <c r="N140" s="106"/>
      <c r="O140" s="106"/>
      <c r="P140" s="106"/>
      <c r="Q140" s="106"/>
      <c r="R140" s="106"/>
      <c r="S140" s="106"/>
      <c r="T140" s="106"/>
      <c r="U140" s="106"/>
      <c r="V140" s="106"/>
      <c r="W140" s="106"/>
      <c r="X140" s="106"/>
      <c r="Y140" s="106"/>
      <c r="Z140" s="106"/>
      <c r="AA140" s="107"/>
      <c r="AB140" s="107"/>
      <c r="AC140" s="107"/>
      <c r="AD140" s="107"/>
      <c r="AE140" s="107"/>
      <c r="AF140" s="107"/>
      <c r="AG140" s="107"/>
      <c r="AH140" s="107"/>
      <c r="AI140" s="107"/>
      <c r="AJ140" s="107"/>
      <c r="AK140" s="107"/>
      <c r="AL140" s="107"/>
      <c r="AM140" s="107"/>
      <c r="AN140" s="107"/>
      <c r="AO140" s="106"/>
      <c r="AP140" s="106"/>
      <c r="AQ140" s="106"/>
      <c r="AR140" s="106"/>
      <c r="AS140" s="106"/>
      <c r="AT140" s="106"/>
      <c r="AU140" s="106"/>
      <c r="AV140" s="106"/>
      <c r="AW140" s="106"/>
      <c r="AX140" s="106"/>
      <c r="AY140" s="106"/>
      <c r="AZ140" s="106"/>
    </row>
    <row r="141" spans="1:52" ht="80.400000000000006" hidden="1">
      <c r="A141" s="211" t="s">
        <v>318</v>
      </c>
      <c r="B141" s="212">
        <v>4</v>
      </c>
      <c r="C141" s="110"/>
      <c r="D141" s="264"/>
      <c r="E141" s="188"/>
      <c r="F141" s="304"/>
      <c r="G141" s="281"/>
      <c r="H141" s="106"/>
      <c r="I141" s="106"/>
      <c r="J141" s="106"/>
      <c r="K141" s="106"/>
      <c r="L141" s="106"/>
      <c r="M141" s="106"/>
      <c r="N141" s="106"/>
      <c r="O141" s="106"/>
      <c r="P141" s="106"/>
      <c r="Q141" s="106"/>
      <c r="R141" s="106"/>
      <c r="S141" s="106"/>
      <c r="T141" s="106"/>
      <c r="U141" s="106"/>
      <c r="V141" s="106"/>
      <c r="W141" s="106"/>
      <c r="X141" s="106"/>
      <c r="Y141" s="106"/>
      <c r="Z141" s="106"/>
      <c r="AA141" s="107"/>
      <c r="AB141" s="107"/>
      <c r="AC141" s="107"/>
      <c r="AD141" s="107"/>
      <c r="AE141" s="107"/>
      <c r="AF141" s="107"/>
      <c r="AG141" s="107"/>
      <c r="AH141" s="107"/>
      <c r="AI141" s="107"/>
      <c r="AJ141" s="107"/>
      <c r="AK141" s="107"/>
      <c r="AL141" s="107"/>
      <c r="AM141" s="107"/>
      <c r="AN141" s="107"/>
      <c r="AO141" s="106"/>
      <c r="AP141" s="106"/>
      <c r="AQ141" s="106"/>
      <c r="AR141" s="106"/>
      <c r="AS141" s="106"/>
      <c r="AT141" s="106"/>
      <c r="AU141" s="106"/>
      <c r="AV141" s="106"/>
      <c r="AW141" s="106"/>
      <c r="AX141" s="106"/>
      <c r="AY141" s="106"/>
      <c r="AZ141" s="106"/>
    </row>
    <row r="142" spans="1:52" ht="91.8" hidden="1">
      <c r="A142" s="89" t="s">
        <v>319</v>
      </c>
      <c r="B142" s="129">
        <v>4</v>
      </c>
      <c r="C142" s="110"/>
      <c r="D142" s="267"/>
      <c r="E142" s="109"/>
      <c r="F142" s="304"/>
      <c r="G142" s="285"/>
      <c r="H142" s="106"/>
      <c r="I142" s="106"/>
      <c r="J142" s="106"/>
      <c r="K142" s="106"/>
      <c r="L142" s="106"/>
      <c r="M142" s="106"/>
      <c r="N142" s="106"/>
      <c r="O142" s="106"/>
      <c r="P142" s="106"/>
      <c r="Q142" s="106"/>
      <c r="R142" s="106"/>
      <c r="S142" s="106"/>
      <c r="T142" s="106"/>
      <c r="U142" s="106"/>
      <c r="V142" s="106"/>
      <c r="W142" s="106"/>
      <c r="X142" s="106"/>
      <c r="Y142" s="106"/>
      <c r="Z142" s="106"/>
      <c r="AA142" s="107"/>
      <c r="AB142" s="107"/>
      <c r="AC142" s="107"/>
      <c r="AD142" s="107"/>
      <c r="AE142" s="107"/>
      <c r="AF142" s="107"/>
      <c r="AG142" s="107"/>
      <c r="AH142" s="107"/>
      <c r="AI142" s="107"/>
      <c r="AJ142" s="107"/>
      <c r="AK142" s="107"/>
      <c r="AL142" s="107"/>
      <c r="AM142" s="107"/>
      <c r="AN142" s="107"/>
      <c r="AO142" s="106"/>
      <c r="AP142" s="106"/>
      <c r="AQ142" s="106"/>
      <c r="AR142" s="106"/>
      <c r="AS142" s="106"/>
      <c r="AT142" s="106"/>
      <c r="AU142" s="106"/>
      <c r="AV142" s="106"/>
      <c r="AW142" s="106"/>
      <c r="AX142" s="106"/>
      <c r="AY142" s="106"/>
      <c r="AZ142" s="106"/>
    </row>
    <row r="143" spans="1:52" ht="23.4" hidden="1">
      <c r="A143" s="70" t="s">
        <v>200</v>
      </c>
      <c r="B143" s="130">
        <v>4</v>
      </c>
      <c r="C143" s="110"/>
      <c r="D143" s="263"/>
      <c r="E143" s="110"/>
      <c r="F143" s="304"/>
      <c r="G143" s="281"/>
      <c r="H143" s="106"/>
      <c r="I143" s="106"/>
      <c r="J143" s="106"/>
      <c r="K143" s="106"/>
      <c r="L143" s="106"/>
      <c r="M143" s="106"/>
      <c r="N143" s="106"/>
      <c r="O143" s="106"/>
      <c r="P143" s="106"/>
      <c r="Q143" s="106"/>
      <c r="R143" s="106"/>
      <c r="S143" s="106"/>
      <c r="T143" s="106"/>
      <c r="U143" s="106"/>
      <c r="V143" s="106"/>
      <c r="W143" s="106"/>
      <c r="X143" s="106"/>
      <c r="Y143" s="106"/>
      <c r="Z143" s="106"/>
      <c r="AA143" s="107"/>
      <c r="AB143" s="107"/>
      <c r="AC143" s="107"/>
      <c r="AD143" s="107"/>
      <c r="AE143" s="107"/>
      <c r="AF143" s="107"/>
      <c r="AG143" s="107"/>
      <c r="AH143" s="107"/>
      <c r="AI143" s="107"/>
      <c r="AJ143" s="107"/>
      <c r="AK143" s="107"/>
      <c r="AL143" s="107"/>
      <c r="AM143" s="107"/>
      <c r="AN143" s="107"/>
      <c r="AO143" s="106"/>
      <c r="AP143" s="106"/>
      <c r="AQ143" s="106"/>
      <c r="AR143" s="106"/>
      <c r="AS143" s="106"/>
      <c r="AT143" s="106"/>
      <c r="AU143" s="106"/>
      <c r="AV143" s="106"/>
      <c r="AW143" s="106"/>
      <c r="AX143" s="106"/>
      <c r="AY143" s="106"/>
      <c r="AZ143" s="106"/>
    </row>
    <row r="144" spans="1:52" hidden="1">
      <c r="A144" s="148" t="s">
        <v>72</v>
      </c>
      <c r="B144" s="158"/>
      <c r="C144" s="110"/>
      <c r="D144" s="263"/>
      <c r="E144" s="110"/>
      <c r="F144" s="304"/>
      <c r="G144" s="281"/>
      <c r="H144" s="106"/>
      <c r="I144" s="106"/>
      <c r="J144" s="106"/>
      <c r="K144" s="106"/>
      <c r="L144" s="106"/>
      <c r="M144" s="106"/>
      <c r="N144" s="106"/>
      <c r="O144" s="106"/>
      <c r="P144" s="106"/>
      <c r="Q144" s="106"/>
      <c r="R144" s="106"/>
      <c r="S144" s="106"/>
      <c r="T144" s="106"/>
      <c r="U144" s="106"/>
      <c r="V144" s="106"/>
      <c r="W144" s="106"/>
      <c r="X144" s="106"/>
      <c r="Y144" s="106"/>
      <c r="Z144" s="106"/>
      <c r="AA144" s="107"/>
      <c r="AB144" s="107"/>
      <c r="AC144" s="107"/>
      <c r="AD144" s="107"/>
      <c r="AE144" s="107"/>
      <c r="AF144" s="107"/>
      <c r="AG144" s="107"/>
      <c r="AH144" s="107"/>
      <c r="AI144" s="107"/>
      <c r="AJ144" s="107"/>
      <c r="AK144" s="107"/>
      <c r="AL144" s="107"/>
      <c r="AM144" s="107"/>
      <c r="AN144" s="107"/>
      <c r="AO144" s="106"/>
      <c r="AP144" s="106"/>
      <c r="AQ144" s="106"/>
      <c r="AR144" s="106"/>
      <c r="AS144" s="106"/>
      <c r="AT144" s="106"/>
      <c r="AU144" s="106"/>
      <c r="AV144" s="106"/>
      <c r="AW144" s="106"/>
      <c r="AX144" s="106"/>
      <c r="AY144" s="106"/>
      <c r="AZ144" s="106"/>
    </row>
    <row r="145" spans="1:52" ht="23.4" hidden="1">
      <c r="A145" s="69" t="s">
        <v>201</v>
      </c>
      <c r="B145" s="117">
        <v>2</v>
      </c>
      <c r="C145" s="109"/>
      <c r="D145" s="263"/>
      <c r="E145" s="110"/>
      <c r="F145" s="304"/>
      <c r="G145" s="281"/>
      <c r="H145" s="106"/>
      <c r="I145" s="106"/>
      <c r="J145" s="106"/>
      <c r="K145" s="106"/>
      <c r="L145" s="106"/>
      <c r="M145" s="106"/>
      <c r="N145" s="106"/>
      <c r="O145" s="106"/>
      <c r="P145" s="106"/>
      <c r="Q145" s="106"/>
      <c r="R145" s="106"/>
      <c r="S145" s="106"/>
      <c r="T145" s="106"/>
      <c r="U145" s="106"/>
      <c r="V145" s="106"/>
      <c r="W145" s="106"/>
      <c r="X145" s="106"/>
      <c r="Y145" s="106"/>
      <c r="Z145" s="106"/>
      <c r="AA145" s="107"/>
      <c r="AB145" s="107"/>
      <c r="AC145" s="107"/>
      <c r="AD145" s="107"/>
      <c r="AE145" s="107"/>
      <c r="AF145" s="107"/>
      <c r="AG145" s="107"/>
      <c r="AH145" s="107"/>
      <c r="AI145" s="107"/>
      <c r="AJ145" s="107"/>
      <c r="AK145" s="107"/>
      <c r="AL145" s="107"/>
      <c r="AM145" s="107"/>
      <c r="AN145" s="107"/>
      <c r="AO145" s="106"/>
      <c r="AP145" s="106"/>
      <c r="AQ145" s="106"/>
      <c r="AR145" s="106"/>
      <c r="AS145" s="106"/>
      <c r="AT145" s="106"/>
      <c r="AU145" s="106"/>
      <c r="AV145" s="106"/>
      <c r="AW145" s="106"/>
      <c r="AX145" s="106"/>
      <c r="AY145" s="106"/>
      <c r="AZ145" s="106"/>
    </row>
    <row r="146" spans="1:52" ht="80.400000000000006" hidden="1">
      <c r="A146" s="70" t="s">
        <v>338</v>
      </c>
      <c r="B146" s="117">
        <v>2</v>
      </c>
      <c r="C146" s="109"/>
      <c r="D146" s="263"/>
      <c r="E146" s="110"/>
      <c r="F146" s="304"/>
      <c r="G146" s="281"/>
      <c r="H146" s="106"/>
      <c r="I146" s="106"/>
      <c r="J146" s="106"/>
      <c r="K146" s="106"/>
      <c r="L146" s="106"/>
      <c r="M146" s="106"/>
      <c r="N146" s="106"/>
      <c r="O146" s="106"/>
      <c r="P146" s="106"/>
      <c r="Q146" s="106"/>
      <c r="R146" s="106"/>
      <c r="S146" s="106"/>
      <c r="T146" s="106"/>
      <c r="U146" s="106"/>
      <c r="V146" s="106"/>
      <c r="W146" s="106"/>
      <c r="X146" s="106"/>
      <c r="Y146" s="106"/>
      <c r="Z146" s="106"/>
      <c r="AA146" s="107"/>
      <c r="AB146" s="107"/>
      <c r="AC146" s="107"/>
      <c r="AD146" s="107"/>
      <c r="AE146" s="107"/>
      <c r="AF146" s="107"/>
      <c r="AG146" s="107"/>
      <c r="AH146" s="107"/>
      <c r="AI146" s="107"/>
      <c r="AJ146" s="107"/>
      <c r="AK146" s="107"/>
      <c r="AL146" s="107"/>
      <c r="AM146" s="107"/>
      <c r="AN146" s="107"/>
      <c r="AO146" s="106"/>
      <c r="AP146" s="106"/>
      <c r="AQ146" s="106"/>
      <c r="AR146" s="106"/>
      <c r="AS146" s="106"/>
      <c r="AT146" s="106"/>
      <c r="AU146" s="106"/>
      <c r="AV146" s="106"/>
      <c r="AW146" s="106"/>
      <c r="AX146" s="106"/>
      <c r="AY146" s="106"/>
      <c r="AZ146" s="106"/>
    </row>
    <row r="147" spans="1:52" ht="69" hidden="1">
      <c r="A147" s="83" t="s">
        <v>280</v>
      </c>
      <c r="B147" s="121">
        <v>2</v>
      </c>
      <c r="C147" s="109"/>
      <c r="D147" s="266"/>
      <c r="E147" s="111"/>
      <c r="F147" s="304"/>
      <c r="G147" s="283"/>
      <c r="H147" s="106"/>
      <c r="I147" s="106"/>
      <c r="J147" s="106"/>
      <c r="K147" s="106"/>
      <c r="L147" s="106"/>
      <c r="M147" s="106"/>
      <c r="N147" s="106"/>
      <c r="O147" s="106"/>
      <c r="P147" s="106"/>
      <c r="Q147" s="106"/>
      <c r="R147" s="106"/>
      <c r="S147" s="106"/>
      <c r="T147" s="106"/>
      <c r="U147" s="106"/>
      <c r="V147" s="106"/>
      <c r="W147" s="106"/>
      <c r="X147" s="106"/>
      <c r="Y147" s="106"/>
      <c r="Z147" s="106"/>
      <c r="AA147" s="107"/>
      <c r="AB147" s="107"/>
      <c r="AC147" s="107"/>
      <c r="AD147" s="107"/>
      <c r="AE147" s="107"/>
      <c r="AF147" s="107"/>
      <c r="AG147" s="107"/>
      <c r="AH147" s="107"/>
      <c r="AI147" s="107"/>
      <c r="AJ147" s="107"/>
      <c r="AK147" s="107"/>
      <c r="AL147" s="107"/>
      <c r="AM147" s="107"/>
      <c r="AN147" s="107"/>
      <c r="AO147" s="106"/>
      <c r="AP147" s="106"/>
      <c r="AQ147" s="106"/>
      <c r="AR147" s="106"/>
      <c r="AS147" s="106"/>
      <c r="AT147" s="106"/>
      <c r="AU147" s="106"/>
      <c r="AV147" s="106"/>
      <c r="AW147" s="106"/>
      <c r="AX147" s="106"/>
      <c r="AY147" s="106"/>
      <c r="AZ147" s="106"/>
    </row>
    <row r="148" spans="1:52" ht="23.4" hidden="1">
      <c r="A148" s="190" t="s">
        <v>202</v>
      </c>
      <c r="B148" s="203">
        <v>2</v>
      </c>
      <c r="C148" s="109"/>
      <c r="D148" s="264"/>
      <c r="E148" s="188"/>
      <c r="F148" s="304"/>
      <c r="G148" s="281"/>
      <c r="H148" s="106"/>
      <c r="I148" s="106"/>
      <c r="J148" s="106"/>
      <c r="K148" s="106"/>
      <c r="L148" s="106"/>
      <c r="M148" s="106"/>
      <c r="N148" s="106"/>
      <c r="O148" s="106"/>
      <c r="P148" s="106"/>
      <c r="Q148" s="106"/>
      <c r="R148" s="106"/>
      <c r="S148" s="106"/>
      <c r="T148" s="106"/>
      <c r="U148" s="106"/>
      <c r="V148" s="106"/>
      <c r="W148" s="106"/>
      <c r="X148" s="106"/>
      <c r="Y148" s="106"/>
      <c r="Z148" s="106"/>
      <c r="AA148" s="107"/>
      <c r="AB148" s="107"/>
      <c r="AC148" s="107"/>
      <c r="AD148" s="107"/>
      <c r="AE148" s="107"/>
      <c r="AF148" s="107"/>
      <c r="AG148" s="107"/>
      <c r="AH148" s="107"/>
      <c r="AI148" s="107"/>
      <c r="AJ148" s="107"/>
      <c r="AK148" s="107"/>
      <c r="AL148" s="107"/>
      <c r="AM148" s="107"/>
      <c r="AN148" s="107"/>
      <c r="AO148" s="106"/>
      <c r="AP148" s="106"/>
      <c r="AQ148" s="106"/>
      <c r="AR148" s="106"/>
      <c r="AS148" s="106"/>
      <c r="AT148" s="106"/>
      <c r="AU148" s="106"/>
      <c r="AV148" s="106"/>
      <c r="AW148" s="106"/>
      <c r="AX148" s="106"/>
      <c r="AY148" s="106"/>
      <c r="AZ148" s="106"/>
    </row>
    <row r="149" spans="1:52" ht="46.2" hidden="1">
      <c r="A149" s="89" t="s">
        <v>320</v>
      </c>
      <c r="B149" s="218">
        <v>5</v>
      </c>
      <c r="C149" s="188"/>
      <c r="D149" s="264"/>
      <c r="E149" s="188"/>
      <c r="F149" s="304"/>
      <c r="G149" s="281"/>
      <c r="H149" s="106"/>
      <c r="I149" s="106"/>
      <c r="J149" s="106"/>
      <c r="K149" s="106"/>
      <c r="L149" s="106"/>
      <c r="M149" s="106"/>
      <c r="N149" s="106"/>
      <c r="O149" s="106"/>
      <c r="P149" s="106"/>
      <c r="Q149" s="106"/>
      <c r="R149" s="106"/>
      <c r="S149" s="106"/>
      <c r="T149" s="106"/>
      <c r="U149" s="106"/>
      <c r="V149" s="106"/>
      <c r="W149" s="106"/>
      <c r="X149" s="106"/>
      <c r="Y149" s="106"/>
      <c r="Z149" s="106"/>
      <c r="AA149" s="107"/>
      <c r="AB149" s="107"/>
      <c r="AC149" s="107"/>
      <c r="AD149" s="107"/>
      <c r="AE149" s="107"/>
      <c r="AF149" s="107"/>
      <c r="AG149" s="107"/>
      <c r="AH149" s="107"/>
      <c r="AI149" s="107"/>
      <c r="AJ149" s="107"/>
      <c r="AK149" s="107"/>
      <c r="AL149" s="107"/>
      <c r="AM149" s="107"/>
      <c r="AN149" s="107"/>
      <c r="AO149" s="106"/>
      <c r="AP149" s="106"/>
      <c r="AQ149" s="106"/>
      <c r="AR149" s="106"/>
      <c r="AS149" s="106"/>
      <c r="AT149" s="106"/>
      <c r="AU149" s="106"/>
      <c r="AV149" s="106"/>
      <c r="AW149" s="106"/>
      <c r="AX149" s="106"/>
      <c r="AY149" s="106"/>
      <c r="AZ149" s="106"/>
    </row>
    <row r="150" spans="1:52" ht="46.2" hidden="1">
      <c r="A150" s="87" t="s">
        <v>321</v>
      </c>
      <c r="B150" s="117">
        <v>2</v>
      </c>
      <c r="C150" s="109"/>
      <c r="D150" s="263"/>
      <c r="E150" s="110"/>
      <c r="F150" s="304"/>
      <c r="G150" s="281"/>
      <c r="H150" s="106"/>
      <c r="I150" s="106"/>
      <c r="J150" s="106"/>
      <c r="K150" s="106"/>
      <c r="L150" s="106"/>
      <c r="M150" s="106"/>
      <c r="N150" s="106"/>
      <c r="O150" s="106"/>
      <c r="P150" s="106"/>
      <c r="Q150" s="106"/>
      <c r="R150" s="106"/>
      <c r="S150" s="106"/>
      <c r="T150" s="106"/>
      <c r="U150" s="106"/>
      <c r="V150" s="106"/>
      <c r="W150" s="106"/>
      <c r="X150" s="106"/>
      <c r="Y150" s="106"/>
      <c r="Z150" s="106"/>
      <c r="AA150" s="107"/>
      <c r="AB150" s="107"/>
      <c r="AC150" s="107"/>
      <c r="AD150" s="107"/>
      <c r="AE150" s="107"/>
      <c r="AF150" s="107"/>
      <c r="AG150" s="107"/>
      <c r="AH150" s="107"/>
      <c r="AI150" s="107"/>
      <c r="AJ150" s="107"/>
      <c r="AK150" s="107"/>
      <c r="AL150" s="107"/>
      <c r="AM150" s="107"/>
      <c r="AN150" s="107"/>
      <c r="AO150" s="106"/>
      <c r="AP150" s="106"/>
      <c r="AQ150" s="106"/>
      <c r="AR150" s="106"/>
      <c r="AS150" s="106"/>
      <c r="AT150" s="106"/>
      <c r="AU150" s="106"/>
      <c r="AV150" s="106"/>
      <c r="AW150" s="106"/>
      <c r="AX150" s="106"/>
      <c r="AY150" s="106"/>
      <c r="AZ150" s="106"/>
    </row>
    <row r="151" spans="1:52" ht="23.4" hidden="1">
      <c r="A151" s="69" t="s">
        <v>281</v>
      </c>
      <c r="B151" s="156"/>
      <c r="C151" s="173"/>
      <c r="D151" s="265"/>
      <c r="E151" s="173"/>
      <c r="F151" s="306"/>
      <c r="G151" s="288"/>
      <c r="H151" s="106"/>
      <c r="I151" s="106"/>
      <c r="J151" s="106"/>
      <c r="K151" s="106"/>
      <c r="L151" s="106"/>
      <c r="M151" s="106"/>
      <c r="N151" s="106"/>
      <c r="O151" s="106"/>
      <c r="P151" s="106"/>
      <c r="Q151" s="106"/>
      <c r="R151" s="106"/>
      <c r="S151" s="106"/>
      <c r="T151" s="106"/>
      <c r="U151" s="106"/>
      <c r="V151" s="106"/>
      <c r="W151" s="106"/>
      <c r="X151" s="106"/>
      <c r="Y151" s="106"/>
      <c r="Z151" s="106"/>
      <c r="AA151" s="107"/>
      <c r="AB151" s="107"/>
      <c r="AC151" s="107"/>
      <c r="AD151" s="107"/>
      <c r="AE151" s="107"/>
      <c r="AF151" s="107"/>
      <c r="AG151" s="107"/>
      <c r="AH151" s="107"/>
      <c r="AI151" s="107"/>
      <c r="AJ151" s="107"/>
      <c r="AK151" s="107"/>
      <c r="AL151" s="107"/>
      <c r="AM151" s="107"/>
      <c r="AN151" s="107"/>
      <c r="AO151" s="106"/>
      <c r="AP151" s="106"/>
      <c r="AQ151" s="106"/>
      <c r="AR151" s="106"/>
      <c r="AS151" s="106"/>
      <c r="AT151" s="106"/>
      <c r="AU151" s="106"/>
      <c r="AV151" s="106"/>
      <c r="AW151" s="106"/>
      <c r="AX151" s="106"/>
      <c r="AY151" s="106"/>
      <c r="AZ151" s="106"/>
    </row>
    <row r="152" spans="1:52" ht="23.4" hidden="1">
      <c r="A152" s="82" t="s">
        <v>203</v>
      </c>
      <c r="B152" s="219">
        <v>5</v>
      </c>
      <c r="C152" s="188"/>
      <c r="D152" s="264"/>
      <c r="E152" s="188"/>
      <c r="F152" s="304"/>
      <c r="G152" s="281"/>
      <c r="H152" s="106"/>
      <c r="I152" s="106"/>
      <c r="J152" s="106"/>
      <c r="K152" s="106"/>
      <c r="L152" s="106"/>
      <c r="M152" s="106"/>
      <c r="N152" s="106"/>
      <c r="O152" s="106"/>
      <c r="P152" s="106"/>
      <c r="Q152" s="106"/>
      <c r="R152" s="106"/>
      <c r="S152" s="106"/>
      <c r="T152" s="106"/>
      <c r="U152" s="106"/>
      <c r="V152" s="106"/>
      <c r="W152" s="106"/>
      <c r="X152" s="106"/>
      <c r="Y152" s="106"/>
      <c r="Z152" s="106"/>
      <c r="AA152" s="107"/>
      <c r="AB152" s="107"/>
      <c r="AC152" s="107"/>
      <c r="AD152" s="107"/>
      <c r="AE152" s="107"/>
      <c r="AF152" s="107"/>
      <c r="AG152" s="107"/>
      <c r="AH152" s="107"/>
      <c r="AI152" s="107"/>
      <c r="AJ152" s="107"/>
      <c r="AK152" s="107"/>
      <c r="AL152" s="107"/>
      <c r="AM152" s="107"/>
      <c r="AN152" s="107"/>
      <c r="AO152" s="106"/>
      <c r="AP152" s="106"/>
      <c r="AQ152" s="106"/>
      <c r="AR152" s="106"/>
      <c r="AS152" s="106"/>
      <c r="AT152" s="106"/>
      <c r="AU152" s="106"/>
      <c r="AV152" s="106"/>
      <c r="AW152" s="106"/>
      <c r="AX152" s="106"/>
      <c r="AY152" s="106"/>
      <c r="AZ152" s="106"/>
    </row>
    <row r="153" spans="1:52" ht="23.4" hidden="1">
      <c r="A153" s="82" t="s">
        <v>204</v>
      </c>
      <c r="B153" s="219">
        <v>5</v>
      </c>
      <c r="C153" s="188"/>
      <c r="D153" s="264"/>
      <c r="E153" s="188"/>
      <c r="F153" s="304"/>
      <c r="G153" s="281"/>
      <c r="H153" s="106"/>
      <c r="I153" s="106"/>
      <c r="J153" s="106"/>
      <c r="K153" s="106"/>
      <c r="L153" s="106"/>
      <c r="M153" s="106"/>
      <c r="N153" s="106"/>
      <c r="O153" s="106"/>
      <c r="P153" s="106"/>
      <c r="Q153" s="106"/>
      <c r="R153" s="106"/>
      <c r="S153" s="106"/>
      <c r="T153" s="106"/>
      <c r="U153" s="106"/>
      <c r="V153" s="106"/>
      <c r="W153" s="106"/>
      <c r="X153" s="106"/>
      <c r="Y153" s="106"/>
      <c r="Z153" s="106"/>
      <c r="AA153" s="107"/>
      <c r="AB153" s="107"/>
      <c r="AC153" s="107"/>
      <c r="AD153" s="107"/>
      <c r="AE153" s="107"/>
      <c r="AF153" s="107"/>
      <c r="AG153" s="107"/>
      <c r="AH153" s="107"/>
      <c r="AI153" s="107"/>
      <c r="AJ153" s="107"/>
      <c r="AK153" s="107"/>
      <c r="AL153" s="107"/>
      <c r="AM153" s="107"/>
      <c r="AN153" s="107"/>
      <c r="AO153" s="106"/>
      <c r="AP153" s="106"/>
      <c r="AQ153" s="106"/>
      <c r="AR153" s="106"/>
      <c r="AS153" s="106"/>
      <c r="AT153" s="106"/>
      <c r="AU153" s="106"/>
      <c r="AV153" s="106"/>
      <c r="AW153" s="106"/>
      <c r="AX153" s="106"/>
      <c r="AY153" s="106"/>
      <c r="AZ153" s="106"/>
    </row>
    <row r="154" spans="1:52" ht="23.4" hidden="1">
      <c r="A154" s="101" t="s">
        <v>205</v>
      </c>
      <c r="B154" s="220">
        <v>5</v>
      </c>
      <c r="C154" s="188"/>
      <c r="D154" s="264"/>
      <c r="E154" s="188"/>
      <c r="F154" s="304"/>
      <c r="G154" s="281"/>
      <c r="H154" s="106"/>
      <c r="I154" s="106"/>
      <c r="J154" s="106"/>
      <c r="K154" s="106"/>
      <c r="L154" s="106"/>
      <c r="M154" s="106"/>
      <c r="N154" s="106"/>
      <c r="O154" s="106"/>
      <c r="P154" s="106"/>
      <c r="Q154" s="106"/>
      <c r="R154" s="106"/>
      <c r="S154" s="106"/>
      <c r="T154" s="106"/>
      <c r="U154" s="106"/>
      <c r="V154" s="106"/>
      <c r="W154" s="106"/>
      <c r="X154" s="106"/>
      <c r="Y154" s="106"/>
      <c r="Z154" s="106"/>
      <c r="AA154" s="107"/>
      <c r="AB154" s="107"/>
      <c r="AC154" s="107"/>
      <c r="AD154" s="107"/>
      <c r="AE154" s="107"/>
      <c r="AF154" s="107"/>
      <c r="AG154" s="107"/>
      <c r="AH154" s="107"/>
      <c r="AI154" s="107"/>
      <c r="AJ154" s="107"/>
      <c r="AK154" s="107"/>
      <c r="AL154" s="107"/>
      <c r="AM154" s="107"/>
      <c r="AN154" s="107"/>
      <c r="AO154" s="106"/>
      <c r="AP154" s="106"/>
      <c r="AQ154" s="106"/>
      <c r="AR154" s="106"/>
      <c r="AS154" s="106"/>
      <c r="AT154" s="106"/>
      <c r="AU154" s="106"/>
      <c r="AV154" s="106"/>
      <c r="AW154" s="106"/>
      <c r="AX154" s="106"/>
      <c r="AY154" s="106"/>
      <c r="AZ154" s="106"/>
    </row>
    <row r="155" spans="1:52" ht="57.6" hidden="1">
      <c r="A155" s="190" t="s">
        <v>283</v>
      </c>
      <c r="B155" s="219">
        <v>5</v>
      </c>
      <c r="C155" s="188"/>
      <c r="D155" s="264"/>
      <c r="E155" s="188"/>
      <c r="F155" s="304"/>
      <c r="G155" s="281"/>
      <c r="H155" s="106"/>
      <c r="I155" s="106"/>
      <c r="J155" s="106"/>
      <c r="K155" s="106"/>
      <c r="L155" s="106"/>
      <c r="M155" s="106"/>
      <c r="N155" s="106"/>
      <c r="O155" s="106"/>
      <c r="P155" s="106"/>
      <c r="Q155" s="106"/>
      <c r="R155" s="106"/>
      <c r="S155" s="106"/>
      <c r="T155" s="106"/>
      <c r="U155" s="106"/>
      <c r="V155" s="106"/>
      <c r="W155" s="106"/>
      <c r="X155" s="106"/>
      <c r="Y155" s="106"/>
      <c r="Z155" s="106"/>
      <c r="AA155" s="107"/>
      <c r="AB155" s="107"/>
      <c r="AC155" s="107"/>
      <c r="AD155" s="107"/>
      <c r="AE155" s="107"/>
      <c r="AF155" s="107"/>
      <c r="AG155" s="107"/>
      <c r="AH155" s="107"/>
      <c r="AI155" s="107"/>
      <c r="AJ155" s="107"/>
      <c r="AK155" s="107"/>
      <c r="AL155" s="107"/>
      <c r="AM155" s="107"/>
      <c r="AN155" s="107"/>
      <c r="AO155" s="106"/>
      <c r="AP155" s="106"/>
      <c r="AQ155" s="106"/>
      <c r="AR155" s="106"/>
      <c r="AS155" s="106"/>
      <c r="AT155" s="106"/>
      <c r="AU155" s="106"/>
      <c r="AV155" s="106"/>
      <c r="AW155" s="106"/>
      <c r="AX155" s="106"/>
      <c r="AY155" s="106"/>
      <c r="AZ155" s="106"/>
    </row>
    <row r="156" spans="1:52" hidden="1">
      <c r="A156" s="84" t="s">
        <v>206</v>
      </c>
      <c r="B156" s="218">
        <v>5</v>
      </c>
      <c r="C156" s="188"/>
      <c r="D156" s="264"/>
      <c r="E156" s="188"/>
      <c r="F156" s="304"/>
      <c r="G156" s="281"/>
      <c r="H156" s="106"/>
      <c r="I156" s="106"/>
      <c r="J156" s="106"/>
      <c r="K156" s="106"/>
      <c r="L156" s="106"/>
      <c r="M156" s="106"/>
      <c r="N156" s="106"/>
      <c r="O156" s="106"/>
      <c r="P156" s="106"/>
      <c r="Q156" s="106"/>
      <c r="R156" s="106"/>
      <c r="S156" s="106"/>
      <c r="T156" s="106"/>
      <c r="U156" s="106"/>
      <c r="V156" s="106"/>
      <c r="W156" s="106"/>
      <c r="X156" s="106"/>
      <c r="Y156" s="106"/>
      <c r="Z156" s="106"/>
      <c r="AA156" s="107"/>
      <c r="AB156" s="107"/>
      <c r="AC156" s="107"/>
      <c r="AD156" s="107"/>
      <c r="AE156" s="107"/>
      <c r="AF156" s="107"/>
      <c r="AG156" s="107"/>
      <c r="AH156" s="107"/>
      <c r="AI156" s="107"/>
      <c r="AJ156" s="107"/>
      <c r="AK156" s="107"/>
      <c r="AL156" s="107"/>
      <c r="AM156" s="107"/>
      <c r="AN156" s="107"/>
      <c r="AO156" s="106"/>
      <c r="AP156" s="106"/>
      <c r="AQ156" s="106"/>
      <c r="AR156" s="106"/>
      <c r="AS156" s="106"/>
      <c r="AT156" s="106"/>
      <c r="AU156" s="106"/>
      <c r="AV156" s="106"/>
      <c r="AW156" s="106"/>
      <c r="AX156" s="106"/>
      <c r="AY156" s="106"/>
      <c r="AZ156" s="106"/>
    </row>
    <row r="157" spans="1:52" ht="23.4" hidden="1">
      <c r="A157" s="82" t="s">
        <v>207</v>
      </c>
      <c r="B157" s="219">
        <v>5</v>
      </c>
      <c r="C157" s="188"/>
      <c r="D157" s="264"/>
      <c r="E157" s="188"/>
      <c r="F157" s="304"/>
      <c r="G157" s="281"/>
      <c r="H157" s="106"/>
      <c r="I157" s="106"/>
      <c r="J157" s="106"/>
      <c r="K157" s="106"/>
      <c r="L157" s="106"/>
      <c r="M157" s="106"/>
      <c r="N157" s="106"/>
      <c r="O157" s="106"/>
      <c r="P157" s="106"/>
      <c r="Q157" s="106"/>
      <c r="R157" s="106"/>
      <c r="S157" s="106"/>
      <c r="T157" s="106"/>
      <c r="U157" s="106"/>
      <c r="V157" s="106"/>
      <c r="W157" s="106"/>
      <c r="X157" s="106"/>
      <c r="Y157" s="106"/>
      <c r="Z157" s="106"/>
      <c r="AA157" s="107"/>
      <c r="AB157" s="107"/>
      <c r="AC157" s="107"/>
      <c r="AD157" s="107"/>
      <c r="AE157" s="107"/>
      <c r="AF157" s="107"/>
      <c r="AG157" s="107"/>
      <c r="AH157" s="107"/>
      <c r="AI157" s="107"/>
      <c r="AJ157" s="107"/>
      <c r="AK157" s="107"/>
      <c r="AL157" s="107"/>
      <c r="AM157" s="107"/>
      <c r="AN157" s="107"/>
      <c r="AO157" s="106"/>
      <c r="AP157" s="106"/>
      <c r="AQ157" s="106"/>
      <c r="AR157" s="106"/>
      <c r="AS157" s="106"/>
      <c r="AT157" s="106"/>
      <c r="AU157" s="106"/>
      <c r="AV157" s="106"/>
      <c r="AW157" s="106"/>
      <c r="AX157" s="106"/>
      <c r="AY157" s="106"/>
      <c r="AZ157" s="106"/>
    </row>
    <row r="158" spans="1:52" ht="23.4" hidden="1">
      <c r="A158" s="101" t="s">
        <v>208</v>
      </c>
      <c r="B158" s="166"/>
      <c r="C158" s="176"/>
      <c r="D158" s="274"/>
      <c r="E158" s="176"/>
      <c r="F158" s="306"/>
      <c r="G158" s="292"/>
      <c r="H158" s="106"/>
      <c r="I158" s="106"/>
      <c r="J158" s="106"/>
      <c r="K158" s="106"/>
      <c r="L158" s="106"/>
      <c r="M158" s="106"/>
      <c r="N158" s="106"/>
      <c r="O158" s="106"/>
      <c r="P158" s="106"/>
      <c r="Q158" s="106"/>
      <c r="R158" s="106"/>
      <c r="S158" s="106"/>
      <c r="T158" s="106"/>
      <c r="U158" s="106"/>
      <c r="V158" s="106"/>
      <c r="W158" s="106"/>
      <c r="X158" s="106"/>
      <c r="Y158" s="106"/>
      <c r="Z158" s="106"/>
      <c r="AA158" s="107"/>
      <c r="AB158" s="107"/>
      <c r="AC158" s="107"/>
      <c r="AD158" s="107"/>
      <c r="AE158" s="107"/>
      <c r="AF158" s="107"/>
      <c r="AG158" s="107"/>
      <c r="AH158" s="107"/>
      <c r="AI158" s="107"/>
      <c r="AJ158" s="107"/>
      <c r="AK158" s="107"/>
      <c r="AL158" s="107"/>
      <c r="AM158" s="107"/>
      <c r="AN158" s="107"/>
      <c r="AO158" s="106"/>
      <c r="AP158" s="106"/>
      <c r="AQ158" s="106"/>
      <c r="AR158" s="106"/>
      <c r="AS158" s="106"/>
      <c r="AT158" s="106"/>
      <c r="AU158" s="106"/>
      <c r="AV158" s="106"/>
      <c r="AW158" s="106"/>
      <c r="AX158" s="106"/>
      <c r="AY158" s="106"/>
      <c r="AZ158" s="106"/>
    </row>
    <row r="159" spans="1:52" hidden="1">
      <c r="A159" s="190" t="s">
        <v>209</v>
      </c>
      <c r="B159" s="219">
        <v>5</v>
      </c>
      <c r="C159" s="188"/>
      <c r="D159" s="264"/>
      <c r="E159" s="188"/>
      <c r="F159" s="304"/>
      <c r="G159" s="281"/>
      <c r="H159" s="106"/>
      <c r="I159" s="106"/>
      <c r="J159" s="106"/>
      <c r="K159" s="106"/>
      <c r="L159" s="106"/>
      <c r="M159" s="106"/>
      <c r="N159" s="106"/>
      <c r="O159" s="106"/>
      <c r="P159" s="106"/>
      <c r="Q159" s="106"/>
      <c r="R159" s="106"/>
      <c r="S159" s="106"/>
      <c r="T159" s="106"/>
      <c r="U159" s="106"/>
      <c r="V159" s="106"/>
      <c r="W159" s="106"/>
      <c r="X159" s="106"/>
      <c r="Y159" s="106"/>
      <c r="Z159" s="106"/>
      <c r="AA159" s="107"/>
      <c r="AB159" s="107"/>
      <c r="AC159" s="107"/>
      <c r="AD159" s="107"/>
      <c r="AE159" s="107"/>
      <c r="AF159" s="107"/>
      <c r="AG159" s="107"/>
      <c r="AH159" s="107"/>
      <c r="AI159" s="107"/>
      <c r="AJ159" s="107"/>
      <c r="AK159" s="107"/>
      <c r="AL159" s="107"/>
      <c r="AM159" s="107"/>
      <c r="AN159" s="107"/>
      <c r="AO159" s="106"/>
      <c r="AP159" s="106"/>
      <c r="AQ159" s="106"/>
      <c r="AR159" s="106"/>
      <c r="AS159" s="106"/>
      <c r="AT159" s="106"/>
      <c r="AU159" s="106"/>
      <c r="AV159" s="106"/>
      <c r="AW159" s="106"/>
      <c r="AX159" s="106"/>
      <c r="AY159" s="106"/>
      <c r="AZ159" s="106"/>
    </row>
    <row r="160" spans="1:52" hidden="1">
      <c r="A160" s="103" t="s">
        <v>210</v>
      </c>
      <c r="B160" s="221">
        <v>5</v>
      </c>
      <c r="C160" s="188"/>
      <c r="D160" s="264"/>
      <c r="E160" s="188"/>
      <c r="F160" s="304"/>
      <c r="G160" s="281"/>
      <c r="H160" s="106"/>
      <c r="I160" s="106"/>
      <c r="J160" s="106"/>
      <c r="K160" s="106"/>
      <c r="L160" s="106"/>
      <c r="M160" s="106"/>
      <c r="N160" s="106"/>
      <c r="O160" s="106"/>
      <c r="P160" s="106"/>
      <c r="Q160" s="106"/>
      <c r="R160" s="106"/>
      <c r="S160" s="106"/>
      <c r="T160" s="106"/>
      <c r="U160" s="106"/>
      <c r="V160" s="106"/>
      <c r="W160" s="106"/>
      <c r="X160" s="106"/>
      <c r="Y160" s="106"/>
      <c r="Z160" s="106"/>
      <c r="AA160" s="107"/>
      <c r="AB160" s="107"/>
      <c r="AC160" s="107"/>
      <c r="AD160" s="107"/>
      <c r="AE160" s="107"/>
      <c r="AF160" s="107"/>
      <c r="AG160" s="107"/>
      <c r="AH160" s="107"/>
      <c r="AI160" s="107"/>
      <c r="AJ160" s="107"/>
      <c r="AK160" s="107"/>
      <c r="AL160" s="107"/>
      <c r="AM160" s="107"/>
      <c r="AN160" s="107"/>
      <c r="AO160" s="106"/>
      <c r="AP160" s="106"/>
      <c r="AQ160" s="106"/>
      <c r="AR160" s="106"/>
      <c r="AS160" s="106"/>
      <c r="AT160" s="106"/>
      <c r="AU160" s="106"/>
      <c r="AV160" s="106"/>
      <c r="AW160" s="106"/>
      <c r="AX160" s="106"/>
      <c r="AY160" s="106"/>
      <c r="AZ160" s="106"/>
    </row>
    <row r="161" spans="1:52" ht="23.4" hidden="1">
      <c r="A161" s="82" t="s">
        <v>211</v>
      </c>
      <c r="B161" s="219">
        <v>5</v>
      </c>
      <c r="C161" s="188"/>
      <c r="D161" s="264"/>
      <c r="E161" s="188"/>
      <c r="F161" s="304"/>
      <c r="G161" s="281"/>
      <c r="H161" s="106"/>
      <c r="I161" s="106"/>
      <c r="J161" s="106"/>
      <c r="K161" s="106"/>
      <c r="L161" s="106"/>
      <c r="M161" s="106"/>
      <c r="N161" s="106"/>
      <c r="O161" s="106"/>
      <c r="P161" s="106"/>
      <c r="Q161" s="106"/>
      <c r="R161" s="106"/>
      <c r="S161" s="106"/>
      <c r="T161" s="106"/>
      <c r="U161" s="106"/>
      <c r="V161" s="106"/>
      <c r="W161" s="106"/>
      <c r="X161" s="106"/>
      <c r="Y161" s="106"/>
      <c r="Z161" s="106"/>
      <c r="AA161" s="107"/>
      <c r="AB161" s="107"/>
      <c r="AC161" s="107"/>
      <c r="AD161" s="107"/>
      <c r="AE161" s="107"/>
      <c r="AF161" s="107"/>
      <c r="AG161" s="107"/>
      <c r="AH161" s="107"/>
      <c r="AI161" s="107"/>
      <c r="AJ161" s="107"/>
      <c r="AK161" s="107"/>
      <c r="AL161" s="107"/>
      <c r="AM161" s="107"/>
      <c r="AN161" s="107"/>
      <c r="AO161" s="106"/>
      <c r="AP161" s="106"/>
      <c r="AQ161" s="106"/>
      <c r="AR161" s="106"/>
      <c r="AS161" s="106"/>
      <c r="AT161" s="106"/>
      <c r="AU161" s="106"/>
      <c r="AV161" s="106"/>
      <c r="AW161" s="106"/>
      <c r="AX161" s="106"/>
      <c r="AY161" s="106"/>
      <c r="AZ161" s="106"/>
    </row>
    <row r="162" spans="1:52" hidden="1">
      <c r="A162" s="84" t="s">
        <v>212</v>
      </c>
      <c r="B162" s="161"/>
      <c r="C162" s="171"/>
      <c r="D162" s="275"/>
      <c r="E162" s="171"/>
      <c r="F162" s="306"/>
      <c r="G162" s="293"/>
      <c r="H162" s="106"/>
      <c r="I162" s="106"/>
      <c r="J162" s="106"/>
      <c r="K162" s="106"/>
      <c r="L162" s="106"/>
      <c r="M162" s="106"/>
      <c r="N162" s="106"/>
      <c r="O162" s="106"/>
      <c r="P162" s="106"/>
      <c r="Q162" s="106"/>
      <c r="R162" s="106"/>
      <c r="S162" s="106"/>
      <c r="T162" s="106"/>
      <c r="U162" s="106"/>
      <c r="V162" s="106"/>
      <c r="W162" s="106"/>
      <c r="X162" s="106"/>
      <c r="Y162" s="106"/>
      <c r="Z162" s="106"/>
      <c r="AA162" s="107"/>
      <c r="AB162" s="107"/>
      <c r="AC162" s="107"/>
      <c r="AD162" s="107"/>
      <c r="AE162" s="107"/>
      <c r="AF162" s="107"/>
      <c r="AG162" s="107"/>
      <c r="AH162" s="107"/>
      <c r="AI162" s="107"/>
      <c r="AJ162" s="107"/>
      <c r="AK162" s="107"/>
      <c r="AL162" s="107"/>
      <c r="AM162" s="107"/>
      <c r="AN162" s="107"/>
      <c r="AO162" s="106"/>
      <c r="AP162" s="106"/>
      <c r="AQ162" s="106"/>
      <c r="AR162" s="106"/>
      <c r="AS162" s="106"/>
      <c r="AT162" s="106"/>
      <c r="AU162" s="106"/>
      <c r="AV162" s="106"/>
      <c r="AW162" s="106"/>
      <c r="AX162" s="106"/>
      <c r="AY162" s="106"/>
      <c r="AZ162" s="106"/>
    </row>
    <row r="163" spans="1:52" hidden="1">
      <c r="A163" s="82" t="s">
        <v>213</v>
      </c>
      <c r="B163" s="220">
        <v>5</v>
      </c>
      <c r="C163" s="188"/>
      <c r="D163" s="264"/>
      <c r="E163" s="188"/>
      <c r="F163" s="304"/>
      <c r="G163" s="281"/>
      <c r="H163" s="106"/>
      <c r="I163" s="106"/>
      <c r="J163" s="106"/>
      <c r="K163" s="106"/>
      <c r="L163" s="106"/>
      <c r="M163" s="106"/>
      <c r="N163" s="106"/>
      <c r="O163" s="106"/>
      <c r="P163" s="106"/>
      <c r="Q163" s="106"/>
      <c r="R163" s="106"/>
      <c r="S163" s="106"/>
      <c r="T163" s="106"/>
      <c r="U163" s="106"/>
      <c r="V163" s="106"/>
      <c r="W163" s="106"/>
      <c r="X163" s="106"/>
      <c r="Y163" s="106"/>
      <c r="Z163" s="106"/>
      <c r="AA163" s="107"/>
      <c r="AB163" s="107"/>
      <c r="AC163" s="107"/>
      <c r="AD163" s="107"/>
      <c r="AE163" s="107"/>
      <c r="AF163" s="107"/>
      <c r="AG163" s="107"/>
      <c r="AH163" s="107"/>
      <c r="AI163" s="107"/>
      <c r="AJ163" s="107"/>
      <c r="AK163" s="107"/>
      <c r="AL163" s="107"/>
      <c r="AM163" s="107"/>
      <c r="AN163" s="107"/>
      <c r="AO163" s="106"/>
      <c r="AP163" s="106"/>
      <c r="AQ163" s="106"/>
      <c r="AR163" s="106"/>
      <c r="AS163" s="106"/>
      <c r="AT163" s="106"/>
      <c r="AU163" s="106"/>
      <c r="AV163" s="106"/>
      <c r="AW163" s="106"/>
      <c r="AX163" s="106"/>
      <c r="AY163" s="106"/>
      <c r="AZ163" s="106"/>
    </row>
    <row r="164" spans="1:52" hidden="1">
      <c r="A164" s="82" t="s">
        <v>214</v>
      </c>
      <c r="B164" s="119"/>
      <c r="C164" s="112"/>
      <c r="D164" s="276"/>
      <c r="E164" s="112"/>
      <c r="F164" s="306"/>
      <c r="G164" s="294"/>
      <c r="H164" s="106"/>
      <c r="I164" s="106"/>
      <c r="J164" s="106"/>
      <c r="K164" s="106"/>
      <c r="L164" s="106"/>
      <c r="M164" s="106"/>
      <c r="N164" s="106"/>
      <c r="O164" s="106"/>
      <c r="P164" s="106"/>
      <c r="Q164" s="106"/>
      <c r="R164" s="106"/>
      <c r="S164" s="106"/>
      <c r="T164" s="106"/>
      <c r="U164" s="106"/>
      <c r="V164" s="106"/>
      <c r="W164" s="106"/>
      <c r="X164" s="106"/>
      <c r="Y164" s="106"/>
      <c r="Z164" s="106"/>
      <c r="AA164" s="107"/>
      <c r="AB164" s="107"/>
      <c r="AC164" s="107"/>
      <c r="AD164" s="107"/>
      <c r="AE164" s="107"/>
      <c r="AF164" s="107"/>
      <c r="AG164" s="107"/>
      <c r="AH164" s="107"/>
      <c r="AI164" s="107"/>
      <c r="AJ164" s="107"/>
      <c r="AK164" s="107"/>
      <c r="AL164" s="107"/>
      <c r="AM164" s="107"/>
      <c r="AN164" s="107"/>
      <c r="AO164" s="106"/>
      <c r="AP164" s="106"/>
      <c r="AQ164" s="106"/>
      <c r="AR164" s="106"/>
      <c r="AS164" s="106"/>
      <c r="AT164" s="106"/>
      <c r="AU164" s="106"/>
      <c r="AV164" s="106"/>
      <c r="AW164" s="106"/>
      <c r="AX164" s="106"/>
      <c r="AY164" s="106"/>
      <c r="AZ164" s="106"/>
    </row>
    <row r="165" spans="1:52" ht="23.4">
      <c r="A165" s="82" t="s">
        <v>215</v>
      </c>
      <c r="B165" s="124">
        <v>1</v>
      </c>
      <c r="C165" s="109"/>
      <c r="D165" s="267"/>
      <c r="E165" s="109"/>
      <c r="F165" s="304"/>
      <c r="G165" s="295"/>
      <c r="H165" s="106"/>
      <c r="I165" s="106"/>
      <c r="J165" s="106"/>
      <c r="K165" s="106"/>
      <c r="L165" s="106"/>
      <c r="M165" s="106"/>
      <c r="N165" s="106"/>
      <c r="O165" s="106"/>
      <c r="P165" s="106"/>
      <c r="Q165" s="106"/>
      <c r="R165" s="106"/>
      <c r="S165" s="106"/>
      <c r="T165" s="106"/>
      <c r="U165" s="106"/>
      <c r="V165" s="106"/>
      <c r="W165" s="106"/>
      <c r="X165" s="106"/>
      <c r="Y165" s="106"/>
      <c r="Z165" s="106"/>
      <c r="AA165" s="107"/>
      <c r="AB165" s="107"/>
      <c r="AC165" s="107"/>
      <c r="AD165" s="107"/>
      <c r="AE165" s="107"/>
      <c r="AF165" s="107"/>
      <c r="AG165" s="107"/>
      <c r="AH165" s="107"/>
      <c r="AI165" s="107"/>
      <c r="AJ165" s="107"/>
      <c r="AK165" s="107"/>
      <c r="AL165" s="107"/>
      <c r="AM165" s="107"/>
      <c r="AN165" s="107"/>
      <c r="AO165" s="106"/>
      <c r="AP165" s="106"/>
      <c r="AQ165" s="106"/>
      <c r="AR165" s="106"/>
      <c r="AS165" s="106"/>
      <c r="AT165" s="106"/>
      <c r="AU165" s="106"/>
      <c r="AV165" s="106"/>
      <c r="AW165" s="106"/>
      <c r="AX165" s="106"/>
      <c r="AY165" s="106"/>
      <c r="AZ165" s="106"/>
    </row>
    <row r="166" spans="1:52" ht="23.4">
      <c r="A166" s="82" t="s">
        <v>216</v>
      </c>
      <c r="B166" s="116">
        <v>1</v>
      </c>
      <c r="C166" s="109"/>
      <c r="D166" s="263"/>
      <c r="E166" s="110"/>
      <c r="F166" s="304"/>
      <c r="G166" s="281"/>
      <c r="H166" s="106"/>
      <c r="I166" s="106"/>
      <c r="J166" s="106"/>
      <c r="K166" s="106"/>
      <c r="L166" s="106"/>
      <c r="M166" s="106"/>
      <c r="N166" s="106"/>
      <c r="O166" s="106"/>
      <c r="P166" s="106"/>
      <c r="Q166" s="106"/>
      <c r="R166" s="106"/>
      <c r="S166" s="106"/>
      <c r="T166" s="106"/>
      <c r="U166" s="106"/>
      <c r="V166" s="106"/>
      <c r="W166" s="106"/>
      <c r="X166" s="106"/>
      <c r="Y166" s="106"/>
      <c r="Z166" s="106"/>
      <c r="AA166" s="107"/>
      <c r="AB166" s="107"/>
      <c r="AC166" s="107"/>
      <c r="AD166" s="107"/>
      <c r="AE166" s="107"/>
      <c r="AF166" s="107"/>
      <c r="AG166" s="107"/>
      <c r="AH166" s="107"/>
      <c r="AI166" s="107"/>
      <c r="AJ166" s="107"/>
      <c r="AK166" s="107"/>
      <c r="AL166" s="107"/>
      <c r="AM166" s="107"/>
      <c r="AN166" s="107"/>
      <c r="AO166" s="106"/>
      <c r="AP166" s="106"/>
      <c r="AQ166" s="106"/>
      <c r="AR166" s="106"/>
      <c r="AS166" s="106"/>
      <c r="AT166" s="106"/>
      <c r="AU166" s="106"/>
      <c r="AV166" s="106"/>
      <c r="AW166" s="106"/>
      <c r="AX166" s="106"/>
      <c r="AY166" s="106"/>
      <c r="AZ166" s="106"/>
    </row>
    <row r="167" spans="1:52" ht="69" hidden="1">
      <c r="A167" s="70" t="s">
        <v>339</v>
      </c>
      <c r="B167" s="156"/>
      <c r="C167" s="173"/>
      <c r="D167" s="265"/>
      <c r="E167" s="181"/>
      <c r="F167" s="306"/>
      <c r="G167" s="296"/>
      <c r="H167" s="106"/>
      <c r="I167" s="106"/>
      <c r="J167" s="106"/>
      <c r="K167" s="106"/>
      <c r="L167" s="106"/>
      <c r="M167" s="106"/>
      <c r="N167" s="106"/>
      <c r="O167" s="106"/>
      <c r="P167" s="106"/>
      <c r="Q167" s="106"/>
      <c r="R167" s="106"/>
      <c r="S167" s="106"/>
      <c r="T167" s="106"/>
      <c r="U167" s="106"/>
      <c r="V167" s="106"/>
      <c r="W167" s="106"/>
      <c r="X167" s="106"/>
      <c r="Y167" s="106"/>
      <c r="Z167" s="106"/>
      <c r="AA167" s="107"/>
      <c r="AB167" s="107"/>
      <c r="AC167" s="107"/>
      <c r="AD167" s="107"/>
      <c r="AE167" s="107"/>
      <c r="AF167" s="107"/>
      <c r="AG167" s="107"/>
      <c r="AH167" s="107"/>
      <c r="AI167" s="107"/>
      <c r="AJ167" s="107"/>
      <c r="AK167" s="107"/>
      <c r="AL167" s="107"/>
      <c r="AM167" s="107"/>
      <c r="AN167" s="107"/>
      <c r="AO167" s="106"/>
      <c r="AP167" s="106"/>
      <c r="AQ167" s="106"/>
      <c r="AR167" s="106"/>
      <c r="AS167" s="106"/>
      <c r="AT167" s="106"/>
      <c r="AU167" s="106"/>
      <c r="AV167" s="106"/>
      <c r="AW167" s="106"/>
      <c r="AX167" s="106"/>
      <c r="AY167" s="106"/>
      <c r="AZ167" s="106"/>
    </row>
    <row r="168" spans="1:52" ht="46.2" hidden="1">
      <c r="A168" s="90" t="s">
        <v>329</v>
      </c>
      <c r="B168" s="121">
        <v>2</v>
      </c>
      <c r="C168" s="109"/>
      <c r="D168" s="266"/>
      <c r="E168" s="111"/>
      <c r="F168" s="304"/>
      <c r="G168" s="283"/>
      <c r="H168" s="106"/>
      <c r="I168" s="106"/>
      <c r="J168" s="106"/>
      <c r="K168" s="106"/>
      <c r="L168" s="106"/>
      <c r="M168" s="106"/>
      <c r="N168" s="106"/>
      <c r="O168" s="106"/>
      <c r="P168" s="106"/>
      <c r="Q168" s="106"/>
      <c r="R168" s="106"/>
      <c r="S168" s="106"/>
      <c r="T168" s="106"/>
      <c r="U168" s="106"/>
      <c r="V168" s="106"/>
      <c r="W168" s="106"/>
      <c r="X168" s="106"/>
      <c r="Y168" s="106"/>
      <c r="Z168" s="106"/>
      <c r="AA168" s="107"/>
      <c r="AB168" s="107"/>
      <c r="AC168" s="107"/>
      <c r="AD168" s="107"/>
      <c r="AE168" s="107"/>
      <c r="AF168" s="107"/>
      <c r="AG168" s="107"/>
      <c r="AH168" s="107"/>
      <c r="AI168" s="107"/>
      <c r="AJ168" s="107"/>
      <c r="AK168" s="107"/>
      <c r="AL168" s="107"/>
      <c r="AM168" s="107"/>
      <c r="AN168" s="107"/>
      <c r="AO168" s="106"/>
      <c r="AP168" s="106"/>
      <c r="AQ168" s="106"/>
      <c r="AR168" s="106"/>
      <c r="AS168" s="106"/>
      <c r="AT168" s="106"/>
      <c r="AU168" s="106"/>
      <c r="AV168" s="106"/>
      <c r="AW168" s="106"/>
      <c r="AX168" s="106"/>
      <c r="AY168" s="106"/>
      <c r="AZ168" s="106"/>
    </row>
    <row r="169" spans="1:52" ht="80.400000000000006" hidden="1">
      <c r="A169" s="194" t="s">
        <v>296</v>
      </c>
      <c r="B169" s="203">
        <v>2</v>
      </c>
      <c r="C169" s="109"/>
      <c r="D169" s="264"/>
      <c r="E169" s="188"/>
      <c r="F169" s="304"/>
      <c r="G169" s="281"/>
      <c r="H169" s="106"/>
      <c r="I169" s="106"/>
      <c r="J169" s="106"/>
      <c r="K169" s="106"/>
      <c r="L169" s="106"/>
      <c r="M169" s="106"/>
      <c r="N169" s="106"/>
      <c r="O169" s="106"/>
      <c r="P169" s="106"/>
      <c r="Q169" s="106"/>
      <c r="R169" s="106"/>
      <c r="S169" s="106"/>
      <c r="T169" s="106"/>
      <c r="U169" s="106"/>
      <c r="V169" s="106"/>
      <c r="W169" s="106"/>
      <c r="X169" s="106"/>
      <c r="Y169" s="106"/>
      <c r="Z169" s="106"/>
      <c r="AA169" s="107"/>
      <c r="AB169" s="107"/>
      <c r="AC169" s="107"/>
      <c r="AD169" s="107"/>
      <c r="AE169" s="107"/>
      <c r="AF169" s="107"/>
      <c r="AG169" s="107"/>
      <c r="AH169" s="107"/>
      <c r="AI169" s="107"/>
      <c r="AJ169" s="107"/>
      <c r="AK169" s="107"/>
      <c r="AL169" s="107"/>
      <c r="AM169" s="107"/>
      <c r="AN169" s="107"/>
      <c r="AO169" s="106"/>
      <c r="AP169" s="106"/>
      <c r="AQ169" s="106"/>
      <c r="AR169" s="106"/>
      <c r="AS169" s="106"/>
      <c r="AT169" s="106"/>
      <c r="AU169" s="106"/>
      <c r="AV169" s="106"/>
      <c r="AW169" s="106"/>
      <c r="AX169" s="106"/>
      <c r="AY169" s="106"/>
      <c r="AZ169" s="106"/>
    </row>
    <row r="170" spans="1:52" ht="103.2" hidden="1">
      <c r="A170" s="152" t="s">
        <v>330</v>
      </c>
      <c r="B170" s="213">
        <v>2</v>
      </c>
      <c r="C170" s="109"/>
      <c r="D170" s="277"/>
      <c r="E170" s="207"/>
      <c r="F170" s="304"/>
      <c r="G170" s="297"/>
      <c r="H170" s="106"/>
      <c r="I170" s="106"/>
      <c r="J170" s="106"/>
      <c r="K170" s="106"/>
      <c r="L170" s="106"/>
      <c r="M170" s="106"/>
      <c r="N170" s="106"/>
      <c r="O170" s="106"/>
      <c r="P170" s="106"/>
      <c r="Q170" s="106"/>
      <c r="R170" s="106"/>
      <c r="S170" s="106"/>
      <c r="T170" s="106"/>
      <c r="U170" s="106"/>
      <c r="V170" s="106"/>
      <c r="W170" s="106"/>
      <c r="X170" s="106"/>
      <c r="Y170" s="106"/>
      <c r="Z170" s="106"/>
      <c r="AA170" s="107"/>
      <c r="AB170" s="107"/>
      <c r="AC170" s="107"/>
      <c r="AD170" s="107"/>
      <c r="AE170" s="107"/>
      <c r="AF170" s="107"/>
      <c r="AG170" s="107"/>
      <c r="AH170" s="107"/>
      <c r="AI170" s="107"/>
      <c r="AJ170" s="107"/>
      <c r="AK170" s="107"/>
      <c r="AL170" s="107"/>
      <c r="AM170" s="107"/>
      <c r="AN170" s="107"/>
      <c r="AO170" s="106"/>
      <c r="AP170" s="106"/>
      <c r="AQ170" s="106"/>
      <c r="AR170" s="106"/>
      <c r="AS170" s="106"/>
      <c r="AT170" s="106"/>
      <c r="AU170" s="106"/>
      <c r="AV170" s="106"/>
      <c r="AW170" s="106"/>
      <c r="AX170" s="106"/>
      <c r="AY170" s="106"/>
      <c r="AZ170" s="106"/>
    </row>
    <row r="171" spans="1:52" ht="23.4" hidden="1">
      <c r="A171" s="102" t="s">
        <v>217</v>
      </c>
      <c r="B171" s="219">
        <v>5</v>
      </c>
      <c r="C171" s="188"/>
      <c r="D171" s="264"/>
      <c r="E171" s="188"/>
      <c r="F171" s="304"/>
      <c r="G171" s="281"/>
      <c r="H171" s="106"/>
      <c r="I171" s="106"/>
      <c r="J171" s="106"/>
      <c r="K171" s="106"/>
      <c r="L171" s="106"/>
      <c r="M171" s="106"/>
      <c r="N171" s="106"/>
      <c r="O171" s="106"/>
      <c r="P171" s="106"/>
      <c r="Q171" s="106"/>
      <c r="R171" s="106"/>
      <c r="S171" s="106"/>
      <c r="T171" s="106"/>
      <c r="U171" s="106"/>
      <c r="V171" s="106"/>
      <c r="W171" s="106"/>
      <c r="X171" s="106"/>
      <c r="Y171" s="106"/>
      <c r="Z171" s="106"/>
      <c r="AA171" s="107"/>
      <c r="AB171" s="107"/>
      <c r="AC171" s="107"/>
      <c r="AD171" s="107"/>
      <c r="AE171" s="107"/>
      <c r="AF171" s="107"/>
      <c r="AG171" s="107"/>
      <c r="AH171" s="107"/>
      <c r="AI171" s="107"/>
      <c r="AJ171" s="107"/>
      <c r="AK171" s="107"/>
      <c r="AL171" s="107"/>
      <c r="AM171" s="107"/>
      <c r="AN171" s="107"/>
      <c r="AO171" s="106"/>
      <c r="AP171" s="106"/>
      <c r="AQ171" s="106"/>
      <c r="AR171" s="106"/>
      <c r="AS171" s="106"/>
      <c r="AT171" s="106"/>
      <c r="AU171" s="106"/>
      <c r="AV171" s="106"/>
      <c r="AW171" s="106"/>
      <c r="AX171" s="106"/>
      <c r="AY171" s="106"/>
      <c r="AZ171" s="106"/>
    </row>
    <row r="172" spans="1:52" ht="27.6" hidden="1">
      <c r="A172" s="155" t="s">
        <v>73</v>
      </c>
      <c r="B172" s="156"/>
      <c r="C172" s="173"/>
      <c r="D172" s="265"/>
      <c r="E172" s="181"/>
      <c r="F172" s="306"/>
      <c r="G172" s="296"/>
      <c r="H172" s="106"/>
      <c r="I172" s="106"/>
      <c r="J172" s="106"/>
      <c r="K172" s="106"/>
      <c r="L172" s="106"/>
      <c r="M172" s="106"/>
      <c r="N172" s="106"/>
      <c r="O172" s="106"/>
      <c r="P172" s="106"/>
      <c r="Q172" s="106"/>
      <c r="R172" s="106"/>
      <c r="S172" s="106"/>
      <c r="T172" s="106"/>
      <c r="U172" s="106"/>
      <c r="V172" s="106"/>
      <c r="W172" s="106"/>
      <c r="X172" s="106"/>
      <c r="Y172" s="106"/>
      <c r="Z172" s="106"/>
      <c r="AA172" s="107"/>
      <c r="AB172" s="107"/>
      <c r="AC172" s="107"/>
      <c r="AD172" s="107"/>
      <c r="AE172" s="107"/>
      <c r="AF172" s="107"/>
      <c r="AG172" s="107"/>
      <c r="AH172" s="107"/>
      <c r="AI172" s="107"/>
      <c r="AJ172" s="107"/>
      <c r="AK172" s="107"/>
      <c r="AL172" s="107"/>
      <c r="AM172" s="107"/>
      <c r="AN172" s="107"/>
      <c r="AO172" s="106"/>
      <c r="AP172" s="106"/>
      <c r="AQ172" s="106"/>
      <c r="AR172" s="106"/>
      <c r="AS172" s="106"/>
      <c r="AT172" s="106"/>
      <c r="AU172" s="106"/>
      <c r="AV172" s="106"/>
      <c r="AW172" s="106"/>
      <c r="AX172" s="106"/>
      <c r="AY172" s="106"/>
      <c r="AZ172" s="106"/>
    </row>
    <row r="173" spans="1:52" hidden="1">
      <c r="A173" s="82" t="s">
        <v>218</v>
      </c>
      <c r="B173" s="130">
        <v>4</v>
      </c>
      <c r="C173" s="110"/>
      <c r="D173" s="263"/>
      <c r="E173" s="110"/>
      <c r="F173" s="304"/>
      <c r="G173" s="281"/>
      <c r="H173" s="106"/>
      <c r="I173" s="106"/>
      <c r="J173" s="106"/>
      <c r="K173" s="106"/>
      <c r="L173" s="106"/>
      <c r="M173" s="106"/>
      <c r="N173" s="106"/>
      <c r="O173" s="106"/>
      <c r="P173" s="106"/>
      <c r="Q173" s="106"/>
      <c r="R173" s="106"/>
      <c r="S173" s="106"/>
      <c r="T173" s="106"/>
      <c r="U173" s="106"/>
      <c r="V173" s="106"/>
      <c r="W173" s="106"/>
      <c r="X173" s="106"/>
      <c r="Y173" s="106"/>
      <c r="Z173" s="106"/>
      <c r="AA173" s="107"/>
      <c r="AB173" s="107"/>
      <c r="AC173" s="107"/>
      <c r="AD173" s="107"/>
      <c r="AE173" s="107"/>
      <c r="AF173" s="107"/>
      <c r="AG173" s="107"/>
      <c r="AH173" s="107"/>
      <c r="AI173" s="107"/>
      <c r="AJ173" s="107"/>
      <c r="AK173" s="107"/>
      <c r="AL173" s="107"/>
      <c r="AM173" s="107"/>
      <c r="AN173" s="107"/>
      <c r="AO173" s="106"/>
      <c r="AP173" s="106"/>
      <c r="AQ173" s="106"/>
      <c r="AR173" s="106"/>
      <c r="AS173" s="106"/>
      <c r="AT173" s="106"/>
      <c r="AU173" s="106"/>
      <c r="AV173" s="106"/>
      <c r="AW173" s="106"/>
      <c r="AX173" s="106"/>
      <c r="AY173" s="106"/>
      <c r="AZ173" s="106"/>
    </row>
    <row r="174" spans="1:52" ht="23.4" hidden="1">
      <c r="A174" s="82" t="s">
        <v>219</v>
      </c>
      <c r="B174" s="156"/>
      <c r="C174" s="173"/>
      <c r="D174" s="265"/>
      <c r="E174" s="181"/>
      <c r="F174" s="306"/>
      <c r="G174" s="296"/>
      <c r="H174" s="106"/>
      <c r="I174" s="106"/>
      <c r="J174" s="106"/>
      <c r="K174" s="106"/>
      <c r="L174" s="106"/>
      <c r="M174" s="106"/>
      <c r="N174" s="106"/>
      <c r="O174" s="106"/>
      <c r="P174" s="106"/>
      <c r="Q174" s="106"/>
      <c r="R174" s="106"/>
      <c r="S174" s="106"/>
      <c r="T174" s="106"/>
      <c r="U174" s="106"/>
      <c r="V174" s="106"/>
      <c r="W174" s="106"/>
      <c r="X174" s="106"/>
      <c r="Y174" s="106"/>
      <c r="Z174" s="106"/>
      <c r="AA174" s="107"/>
      <c r="AB174" s="107"/>
      <c r="AC174" s="107"/>
      <c r="AD174" s="107"/>
      <c r="AE174" s="107"/>
      <c r="AF174" s="107"/>
      <c r="AG174" s="107"/>
      <c r="AH174" s="107"/>
      <c r="AI174" s="107"/>
      <c r="AJ174" s="107"/>
      <c r="AK174" s="107"/>
      <c r="AL174" s="107"/>
      <c r="AM174" s="107"/>
      <c r="AN174" s="107"/>
      <c r="AO174" s="106"/>
      <c r="AP174" s="106"/>
      <c r="AQ174" s="106"/>
      <c r="AR174" s="106"/>
      <c r="AS174" s="106"/>
      <c r="AT174" s="106"/>
      <c r="AU174" s="106"/>
      <c r="AV174" s="106"/>
      <c r="AW174" s="106"/>
      <c r="AX174" s="106"/>
      <c r="AY174" s="106"/>
      <c r="AZ174" s="106"/>
    </row>
    <row r="175" spans="1:52" hidden="1">
      <c r="A175" s="82" t="s">
        <v>220</v>
      </c>
      <c r="B175" s="130">
        <v>4</v>
      </c>
      <c r="C175" s="110"/>
      <c r="D175" s="263"/>
      <c r="E175" s="110"/>
      <c r="F175" s="304"/>
      <c r="G175" s="281"/>
      <c r="H175" s="106"/>
      <c r="I175" s="106"/>
      <c r="J175" s="106"/>
      <c r="K175" s="106"/>
      <c r="L175" s="106"/>
      <c r="M175" s="106"/>
      <c r="N175" s="106"/>
      <c r="O175" s="106"/>
      <c r="P175" s="106"/>
      <c r="Q175" s="106"/>
      <c r="R175" s="106"/>
      <c r="S175" s="106"/>
      <c r="T175" s="106"/>
      <c r="U175" s="106"/>
      <c r="V175" s="106"/>
      <c r="W175" s="106"/>
      <c r="X175" s="106"/>
      <c r="Y175" s="106"/>
      <c r="Z175" s="106"/>
      <c r="AA175" s="107"/>
      <c r="AB175" s="107"/>
      <c r="AC175" s="107"/>
      <c r="AD175" s="107"/>
      <c r="AE175" s="107"/>
      <c r="AF175" s="107"/>
      <c r="AG175" s="107"/>
      <c r="AH175" s="107"/>
      <c r="AI175" s="107"/>
      <c r="AJ175" s="107"/>
      <c r="AK175" s="107"/>
      <c r="AL175" s="107"/>
      <c r="AM175" s="107"/>
      <c r="AN175" s="107"/>
      <c r="AO175" s="106"/>
      <c r="AP175" s="106"/>
      <c r="AQ175" s="106"/>
      <c r="AR175" s="106"/>
      <c r="AS175" s="106"/>
      <c r="AT175" s="106"/>
      <c r="AU175" s="106"/>
      <c r="AV175" s="106"/>
      <c r="AW175" s="106"/>
      <c r="AX175" s="106"/>
      <c r="AY175" s="106"/>
      <c r="AZ175" s="106"/>
    </row>
    <row r="176" spans="1:52" hidden="1">
      <c r="A176" s="82" t="s">
        <v>221</v>
      </c>
      <c r="B176" s="130">
        <v>4</v>
      </c>
      <c r="C176" s="110"/>
      <c r="D176" s="263"/>
      <c r="E176" s="110"/>
      <c r="F176" s="304"/>
      <c r="G176" s="281"/>
      <c r="H176" s="106"/>
      <c r="I176" s="106"/>
      <c r="J176" s="106"/>
      <c r="K176" s="106"/>
      <c r="L176" s="106"/>
      <c r="M176" s="106"/>
      <c r="N176" s="106"/>
      <c r="O176" s="106"/>
      <c r="P176" s="106"/>
      <c r="Q176" s="106"/>
      <c r="R176" s="106"/>
      <c r="S176" s="106"/>
      <c r="T176" s="106"/>
      <c r="U176" s="106"/>
      <c r="V176" s="106"/>
      <c r="W176" s="106"/>
      <c r="X176" s="106"/>
      <c r="Y176" s="106"/>
      <c r="Z176" s="106"/>
      <c r="AA176" s="107"/>
      <c r="AB176" s="107"/>
      <c r="AC176" s="107"/>
      <c r="AD176" s="107"/>
      <c r="AE176" s="107"/>
      <c r="AF176" s="107"/>
      <c r="AG176" s="107"/>
      <c r="AH176" s="107"/>
      <c r="AI176" s="107"/>
      <c r="AJ176" s="107"/>
      <c r="AK176" s="107"/>
      <c r="AL176" s="107"/>
      <c r="AM176" s="107"/>
      <c r="AN176" s="107"/>
      <c r="AO176" s="106"/>
      <c r="AP176" s="106"/>
      <c r="AQ176" s="106"/>
      <c r="AR176" s="106"/>
      <c r="AS176" s="106"/>
      <c r="AT176" s="106"/>
      <c r="AU176" s="106"/>
      <c r="AV176" s="106"/>
      <c r="AW176" s="106"/>
      <c r="AX176" s="106"/>
      <c r="AY176" s="106"/>
      <c r="AZ176" s="106"/>
    </row>
    <row r="177" spans="1:52" hidden="1">
      <c r="A177" s="82" t="s">
        <v>222</v>
      </c>
      <c r="B177" s="130">
        <v>4</v>
      </c>
      <c r="C177" s="110"/>
      <c r="D177" s="263"/>
      <c r="E177" s="110"/>
      <c r="F177" s="304"/>
      <c r="G177" s="281"/>
      <c r="H177" s="106"/>
      <c r="I177" s="106"/>
      <c r="J177" s="106"/>
      <c r="K177" s="106"/>
      <c r="L177" s="106"/>
      <c r="M177" s="106"/>
      <c r="N177" s="106"/>
      <c r="O177" s="106"/>
      <c r="P177" s="106"/>
      <c r="Q177" s="106"/>
      <c r="R177" s="106"/>
      <c r="S177" s="106"/>
      <c r="T177" s="106"/>
      <c r="U177" s="106"/>
      <c r="V177" s="106"/>
      <c r="W177" s="106"/>
      <c r="X177" s="106"/>
      <c r="Y177" s="106"/>
      <c r="Z177" s="106"/>
      <c r="AA177" s="107"/>
      <c r="AB177" s="107"/>
      <c r="AC177" s="107"/>
      <c r="AD177" s="107"/>
      <c r="AE177" s="107"/>
      <c r="AF177" s="107"/>
      <c r="AG177" s="107"/>
      <c r="AH177" s="107"/>
      <c r="AI177" s="107"/>
      <c r="AJ177" s="107"/>
      <c r="AK177" s="107"/>
      <c r="AL177" s="107"/>
      <c r="AM177" s="107"/>
      <c r="AN177" s="107"/>
      <c r="AO177" s="106"/>
      <c r="AP177" s="106"/>
      <c r="AQ177" s="106"/>
      <c r="AR177" s="106"/>
      <c r="AS177" s="106"/>
      <c r="AT177" s="106"/>
      <c r="AU177" s="106"/>
      <c r="AV177" s="106"/>
      <c r="AW177" s="106"/>
      <c r="AX177" s="106"/>
      <c r="AY177" s="106"/>
      <c r="AZ177" s="106"/>
    </row>
    <row r="178" spans="1:52" hidden="1">
      <c r="A178" s="101" t="s">
        <v>223</v>
      </c>
      <c r="B178" s="131">
        <v>4</v>
      </c>
      <c r="C178" s="110"/>
      <c r="D178" s="266"/>
      <c r="E178" s="111"/>
      <c r="F178" s="304"/>
      <c r="G178" s="283"/>
      <c r="H178" s="106"/>
      <c r="I178" s="106"/>
      <c r="J178" s="106"/>
      <c r="K178" s="106"/>
      <c r="L178" s="106"/>
      <c r="M178" s="106"/>
      <c r="N178" s="106"/>
      <c r="O178" s="106"/>
      <c r="P178" s="106"/>
      <c r="Q178" s="106"/>
      <c r="R178" s="106"/>
      <c r="S178" s="106"/>
      <c r="T178" s="106"/>
      <c r="U178" s="106"/>
      <c r="V178" s="106"/>
      <c r="W178" s="106"/>
      <c r="X178" s="106"/>
      <c r="Y178" s="106"/>
      <c r="Z178" s="106"/>
      <c r="AA178" s="107"/>
      <c r="AB178" s="107"/>
      <c r="AC178" s="107"/>
      <c r="AD178" s="107"/>
      <c r="AE178" s="107"/>
      <c r="AF178" s="107"/>
      <c r="AG178" s="107"/>
      <c r="AH178" s="107"/>
      <c r="AI178" s="107"/>
      <c r="AJ178" s="107"/>
      <c r="AK178" s="107"/>
      <c r="AL178" s="107"/>
      <c r="AM178" s="107"/>
      <c r="AN178" s="107"/>
      <c r="AO178" s="106"/>
      <c r="AP178" s="106"/>
      <c r="AQ178" s="106"/>
      <c r="AR178" s="106"/>
      <c r="AS178" s="106"/>
      <c r="AT178" s="106"/>
      <c r="AU178" s="106"/>
      <c r="AV178" s="106"/>
      <c r="AW178" s="106"/>
      <c r="AX178" s="106"/>
      <c r="AY178" s="106"/>
      <c r="AZ178" s="106"/>
    </row>
    <row r="179" spans="1:52" ht="34.799999999999997" hidden="1">
      <c r="A179" s="82" t="s">
        <v>224</v>
      </c>
      <c r="B179" s="165">
        <v>4</v>
      </c>
      <c r="C179" s="110"/>
      <c r="D179" s="268"/>
      <c r="E179" s="172"/>
      <c r="F179" s="304"/>
      <c r="G179" s="284"/>
      <c r="H179" s="106"/>
      <c r="I179" s="106"/>
      <c r="J179" s="106"/>
      <c r="K179" s="106"/>
      <c r="L179" s="106"/>
      <c r="M179" s="106"/>
      <c r="N179" s="106"/>
      <c r="O179" s="106"/>
      <c r="P179" s="106"/>
      <c r="Q179" s="106"/>
      <c r="R179" s="106"/>
      <c r="S179" s="106"/>
      <c r="T179" s="106"/>
      <c r="U179" s="106"/>
      <c r="V179" s="106"/>
      <c r="W179" s="106"/>
      <c r="X179" s="106"/>
      <c r="Y179" s="106"/>
      <c r="Z179" s="106"/>
      <c r="AA179" s="107"/>
      <c r="AB179" s="107"/>
      <c r="AC179" s="107"/>
      <c r="AD179" s="107"/>
      <c r="AE179" s="107"/>
      <c r="AF179" s="107"/>
      <c r="AG179" s="107"/>
      <c r="AH179" s="107"/>
      <c r="AI179" s="107"/>
      <c r="AJ179" s="107"/>
      <c r="AK179" s="107"/>
      <c r="AL179" s="107"/>
      <c r="AM179" s="107"/>
      <c r="AN179" s="107"/>
      <c r="AO179" s="106"/>
      <c r="AP179" s="106"/>
      <c r="AQ179" s="106"/>
      <c r="AR179" s="106"/>
      <c r="AS179" s="106"/>
      <c r="AT179" s="106"/>
      <c r="AU179" s="106"/>
      <c r="AV179" s="106"/>
      <c r="AW179" s="106"/>
      <c r="AX179" s="106"/>
      <c r="AY179" s="106"/>
      <c r="AZ179" s="106"/>
    </row>
    <row r="180" spans="1:52" hidden="1">
      <c r="A180" s="84" t="s">
        <v>225</v>
      </c>
      <c r="B180" s="129">
        <v>4</v>
      </c>
      <c r="C180" s="110"/>
      <c r="D180" s="267"/>
      <c r="E180" s="109"/>
      <c r="F180" s="304"/>
      <c r="G180" s="285"/>
      <c r="H180" s="106"/>
      <c r="I180" s="106"/>
      <c r="J180" s="106"/>
      <c r="K180" s="106"/>
      <c r="L180" s="106"/>
      <c r="M180" s="106"/>
      <c r="N180" s="106"/>
      <c r="O180" s="106"/>
      <c r="P180" s="106"/>
      <c r="Q180" s="106"/>
      <c r="R180" s="106"/>
      <c r="S180" s="106"/>
      <c r="T180" s="106"/>
      <c r="U180" s="106"/>
      <c r="V180" s="106"/>
      <c r="W180" s="106"/>
      <c r="X180" s="106"/>
      <c r="Y180" s="106"/>
      <c r="Z180" s="106"/>
      <c r="AA180" s="107"/>
      <c r="AB180" s="107"/>
      <c r="AC180" s="107"/>
      <c r="AD180" s="107"/>
      <c r="AE180" s="107"/>
      <c r="AF180" s="107"/>
      <c r="AG180" s="107"/>
      <c r="AH180" s="107"/>
      <c r="AI180" s="107"/>
      <c r="AJ180" s="107"/>
      <c r="AK180" s="107"/>
      <c r="AL180" s="107"/>
      <c r="AM180" s="107"/>
      <c r="AN180" s="107"/>
      <c r="AO180" s="106"/>
      <c r="AP180" s="106"/>
      <c r="AQ180" s="106"/>
      <c r="AR180" s="106"/>
      <c r="AS180" s="106"/>
      <c r="AT180" s="106"/>
      <c r="AU180" s="106"/>
      <c r="AV180" s="106"/>
      <c r="AW180" s="106"/>
      <c r="AX180" s="106"/>
      <c r="AY180" s="106"/>
      <c r="AZ180" s="106"/>
    </row>
    <row r="181" spans="1:52" hidden="1">
      <c r="A181" s="82" t="s">
        <v>226</v>
      </c>
      <c r="B181" s="130">
        <v>4</v>
      </c>
      <c r="C181" s="110"/>
      <c r="D181" s="263"/>
      <c r="E181" s="110"/>
      <c r="F181" s="304"/>
      <c r="G181" s="281"/>
      <c r="H181" s="106"/>
      <c r="I181" s="106"/>
      <c r="J181" s="106"/>
      <c r="K181" s="106"/>
      <c r="L181" s="106"/>
      <c r="M181" s="106"/>
      <c r="N181" s="106"/>
      <c r="O181" s="106"/>
      <c r="P181" s="106"/>
      <c r="Q181" s="106"/>
      <c r="R181" s="106"/>
      <c r="S181" s="106"/>
      <c r="T181" s="106"/>
      <c r="U181" s="106"/>
      <c r="V181" s="106"/>
      <c r="W181" s="106"/>
      <c r="X181" s="106"/>
      <c r="Y181" s="106"/>
      <c r="Z181" s="106"/>
      <c r="AA181" s="107"/>
      <c r="AB181" s="107"/>
      <c r="AC181" s="107"/>
      <c r="AD181" s="107"/>
      <c r="AE181" s="107"/>
      <c r="AF181" s="107"/>
      <c r="AG181" s="107"/>
      <c r="AH181" s="107"/>
      <c r="AI181" s="107"/>
      <c r="AJ181" s="107"/>
      <c r="AK181" s="107"/>
      <c r="AL181" s="107"/>
      <c r="AM181" s="107"/>
      <c r="AN181" s="107"/>
      <c r="AO181" s="106"/>
      <c r="AP181" s="106"/>
      <c r="AQ181" s="106"/>
      <c r="AR181" s="106"/>
      <c r="AS181" s="106"/>
      <c r="AT181" s="106"/>
      <c r="AU181" s="106"/>
      <c r="AV181" s="106"/>
      <c r="AW181" s="106"/>
      <c r="AX181" s="106"/>
      <c r="AY181" s="106"/>
      <c r="AZ181" s="106"/>
    </row>
    <row r="182" spans="1:52" hidden="1">
      <c r="A182" s="82" t="s">
        <v>227</v>
      </c>
      <c r="B182" s="156"/>
      <c r="C182" s="173"/>
      <c r="D182" s="265"/>
      <c r="E182" s="181"/>
      <c r="F182" s="306"/>
      <c r="G182" s="296"/>
      <c r="H182" s="106"/>
      <c r="I182" s="106"/>
      <c r="J182" s="106"/>
      <c r="K182" s="106"/>
      <c r="L182" s="106"/>
      <c r="M182" s="106"/>
      <c r="N182" s="106"/>
      <c r="O182" s="106"/>
      <c r="P182" s="106"/>
      <c r="Q182" s="106"/>
      <c r="R182" s="106"/>
      <c r="S182" s="106"/>
      <c r="T182" s="106"/>
      <c r="U182" s="106"/>
      <c r="V182" s="106"/>
      <c r="W182" s="106"/>
      <c r="X182" s="106"/>
      <c r="Y182" s="106"/>
      <c r="Z182" s="106"/>
      <c r="AA182" s="107"/>
      <c r="AB182" s="107"/>
      <c r="AC182" s="107"/>
      <c r="AD182" s="107"/>
      <c r="AE182" s="107"/>
      <c r="AF182" s="107"/>
      <c r="AG182" s="107"/>
      <c r="AH182" s="107"/>
      <c r="AI182" s="107"/>
      <c r="AJ182" s="107"/>
      <c r="AK182" s="107"/>
      <c r="AL182" s="107"/>
      <c r="AM182" s="107"/>
      <c r="AN182" s="107"/>
      <c r="AO182" s="106"/>
      <c r="AP182" s="106"/>
      <c r="AQ182" s="106"/>
      <c r="AR182" s="106"/>
      <c r="AS182" s="106"/>
      <c r="AT182" s="106"/>
      <c r="AU182" s="106"/>
      <c r="AV182" s="106"/>
      <c r="AW182" s="106"/>
      <c r="AX182" s="106"/>
      <c r="AY182" s="106"/>
      <c r="AZ182" s="106"/>
    </row>
    <row r="183" spans="1:52" hidden="1">
      <c r="A183" s="82" t="s">
        <v>228</v>
      </c>
      <c r="B183" s="130">
        <v>4</v>
      </c>
      <c r="C183" s="110"/>
      <c r="D183" s="263"/>
      <c r="E183" s="110"/>
      <c r="F183" s="304"/>
      <c r="G183" s="281"/>
      <c r="H183" s="106"/>
      <c r="I183" s="106"/>
      <c r="J183" s="106"/>
      <c r="K183" s="106"/>
      <c r="L183" s="106"/>
      <c r="M183" s="106"/>
      <c r="N183" s="106"/>
      <c r="O183" s="106"/>
      <c r="P183" s="106"/>
      <c r="Q183" s="106"/>
      <c r="R183" s="106"/>
      <c r="S183" s="106"/>
      <c r="T183" s="106"/>
      <c r="U183" s="106"/>
      <c r="V183" s="106"/>
      <c r="W183" s="106"/>
      <c r="X183" s="106"/>
      <c r="Y183" s="106"/>
      <c r="Z183" s="106"/>
      <c r="AA183" s="107"/>
      <c r="AB183" s="107"/>
      <c r="AC183" s="107"/>
      <c r="AD183" s="107"/>
      <c r="AE183" s="107"/>
      <c r="AF183" s="107"/>
      <c r="AG183" s="107"/>
      <c r="AH183" s="107"/>
      <c r="AI183" s="107"/>
      <c r="AJ183" s="107"/>
      <c r="AK183" s="107"/>
      <c r="AL183" s="107"/>
      <c r="AM183" s="107"/>
      <c r="AN183" s="107"/>
      <c r="AO183" s="106"/>
      <c r="AP183" s="106"/>
      <c r="AQ183" s="106"/>
      <c r="AR183" s="106"/>
      <c r="AS183" s="106"/>
      <c r="AT183" s="106"/>
      <c r="AU183" s="106"/>
      <c r="AV183" s="106"/>
      <c r="AW183" s="106"/>
      <c r="AX183" s="106"/>
      <c r="AY183" s="106"/>
      <c r="AZ183" s="106"/>
    </row>
    <row r="184" spans="1:52" hidden="1">
      <c r="A184" s="82" t="s">
        <v>229</v>
      </c>
      <c r="B184" s="130">
        <v>4</v>
      </c>
      <c r="C184" s="110"/>
      <c r="D184" s="263"/>
      <c r="E184" s="110"/>
      <c r="F184" s="304"/>
      <c r="G184" s="281"/>
      <c r="H184" s="106"/>
      <c r="I184" s="106"/>
      <c r="J184" s="106"/>
      <c r="K184" s="106"/>
      <c r="L184" s="106"/>
      <c r="M184" s="106"/>
      <c r="N184" s="106"/>
      <c r="O184" s="106"/>
      <c r="P184" s="106"/>
      <c r="Q184" s="106"/>
      <c r="R184" s="106"/>
      <c r="S184" s="106"/>
      <c r="T184" s="106"/>
      <c r="U184" s="106"/>
      <c r="V184" s="106"/>
      <c r="W184" s="106"/>
      <c r="X184" s="106"/>
      <c r="Y184" s="106"/>
      <c r="Z184" s="106"/>
      <c r="AA184" s="107"/>
      <c r="AB184" s="107"/>
      <c r="AC184" s="107"/>
      <c r="AD184" s="107"/>
      <c r="AE184" s="107"/>
      <c r="AF184" s="107"/>
      <c r="AG184" s="107"/>
      <c r="AH184" s="107"/>
      <c r="AI184" s="107"/>
      <c r="AJ184" s="107"/>
      <c r="AK184" s="107"/>
      <c r="AL184" s="107"/>
      <c r="AM184" s="107"/>
      <c r="AN184" s="107"/>
      <c r="AO184" s="106"/>
      <c r="AP184" s="106"/>
      <c r="AQ184" s="106"/>
      <c r="AR184" s="106"/>
      <c r="AS184" s="106"/>
      <c r="AT184" s="106"/>
      <c r="AU184" s="106"/>
      <c r="AV184" s="106"/>
      <c r="AW184" s="106"/>
      <c r="AX184" s="106"/>
      <c r="AY184" s="106"/>
      <c r="AZ184" s="106"/>
    </row>
    <row r="185" spans="1:52" hidden="1">
      <c r="A185" s="82" t="s">
        <v>230</v>
      </c>
      <c r="B185" s="130">
        <v>4</v>
      </c>
      <c r="C185" s="110"/>
      <c r="D185" s="263"/>
      <c r="E185" s="110"/>
      <c r="F185" s="304"/>
      <c r="G185" s="281"/>
      <c r="H185" s="106"/>
      <c r="I185" s="106"/>
      <c r="J185" s="106"/>
      <c r="K185" s="106"/>
      <c r="L185" s="106"/>
      <c r="M185" s="106"/>
      <c r="N185" s="106"/>
      <c r="O185" s="106"/>
      <c r="P185" s="106"/>
      <c r="Q185" s="106"/>
      <c r="R185" s="106"/>
      <c r="S185" s="106"/>
      <c r="T185" s="106"/>
      <c r="U185" s="106"/>
      <c r="V185" s="106"/>
      <c r="W185" s="106"/>
      <c r="X185" s="106"/>
      <c r="Y185" s="106"/>
      <c r="Z185" s="106"/>
      <c r="AA185" s="107"/>
      <c r="AB185" s="107"/>
      <c r="AC185" s="107"/>
      <c r="AD185" s="107"/>
      <c r="AE185" s="107"/>
      <c r="AF185" s="107"/>
      <c r="AG185" s="107"/>
      <c r="AH185" s="107"/>
      <c r="AI185" s="107"/>
      <c r="AJ185" s="107"/>
      <c r="AK185" s="107"/>
      <c r="AL185" s="107"/>
      <c r="AM185" s="107"/>
      <c r="AN185" s="107"/>
      <c r="AO185" s="106"/>
      <c r="AP185" s="106"/>
      <c r="AQ185" s="106"/>
      <c r="AR185" s="106"/>
      <c r="AS185" s="106"/>
      <c r="AT185" s="106"/>
      <c r="AU185" s="106"/>
      <c r="AV185" s="106"/>
      <c r="AW185" s="106"/>
      <c r="AX185" s="106"/>
      <c r="AY185" s="106"/>
      <c r="AZ185" s="106"/>
    </row>
    <row r="186" spans="1:52" s="96" customFormat="1" hidden="1">
      <c r="A186" s="82" t="s">
        <v>231</v>
      </c>
      <c r="B186" s="130">
        <v>4</v>
      </c>
      <c r="C186" s="110"/>
      <c r="D186" s="263"/>
      <c r="E186" s="110"/>
      <c r="F186" s="304"/>
      <c r="G186" s="281"/>
      <c r="H186" s="106"/>
      <c r="I186" s="106"/>
      <c r="J186" s="106"/>
      <c r="K186" s="106"/>
      <c r="L186" s="106"/>
      <c r="M186" s="106"/>
      <c r="N186" s="106"/>
      <c r="O186" s="106"/>
      <c r="P186" s="106"/>
      <c r="Q186" s="106"/>
      <c r="R186" s="106"/>
      <c r="S186" s="106"/>
      <c r="T186" s="106"/>
      <c r="U186" s="106"/>
      <c r="V186" s="106"/>
      <c r="W186" s="106"/>
      <c r="X186" s="106"/>
      <c r="Y186" s="106"/>
      <c r="Z186" s="106"/>
      <c r="AA186" s="107"/>
      <c r="AB186" s="107"/>
      <c r="AC186" s="107"/>
      <c r="AD186" s="107"/>
      <c r="AE186" s="107"/>
      <c r="AF186" s="107"/>
      <c r="AG186" s="107"/>
      <c r="AH186" s="107"/>
      <c r="AI186" s="107"/>
      <c r="AJ186" s="107"/>
      <c r="AK186" s="107"/>
      <c r="AL186" s="107"/>
      <c r="AM186" s="107"/>
      <c r="AN186" s="107"/>
      <c r="AO186" s="106"/>
      <c r="AP186" s="106"/>
      <c r="AQ186" s="106"/>
      <c r="AR186" s="106"/>
      <c r="AS186" s="106"/>
      <c r="AT186" s="106"/>
      <c r="AU186" s="106"/>
      <c r="AV186" s="106"/>
      <c r="AW186" s="106"/>
      <c r="AX186" s="106"/>
      <c r="AY186" s="106"/>
      <c r="AZ186" s="106"/>
    </row>
    <row r="187" spans="1:52" s="96" customFormat="1" hidden="1">
      <c r="A187" s="69" t="s">
        <v>232</v>
      </c>
      <c r="B187" s="130">
        <v>4</v>
      </c>
      <c r="C187" s="110"/>
      <c r="D187" s="263"/>
      <c r="E187" s="110"/>
      <c r="F187" s="304"/>
      <c r="G187" s="281"/>
      <c r="H187" s="106"/>
      <c r="I187" s="106"/>
      <c r="J187" s="106"/>
      <c r="K187" s="106"/>
      <c r="L187" s="106"/>
      <c r="M187" s="106"/>
      <c r="N187" s="106"/>
      <c r="O187" s="106"/>
      <c r="P187" s="106"/>
      <c r="Q187" s="106"/>
      <c r="R187" s="106"/>
      <c r="S187" s="106"/>
      <c r="T187" s="106"/>
      <c r="U187" s="106"/>
      <c r="V187" s="106"/>
      <c r="W187" s="106"/>
      <c r="X187" s="106"/>
      <c r="Y187" s="106"/>
      <c r="Z187" s="106"/>
      <c r="AA187" s="107"/>
      <c r="AB187" s="107"/>
      <c r="AC187" s="107"/>
      <c r="AD187" s="107"/>
      <c r="AE187" s="107"/>
      <c r="AF187" s="107"/>
      <c r="AG187" s="107"/>
      <c r="AH187" s="107"/>
      <c r="AI187" s="107"/>
      <c r="AJ187" s="107"/>
      <c r="AK187" s="107"/>
      <c r="AL187" s="107"/>
      <c r="AM187" s="107"/>
      <c r="AN187" s="107"/>
      <c r="AO187" s="106"/>
      <c r="AP187" s="106"/>
      <c r="AQ187" s="106"/>
      <c r="AR187" s="106"/>
      <c r="AS187" s="106"/>
      <c r="AT187" s="106"/>
      <c r="AU187" s="106"/>
      <c r="AV187" s="106"/>
      <c r="AW187" s="106"/>
      <c r="AX187" s="106"/>
      <c r="AY187" s="106"/>
      <c r="AZ187" s="106"/>
    </row>
    <row r="188" spans="1:52" s="96" customFormat="1" hidden="1">
      <c r="A188" s="69" t="s">
        <v>233</v>
      </c>
      <c r="B188" s="130">
        <v>4</v>
      </c>
      <c r="C188" s="110"/>
      <c r="D188" s="263"/>
      <c r="E188" s="110"/>
      <c r="F188" s="304"/>
      <c r="G188" s="281"/>
      <c r="H188" s="106"/>
      <c r="I188" s="106"/>
      <c r="J188" s="106"/>
      <c r="K188" s="106"/>
      <c r="L188" s="106"/>
      <c r="M188" s="106"/>
      <c r="N188" s="106"/>
      <c r="O188" s="106"/>
      <c r="P188" s="106"/>
      <c r="Q188" s="106"/>
      <c r="R188" s="106"/>
      <c r="S188" s="106"/>
      <c r="T188" s="106"/>
      <c r="U188" s="106"/>
      <c r="V188" s="106"/>
      <c r="W188" s="106"/>
      <c r="X188" s="106"/>
      <c r="Y188" s="106"/>
      <c r="Z188" s="106"/>
      <c r="AA188" s="107"/>
      <c r="AB188" s="107"/>
      <c r="AC188" s="107"/>
      <c r="AD188" s="107"/>
      <c r="AE188" s="107"/>
      <c r="AF188" s="107"/>
      <c r="AG188" s="107"/>
      <c r="AH188" s="107"/>
      <c r="AI188" s="107"/>
      <c r="AJ188" s="107"/>
      <c r="AK188" s="107"/>
      <c r="AL188" s="107"/>
      <c r="AM188" s="107"/>
      <c r="AN188" s="107"/>
      <c r="AO188" s="106"/>
      <c r="AP188" s="106"/>
      <c r="AQ188" s="106"/>
      <c r="AR188" s="106"/>
      <c r="AS188" s="106"/>
      <c r="AT188" s="106"/>
      <c r="AU188" s="106"/>
      <c r="AV188" s="106"/>
      <c r="AW188" s="106"/>
      <c r="AX188" s="106"/>
      <c r="AY188" s="106"/>
      <c r="AZ188" s="106"/>
    </row>
    <row r="189" spans="1:52" s="96" customFormat="1" ht="46.2" hidden="1">
      <c r="A189" s="72" t="s">
        <v>297</v>
      </c>
      <c r="B189" s="135">
        <v>4</v>
      </c>
      <c r="C189" s="110"/>
      <c r="D189" s="266"/>
      <c r="E189" s="111"/>
      <c r="F189" s="304"/>
      <c r="G189" s="283"/>
      <c r="H189" s="106"/>
      <c r="I189" s="106"/>
      <c r="J189" s="106"/>
      <c r="K189" s="106"/>
      <c r="L189" s="106"/>
      <c r="M189" s="106"/>
      <c r="N189" s="106"/>
      <c r="O189" s="106"/>
      <c r="P189" s="106"/>
      <c r="Q189" s="106"/>
      <c r="R189" s="106"/>
      <c r="S189" s="106"/>
      <c r="T189" s="106"/>
      <c r="U189" s="106"/>
      <c r="V189" s="106"/>
      <c r="W189" s="106"/>
      <c r="X189" s="106"/>
      <c r="Y189" s="106"/>
      <c r="Z189" s="106"/>
      <c r="AA189" s="107"/>
      <c r="AB189" s="107"/>
      <c r="AC189" s="107"/>
      <c r="AD189" s="107"/>
      <c r="AE189" s="107"/>
      <c r="AF189" s="107"/>
      <c r="AG189" s="107"/>
      <c r="AH189" s="107"/>
      <c r="AI189" s="107"/>
      <c r="AJ189" s="107"/>
      <c r="AK189" s="107"/>
      <c r="AL189" s="107"/>
      <c r="AM189" s="107"/>
      <c r="AN189" s="107"/>
      <c r="AO189" s="106"/>
      <c r="AP189" s="106"/>
      <c r="AQ189" s="106"/>
      <c r="AR189" s="106"/>
      <c r="AS189" s="106"/>
      <c r="AT189" s="106"/>
      <c r="AU189" s="106"/>
      <c r="AV189" s="106"/>
      <c r="AW189" s="106"/>
      <c r="AX189" s="106"/>
      <c r="AY189" s="106"/>
      <c r="AZ189" s="106"/>
    </row>
    <row r="190" spans="1:52" hidden="1">
      <c r="A190" s="70" t="s">
        <v>234</v>
      </c>
      <c r="B190" s="170">
        <v>4</v>
      </c>
      <c r="C190" s="110"/>
      <c r="D190" s="268"/>
      <c r="E190" s="172"/>
      <c r="F190" s="304"/>
      <c r="G190" s="284"/>
      <c r="H190" s="106"/>
      <c r="I190" s="106"/>
      <c r="J190" s="106"/>
      <c r="K190" s="106"/>
      <c r="L190" s="106"/>
      <c r="M190" s="106"/>
      <c r="N190" s="106"/>
      <c r="O190" s="106"/>
      <c r="P190" s="106"/>
      <c r="Q190" s="106"/>
      <c r="R190" s="106"/>
      <c r="S190" s="106"/>
      <c r="T190" s="106"/>
      <c r="U190" s="106"/>
      <c r="V190" s="106"/>
      <c r="W190" s="106"/>
      <c r="X190" s="106"/>
      <c r="Y190" s="106"/>
      <c r="Z190" s="106"/>
      <c r="AA190" s="107"/>
      <c r="AB190" s="107"/>
      <c r="AC190" s="107"/>
      <c r="AD190" s="107"/>
      <c r="AE190" s="107"/>
      <c r="AF190" s="107"/>
      <c r="AG190" s="107"/>
      <c r="AH190" s="107"/>
      <c r="AI190" s="107"/>
      <c r="AJ190" s="107"/>
      <c r="AK190" s="107"/>
      <c r="AL190" s="107"/>
      <c r="AM190" s="107"/>
      <c r="AN190" s="107"/>
      <c r="AO190" s="106"/>
      <c r="AP190" s="106"/>
      <c r="AQ190" s="106"/>
      <c r="AR190" s="106"/>
      <c r="AS190" s="106"/>
      <c r="AT190" s="106"/>
      <c r="AU190" s="106"/>
      <c r="AV190" s="106"/>
      <c r="AW190" s="106"/>
      <c r="AX190" s="106"/>
      <c r="AY190" s="106"/>
      <c r="AZ190" s="106"/>
    </row>
    <row r="191" spans="1:52" hidden="1">
      <c r="A191" s="85" t="s">
        <v>235</v>
      </c>
      <c r="B191" s="136">
        <v>4</v>
      </c>
      <c r="C191" s="110"/>
      <c r="D191" s="267"/>
      <c r="E191" s="109"/>
      <c r="F191" s="304"/>
      <c r="G191" s="285"/>
      <c r="H191" s="106"/>
      <c r="I191" s="106"/>
      <c r="J191" s="106"/>
      <c r="K191" s="106"/>
      <c r="L191" s="106"/>
      <c r="M191" s="106"/>
      <c r="N191" s="106"/>
      <c r="O191" s="106"/>
      <c r="P191" s="106"/>
      <c r="Q191" s="106"/>
      <c r="R191" s="106"/>
      <c r="S191" s="106"/>
      <c r="T191" s="106"/>
      <c r="U191" s="106"/>
      <c r="V191" s="106"/>
      <c r="W191" s="106"/>
      <c r="X191" s="106"/>
      <c r="Y191" s="106"/>
      <c r="Z191" s="106"/>
      <c r="AA191" s="107"/>
      <c r="AB191" s="107"/>
      <c r="AC191" s="107"/>
      <c r="AD191" s="107"/>
      <c r="AE191" s="107"/>
      <c r="AF191" s="107"/>
      <c r="AG191" s="107"/>
      <c r="AH191" s="107"/>
      <c r="AI191" s="107"/>
      <c r="AJ191" s="107"/>
      <c r="AK191" s="107"/>
      <c r="AL191" s="107"/>
      <c r="AM191" s="107"/>
      <c r="AN191" s="107"/>
      <c r="AO191" s="106"/>
      <c r="AP191" s="106"/>
      <c r="AQ191" s="106"/>
      <c r="AR191" s="106"/>
      <c r="AS191" s="106"/>
      <c r="AT191" s="106"/>
      <c r="AU191" s="106"/>
      <c r="AV191" s="106"/>
      <c r="AW191" s="106"/>
      <c r="AX191" s="106"/>
      <c r="AY191" s="106"/>
      <c r="AZ191" s="106"/>
    </row>
    <row r="192" spans="1:52" hidden="1">
      <c r="A192" s="70" t="s">
        <v>236</v>
      </c>
      <c r="B192" s="134">
        <v>4</v>
      </c>
      <c r="C192" s="110"/>
      <c r="D192" s="263"/>
      <c r="E192" s="110"/>
      <c r="F192" s="304"/>
      <c r="G192" s="281"/>
      <c r="H192" s="106"/>
      <c r="I192" s="106"/>
      <c r="J192" s="106"/>
      <c r="K192" s="106"/>
      <c r="L192" s="106"/>
      <c r="M192" s="106"/>
      <c r="N192" s="106"/>
      <c r="O192" s="106"/>
      <c r="P192" s="106"/>
      <c r="Q192" s="106"/>
      <c r="R192" s="106"/>
      <c r="S192" s="106"/>
      <c r="T192" s="106"/>
      <c r="U192" s="106"/>
      <c r="V192" s="106"/>
      <c r="W192" s="106"/>
      <c r="X192" s="106"/>
      <c r="Y192" s="106"/>
      <c r="Z192" s="106"/>
      <c r="AA192" s="107"/>
      <c r="AB192" s="107"/>
      <c r="AC192" s="107"/>
      <c r="AD192" s="107"/>
      <c r="AE192" s="107"/>
      <c r="AF192" s="107"/>
      <c r="AG192" s="107"/>
      <c r="AH192" s="107"/>
      <c r="AI192" s="107"/>
      <c r="AJ192" s="107"/>
      <c r="AK192" s="107"/>
      <c r="AL192" s="107"/>
      <c r="AM192" s="107"/>
      <c r="AN192" s="107"/>
      <c r="AO192" s="106"/>
      <c r="AP192" s="106"/>
      <c r="AQ192" s="106"/>
      <c r="AR192" s="106"/>
      <c r="AS192" s="106"/>
      <c r="AT192" s="106"/>
      <c r="AU192" s="106"/>
      <c r="AV192" s="106"/>
      <c r="AW192" s="106"/>
      <c r="AX192" s="106"/>
      <c r="AY192" s="106"/>
      <c r="AZ192" s="106"/>
    </row>
    <row r="193" spans="1:52" hidden="1">
      <c r="A193" s="69" t="s">
        <v>237</v>
      </c>
      <c r="B193" s="132"/>
      <c r="C193" s="173"/>
      <c r="D193" s="265"/>
      <c r="E193" s="183"/>
      <c r="F193" s="306"/>
      <c r="G193" s="298"/>
      <c r="H193" s="106"/>
      <c r="I193" s="106"/>
      <c r="J193" s="106"/>
      <c r="K193" s="106"/>
      <c r="L193" s="106"/>
      <c r="M193" s="106"/>
      <c r="N193" s="106"/>
      <c r="O193" s="106"/>
      <c r="P193" s="106"/>
      <c r="Q193" s="106"/>
      <c r="R193" s="106"/>
      <c r="S193" s="106"/>
      <c r="T193" s="106"/>
      <c r="U193" s="106"/>
      <c r="V193" s="106"/>
      <c r="W193" s="106"/>
      <c r="X193" s="106"/>
      <c r="Y193" s="106"/>
      <c r="Z193" s="106"/>
      <c r="AA193" s="107"/>
      <c r="AB193" s="107"/>
      <c r="AC193" s="107"/>
      <c r="AD193" s="107"/>
      <c r="AE193" s="107"/>
      <c r="AF193" s="107"/>
      <c r="AG193" s="107"/>
      <c r="AH193" s="107"/>
      <c r="AI193" s="107"/>
      <c r="AJ193" s="107"/>
      <c r="AK193" s="107"/>
      <c r="AL193" s="107"/>
      <c r="AM193" s="107"/>
      <c r="AN193" s="107"/>
      <c r="AO193" s="106"/>
      <c r="AP193" s="106"/>
      <c r="AQ193" s="106"/>
      <c r="AR193" s="106"/>
      <c r="AS193" s="106"/>
      <c r="AT193" s="106"/>
      <c r="AU193" s="106"/>
      <c r="AV193" s="106"/>
      <c r="AW193" s="106"/>
      <c r="AX193" s="106"/>
      <c r="AY193" s="106"/>
      <c r="AZ193" s="106"/>
    </row>
    <row r="194" spans="1:52" hidden="1">
      <c r="A194" s="82" t="s">
        <v>238</v>
      </c>
      <c r="B194" s="134">
        <v>4</v>
      </c>
      <c r="C194" s="110"/>
      <c r="D194" s="263"/>
      <c r="E194" s="110"/>
      <c r="F194" s="304"/>
      <c r="G194" s="281"/>
      <c r="H194" s="106"/>
      <c r="I194" s="106"/>
      <c r="J194" s="106"/>
      <c r="K194" s="106"/>
      <c r="L194" s="106"/>
      <c r="M194" s="106"/>
      <c r="N194" s="106"/>
      <c r="O194" s="106"/>
      <c r="P194" s="106"/>
      <c r="Q194" s="106"/>
      <c r="R194" s="106"/>
      <c r="S194" s="106"/>
      <c r="T194" s="106"/>
      <c r="U194" s="106"/>
      <c r="V194" s="106"/>
      <c r="W194" s="106"/>
      <c r="X194" s="106"/>
      <c r="Y194" s="106"/>
      <c r="Z194" s="106"/>
      <c r="AA194" s="107"/>
      <c r="AB194" s="107"/>
      <c r="AC194" s="107"/>
      <c r="AD194" s="107"/>
      <c r="AE194" s="107"/>
      <c r="AF194" s="107"/>
      <c r="AG194" s="107"/>
      <c r="AH194" s="107"/>
      <c r="AI194" s="107"/>
      <c r="AJ194" s="107"/>
      <c r="AK194" s="107"/>
      <c r="AL194" s="107"/>
      <c r="AM194" s="107"/>
      <c r="AN194" s="107"/>
      <c r="AO194" s="106"/>
      <c r="AP194" s="106"/>
      <c r="AQ194" s="106"/>
      <c r="AR194" s="106"/>
      <c r="AS194" s="106"/>
      <c r="AT194" s="106"/>
      <c r="AU194" s="106"/>
      <c r="AV194" s="106"/>
      <c r="AW194" s="106"/>
      <c r="AX194" s="106"/>
      <c r="AY194" s="106"/>
      <c r="AZ194" s="106"/>
    </row>
    <row r="195" spans="1:52" hidden="1">
      <c r="A195" s="101" t="s">
        <v>239</v>
      </c>
      <c r="B195" s="135">
        <v>4</v>
      </c>
      <c r="C195" s="110"/>
      <c r="D195" s="266"/>
      <c r="E195" s="111"/>
      <c r="F195" s="304"/>
      <c r="G195" s="283"/>
      <c r="H195" s="106"/>
      <c r="I195" s="106"/>
      <c r="J195" s="106"/>
      <c r="K195" s="106"/>
      <c r="L195" s="106"/>
      <c r="M195" s="106"/>
      <c r="N195" s="106"/>
      <c r="O195" s="106"/>
      <c r="P195" s="106"/>
      <c r="Q195" s="106"/>
      <c r="R195" s="106"/>
      <c r="S195" s="106"/>
      <c r="T195" s="106"/>
      <c r="U195" s="106"/>
      <c r="V195" s="106"/>
      <c r="W195" s="106"/>
      <c r="X195" s="106"/>
      <c r="Y195" s="106"/>
      <c r="Z195" s="106"/>
      <c r="AA195" s="107"/>
      <c r="AB195" s="107"/>
      <c r="AC195" s="107"/>
      <c r="AD195" s="107"/>
      <c r="AE195" s="107"/>
      <c r="AF195" s="107"/>
      <c r="AG195" s="107"/>
      <c r="AH195" s="107"/>
      <c r="AI195" s="107"/>
      <c r="AJ195" s="107"/>
      <c r="AK195" s="107"/>
      <c r="AL195" s="107"/>
      <c r="AM195" s="107"/>
      <c r="AN195" s="107"/>
      <c r="AO195" s="106"/>
      <c r="AP195" s="106"/>
      <c r="AQ195" s="106"/>
      <c r="AR195" s="106"/>
      <c r="AS195" s="106"/>
      <c r="AT195" s="106"/>
      <c r="AU195" s="106"/>
      <c r="AV195" s="106"/>
      <c r="AW195" s="106"/>
      <c r="AX195" s="106"/>
      <c r="AY195" s="106"/>
      <c r="AZ195" s="106"/>
    </row>
    <row r="196" spans="1:52" hidden="1">
      <c r="A196" s="82" t="s">
        <v>240</v>
      </c>
      <c r="B196" s="170">
        <v>4</v>
      </c>
      <c r="C196" s="110"/>
      <c r="D196" s="268"/>
      <c r="E196" s="172"/>
      <c r="F196" s="304"/>
      <c r="G196" s="284"/>
      <c r="H196" s="106"/>
      <c r="I196" s="106"/>
      <c r="J196" s="106"/>
      <c r="K196" s="106"/>
      <c r="L196" s="106"/>
      <c r="M196" s="106"/>
      <c r="N196" s="106"/>
      <c r="O196" s="106"/>
      <c r="P196" s="106"/>
      <c r="Q196" s="106"/>
      <c r="R196" s="106"/>
      <c r="S196" s="106"/>
      <c r="T196" s="106"/>
      <c r="U196" s="106"/>
      <c r="V196" s="106"/>
      <c r="W196" s="106"/>
      <c r="X196" s="106"/>
      <c r="Y196" s="106"/>
      <c r="Z196" s="106"/>
      <c r="AA196" s="107"/>
      <c r="AB196" s="107"/>
      <c r="AC196" s="107"/>
      <c r="AD196" s="107"/>
      <c r="AE196" s="107"/>
      <c r="AF196" s="107"/>
      <c r="AG196" s="107"/>
      <c r="AH196" s="107"/>
      <c r="AI196" s="107"/>
      <c r="AJ196" s="107"/>
      <c r="AK196" s="107"/>
      <c r="AL196" s="107"/>
      <c r="AM196" s="107"/>
      <c r="AN196" s="107"/>
      <c r="AO196" s="106"/>
      <c r="AP196" s="106"/>
      <c r="AQ196" s="106"/>
      <c r="AR196" s="106"/>
      <c r="AS196" s="106"/>
      <c r="AT196" s="106"/>
      <c r="AU196" s="106"/>
      <c r="AV196" s="106"/>
      <c r="AW196" s="106"/>
      <c r="AX196" s="106"/>
      <c r="AY196" s="106"/>
      <c r="AZ196" s="106"/>
    </row>
    <row r="197" spans="1:52" ht="23.4" hidden="1">
      <c r="A197" s="84" t="s">
        <v>241</v>
      </c>
      <c r="B197" s="136">
        <v>4</v>
      </c>
      <c r="C197" s="110"/>
      <c r="D197" s="267"/>
      <c r="E197" s="109"/>
      <c r="F197" s="304"/>
      <c r="G197" s="285"/>
      <c r="H197" s="106"/>
      <c r="I197" s="106"/>
      <c r="J197" s="106"/>
      <c r="K197" s="106"/>
      <c r="L197" s="106"/>
      <c r="M197" s="106"/>
      <c r="N197" s="106"/>
      <c r="O197" s="106"/>
      <c r="P197" s="106"/>
      <c r="Q197" s="106"/>
      <c r="R197" s="106"/>
      <c r="S197" s="106"/>
      <c r="T197" s="106"/>
      <c r="U197" s="106"/>
      <c r="V197" s="106"/>
      <c r="W197" s="106"/>
      <c r="X197" s="106"/>
      <c r="Y197" s="106"/>
      <c r="Z197" s="106"/>
      <c r="AA197" s="107"/>
      <c r="AB197" s="107"/>
      <c r="AC197" s="107"/>
      <c r="AD197" s="107"/>
      <c r="AE197" s="107"/>
      <c r="AF197" s="107"/>
      <c r="AG197" s="107"/>
      <c r="AH197" s="107"/>
      <c r="AI197" s="107"/>
      <c r="AJ197" s="107"/>
      <c r="AK197" s="107"/>
      <c r="AL197" s="107"/>
      <c r="AM197" s="107"/>
      <c r="AN197" s="107"/>
      <c r="AO197" s="106"/>
      <c r="AP197" s="106"/>
      <c r="AQ197" s="106"/>
      <c r="AR197" s="106"/>
      <c r="AS197" s="106"/>
      <c r="AT197" s="106"/>
      <c r="AU197" s="106"/>
      <c r="AV197" s="106"/>
      <c r="AW197" s="106"/>
      <c r="AX197" s="106"/>
      <c r="AY197" s="106"/>
      <c r="AZ197" s="106"/>
    </row>
    <row r="198" spans="1:52" ht="34.799999999999997" hidden="1">
      <c r="A198" s="69" t="s">
        <v>242</v>
      </c>
      <c r="B198" s="134">
        <v>4</v>
      </c>
      <c r="C198" s="110"/>
      <c r="D198" s="263"/>
      <c r="E198" s="110"/>
      <c r="F198" s="304"/>
      <c r="G198" s="281"/>
      <c r="H198" s="106"/>
      <c r="I198" s="106"/>
      <c r="J198" s="106"/>
      <c r="K198" s="106"/>
      <c r="L198" s="106"/>
      <c r="M198" s="106"/>
      <c r="N198" s="106"/>
      <c r="O198" s="106"/>
      <c r="P198" s="106"/>
      <c r="Q198" s="106"/>
      <c r="R198" s="106"/>
      <c r="S198" s="106"/>
      <c r="T198" s="106"/>
      <c r="U198" s="106"/>
      <c r="V198" s="106"/>
      <c r="W198" s="106"/>
      <c r="X198" s="106"/>
      <c r="Y198" s="106"/>
      <c r="Z198" s="106"/>
      <c r="AA198" s="107"/>
      <c r="AB198" s="107"/>
      <c r="AC198" s="107"/>
      <c r="AD198" s="107"/>
      <c r="AE198" s="107"/>
      <c r="AF198" s="107"/>
      <c r="AG198" s="107"/>
      <c r="AH198" s="107"/>
      <c r="AI198" s="107"/>
      <c r="AJ198" s="107"/>
      <c r="AK198" s="107"/>
      <c r="AL198" s="107"/>
      <c r="AM198" s="107"/>
      <c r="AN198" s="107"/>
      <c r="AO198" s="106"/>
      <c r="AP198" s="106"/>
      <c r="AQ198" s="106"/>
      <c r="AR198" s="106"/>
      <c r="AS198" s="106"/>
      <c r="AT198" s="106"/>
      <c r="AU198" s="106"/>
      <c r="AV198" s="106"/>
      <c r="AW198" s="106"/>
      <c r="AX198" s="106"/>
      <c r="AY198" s="106"/>
      <c r="AZ198" s="106"/>
    </row>
    <row r="199" spans="1:52" ht="46.8" hidden="1">
      <c r="A199" s="69" t="s">
        <v>298</v>
      </c>
      <c r="B199" s="132"/>
      <c r="C199" s="173"/>
      <c r="D199" s="265"/>
      <c r="E199" s="183"/>
      <c r="F199" s="306"/>
      <c r="G199" s="298"/>
      <c r="H199" s="106"/>
      <c r="I199" s="106"/>
      <c r="J199" s="106"/>
      <c r="K199" s="106"/>
      <c r="L199" s="106"/>
      <c r="M199" s="106"/>
      <c r="N199" s="106"/>
      <c r="O199" s="106"/>
      <c r="P199" s="106"/>
      <c r="Q199" s="106"/>
      <c r="R199" s="106"/>
      <c r="S199" s="106"/>
      <c r="T199" s="106"/>
      <c r="U199" s="106"/>
      <c r="V199" s="106"/>
      <c r="W199" s="106"/>
      <c r="X199" s="106"/>
      <c r="Y199" s="106"/>
      <c r="Z199" s="106"/>
      <c r="AA199" s="107"/>
      <c r="AB199" s="107"/>
      <c r="AC199" s="107"/>
      <c r="AD199" s="107"/>
      <c r="AE199" s="107"/>
      <c r="AF199" s="107"/>
      <c r="AG199" s="107"/>
      <c r="AH199" s="107"/>
      <c r="AI199" s="107"/>
      <c r="AJ199" s="107"/>
      <c r="AK199" s="107"/>
      <c r="AL199" s="107"/>
      <c r="AM199" s="107"/>
      <c r="AN199" s="107"/>
      <c r="AO199" s="106"/>
      <c r="AP199" s="106"/>
      <c r="AQ199" s="106"/>
      <c r="AR199" s="106"/>
      <c r="AS199" s="106"/>
      <c r="AT199" s="106"/>
      <c r="AU199" s="106"/>
      <c r="AV199" s="106"/>
      <c r="AW199" s="106"/>
      <c r="AX199" s="106"/>
      <c r="AY199" s="106"/>
      <c r="AZ199" s="106"/>
    </row>
    <row r="200" spans="1:52" ht="80.400000000000006" hidden="1">
      <c r="A200" s="151" t="s">
        <v>322</v>
      </c>
      <c r="B200" s="130">
        <v>4</v>
      </c>
      <c r="C200" s="110"/>
      <c r="D200" s="263"/>
      <c r="E200" s="110"/>
      <c r="F200" s="304"/>
      <c r="G200" s="281"/>
      <c r="H200" s="106"/>
      <c r="I200" s="106"/>
      <c r="J200" s="106"/>
      <c r="K200" s="106"/>
      <c r="L200" s="106"/>
      <c r="M200" s="106"/>
      <c r="N200" s="106"/>
      <c r="O200" s="106"/>
      <c r="P200" s="106"/>
      <c r="Q200" s="106"/>
      <c r="R200" s="106"/>
      <c r="S200" s="106"/>
      <c r="T200" s="106"/>
      <c r="U200" s="106"/>
      <c r="V200" s="106"/>
      <c r="W200" s="106"/>
      <c r="X200" s="106"/>
      <c r="Y200" s="106"/>
      <c r="Z200" s="106"/>
      <c r="AA200" s="107"/>
      <c r="AB200" s="107"/>
      <c r="AC200" s="107"/>
      <c r="AD200" s="107"/>
      <c r="AE200" s="107"/>
      <c r="AF200" s="107"/>
      <c r="AG200" s="107"/>
      <c r="AH200" s="107"/>
      <c r="AI200" s="107"/>
      <c r="AJ200" s="107"/>
      <c r="AK200" s="107"/>
      <c r="AL200" s="107"/>
      <c r="AM200" s="107"/>
      <c r="AN200" s="107"/>
      <c r="AO200" s="106"/>
      <c r="AP200" s="106"/>
      <c r="AQ200" s="106"/>
      <c r="AR200" s="106"/>
      <c r="AS200" s="106"/>
      <c r="AT200" s="106"/>
      <c r="AU200" s="106"/>
      <c r="AV200" s="106"/>
      <c r="AW200" s="106"/>
      <c r="AX200" s="106"/>
      <c r="AY200" s="106"/>
      <c r="AZ200" s="106"/>
    </row>
    <row r="201" spans="1:52" ht="23.4" hidden="1">
      <c r="A201" s="153" t="s">
        <v>323</v>
      </c>
      <c r="B201" s="131">
        <v>4</v>
      </c>
      <c r="C201" s="110"/>
      <c r="D201" s="266"/>
      <c r="E201" s="111"/>
      <c r="F201" s="304"/>
      <c r="G201" s="283"/>
      <c r="H201" s="106"/>
      <c r="I201" s="106"/>
      <c r="J201" s="106"/>
      <c r="K201" s="106"/>
      <c r="L201" s="106"/>
      <c r="M201" s="106"/>
      <c r="N201" s="106"/>
      <c r="O201" s="106"/>
      <c r="P201" s="106"/>
      <c r="Q201" s="106"/>
      <c r="R201" s="106"/>
      <c r="S201" s="106"/>
      <c r="T201" s="106"/>
      <c r="U201" s="106"/>
      <c r="V201" s="106"/>
      <c r="W201" s="106"/>
      <c r="X201" s="106"/>
      <c r="Y201" s="106"/>
      <c r="Z201" s="106"/>
      <c r="AA201" s="107"/>
      <c r="AB201" s="107"/>
      <c r="AC201" s="107"/>
      <c r="AD201" s="107"/>
      <c r="AE201" s="107"/>
      <c r="AF201" s="107"/>
      <c r="AG201" s="107"/>
      <c r="AH201" s="107"/>
      <c r="AI201" s="107"/>
      <c r="AJ201" s="107"/>
      <c r="AK201" s="107"/>
      <c r="AL201" s="107"/>
      <c r="AM201" s="107"/>
      <c r="AN201" s="107"/>
      <c r="AO201" s="106"/>
      <c r="AP201" s="106"/>
      <c r="AQ201" s="106"/>
      <c r="AR201" s="106"/>
      <c r="AS201" s="106"/>
      <c r="AT201" s="106"/>
      <c r="AU201" s="106"/>
      <c r="AV201" s="106"/>
      <c r="AW201" s="106"/>
      <c r="AX201" s="106"/>
      <c r="AY201" s="106"/>
      <c r="AZ201" s="106"/>
    </row>
    <row r="202" spans="1:52" hidden="1">
      <c r="A202" s="153" t="s">
        <v>324</v>
      </c>
      <c r="B202" s="131">
        <v>4</v>
      </c>
      <c r="C202" s="110"/>
      <c r="D202" s="266"/>
      <c r="E202" s="111"/>
      <c r="F202" s="304"/>
      <c r="G202" s="283"/>
      <c r="H202" s="106"/>
      <c r="I202" s="106"/>
      <c r="J202" s="106"/>
      <c r="K202" s="106"/>
      <c r="L202" s="106"/>
      <c r="M202" s="106"/>
      <c r="N202" s="106"/>
      <c r="O202" s="106"/>
      <c r="P202" s="106"/>
      <c r="Q202" s="106"/>
      <c r="R202" s="106"/>
      <c r="S202" s="106"/>
      <c r="T202" s="106"/>
      <c r="U202" s="106"/>
      <c r="V202" s="106"/>
      <c r="W202" s="106"/>
      <c r="X202" s="106"/>
      <c r="Y202" s="106"/>
      <c r="Z202" s="106"/>
      <c r="AA202" s="107"/>
      <c r="AB202" s="107"/>
      <c r="AC202" s="107"/>
      <c r="AD202" s="107"/>
      <c r="AE202" s="107"/>
      <c r="AF202" s="107"/>
      <c r="AG202" s="107"/>
      <c r="AH202" s="107"/>
      <c r="AI202" s="107"/>
      <c r="AJ202" s="107"/>
      <c r="AK202" s="107"/>
      <c r="AL202" s="107"/>
      <c r="AM202" s="107"/>
      <c r="AN202" s="107"/>
      <c r="AO202" s="106"/>
      <c r="AP202" s="106"/>
      <c r="AQ202" s="106"/>
      <c r="AR202" s="106"/>
      <c r="AS202" s="106"/>
      <c r="AT202" s="106"/>
      <c r="AU202" s="106"/>
      <c r="AV202" s="106"/>
      <c r="AW202" s="106"/>
      <c r="AX202" s="106"/>
      <c r="AY202" s="106"/>
      <c r="AZ202" s="106"/>
    </row>
    <row r="203" spans="1:52" ht="23.4" hidden="1">
      <c r="A203" s="190" t="s">
        <v>243</v>
      </c>
      <c r="B203" s="212">
        <v>4</v>
      </c>
      <c r="C203" s="110"/>
      <c r="D203" s="264"/>
      <c r="E203" s="188"/>
      <c r="F203" s="304"/>
      <c r="G203" s="281"/>
      <c r="H203" s="106"/>
      <c r="I203" s="106"/>
      <c r="J203" s="106"/>
      <c r="K203" s="106"/>
      <c r="L203" s="106"/>
      <c r="M203" s="106"/>
      <c r="N203" s="106"/>
      <c r="O203" s="106"/>
      <c r="P203" s="106"/>
      <c r="Q203" s="106"/>
      <c r="R203" s="106"/>
      <c r="S203" s="106"/>
      <c r="T203" s="106"/>
      <c r="U203" s="106"/>
      <c r="V203" s="106"/>
      <c r="W203" s="106"/>
      <c r="X203" s="106"/>
      <c r="Y203" s="106"/>
      <c r="Z203" s="106"/>
      <c r="AA203" s="107"/>
      <c r="AB203" s="107"/>
      <c r="AC203" s="107"/>
      <c r="AD203" s="107"/>
      <c r="AE203" s="107"/>
      <c r="AF203" s="107"/>
      <c r="AG203" s="107"/>
      <c r="AH203" s="107"/>
      <c r="AI203" s="107"/>
      <c r="AJ203" s="107"/>
      <c r="AK203" s="107"/>
      <c r="AL203" s="107"/>
      <c r="AM203" s="107"/>
      <c r="AN203" s="107"/>
      <c r="AO203" s="106"/>
      <c r="AP203" s="106"/>
      <c r="AQ203" s="106"/>
      <c r="AR203" s="106"/>
      <c r="AS203" s="106"/>
      <c r="AT203" s="106"/>
      <c r="AU203" s="106"/>
      <c r="AV203" s="106"/>
      <c r="AW203" s="106"/>
      <c r="AX203" s="106"/>
      <c r="AY203" s="106"/>
      <c r="AZ203" s="106"/>
    </row>
    <row r="204" spans="1:52" ht="141.75" hidden="1" customHeight="1">
      <c r="A204" s="194" t="s">
        <v>389</v>
      </c>
      <c r="B204" s="193">
        <v>4</v>
      </c>
      <c r="C204" s="110"/>
      <c r="D204" s="264"/>
      <c r="E204" s="188"/>
      <c r="F204" s="304"/>
      <c r="G204" s="281"/>
      <c r="H204" s="106"/>
      <c r="I204" s="106"/>
      <c r="J204" s="106"/>
      <c r="K204" s="106"/>
      <c r="L204" s="106"/>
      <c r="M204" s="106"/>
      <c r="N204" s="106"/>
      <c r="O204" s="106"/>
      <c r="P204" s="106"/>
      <c r="Q204" s="106"/>
      <c r="R204" s="106"/>
      <c r="S204" s="106"/>
      <c r="T204" s="106"/>
      <c r="U204" s="106"/>
      <c r="V204" s="106"/>
      <c r="W204" s="106"/>
      <c r="X204" s="106"/>
      <c r="Y204" s="106"/>
      <c r="Z204" s="106"/>
      <c r="AA204" s="107"/>
      <c r="AB204" s="107"/>
      <c r="AC204" s="107"/>
      <c r="AD204" s="107"/>
      <c r="AE204" s="107"/>
      <c r="AF204" s="107"/>
      <c r="AG204" s="107"/>
      <c r="AH204" s="107"/>
      <c r="AI204" s="107"/>
      <c r="AJ204" s="107"/>
      <c r="AK204" s="107"/>
      <c r="AL204" s="107"/>
      <c r="AM204" s="107"/>
      <c r="AN204" s="107"/>
      <c r="AO204" s="106"/>
      <c r="AP204" s="106"/>
      <c r="AQ204" s="106"/>
      <c r="AR204" s="106"/>
      <c r="AS204" s="106"/>
      <c r="AT204" s="106"/>
      <c r="AU204" s="106"/>
      <c r="AV204" s="106"/>
      <c r="AW204" s="106"/>
      <c r="AX204" s="106"/>
      <c r="AY204" s="106"/>
      <c r="AZ204" s="106"/>
    </row>
    <row r="205" spans="1:52" ht="150" hidden="1" customHeight="1">
      <c r="A205" s="85" t="s">
        <v>390</v>
      </c>
      <c r="B205" s="136">
        <v>4</v>
      </c>
      <c r="C205" s="110"/>
      <c r="D205" s="267"/>
      <c r="E205" s="109"/>
      <c r="F205" s="304"/>
      <c r="G205" s="285"/>
      <c r="H205" s="106"/>
      <c r="I205" s="106"/>
      <c r="J205" s="106"/>
      <c r="K205" s="106"/>
      <c r="L205" s="106"/>
      <c r="M205" s="106"/>
      <c r="N205" s="106"/>
      <c r="O205" s="106"/>
      <c r="P205" s="106"/>
      <c r="Q205" s="106"/>
      <c r="R205" s="106"/>
      <c r="S205" s="106"/>
      <c r="T205" s="106"/>
      <c r="U205" s="106"/>
      <c r="V205" s="106"/>
      <c r="W205" s="106"/>
      <c r="X205" s="106"/>
      <c r="Y205" s="106"/>
      <c r="Z205" s="106"/>
      <c r="AA205" s="107"/>
      <c r="AB205" s="107"/>
      <c r="AC205" s="107"/>
      <c r="AD205" s="107"/>
      <c r="AE205" s="107"/>
      <c r="AF205" s="107"/>
      <c r="AG205" s="107"/>
      <c r="AH205" s="107"/>
      <c r="AI205" s="107"/>
      <c r="AJ205" s="107"/>
      <c r="AK205" s="107"/>
      <c r="AL205" s="107"/>
      <c r="AM205" s="107"/>
      <c r="AN205" s="107"/>
      <c r="AO205" s="106"/>
      <c r="AP205" s="106"/>
      <c r="AQ205" s="106"/>
      <c r="AR205" s="106"/>
      <c r="AS205" s="106"/>
      <c r="AT205" s="106"/>
      <c r="AU205" s="106"/>
      <c r="AV205" s="106"/>
      <c r="AW205" s="106"/>
      <c r="AX205" s="106"/>
      <c r="AY205" s="106"/>
      <c r="AZ205" s="106"/>
    </row>
    <row r="206" spans="1:52" ht="23.4" hidden="1">
      <c r="A206" s="70" t="s">
        <v>340</v>
      </c>
      <c r="B206" s="130">
        <v>4</v>
      </c>
      <c r="C206" s="110"/>
      <c r="D206" s="263"/>
      <c r="E206" s="110"/>
      <c r="F206" s="304"/>
      <c r="G206" s="281"/>
      <c r="H206" s="106"/>
      <c r="I206" s="106"/>
      <c r="J206" s="106"/>
      <c r="K206" s="106"/>
      <c r="L206" s="106"/>
      <c r="M206" s="106"/>
      <c r="N206" s="106"/>
      <c r="O206" s="106"/>
      <c r="P206" s="106"/>
      <c r="Q206" s="106"/>
      <c r="R206" s="106"/>
      <c r="S206" s="106"/>
      <c r="T206" s="106"/>
      <c r="U206" s="106"/>
      <c r="V206" s="106"/>
      <c r="W206" s="106"/>
      <c r="X206" s="106"/>
      <c r="Y206" s="106"/>
      <c r="Z206" s="106"/>
      <c r="AA206" s="107"/>
      <c r="AB206" s="107"/>
      <c r="AC206" s="107"/>
      <c r="AD206" s="107"/>
      <c r="AE206" s="107"/>
      <c r="AF206" s="107"/>
      <c r="AG206" s="107"/>
      <c r="AH206" s="107"/>
      <c r="AI206" s="107"/>
      <c r="AJ206" s="107"/>
      <c r="AK206" s="107"/>
      <c r="AL206" s="107"/>
      <c r="AM206" s="107"/>
      <c r="AN206" s="107"/>
      <c r="AO206" s="106"/>
      <c r="AP206" s="106"/>
      <c r="AQ206" s="106"/>
      <c r="AR206" s="106"/>
      <c r="AS206" s="106"/>
      <c r="AT206" s="106"/>
      <c r="AU206" s="106"/>
      <c r="AV206" s="106"/>
      <c r="AW206" s="106"/>
      <c r="AX206" s="106"/>
      <c r="AY206" s="106"/>
      <c r="AZ206" s="106"/>
    </row>
    <row r="207" spans="1:52" hidden="1">
      <c r="A207" s="148" t="s">
        <v>74</v>
      </c>
      <c r="B207" s="164"/>
      <c r="C207" s="110"/>
      <c r="D207" s="263"/>
      <c r="E207" s="110"/>
      <c r="F207" s="304"/>
      <c r="G207" s="281"/>
      <c r="H207" s="106"/>
      <c r="I207" s="106"/>
      <c r="J207" s="106"/>
      <c r="K207" s="106"/>
      <c r="L207" s="106"/>
      <c r="M207" s="106"/>
      <c r="N207" s="106"/>
      <c r="O207" s="106"/>
      <c r="P207" s="106"/>
      <c r="Q207" s="106"/>
      <c r="R207" s="106"/>
      <c r="S207" s="106"/>
      <c r="T207" s="106"/>
      <c r="U207" s="106"/>
      <c r="V207" s="106"/>
      <c r="W207" s="106"/>
      <c r="X207" s="106"/>
      <c r="Y207" s="106"/>
      <c r="Z207" s="106"/>
      <c r="AA207" s="107"/>
      <c r="AB207" s="107"/>
      <c r="AC207" s="107"/>
      <c r="AD207" s="107"/>
      <c r="AE207" s="107"/>
      <c r="AF207" s="107"/>
      <c r="AG207" s="107"/>
      <c r="AH207" s="107"/>
      <c r="AI207" s="107"/>
      <c r="AJ207" s="107"/>
      <c r="AK207" s="107"/>
      <c r="AL207" s="107"/>
      <c r="AM207" s="107"/>
      <c r="AN207" s="107"/>
      <c r="AO207" s="106"/>
      <c r="AP207" s="106"/>
      <c r="AQ207" s="106"/>
      <c r="AR207" s="106"/>
      <c r="AS207" s="106"/>
      <c r="AT207" s="106"/>
      <c r="AU207" s="106"/>
      <c r="AV207" s="106"/>
      <c r="AW207" s="106"/>
      <c r="AX207" s="106"/>
      <c r="AY207" s="106"/>
      <c r="AZ207" s="106"/>
    </row>
    <row r="208" spans="1:52" s="96" customFormat="1" ht="80.400000000000006" hidden="1">
      <c r="A208" s="69" t="s">
        <v>325</v>
      </c>
      <c r="B208" s="130">
        <v>4</v>
      </c>
      <c r="C208" s="110"/>
      <c r="D208" s="263"/>
      <c r="E208" s="110"/>
      <c r="F208" s="304"/>
      <c r="G208" s="281"/>
      <c r="H208" s="106"/>
      <c r="I208" s="106"/>
      <c r="J208" s="106"/>
      <c r="K208" s="106"/>
      <c r="L208" s="106"/>
      <c r="M208" s="106"/>
      <c r="N208" s="106"/>
      <c r="O208" s="106"/>
      <c r="P208" s="106"/>
      <c r="Q208" s="106"/>
      <c r="R208" s="106"/>
      <c r="S208" s="106"/>
      <c r="T208" s="106"/>
      <c r="U208" s="106"/>
      <c r="V208" s="106"/>
      <c r="W208" s="106"/>
      <c r="X208" s="106"/>
      <c r="Y208" s="106"/>
      <c r="Z208" s="106"/>
      <c r="AA208" s="107"/>
      <c r="AB208" s="107"/>
      <c r="AC208" s="107"/>
      <c r="AD208" s="107"/>
      <c r="AE208" s="107"/>
      <c r="AF208" s="107"/>
      <c r="AG208" s="107"/>
      <c r="AH208" s="107"/>
      <c r="AI208" s="107"/>
      <c r="AJ208" s="107"/>
      <c r="AK208" s="107"/>
      <c r="AL208" s="107"/>
      <c r="AM208" s="107"/>
      <c r="AN208" s="107"/>
      <c r="AO208" s="106"/>
      <c r="AP208" s="106"/>
      <c r="AQ208" s="106"/>
      <c r="AR208" s="106"/>
      <c r="AS208" s="106"/>
      <c r="AT208" s="106"/>
      <c r="AU208" s="106"/>
      <c r="AV208" s="106"/>
      <c r="AW208" s="106"/>
      <c r="AX208" s="106"/>
      <c r="AY208" s="106"/>
      <c r="AZ208" s="106"/>
    </row>
    <row r="209" spans="1:52" s="96" customFormat="1" ht="23.4" hidden="1">
      <c r="A209" s="70" t="s">
        <v>244</v>
      </c>
      <c r="B209" s="130">
        <v>4</v>
      </c>
      <c r="C209" s="110"/>
      <c r="D209" s="263"/>
      <c r="E209" s="110"/>
      <c r="F209" s="304"/>
      <c r="G209" s="281"/>
      <c r="H209" s="106"/>
      <c r="I209" s="106"/>
      <c r="J209" s="106"/>
      <c r="K209" s="106"/>
      <c r="L209" s="106"/>
      <c r="M209" s="106"/>
      <c r="N209" s="106"/>
      <c r="O209" s="106"/>
      <c r="P209" s="106"/>
      <c r="Q209" s="106"/>
      <c r="R209" s="106"/>
      <c r="S209" s="106"/>
      <c r="T209" s="106"/>
      <c r="U209" s="106"/>
      <c r="V209" s="106"/>
      <c r="W209" s="106"/>
      <c r="X209" s="106"/>
      <c r="Y209" s="106"/>
      <c r="Z209" s="106"/>
      <c r="AA209" s="107"/>
      <c r="AB209" s="107"/>
      <c r="AC209" s="107"/>
      <c r="AD209" s="107"/>
      <c r="AE209" s="107"/>
      <c r="AF209" s="107"/>
      <c r="AG209" s="107"/>
      <c r="AH209" s="107"/>
      <c r="AI209" s="107"/>
      <c r="AJ209" s="107"/>
      <c r="AK209" s="107"/>
      <c r="AL209" s="107"/>
      <c r="AM209" s="107"/>
      <c r="AN209" s="107"/>
      <c r="AO209" s="106"/>
      <c r="AP209" s="106"/>
      <c r="AQ209" s="106"/>
      <c r="AR209" s="106"/>
      <c r="AS209" s="106"/>
      <c r="AT209" s="106"/>
      <c r="AU209" s="106"/>
      <c r="AV209" s="106"/>
      <c r="AW209" s="106"/>
      <c r="AX209" s="106"/>
      <c r="AY209" s="106"/>
      <c r="AZ209" s="106"/>
    </row>
    <row r="210" spans="1:52" s="96" customFormat="1" ht="23.4" hidden="1">
      <c r="A210" s="70" t="s">
        <v>245</v>
      </c>
      <c r="B210" s="137">
        <v>2</v>
      </c>
      <c r="C210" s="109"/>
      <c r="D210" s="263"/>
      <c r="E210" s="110"/>
      <c r="F210" s="304"/>
      <c r="G210" s="281"/>
      <c r="H210" s="106"/>
      <c r="I210" s="106"/>
      <c r="J210" s="106"/>
      <c r="K210" s="106"/>
      <c r="L210" s="106"/>
      <c r="M210" s="106"/>
      <c r="N210" s="106"/>
      <c r="O210" s="106"/>
      <c r="P210" s="106"/>
      <c r="Q210" s="106"/>
      <c r="R210" s="106"/>
      <c r="S210" s="106"/>
      <c r="T210" s="106"/>
      <c r="U210" s="106"/>
      <c r="V210" s="106"/>
      <c r="W210" s="106"/>
      <c r="X210" s="106"/>
      <c r="Y210" s="106"/>
      <c r="Z210" s="106"/>
      <c r="AA210" s="107"/>
      <c r="AB210" s="107"/>
      <c r="AC210" s="107"/>
      <c r="AD210" s="107"/>
      <c r="AE210" s="107"/>
      <c r="AF210" s="107"/>
      <c r="AG210" s="107"/>
      <c r="AH210" s="107"/>
      <c r="AI210" s="107"/>
      <c r="AJ210" s="107"/>
      <c r="AK210" s="107"/>
      <c r="AL210" s="107"/>
      <c r="AM210" s="107"/>
      <c r="AN210" s="107"/>
      <c r="AO210" s="106"/>
      <c r="AP210" s="106"/>
      <c r="AQ210" s="106"/>
      <c r="AR210" s="106"/>
      <c r="AS210" s="106"/>
      <c r="AT210" s="106"/>
      <c r="AU210" s="106"/>
      <c r="AV210" s="106"/>
      <c r="AW210" s="106"/>
      <c r="AX210" s="106"/>
      <c r="AY210" s="106"/>
      <c r="AZ210" s="106"/>
    </row>
    <row r="211" spans="1:52" s="96" customFormat="1" ht="160.19999999999999" hidden="1">
      <c r="A211" s="70" t="s">
        <v>299</v>
      </c>
      <c r="B211" s="137">
        <v>2</v>
      </c>
      <c r="C211" s="109"/>
      <c r="D211" s="263"/>
      <c r="E211" s="110"/>
      <c r="F211" s="304"/>
      <c r="G211" s="281"/>
      <c r="H211" s="106"/>
      <c r="I211" s="106"/>
      <c r="J211" s="106"/>
      <c r="K211" s="106"/>
      <c r="L211" s="106"/>
      <c r="M211" s="106"/>
      <c r="N211" s="106"/>
      <c r="O211" s="106"/>
      <c r="P211" s="106"/>
      <c r="Q211" s="106"/>
      <c r="R211" s="106"/>
      <c r="S211" s="106"/>
      <c r="T211" s="106"/>
      <c r="U211" s="106"/>
      <c r="V211" s="106"/>
      <c r="W211" s="106"/>
      <c r="X211" s="106"/>
      <c r="Y211" s="106"/>
      <c r="Z211" s="106"/>
      <c r="AA211" s="107"/>
      <c r="AB211" s="107"/>
      <c r="AC211" s="107"/>
      <c r="AD211" s="107"/>
      <c r="AE211" s="107"/>
      <c r="AF211" s="107"/>
      <c r="AG211" s="107"/>
      <c r="AH211" s="107"/>
      <c r="AI211" s="107"/>
      <c r="AJ211" s="107"/>
      <c r="AK211" s="107"/>
      <c r="AL211" s="107"/>
      <c r="AM211" s="107"/>
      <c r="AN211" s="107"/>
      <c r="AO211" s="106"/>
      <c r="AP211" s="106"/>
      <c r="AQ211" s="106"/>
      <c r="AR211" s="106"/>
      <c r="AS211" s="106"/>
      <c r="AT211" s="106"/>
      <c r="AU211" s="106"/>
      <c r="AV211" s="106"/>
      <c r="AW211" s="106"/>
      <c r="AX211" s="106"/>
      <c r="AY211" s="106"/>
      <c r="AZ211" s="106"/>
    </row>
    <row r="212" spans="1:52" ht="34.799999999999997" hidden="1">
      <c r="A212" s="70" t="s">
        <v>341</v>
      </c>
      <c r="B212" s="137">
        <v>2</v>
      </c>
      <c r="C212" s="109"/>
      <c r="D212" s="263"/>
      <c r="E212" s="110"/>
      <c r="F212" s="304"/>
      <c r="G212" s="281"/>
      <c r="H212" s="106"/>
      <c r="I212" s="106"/>
      <c r="J212" s="106"/>
      <c r="K212" s="106"/>
      <c r="L212" s="106"/>
      <c r="M212" s="106"/>
      <c r="N212" s="106"/>
      <c r="O212" s="106"/>
      <c r="P212" s="106"/>
      <c r="Q212" s="106"/>
      <c r="R212" s="106"/>
      <c r="S212" s="106"/>
      <c r="T212" s="106"/>
      <c r="U212" s="106"/>
      <c r="V212" s="106"/>
      <c r="W212" s="106"/>
      <c r="X212" s="106"/>
      <c r="Y212" s="106"/>
      <c r="Z212" s="106"/>
      <c r="AA212" s="107"/>
      <c r="AB212" s="107"/>
      <c r="AC212" s="107"/>
      <c r="AD212" s="107"/>
      <c r="AE212" s="107"/>
      <c r="AF212" s="107"/>
      <c r="AG212" s="107"/>
      <c r="AH212" s="107"/>
      <c r="AI212" s="107"/>
      <c r="AJ212" s="107"/>
      <c r="AK212" s="107"/>
      <c r="AL212" s="107"/>
      <c r="AM212" s="107"/>
      <c r="AN212" s="107"/>
      <c r="AO212" s="106"/>
      <c r="AP212" s="106"/>
      <c r="AQ212" s="106"/>
      <c r="AR212" s="106"/>
      <c r="AS212" s="106"/>
      <c r="AT212" s="106"/>
      <c r="AU212" s="106"/>
      <c r="AV212" s="106"/>
      <c r="AW212" s="106"/>
      <c r="AX212" s="106"/>
      <c r="AY212" s="106"/>
      <c r="AZ212" s="106"/>
    </row>
    <row r="213" spans="1:52" ht="91.8" hidden="1">
      <c r="A213" s="70" t="s">
        <v>300</v>
      </c>
      <c r="B213" s="137">
        <v>2</v>
      </c>
      <c r="C213" s="109"/>
      <c r="D213" s="263"/>
      <c r="E213" s="110"/>
      <c r="F213" s="304"/>
      <c r="G213" s="281"/>
      <c r="H213" s="106"/>
      <c r="I213" s="106"/>
      <c r="J213" s="106"/>
      <c r="K213" s="106"/>
      <c r="L213" s="106"/>
      <c r="M213" s="106"/>
      <c r="N213" s="106"/>
      <c r="O213" s="106"/>
      <c r="P213" s="106"/>
      <c r="Q213" s="106"/>
      <c r="R213" s="106"/>
      <c r="S213" s="106"/>
      <c r="T213" s="106"/>
      <c r="U213" s="106"/>
      <c r="V213" s="106"/>
      <c r="W213" s="106"/>
      <c r="X213" s="106"/>
      <c r="Y213" s="106"/>
      <c r="Z213" s="106"/>
      <c r="AA213" s="107"/>
      <c r="AB213" s="107"/>
      <c r="AC213" s="107"/>
      <c r="AD213" s="107"/>
      <c r="AE213" s="107"/>
      <c r="AF213" s="107"/>
      <c r="AG213" s="107"/>
      <c r="AH213" s="107"/>
      <c r="AI213" s="107"/>
      <c r="AJ213" s="107"/>
      <c r="AK213" s="107"/>
      <c r="AL213" s="107"/>
      <c r="AM213" s="107"/>
      <c r="AN213" s="107"/>
      <c r="AO213" s="106"/>
      <c r="AP213" s="106"/>
      <c r="AQ213" s="106"/>
      <c r="AR213" s="106"/>
      <c r="AS213" s="106"/>
      <c r="AT213" s="106"/>
      <c r="AU213" s="106"/>
      <c r="AV213" s="106"/>
      <c r="AW213" s="106"/>
      <c r="AX213" s="106"/>
      <c r="AY213" s="106"/>
      <c r="AZ213" s="106"/>
    </row>
    <row r="214" spans="1:52" ht="23.4" hidden="1">
      <c r="A214" s="70" t="s">
        <v>246</v>
      </c>
      <c r="B214" s="137">
        <v>2</v>
      </c>
      <c r="C214" s="109"/>
      <c r="D214" s="263"/>
      <c r="E214" s="110"/>
      <c r="F214" s="304"/>
      <c r="G214" s="281"/>
      <c r="H214" s="106"/>
      <c r="I214" s="106"/>
      <c r="J214" s="106"/>
      <c r="K214" s="106"/>
      <c r="L214" s="106"/>
      <c r="M214" s="106"/>
      <c r="N214" s="106"/>
      <c r="O214" s="106"/>
      <c r="P214" s="106"/>
      <c r="Q214" s="106"/>
      <c r="R214" s="106"/>
      <c r="S214" s="106"/>
      <c r="T214" s="106"/>
      <c r="U214" s="106"/>
      <c r="V214" s="106"/>
      <c r="W214" s="106"/>
      <c r="X214" s="106"/>
      <c r="Y214" s="106"/>
      <c r="Z214" s="106"/>
      <c r="AA214" s="107"/>
      <c r="AB214" s="107"/>
      <c r="AC214" s="107"/>
      <c r="AD214" s="107"/>
      <c r="AE214" s="107"/>
      <c r="AF214" s="107"/>
      <c r="AG214" s="107"/>
      <c r="AH214" s="107"/>
      <c r="AI214" s="107"/>
      <c r="AJ214" s="107"/>
      <c r="AK214" s="107"/>
      <c r="AL214" s="107"/>
      <c r="AM214" s="107"/>
      <c r="AN214" s="107"/>
      <c r="AO214" s="106"/>
      <c r="AP214" s="106"/>
      <c r="AQ214" s="106"/>
      <c r="AR214" s="106"/>
      <c r="AS214" s="106"/>
      <c r="AT214" s="106"/>
      <c r="AU214" s="106"/>
      <c r="AV214" s="106"/>
      <c r="AW214" s="106"/>
      <c r="AX214" s="106"/>
      <c r="AY214" s="106"/>
      <c r="AZ214" s="106"/>
    </row>
    <row r="215" spans="1:52" ht="126" hidden="1">
      <c r="A215" s="69" t="s">
        <v>335</v>
      </c>
      <c r="B215" s="137">
        <v>2</v>
      </c>
      <c r="C215" s="109"/>
      <c r="D215" s="263"/>
      <c r="E215" s="110"/>
      <c r="F215" s="304"/>
      <c r="G215" s="281"/>
      <c r="H215" s="106"/>
      <c r="I215" s="106"/>
      <c r="J215" s="106"/>
      <c r="K215" s="106"/>
      <c r="L215" s="106"/>
      <c r="M215" s="106"/>
      <c r="N215" s="106"/>
      <c r="O215" s="106"/>
      <c r="P215" s="106"/>
      <c r="Q215" s="106"/>
      <c r="R215" s="106"/>
      <c r="S215" s="106"/>
      <c r="T215" s="106"/>
      <c r="U215" s="106"/>
      <c r="V215" s="106"/>
      <c r="W215" s="106"/>
      <c r="X215" s="106"/>
      <c r="Y215" s="106"/>
      <c r="Z215" s="106"/>
      <c r="AA215" s="107"/>
      <c r="AB215" s="107"/>
      <c r="AC215" s="107"/>
      <c r="AD215" s="107"/>
      <c r="AE215" s="107"/>
      <c r="AF215" s="107"/>
      <c r="AG215" s="107"/>
      <c r="AH215" s="107"/>
      <c r="AI215" s="107"/>
      <c r="AJ215" s="107"/>
      <c r="AK215" s="107"/>
      <c r="AL215" s="107"/>
      <c r="AM215" s="107"/>
      <c r="AN215" s="107"/>
      <c r="AO215" s="106"/>
      <c r="AP215" s="106"/>
      <c r="AQ215" s="106"/>
      <c r="AR215" s="106"/>
      <c r="AS215" s="106"/>
      <c r="AT215" s="106"/>
      <c r="AU215" s="106"/>
      <c r="AV215" s="106"/>
      <c r="AW215" s="106"/>
      <c r="AX215" s="106"/>
      <c r="AY215" s="106"/>
      <c r="AZ215" s="106"/>
    </row>
    <row r="216" spans="1:52" ht="34.799999999999997" hidden="1">
      <c r="A216" s="69" t="s">
        <v>247</v>
      </c>
      <c r="B216" s="137">
        <v>2</v>
      </c>
      <c r="C216" s="109"/>
      <c r="D216" s="263"/>
      <c r="E216" s="110"/>
      <c r="F216" s="304"/>
      <c r="G216" s="281"/>
      <c r="H216" s="106"/>
      <c r="I216" s="106"/>
      <c r="J216" s="106"/>
      <c r="K216" s="106"/>
      <c r="L216" s="106"/>
      <c r="M216" s="106"/>
      <c r="N216" s="106"/>
      <c r="O216" s="106"/>
      <c r="P216" s="106"/>
      <c r="Q216" s="106"/>
      <c r="R216" s="106"/>
      <c r="S216" s="106"/>
      <c r="T216" s="106"/>
      <c r="U216" s="106"/>
      <c r="V216" s="106"/>
      <c r="W216" s="106"/>
      <c r="X216" s="106"/>
      <c r="Y216" s="106"/>
      <c r="Z216" s="106"/>
      <c r="AA216" s="107"/>
      <c r="AB216" s="107"/>
      <c r="AC216" s="107"/>
      <c r="AD216" s="107"/>
      <c r="AE216" s="107"/>
      <c r="AF216" s="107"/>
      <c r="AG216" s="107"/>
      <c r="AH216" s="107"/>
      <c r="AI216" s="107"/>
      <c r="AJ216" s="107"/>
      <c r="AK216" s="107"/>
      <c r="AL216" s="107"/>
      <c r="AM216" s="107"/>
      <c r="AN216" s="107"/>
      <c r="AO216" s="106"/>
      <c r="AP216" s="106"/>
      <c r="AQ216" s="106"/>
      <c r="AR216" s="106"/>
      <c r="AS216" s="106"/>
      <c r="AT216" s="106"/>
      <c r="AU216" s="106"/>
      <c r="AV216" s="106"/>
      <c r="AW216" s="106"/>
      <c r="AX216" s="106"/>
      <c r="AY216" s="106"/>
      <c r="AZ216" s="106"/>
    </row>
    <row r="217" spans="1:52" ht="34.799999999999997" hidden="1">
      <c r="A217" s="69" t="s">
        <v>248</v>
      </c>
      <c r="B217" s="117">
        <v>2</v>
      </c>
      <c r="C217" s="109"/>
      <c r="D217" s="263"/>
      <c r="E217" s="110"/>
      <c r="F217" s="304"/>
      <c r="G217" s="281"/>
      <c r="H217" s="106"/>
      <c r="I217" s="106"/>
      <c r="J217" s="106"/>
      <c r="K217" s="106"/>
      <c r="L217" s="106"/>
      <c r="M217" s="106"/>
      <c r="N217" s="106"/>
      <c r="O217" s="106"/>
      <c r="P217" s="106"/>
      <c r="Q217" s="106"/>
      <c r="R217" s="106"/>
      <c r="S217" s="106"/>
      <c r="T217" s="106"/>
      <c r="U217" s="106"/>
      <c r="V217" s="106"/>
      <c r="W217" s="106"/>
      <c r="X217" s="106"/>
      <c r="Y217" s="106"/>
      <c r="Z217" s="106"/>
      <c r="AA217" s="107"/>
      <c r="AB217" s="107"/>
      <c r="AC217" s="107"/>
      <c r="AD217" s="107"/>
      <c r="AE217" s="107"/>
      <c r="AF217" s="107"/>
      <c r="AG217" s="107"/>
      <c r="AH217" s="107"/>
      <c r="AI217" s="107"/>
      <c r="AJ217" s="107"/>
      <c r="AK217" s="107"/>
      <c r="AL217" s="107"/>
      <c r="AM217" s="107"/>
      <c r="AN217" s="107"/>
      <c r="AO217" s="106"/>
      <c r="AP217" s="106"/>
      <c r="AQ217" s="106"/>
      <c r="AR217" s="106"/>
      <c r="AS217" s="106"/>
      <c r="AT217" s="106"/>
      <c r="AU217" s="106"/>
      <c r="AV217" s="106"/>
      <c r="AW217" s="106"/>
      <c r="AX217" s="106"/>
      <c r="AY217" s="106"/>
      <c r="AZ217" s="106"/>
    </row>
    <row r="218" spans="1:52" ht="23.4" hidden="1">
      <c r="A218" s="70" t="s">
        <v>249</v>
      </c>
      <c r="B218" s="117">
        <v>2</v>
      </c>
      <c r="C218" s="109"/>
      <c r="D218" s="263"/>
      <c r="E218" s="110"/>
      <c r="F218" s="304"/>
      <c r="G218" s="281"/>
      <c r="H218" s="106"/>
      <c r="I218" s="106"/>
      <c r="J218" s="106"/>
      <c r="K218" s="106"/>
      <c r="L218" s="106"/>
      <c r="M218" s="106"/>
      <c r="N218" s="106"/>
      <c r="O218" s="106"/>
      <c r="P218" s="106"/>
      <c r="Q218" s="106"/>
      <c r="R218" s="106"/>
      <c r="S218" s="106"/>
      <c r="T218" s="106"/>
      <c r="U218" s="106"/>
      <c r="V218" s="106"/>
      <c r="W218" s="106"/>
      <c r="X218" s="106"/>
      <c r="Y218" s="106"/>
      <c r="Z218" s="106"/>
      <c r="AA218" s="107"/>
      <c r="AB218" s="107"/>
      <c r="AC218" s="107"/>
      <c r="AD218" s="107"/>
      <c r="AE218" s="107"/>
      <c r="AF218" s="107"/>
      <c r="AG218" s="107"/>
      <c r="AH218" s="107"/>
      <c r="AI218" s="107"/>
      <c r="AJ218" s="107"/>
      <c r="AK218" s="107"/>
      <c r="AL218" s="107"/>
      <c r="AM218" s="107"/>
      <c r="AN218" s="107"/>
      <c r="AO218" s="106"/>
      <c r="AP218" s="106"/>
      <c r="AQ218" s="106"/>
      <c r="AR218" s="106"/>
      <c r="AS218" s="106"/>
      <c r="AT218" s="106"/>
      <c r="AU218" s="106"/>
      <c r="AV218" s="106"/>
      <c r="AW218" s="106"/>
      <c r="AX218" s="106"/>
      <c r="AY218" s="106"/>
      <c r="AZ218" s="106"/>
    </row>
    <row r="219" spans="1:52" ht="46.2" hidden="1">
      <c r="A219" s="70" t="s">
        <v>250</v>
      </c>
      <c r="B219" s="117">
        <v>2</v>
      </c>
      <c r="C219" s="109"/>
      <c r="D219" s="263"/>
      <c r="E219" s="110"/>
      <c r="F219" s="304"/>
      <c r="G219" s="281"/>
      <c r="H219" s="106"/>
      <c r="I219" s="106"/>
      <c r="J219" s="106"/>
      <c r="K219" s="106"/>
      <c r="L219" s="106"/>
      <c r="M219" s="106"/>
      <c r="N219" s="106"/>
      <c r="O219" s="106"/>
      <c r="P219" s="106"/>
      <c r="Q219" s="106"/>
      <c r="R219" s="106"/>
      <c r="S219" s="106"/>
      <c r="T219" s="106"/>
      <c r="U219" s="106"/>
      <c r="V219" s="106"/>
      <c r="W219" s="106"/>
      <c r="X219" s="106"/>
      <c r="Y219" s="106"/>
      <c r="Z219" s="106"/>
      <c r="AA219" s="107"/>
      <c r="AB219" s="107"/>
      <c r="AC219" s="107"/>
      <c r="AD219" s="107"/>
      <c r="AE219" s="107"/>
      <c r="AF219" s="107"/>
      <c r="AG219" s="107"/>
      <c r="AH219" s="107"/>
      <c r="AI219" s="107"/>
      <c r="AJ219" s="107"/>
      <c r="AK219" s="107"/>
      <c r="AL219" s="107"/>
      <c r="AM219" s="107"/>
      <c r="AN219" s="107"/>
      <c r="AO219" s="106"/>
      <c r="AP219" s="106"/>
      <c r="AQ219" s="106"/>
      <c r="AR219" s="106"/>
      <c r="AS219" s="106"/>
      <c r="AT219" s="106"/>
      <c r="AU219" s="106"/>
      <c r="AV219" s="106"/>
      <c r="AW219" s="106"/>
      <c r="AX219" s="106"/>
      <c r="AY219" s="106"/>
      <c r="AZ219" s="106"/>
    </row>
    <row r="220" spans="1:52" ht="42.75" hidden="1" customHeight="1">
      <c r="A220" s="70" t="s">
        <v>391</v>
      </c>
      <c r="B220" s="137">
        <v>2</v>
      </c>
      <c r="C220" s="109"/>
      <c r="D220" s="263"/>
      <c r="E220" s="110"/>
      <c r="F220" s="304"/>
      <c r="G220" s="281"/>
      <c r="H220" s="106"/>
      <c r="I220" s="106"/>
      <c r="J220" s="106"/>
      <c r="K220" s="106"/>
      <c r="L220" s="106"/>
      <c r="M220" s="106"/>
      <c r="N220" s="106"/>
      <c r="O220" s="106"/>
      <c r="P220" s="106"/>
      <c r="Q220" s="106"/>
      <c r="R220" s="106"/>
      <c r="S220" s="106"/>
      <c r="T220" s="106"/>
      <c r="U220" s="106"/>
      <c r="V220" s="106"/>
      <c r="W220" s="106"/>
      <c r="X220" s="106"/>
      <c r="Y220" s="106"/>
      <c r="Z220" s="106"/>
      <c r="AA220" s="107"/>
      <c r="AB220" s="107"/>
      <c r="AC220" s="107"/>
      <c r="AD220" s="107"/>
      <c r="AE220" s="107"/>
      <c r="AF220" s="107"/>
      <c r="AG220" s="107"/>
      <c r="AH220" s="107"/>
      <c r="AI220" s="107"/>
      <c r="AJ220" s="107"/>
      <c r="AK220" s="107"/>
      <c r="AL220" s="107"/>
      <c r="AM220" s="107"/>
      <c r="AN220" s="107"/>
      <c r="AO220" s="106"/>
      <c r="AP220" s="106"/>
      <c r="AQ220" s="106"/>
      <c r="AR220" s="106"/>
      <c r="AS220" s="106"/>
      <c r="AT220" s="106"/>
      <c r="AU220" s="106"/>
      <c r="AV220" s="106"/>
      <c r="AW220" s="106"/>
      <c r="AX220" s="106"/>
      <c r="AY220" s="106"/>
      <c r="AZ220" s="106"/>
    </row>
    <row r="221" spans="1:52" ht="57.6" hidden="1">
      <c r="A221" s="83" t="s">
        <v>285</v>
      </c>
      <c r="B221" s="121">
        <v>2</v>
      </c>
      <c r="C221" s="109"/>
      <c r="D221" s="266"/>
      <c r="E221" s="111"/>
      <c r="F221" s="304"/>
      <c r="G221" s="283"/>
      <c r="H221" s="106"/>
      <c r="I221" s="106"/>
      <c r="J221" s="106"/>
      <c r="K221" s="106"/>
      <c r="L221" s="106"/>
      <c r="M221" s="106"/>
      <c r="N221" s="106"/>
      <c r="O221" s="106"/>
      <c r="P221" s="106"/>
      <c r="Q221" s="106"/>
      <c r="R221" s="106"/>
      <c r="S221" s="106"/>
      <c r="T221" s="106"/>
      <c r="U221" s="106"/>
      <c r="V221" s="106"/>
      <c r="W221" s="106"/>
      <c r="X221" s="106"/>
      <c r="Y221" s="106"/>
      <c r="Z221" s="106"/>
      <c r="AA221" s="107"/>
      <c r="AB221" s="107"/>
      <c r="AC221" s="107"/>
      <c r="AD221" s="107"/>
      <c r="AE221" s="107"/>
      <c r="AF221" s="107"/>
      <c r="AG221" s="107"/>
      <c r="AH221" s="107"/>
      <c r="AI221" s="107"/>
      <c r="AJ221" s="107"/>
      <c r="AK221" s="107"/>
      <c r="AL221" s="107"/>
      <c r="AM221" s="107"/>
      <c r="AN221" s="107"/>
      <c r="AO221" s="106"/>
      <c r="AP221" s="106"/>
      <c r="AQ221" s="106"/>
      <c r="AR221" s="106"/>
      <c r="AS221" s="106"/>
      <c r="AT221" s="106"/>
      <c r="AU221" s="106"/>
      <c r="AV221" s="106"/>
      <c r="AW221" s="106"/>
      <c r="AX221" s="106"/>
      <c r="AY221" s="106"/>
      <c r="AZ221" s="106"/>
    </row>
    <row r="222" spans="1:52" ht="126" hidden="1">
      <c r="A222" s="190" t="s">
        <v>301</v>
      </c>
      <c r="B222" s="212">
        <v>4</v>
      </c>
      <c r="C222" s="110"/>
      <c r="D222" s="264"/>
      <c r="E222" s="188"/>
      <c r="F222" s="304"/>
      <c r="G222" s="281"/>
      <c r="H222" s="106"/>
      <c r="I222" s="106"/>
      <c r="J222" s="106"/>
      <c r="K222" s="106"/>
      <c r="L222" s="106"/>
      <c r="M222" s="106"/>
      <c r="N222" s="106"/>
      <c r="O222" s="106"/>
      <c r="P222" s="106"/>
      <c r="Q222" s="106"/>
      <c r="R222" s="106"/>
      <c r="S222" s="106"/>
      <c r="T222" s="106"/>
      <c r="U222" s="106"/>
      <c r="V222" s="106"/>
      <c r="W222" s="106"/>
      <c r="X222" s="106"/>
      <c r="Y222" s="106"/>
      <c r="Z222" s="106"/>
      <c r="AA222" s="107"/>
      <c r="AB222" s="107"/>
      <c r="AC222" s="107"/>
      <c r="AD222" s="107"/>
      <c r="AE222" s="107"/>
      <c r="AF222" s="107"/>
      <c r="AG222" s="107"/>
      <c r="AH222" s="107"/>
      <c r="AI222" s="107"/>
      <c r="AJ222" s="107"/>
      <c r="AK222" s="107"/>
      <c r="AL222" s="107"/>
      <c r="AM222" s="107"/>
      <c r="AN222" s="107"/>
      <c r="AO222" s="106"/>
      <c r="AP222" s="106"/>
      <c r="AQ222" s="106"/>
      <c r="AR222" s="106"/>
      <c r="AS222" s="106"/>
      <c r="AT222" s="106"/>
      <c r="AU222" s="106"/>
      <c r="AV222" s="106"/>
      <c r="AW222" s="106"/>
      <c r="AX222" s="106"/>
      <c r="AY222" s="106"/>
      <c r="AZ222" s="106"/>
    </row>
    <row r="223" spans="1:52" hidden="1">
      <c r="A223" s="85" t="s">
        <v>251</v>
      </c>
      <c r="B223" s="129">
        <v>4</v>
      </c>
      <c r="C223" s="110"/>
      <c r="D223" s="267"/>
      <c r="E223" s="109"/>
      <c r="F223" s="304"/>
      <c r="G223" s="285"/>
      <c r="H223" s="106"/>
      <c r="I223" s="106"/>
      <c r="J223" s="106"/>
      <c r="K223" s="106"/>
      <c r="L223" s="106"/>
      <c r="M223" s="106"/>
      <c r="N223" s="106"/>
      <c r="O223" s="106"/>
      <c r="P223" s="106"/>
      <c r="Q223" s="106"/>
      <c r="R223" s="106"/>
      <c r="S223" s="106"/>
      <c r="T223" s="106"/>
      <c r="U223" s="106"/>
      <c r="V223" s="106"/>
      <c r="W223" s="106"/>
      <c r="X223" s="106"/>
      <c r="Y223" s="106"/>
      <c r="Z223" s="106"/>
      <c r="AA223" s="107"/>
      <c r="AB223" s="107"/>
      <c r="AC223" s="107"/>
      <c r="AD223" s="107"/>
      <c r="AE223" s="107"/>
      <c r="AF223" s="107"/>
      <c r="AG223" s="107"/>
      <c r="AH223" s="107"/>
      <c r="AI223" s="107"/>
      <c r="AJ223" s="107"/>
      <c r="AK223" s="107"/>
      <c r="AL223" s="107"/>
      <c r="AM223" s="107"/>
      <c r="AN223" s="107"/>
      <c r="AO223" s="106"/>
      <c r="AP223" s="106"/>
      <c r="AQ223" s="106"/>
      <c r="AR223" s="106"/>
      <c r="AS223" s="106"/>
      <c r="AT223" s="106"/>
      <c r="AU223" s="106"/>
      <c r="AV223" s="106"/>
      <c r="AW223" s="106"/>
      <c r="AX223" s="106"/>
      <c r="AY223" s="106"/>
      <c r="AZ223" s="106"/>
    </row>
    <row r="224" spans="1:52" ht="23.4" hidden="1">
      <c r="A224" s="70" t="s">
        <v>252</v>
      </c>
      <c r="B224" s="130">
        <v>4</v>
      </c>
      <c r="C224" s="110"/>
      <c r="D224" s="263"/>
      <c r="E224" s="110"/>
      <c r="F224" s="304"/>
      <c r="G224" s="281"/>
      <c r="H224" s="106"/>
      <c r="I224" s="106"/>
      <c r="J224" s="106"/>
      <c r="K224" s="106"/>
      <c r="L224" s="106"/>
      <c r="M224" s="106"/>
      <c r="N224" s="106"/>
      <c r="O224" s="106"/>
      <c r="P224" s="106"/>
      <c r="Q224" s="106"/>
      <c r="R224" s="106"/>
      <c r="S224" s="106"/>
      <c r="T224" s="106"/>
      <c r="U224" s="106"/>
      <c r="V224" s="106"/>
      <c r="W224" s="106"/>
      <c r="X224" s="106"/>
      <c r="Y224" s="106"/>
      <c r="Z224" s="106"/>
      <c r="AA224" s="107"/>
      <c r="AB224" s="107"/>
      <c r="AC224" s="107"/>
      <c r="AD224" s="107"/>
      <c r="AE224" s="107"/>
      <c r="AF224" s="107"/>
      <c r="AG224" s="107"/>
      <c r="AH224" s="107"/>
      <c r="AI224" s="107"/>
      <c r="AJ224" s="107"/>
      <c r="AK224" s="107"/>
      <c r="AL224" s="107"/>
      <c r="AM224" s="107"/>
      <c r="AN224" s="107"/>
      <c r="AO224" s="106"/>
      <c r="AP224" s="106"/>
      <c r="AQ224" s="106"/>
      <c r="AR224" s="106"/>
      <c r="AS224" s="106"/>
      <c r="AT224" s="106"/>
      <c r="AU224" s="106"/>
      <c r="AV224" s="106"/>
      <c r="AW224" s="106"/>
      <c r="AX224" s="106"/>
      <c r="AY224" s="106"/>
      <c r="AZ224" s="106"/>
    </row>
    <row r="225" spans="1:52" ht="27.6" hidden="1">
      <c r="A225" s="148" t="s">
        <v>75</v>
      </c>
      <c r="B225" s="164"/>
      <c r="C225" s="110"/>
      <c r="D225" s="263"/>
      <c r="E225" s="110"/>
      <c r="F225" s="304"/>
      <c r="G225" s="281"/>
      <c r="H225" s="106"/>
      <c r="I225" s="106"/>
      <c r="J225" s="106"/>
      <c r="K225" s="106"/>
      <c r="L225" s="106"/>
      <c r="M225" s="106"/>
      <c r="N225" s="106"/>
      <c r="O225" s="106"/>
      <c r="P225" s="106"/>
      <c r="Q225" s="106"/>
      <c r="R225" s="106"/>
      <c r="S225" s="106"/>
      <c r="T225" s="106"/>
      <c r="U225" s="106"/>
      <c r="V225" s="106"/>
      <c r="W225" s="106"/>
      <c r="X225" s="106"/>
      <c r="Y225" s="106"/>
      <c r="Z225" s="106"/>
      <c r="AA225" s="107"/>
      <c r="AB225" s="107"/>
      <c r="AC225" s="107"/>
      <c r="AD225" s="107"/>
      <c r="AE225" s="107"/>
      <c r="AF225" s="107"/>
      <c r="AG225" s="107"/>
      <c r="AH225" s="107"/>
      <c r="AI225" s="107"/>
      <c r="AJ225" s="107"/>
      <c r="AK225" s="107"/>
      <c r="AL225" s="107"/>
      <c r="AM225" s="107"/>
      <c r="AN225" s="107"/>
      <c r="AO225" s="106"/>
      <c r="AP225" s="106"/>
      <c r="AQ225" s="106"/>
      <c r="AR225" s="106"/>
      <c r="AS225" s="106"/>
      <c r="AT225" s="106"/>
      <c r="AU225" s="106"/>
      <c r="AV225" s="106"/>
      <c r="AW225" s="106"/>
      <c r="AX225" s="106"/>
      <c r="AY225" s="106"/>
      <c r="AZ225" s="106"/>
    </row>
    <row r="226" spans="1:52" hidden="1">
      <c r="A226" s="69" t="s">
        <v>253</v>
      </c>
      <c r="B226" s="118">
        <v>6</v>
      </c>
      <c r="C226" s="109"/>
      <c r="D226" s="263"/>
      <c r="E226" s="110"/>
      <c r="F226" s="304"/>
      <c r="G226" s="281"/>
      <c r="H226" s="106"/>
      <c r="I226" s="106"/>
      <c r="J226" s="106"/>
      <c r="K226" s="106"/>
      <c r="L226" s="106"/>
      <c r="M226" s="106"/>
      <c r="N226" s="106"/>
      <c r="O226" s="106"/>
      <c r="P226" s="106"/>
      <c r="Q226" s="106"/>
      <c r="R226" s="106"/>
      <c r="S226" s="106"/>
      <c r="T226" s="106"/>
      <c r="U226" s="106"/>
      <c r="V226" s="106"/>
      <c r="W226" s="106"/>
      <c r="X226" s="106"/>
      <c r="Y226" s="106"/>
      <c r="Z226" s="106"/>
      <c r="AA226" s="107"/>
      <c r="AB226" s="107"/>
      <c r="AC226" s="107"/>
      <c r="AD226" s="107"/>
      <c r="AE226" s="107"/>
      <c r="AF226" s="107"/>
      <c r="AG226" s="107"/>
      <c r="AH226" s="107"/>
      <c r="AI226" s="107"/>
      <c r="AJ226" s="107"/>
      <c r="AK226" s="107"/>
      <c r="AL226" s="107"/>
      <c r="AM226" s="107"/>
      <c r="AN226" s="107"/>
      <c r="AO226" s="106"/>
      <c r="AP226" s="106"/>
      <c r="AQ226" s="106"/>
      <c r="AR226" s="106"/>
      <c r="AS226" s="106"/>
      <c r="AT226" s="106"/>
      <c r="AU226" s="106"/>
      <c r="AV226" s="106"/>
      <c r="AW226" s="106"/>
      <c r="AX226" s="106"/>
      <c r="AY226" s="106"/>
      <c r="AZ226" s="106"/>
    </row>
    <row r="227" spans="1:52" ht="23.4" hidden="1">
      <c r="A227" s="69" t="s">
        <v>254</v>
      </c>
      <c r="B227" s="118">
        <v>6</v>
      </c>
      <c r="C227" s="109"/>
      <c r="D227" s="263"/>
      <c r="E227" s="110"/>
      <c r="F227" s="304"/>
      <c r="G227" s="281"/>
      <c r="H227" s="106"/>
      <c r="I227" s="106"/>
      <c r="J227" s="106"/>
      <c r="K227" s="106"/>
      <c r="L227" s="106"/>
      <c r="M227" s="106"/>
      <c r="N227" s="106"/>
      <c r="O227" s="106"/>
      <c r="P227" s="106"/>
      <c r="Q227" s="106"/>
      <c r="R227" s="106"/>
      <c r="S227" s="106"/>
      <c r="T227" s="106"/>
      <c r="U227" s="106"/>
      <c r="V227" s="106"/>
      <c r="W227" s="106"/>
      <c r="X227" s="106"/>
      <c r="Y227" s="106"/>
      <c r="Z227" s="106"/>
      <c r="AA227" s="107"/>
      <c r="AB227" s="107"/>
      <c r="AC227" s="107"/>
      <c r="AD227" s="107"/>
      <c r="AE227" s="107"/>
      <c r="AF227" s="107"/>
      <c r="AG227" s="107"/>
      <c r="AH227" s="107"/>
      <c r="AI227" s="107"/>
      <c r="AJ227" s="107"/>
      <c r="AK227" s="107"/>
      <c r="AL227" s="107"/>
      <c r="AM227" s="107"/>
      <c r="AN227" s="107"/>
      <c r="AO227" s="106"/>
      <c r="AP227" s="106"/>
      <c r="AQ227" s="106"/>
      <c r="AR227" s="106"/>
      <c r="AS227" s="106"/>
      <c r="AT227" s="106"/>
      <c r="AU227" s="106"/>
      <c r="AV227" s="106"/>
      <c r="AW227" s="106"/>
      <c r="AX227" s="106"/>
      <c r="AY227" s="106"/>
      <c r="AZ227" s="106"/>
    </row>
    <row r="228" spans="1:52" ht="91.8">
      <c r="A228" s="87" t="s">
        <v>326</v>
      </c>
      <c r="B228" s="116">
        <v>1</v>
      </c>
      <c r="C228" s="109"/>
      <c r="D228" s="263"/>
      <c r="E228" s="110"/>
      <c r="F228" s="304"/>
      <c r="G228" s="281"/>
      <c r="H228" s="106"/>
      <c r="I228" s="106"/>
      <c r="J228" s="106"/>
      <c r="K228" s="106"/>
      <c r="L228" s="106"/>
      <c r="M228" s="106"/>
      <c r="N228" s="106"/>
      <c r="O228" s="106"/>
      <c r="P228" s="106"/>
      <c r="Q228" s="106"/>
      <c r="R228" s="106"/>
      <c r="S228" s="106"/>
      <c r="T228" s="106"/>
      <c r="U228" s="106"/>
      <c r="V228" s="106"/>
      <c r="W228" s="106"/>
      <c r="X228" s="106"/>
      <c r="Y228" s="106"/>
      <c r="Z228" s="106"/>
      <c r="AA228" s="107"/>
      <c r="AB228" s="107"/>
      <c r="AC228" s="107"/>
      <c r="AD228" s="107"/>
      <c r="AE228" s="107"/>
      <c r="AF228" s="107"/>
      <c r="AG228" s="107"/>
      <c r="AH228" s="107"/>
      <c r="AI228" s="107"/>
      <c r="AJ228" s="107"/>
      <c r="AK228" s="107"/>
      <c r="AL228" s="107"/>
      <c r="AM228" s="107"/>
      <c r="AN228" s="107"/>
      <c r="AO228" s="106"/>
      <c r="AP228" s="106"/>
      <c r="AQ228" s="106"/>
      <c r="AR228" s="106"/>
      <c r="AS228" s="106"/>
      <c r="AT228" s="106"/>
      <c r="AU228" s="106"/>
      <c r="AV228" s="106"/>
      <c r="AW228" s="106"/>
      <c r="AX228" s="106"/>
      <c r="AY228" s="106"/>
      <c r="AZ228" s="106"/>
    </row>
    <row r="229" spans="1:52" ht="80.400000000000006" hidden="1">
      <c r="A229" s="69" t="s">
        <v>327</v>
      </c>
      <c r="B229" s="118">
        <v>6</v>
      </c>
      <c r="C229" s="109"/>
      <c r="D229" s="263"/>
      <c r="E229" s="110"/>
      <c r="F229" s="304"/>
      <c r="G229" s="281"/>
      <c r="H229" s="106"/>
      <c r="I229" s="106"/>
      <c r="J229" s="106"/>
      <c r="K229" s="106"/>
      <c r="L229" s="106"/>
      <c r="M229" s="106"/>
      <c r="N229" s="106"/>
      <c r="O229" s="106"/>
      <c r="P229" s="106"/>
      <c r="Q229" s="106"/>
      <c r="R229" s="106"/>
      <c r="S229" s="106"/>
      <c r="T229" s="106"/>
      <c r="U229" s="106"/>
      <c r="V229" s="106"/>
      <c r="W229" s="106"/>
      <c r="X229" s="106"/>
      <c r="Y229" s="106"/>
      <c r="Z229" s="106"/>
      <c r="AA229" s="107"/>
      <c r="AB229" s="107"/>
      <c r="AC229" s="107"/>
      <c r="AD229" s="107"/>
      <c r="AE229" s="107"/>
      <c r="AF229" s="107"/>
      <c r="AG229" s="107"/>
      <c r="AH229" s="107"/>
      <c r="AI229" s="107"/>
      <c r="AJ229" s="107"/>
      <c r="AK229" s="107"/>
      <c r="AL229" s="107"/>
      <c r="AM229" s="107"/>
      <c r="AN229" s="107"/>
      <c r="AO229" s="106"/>
      <c r="AP229" s="106"/>
      <c r="AQ229" s="106"/>
      <c r="AR229" s="106"/>
      <c r="AS229" s="106"/>
      <c r="AT229" s="106"/>
      <c r="AU229" s="106"/>
      <c r="AV229" s="106"/>
      <c r="AW229" s="106"/>
      <c r="AX229" s="106"/>
      <c r="AY229" s="106"/>
      <c r="AZ229" s="106"/>
    </row>
    <row r="230" spans="1:52" hidden="1">
      <c r="A230" s="69" t="s">
        <v>255</v>
      </c>
      <c r="B230" s="118">
        <v>6</v>
      </c>
      <c r="C230" s="109"/>
      <c r="D230" s="263"/>
      <c r="E230" s="110"/>
      <c r="F230" s="304"/>
      <c r="G230" s="281"/>
      <c r="H230" s="106"/>
      <c r="I230" s="106"/>
      <c r="J230" s="106"/>
      <c r="K230" s="106"/>
      <c r="L230" s="106"/>
      <c r="M230" s="106"/>
      <c r="N230" s="106"/>
      <c r="O230" s="106"/>
      <c r="P230" s="106"/>
      <c r="Q230" s="106"/>
      <c r="R230" s="106"/>
      <c r="S230" s="106"/>
      <c r="T230" s="106"/>
      <c r="U230" s="106"/>
      <c r="V230" s="106"/>
      <c r="W230" s="106"/>
      <c r="X230" s="106"/>
      <c r="Y230" s="106"/>
      <c r="Z230" s="106"/>
      <c r="AA230" s="107"/>
      <c r="AB230" s="107"/>
      <c r="AC230" s="107"/>
      <c r="AD230" s="107"/>
      <c r="AE230" s="107"/>
      <c r="AF230" s="107"/>
      <c r="AG230" s="107"/>
      <c r="AH230" s="107"/>
      <c r="AI230" s="107"/>
      <c r="AJ230" s="107"/>
      <c r="AK230" s="107"/>
      <c r="AL230" s="107"/>
      <c r="AM230" s="107"/>
      <c r="AN230" s="107"/>
      <c r="AO230" s="106"/>
      <c r="AP230" s="106"/>
      <c r="AQ230" s="106"/>
      <c r="AR230" s="106"/>
      <c r="AS230" s="106"/>
      <c r="AT230" s="106"/>
      <c r="AU230" s="106"/>
      <c r="AV230" s="106"/>
      <c r="AW230" s="106"/>
      <c r="AX230" s="106"/>
      <c r="AY230" s="106"/>
      <c r="AZ230" s="106"/>
    </row>
    <row r="231" spans="1:52" hidden="1">
      <c r="A231" s="69" t="s">
        <v>256</v>
      </c>
      <c r="B231" s="118">
        <v>6</v>
      </c>
      <c r="C231" s="109"/>
      <c r="D231" s="263"/>
      <c r="E231" s="110"/>
      <c r="F231" s="304"/>
      <c r="G231" s="281"/>
      <c r="H231" s="106"/>
      <c r="I231" s="106"/>
      <c r="J231" s="106"/>
      <c r="K231" s="106"/>
      <c r="L231" s="106"/>
      <c r="M231" s="106"/>
      <c r="N231" s="106"/>
      <c r="O231" s="106"/>
      <c r="P231" s="106"/>
      <c r="Q231" s="106"/>
      <c r="R231" s="106"/>
      <c r="S231" s="106"/>
      <c r="T231" s="106"/>
      <c r="U231" s="106"/>
      <c r="V231" s="106"/>
      <c r="W231" s="106"/>
      <c r="X231" s="106"/>
      <c r="Y231" s="106"/>
      <c r="Z231" s="106"/>
      <c r="AA231" s="107"/>
      <c r="AB231" s="107"/>
      <c r="AC231" s="107"/>
      <c r="AD231" s="107"/>
      <c r="AE231" s="107"/>
      <c r="AF231" s="107"/>
      <c r="AG231" s="107"/>
      <c r="AH231" s="107"/>
      <c r="AI231" s="107"/>
      <c r="AJ231" s="107"/>
      <c r="AK231" s="107"/>
      <c r="AL231" s="107"/>
      <c r="AM231" s="107"/>
      <c r="AN231" s="107"/>
      <c r="AO231" s="106"/>
      <c r="AP231" s="106"/>
      <c r="AQ231" s="106"/>
      <c r="AR231" s="106"/>
      <c r="AS231" s="106"/>
      <c r="AT231" s="106"/>
      <c r="AU231" s="106"/>
      <c r="AV231" s="106"/>
      <c r="AW231" s="106"/>
      <c r="AX231" s="106"/>
      <c r="AY231" s="106"/>
      <c r="AZ231" s="106"/>
    </row>
    <row r="232" spans="1:52" hidden="1">
      <c r="A232" s="69" t="s">
        <v>257</v>
      </c>
      <c r="B232" s="118">
        <v>6</v>
      </c>
      <c r="C232" s="109"/>
      <c r="D232" s="263"/>
      <c r="E232" s="110"/>
      <c r="F232" s="304"/>
      <c r="G232" s="281"/>
      <c r="H232" s="106"/>
      <c r="I232" s="106"/>
      <c r="J232" s="106"/>
      <c r="K232" s="106"/>
      <c r="L232" s="106"/>
      <c r="M232" s="106"/>
      <c r="N232" s="106"/>
      <c r="O232" s="106"/>
      <c r="P232" s="106"/>
      <c r="Q232" s="106"/>
      <c r="R232" s="106"/>
      <c r="S232" s="106"/>
      <c r="T232" s="106"/>
      <c r="U232" s="106"/>
      <c r="V232" s="106"/>
      <c r="W232" s="106"/>
      <c r="X232" s="106"/>
      <c r="Y232" s="106"/>
      <c r="Z232" s="106"/>
      <c r="AA232" s="107"/>
      <c r="AB232" s="107"/>
      <c r="AC232" s="107"/>
      <c r="AD232" s="107"/>
      <c r="AE232" s="107"/>
      <c r="AF232" s="107"/>
      <c r="AG232" s="107"/>
      <c r="AH232" s="107"/>
      <c r="AI232" s="107"/>
      <c r="AJ232" s="107"/>
      <c r="AK232" s="107"/>
      <c r="AL232" s="107"/>
      <c r="AM232" s="107"/>
      <c r="AN232" s="107"/>
      <c r="AO232" s="106"/>
      <c r="AP232" s="106"/>
      <c r="AQ232" s="106"/>
      <c r="AR232" s="106"/>
      <c r="AS232" s="106"/>
      <c r="AT232" s="106"/>
      <c r="AU232" s="106"/>
      <c r="AV232" s="106"/>
      <c r="AW232" s="106"/>
      <c r="AX232" s="106"/>
      <c r="AY232" s="106"/>
      <c r="AZ232" s="106"/>
    </row>
    <row r="233" spans="1:52" ht="24" hidden="1">
      <c r="A233" s="69" t="s">
        <v>258</v>
      </c>
      <c r="B233" s="118">
        <v>6</v>
      </c>
      <c r="C233" s="109"/>
      <c r="D233" s="263"/>
      <c r="E233" s="110"/>
      <c r="F233" s="304"/>
      <c r="G233" s="281"/>
      <c r="H233" s="106"/>
      <c r="I233" s="106"/>
      <c r="J233" s="106"/>
      <c r="K233" s="106"/>
      <c r="L233" s="106"/>
      <c r="M233" s="106"/>
      <c r="N233" s="106"/>
      <c r="O233" s="106"/>
      <c r="P233" s="106"/>
      <c r="Q233" s="106"/>
      <c r="R233" s="106"/>
      <c r="S233" s="106"/>
      <c r="T233" s="106"/>
      <c r="U233" s="106"/>
      <c r="V233" s="106"/>
      <c r="W233" s="106"/>
      <c r="X233" s="106"/>
      <c r="Y233" s="106"/>
      <c r="Z233" s="106"/>
      <c r="AA233" s="107"/>
      <c r="AB233" s="107"/>
      <c r="AC233" s="107"/>
      <c r="AD233" s="107"/>
      <c r="AE233" s="107"/>
      <c r="AF233" s="107"/>
      <c r="AG233" s="107"/>
      <c r="AH233" s="107"/>
      <c r="AI233" s="107"/>
      <c r="AJ233" s="107"/>
      <c r="AK233" s="107"/>
      <c r="AL233" s="107"/>
      <c r="AM233" s="107"/>
      <c r="AN233" s="107"/>
      <c r="AO233" s="106"/>
      <c r="AP233" s="106"/>
      <c r="AQ233" s="106"/>
      <c r="AR233" s="106"/>
      <c r="AS233" s="106"/>
      <c r="AT233" s="106"/>
      <c r="AU233" s="106"/>
      <c r="AV233" s="106"/>
      <c r="AW233" s="106"/>
      <c r="AX233" s="106"/>
      <c r="AY233" s="106"/>
      <c r="AZ233" s="106"/>
    </row>
    <row r="234" spans="1:52" hidden="1">
      <c r="A234" s="69" t="s">
        <v>259</v>
      </c>
      <c r="B234" s="118">
        <v>6</v>
      </c>
      <c r="C234" s="109"/>
      <c r="D234" s="263"/>
      <c r="E234" s="110"/>
      <c r="F234" s="304"/>
      <c r="G234" s="281"/>
      <c r="H234" s="106"/>
      <c r="I234" s="106"/>
      <c r="J234" s="106"/>
      <c r="K234" s="106"/>
      <c r="L234" s="106"/>
      <c r="M234" s="106"/>
      <c r="N234" s="106"/>
      <c r="O234" s="106"/>
      <c r="P234" s="106"/>
      <c r="Q234" s="106"/>
      <c r="R234" s="106"/>
      <c r="S234" s="106"/>
      <c r="T234" s="106"/>
      <c r="U234" s="106"/>
      <c r="V234" s="106"/>
      <c r="W234" s="106"/>
      <c r="X234" s="106"/>
      <c r="Y234" s="106"/>
      <c r="Z234" s="106"/>
      <c r="AA234" s="107"/>
      <c r="AB234" s="107"/>
      <c r="AC234" s="107"/>
      <c r="AD234" s="107"/>
      <c r="AE234" s="107"/>
      <c r="AF234" s="107"/>
      <c r="AG234" s="107"/>
      <c r="AH234" s="107"/>
      <c r="AI234" s="107"/>
      <c r="AJ234" s="107"/>
      <c r="AK234" s="107"/>
      <c r="AL234" s="107"/>
      <c r="AM234" s="107"/>
      <c r="AN234" s="107"/>
      <c r="AO234" s="106"/>
      <c r="AP234" s="106"/>
      <c r="AQ234" s="106"/>
      <c r="AR234" s="106"/>
      <c r="AS234" s="106"/>
      <c r="AT234" s="106"/>
      <c r="AU234" s="106"/>
      <c r="AV234" s="106"/>
      <c r="AW234" s="106"/>
      <c r="AX234" s="106"/>
      <c r="AY234" s="106"/>
      <c r="AZ234" s="106"/>
    </row>
    <row r="235" spans="1:52" hidden="1">
      <c r="A235" s="69" t="s">
        <v>260</v>
      </c>
      <c r="B235" s="118">
        <v>6</v>
      </c>
      <c r="C235" s="109"/>
      <c r="D235" s="263"/>
      <c r="E235" s="110"/>
      <c r="F235" s="304"/>
      <c r="G235" s="281"/>
      <c r="H235" s="106"/>
      <c r="I235" s="106"/>
      <c r="J235" s="106"/>
      <c r="K235" s="106"/>
      <c r="L235" s="106"/>
      <c r="M235" s="106"/>
      <c r="N235" s="106"/>
      <c r="O235" s="106"/>
      <c r="P235" s="106"/>
      <c r="Q235" s="106"/>
      <c r="R235" s="106"/>
      <c r="S235" s="106"/>
      <c r="T235" s="106"/>
      <c r="U235" s="106"/>
      <c r="V235" s="106"/>
      <c r="W235" s="106"/>
      <c r="X235" s="106"/>
      <c r="Y235" s="106"/>
      <c r="Z235" s="106"/>
      <c r="AA235" s="107"/>
      <c r="AB235" s="107"/>
      <c r="AC235" s="107"/>
      <c r="AD235" s="107"/>
      <c r="AE235" s="107"/>
      <c r="AF235" s="107"/>
      <c r="AG235" s="107"/>
      <c r="AH235" s="107"/>
      <c r="AI235" s="107"/>
      <c r="AJ235" s="107"/>
      <c r="AK235" s="107"/>
      <c r="AL235" s="107"/>
      <c r="AM235" s="107"/>
      <c r="AN235" s="107"/>
      <c r="AO235" s="106"/>
      <c r="AP235" s="106"/>
      <c r="AQ235" s="106"/>
      <c r="AR235" s="106"/>
      <c r="AS235" s="106"/>
      <c r="AT235" s="106"/>
      <c r="AU235" s="106"/>
      <c r="AV235" s="106"/>
      <c r="AW235" s="106"/>
      <c r="AX235" s="106"/>
      <c r="AY235" s="106"/>
      <c r="AZ235" s="106"/>
    </row>
    <row r="236" spans="1:52" hidden="1">
      <c r="A236" s="69" t="s">
        <v>261</v>
      </c>
      <c r="B236" s="118">
        <v>6</v>
      </c>
      <c r="C236" s="109"/>
      <c r="D236" s="263"/>
      <c r="E236" s="110"/>
      <c r="F236" s="304"/>
      <c r="G236" s="281"/>
      <c r="H236" s="106"/>
      <c r="I236" s="106"/>
      <c r="J236" s="106"/>
      <c r="K236" s="106"/>
      <c r="L236" s="106"/>
      <c r="M236" s="106"/>
      <c r="N236" s="106"/>
      <c r="O236" s="106"/>
      <c r="P236" s="106"/>
      <c r="Q236" s="106"/>
      <c r="R236" s="106"/>
      <c r="S236" s="106"/>
      <c r="T236" s="106"/>
      <c r="U236" s="106"/>
      <c r="V236" s="106"/>
      <c r="W236" s="106"/>
      <c r="X236" s="106"/>
      <c r="Y236" s="106"/>
      <c r="Z236" s="106"/>
      <c r="AA236" s="107"/>
      <c r="AB236" s="107"/>
      <c r="AC236" s="107"/>
      <c r="AD236" s="107"/>
      <c r="AE236" s="107"/>
      <c r="AF236" s="107"/>
      <c r="AG236" s="107"/>
      <c r="AH236" s="107"/>
      <c r="AI236" s="107"/>
      <c r="AJ236" s="107"/>
      <c r="AK236" s="107"/>
      <c r="AL236" s="107"/>
      <c r="AM236" s="107"/>
      <c r="AN236" s="107"/>
      <c r="AO236" s="106"/>
      <c r="AP236" s="106"/>
      <c r="AQ236" s="106"/>
      <c r="AR236" s="106"/>
      <c r="AS236" s="106"/>
      <c r="AT236" s="106"/>
      <c r="AU236" s="106"/>
      <c r="AV236" s="106"/>
      <c r="AW236" s="106"/>
      <c r="AX236" s="106"/>
      <c r="AY236" s="106"/>
      <c r="AZ236" s="106"/>
    </row>
    <row r="237" spans="1:52" ht="23.4" hidden="1">
      <c r="A237" s="69" t="s">
        <v>262</v>
      </c>
      <c r="B237" s="118">
        <v>6</v>
      </c>
      <c r="C237" s="109"/>
      <c r="D237" s="263"/>
      <c r="E237" s="110"/>
      <c r="F237" s="304"/>
      <c r="G237" s="281"/>
      <c r="H237" s="106"/>
      <c r="I237" s="106"/>
      <c r="J237" s="106"/>
      <c r="K237" s="106"/>
      <c r="L237" s="106"/>
      <c r="M237" s="106"/>
      <c r="N237" s="106"/>
      <c r="O237" s="106"/>
      <c r="P237" s="106"/>
      <c r="Q237" s="106"/>
      <c r="R237" s="106"/>
      <c r="S237" s="106"/>
      <c r="T237" s="106"/>
      <c r="U237" s="106"/>
      <c r="V237" s="106"/>
      <c r="W237" s="106"/>
      <c r="X237" s="106"/>
      <c r="Y237" s="106"/>
      <c r="Z237" s="106"/>
      <c r="AA237" s="107"/>
      <c r="AB237" s="107"/>
      <c r="AC237" s="107"/>
      <c r="AD237" s="107"/>
      <c r="AE237" s="107"/>
      <c r="AF237" s="107"/>
      <c r="AG237" s="107"/>
      <c r="AH237" s="107"/>
      <c r="AI237" s="107"/>
      <c r="AJ237" s="107"/>
      <c r="AK237" s="107"/>
      <c r="AL237" s="107"/>
      <c r="AM237" s="107"/>
      <c r="AN237" s="107"/>
      <c r="AO237" s="106"/>
      <c r="AP237" s="106"/>
      <c r="AQ237" s="106"/>
      <c r="AR237" s="106"/>
      <c r="AS237" s="106"/>
      <c r="AT237" s="106"/>
      <c r="AU237" s="106"/>
      <c r="AV237" s="106"/>
      <c r="AW237" s="106"/>
      <c r="AX237" s="106"/>
      <c r="AY237" s="106"/>
      <c r="AZ237" s="106"/>
    </row>
    <row r="238" spans="1:52" ht="23.4" hidden="1">
      <c r="A238" s="69" t="s">
        <v>263</v>
      </c>
      <c r="B238" s="118">
        <v>6</v>
      </c>
      <c r="C238" s="109"/>
      <c r="D238" s="263"/>
      <c r="E238" s="110"/>
      <c r="F238" s="304"/>
      <c r="G238" s="281"/>
      <c r="H238" s="106"/>
      <c r="I238" s="106"/>
      <c r="J238" s="106"/>
      <c r="K238" s="106"/>
      <c r="L238" s="106"/>
      <c r="M238" s="106"/>
      <c r="N238" s="106"/>
      <c r="O238" s="106"/>
      <c r="P238" s="106"/>
      <c r="Q238" s="106"/>
      <c r="R238" s="106"/>
      <c r="S238" s="106"/>
      <c r="T238" s="106"/>
      <c r="U238" s="106"/>
      <c r="V238" s="106"/>
      <c r="W238" s="106"/>
      <c r="X238" s="106"/>
      <c r="Y238" s="106"/>
      <c r="Z238" s="106"/>
      <c r="AA238" s="107"/>
      <c r="AB238" s="107"/>
      <c r="AC238" s="107"/>
      <c r="AD238" s="107"/>
      <c r="AE238" s="107"/>
      <c r="AF238" s="107"/>
      <c r="AG238" s="107"/>
      <c r="AH238" s="107"/>
      <c r="AI238" s="107"/>
      <c r="AJ238" s="107"/>
      <c r="AK238" s="107"/>
      <c r="AL238" s="107"/>
      <c r="AM238" s="107"/>
      <c r="AN238" s="107"/>
      <c r="AO238" s="106"/>
      <c r="AP238" s="106"/>
      <c r="AQ238" s="106"/>
      <c r="AR238" s="106"/>
      <c r="AS238" s="106"/>
      <c r="AT238" s="106"/>
      <c r="AU238" s="106"/>
      <c r="AV238" s="106"/>
      <c r="AW238" s="106"/>
      <c r="AX238" s="106"/>
      <c r="AY238" s="106"/>
      <c r="AZ238" s="106"/>
    </row>
    <row r="239" spans="1:52" ht="57.6" hidden="1">
      <c r="A239" s="69" t="s">
        <v>282</v>
      </c>
      <c r="B239" s="118">
        <v>6</v>
      </c>
      <c r="C239" s="109"/>
      <c r="D239" s="263"/>
      <c r="E239" s="110"/>
      <c r="F239" s="304"/>
      <c r="G239" s="281"/>
      <c r="H239" s="106"/>
      <c r="I239" s="106"/>
      <c r="J239" s="106"/>
      <c r="K239" s="106"/>
      <c r="L239" s="106"/>
      <c r="M239" s="106"/>
      <c r="N239" s="106"/>
      <c r="O239" s="106"/>
      <c r="P239" s="106"/>
      <c r="Q239" s="106"/>
      <c r="R239" s="106"/>
      <c r="S239" s="106"/>
      <c r="T239" s="106"/>
      <c r="U239" s="106"/>
      <c r="V239" s="106"/>
      <c r="W239" s="106"/>
      <c r="X239" s="106"/>
      <c r="Y239" s="106"/>
      <c r="Z239" s="106"/>
      <c r="AA239" s="107"/>
      <c r="AB239" s="107"/>
      <c r="AC239" s="107"/>
      <c r="AD239" s="107"/>
      <c r="AE239" s="107"/>
      <c r="AF239" s="107"/>
      <c r="AG239" s="107"/>
      <c r="AH239" s="107"/>
      <c r="AI239" s="107"/>
      <c r="AJ239" s="107"/>
      <c r="AK239" s="107"/>
      <c r="AL239" s="107"/>
      <c r="AM239" s="107"/>
      <c r="AN239" s="107"/>
      <c r="AO239" s="106"/>
      <c r="AP239" s="106"/>
      <c r="AQ239" s="106"/>
      <c r="AR239" s="106"/>
      <c r="AS239" s="106"/>
      <c r="AT239" s="106"/>
      <c r="AU239" s="106"/>
      <c r="AV239" s="106"/>
      <c r="AW239" s="106"/>
      <c r="AX239" s="106"/>
      <c r="AY239" s="106"/>
      <c r="AZ239" s="106"/>
    </row>
    <row r="240" spans="1:52" ht="23.4" hidden="1">
      <c r="A240" s="69" t="s">
        <v>333</v>
      </c>
      <c r="B240" s="118">
        <v>6</v>
      </c>
      <c r="C240" s="109"/>
      <c r="D240" s="263"/>
      <c r="E240" s="110"/>
      <c r="F240" s="304"/>
      <c r="G240" s="281"/>
      <c r="H240" s="106"/>
      <c r="I240" s="106"/>
      <c r="J240" s="106"/>
      <c r="K240" s="106"/>
      <c r="L240" s="106"/>
      <c r="M240" s="106"/>
      <c r="N240" s="106"/>
      <c r="O240" s="106"/>
      <c r="P240" s="106"/>
      <c r="Q240" s="106"/>
      <c r="R240" s="106"/>
      <c r="S240" s="106"/>
      <c r="T240" s="106"/>
      <c r="U240" s="106"/>
      <c r="V240" s="106"/>
      <c r="W240" s="106"/>
      <c r="X240" s="106"/>
      <c r="Y240" s="106"/>
      <c r="Z240" s="106"/>
      <c r="AA240" s="107"/>
      <c r="AB240" s="107"/>
      <c r="AC240" s="107"/>
      <c r="AD240" s="107"/>
      <c r="AE240" s="107"/>
      <c r="AF240" s="107"/>
      <c r="AG240" s="107"/>
      <c r="AH240" s="107"/>
      <c r="AI240" s="107"/>
      <c r="AJ240" s="107"/>
      <c r="AK240" s="107"/>
      <c r="AL240" s="107"/>
      <c r="AM240" s="107"/>
      <c r="AN240" s="107"/>
      <c r="AO240" s="106"/>
      <c r="AP240" s="106"/>
      <c r="AQ240" s="106"/>
      <c r="AR240" s="106"/>
      <c r="AS240" s="106"/>
      <c r="AT240" s="106"/>
      <c r="AU240" s="106"/>
      <c r="AV240" s="106"/>
      <c r="AW240" s="106"/>
      <c r="AX240" s="106"/>
      <c r="AY240" s="106"/>
      <c r="AZ240" s="106"/>
    </row>
    <row r="241" spans="1:52" ht="75" hidden="1" customHeight="1">
      <c r="A241" s="70" t="s">
        <v>392</v>
      </c>
      <c r="B241" s="184">
        <v>6</v>
      </c>
      <c r="C241" s="109"/>
      <c r="D241" s="263"/>
      <c r="E241" s="110"/>
      <c r="F241" s="304"/>
      <c r="G241" s="281"/>
      <c r="H241" s="106"/>
      <c r="I241" s="106"/>
      <c r="J241" s="106"/>
      <c r="K241" s="106"/>
      <c r="L241" s="106"/>
      <c r="M241" s="106"/>
      <c r="N241" s="106"/>
      <c r="O241" s="106"/>
      <c r="P241" s="106"/>
      <c r="Q241" s="106"/>
      <c r="R241" s="106"/>
      <c r="S241" s="106"/>
      <c r="T241" s="106"/>
      <c r="U241" s="106"/>
      <c r="V241" s="106"/>
      <c r="W241" s="106"/>
      <c r="X241" s="106"/>
      <c r="Y241" s="106"/>
      <c r="Z241" s="106"/>
      <c r="AA241" s="107"/>
      <c r="AB241" s="107"/>
      <c r="AC241" s="107"/>
      <c r="AD241" s="107"/>
      <c r="AE241" s="107"/>
      <c r="AF241" s="107"/>
      <c r="AG241" s="107"/>
      <c r="AH241" s="107"/>
      <c r="AI241" s="107"/>
      <c r="AJ241" s="107"/>
      <c r="AK241" s="107"/>
      <c r="AL241" s="107"/>
      <c r="AM241" s="107"/>
      <c r="AN241" s="107"/>
      <c r="AO241" s="106"/>
      <c r="AP241" s="106"/>
      <c r="AQ241" s="106"/>
      <c r="AR241" s="106"/>
      <c r="AS241" s="106"/>
      <c r="AT241" s="106"/>
      <c r="AU241" s="106"/>
      <c r="AV241" s="106"/>
      <c r="AW241" s="106"/>
      <c r="AX241" s="106"/>
      <c r="AY241" s="106"/>
      <c r="AZ241" s="106"/>
    </row>
    <row r="242" spans="1:52" hidden="1">
      <c r="A242" s="69" t="s">
        <v>264</v>
      </c>
      <c r="B242" s="118">
        <v>6</v>
      </c>
      <c r="C242" s="109"/>
      <c r="D242" s="263"/>
      <c r="E242" s="110"/>
      <c r="F242" s="304"/>
      <c r="G242" s="281"/>
      <c r="H242" s="106"/>
      <c r="I242" s="106"/>
      <c r="J242" s="106"/>
      <c r="K242" s="106"/>
      <c r="L242" s="106"/>
      <c r="M242" s="106"/>
      <c r="N242" s="106"/>
      <c r="O242" s="106"/>
      <c r="P242" s="106"/>
      <c r="Q242" s="106"/>
      <c r="R242" s="106"/>
      <c r="S242" s="106"/>
      <c r="T242" s="106"/>
      <c r="U242" s="106"/>
      <c r="V242" s="106"/>
      <c r="W242" s="106"/>
      <c r="X242" s="106"/>
      <c r="Y242" s="106"/>
      <c r="Z242" s="106"/>
      <c r="AA242" s="107"/>
      <c r="AB242" s="107"/>
      <c r="AC242" s="107"/>
      <c r="AD242" s="107"/>
      <c r="AE242" s="107"/>
      <c r="AF242" s="107"/>
      <c r="AG242" s="107"/>
      <c r="AH242" s="107"/>
      <c r="AI242" s="107"/>
      <c r="AJ242" s="107"/>
      <c r="AK242" s="107"/>
      <c r="AL242" s="107"/>
      <c r="AM242" s="107"/>
      <c r="AN242" s="107"/>
      <c r="AO242" s="106"/>
      <c r="AP242" s="106"/>
      <c r="AQ242" s="106"/>
      <c r="AR242" s="106"/>
      <c r="AS242" s="106"/>
      <c r="AT242" s="106"/>
      <c r="AU242" s="106"/>
      <c r="AV242" s="106"/>
      <c r="AW242" s="106"/>
      <c r="AX242" s="106"/>
      <c r="AY242" s="106"/>
      <c r="AZ242" s="106"/>
    </row>
    <row r="243" spans="1:52" hidden="1">
      <c r="A243" s="69" t="s">
        <v>265</v>
      </c>
      <c r="B243" s="118">
        <v>6</v>
      </c>
      <c r="C243" s="109"/>
      <c r="D243" s="263"/>
      <c r="E243" s="110"/>
      <c r="F243" s="304"/>
      <c r="G243" s="281"/>
      <c r="H243" s="106"/>
      <c r="I243" s="106"/>
      <c r="J243" s="106"/>
      <c r="K243" s="106"/>
      <c r="L243" s="106"/>
      <c r="M243" s="106"/>
      <c r="N243" s="106"/>
      <c r="O243" s="106"/>
      <c r="P243" s="106"/>
      <c r="Q243" s="106"/>
      <c r="R243" s="106"/>
      <c r="S243" s="106"/>
      <c r="T243" s="106"/>
      <c r="U243" s="106"/>
      <c r="V243" s="106"/>
      <c r="W243" s="106"/>
      <c r="X243" s="106"/>
      <c r="Y243" s="106"/>
      <c r="Z243" s="106"/>
      <c r="AA243" s="107"/>
      <c r="AB243" s="107"/>
      <c r="AC243" s="107"/>
      <c r="AD243" s="107"/>
      <c r="AE243" s="107"/>
      <c r="AF243" s="107"/>
      <c r="AG243" s="107"/>
      <c r="AH243" s="107"/>
      <c r="AI243" s="107"/>
      <c r="AJ243" s="107"/>
      <c r="AK243" s="107"/>
      <c r="AL243" s="107"/>
      <c r="AM243" s="107"/>
      <c r="AN243" s="107"/>
      <c r="AO243" s="106"/>
      <c r="AP243" s="106"/>
      <c r="AQ243" s="106"/>
      <c r="AR243" s="106"/>
      <c r="AS243" s="106"/>
      <c r="AT243" s="106"/>
      <c r="AU243" s="106"/>
      <c r="AV243" s="106"/>
      <c r="AW243" s="106"/>
      <c r="AX243" s="106"/>
      <c r="AY243" s="106"/>
      <c r="AZ243" s="106"/>
    </row>
    <row r="244" spans="1:52" hidden="1">
      <c r="A244" s="69" t="s">
        <v>266</v>
      </c>
      <c r="B244" s="118">
        <v>6</v>
      </c>
      <c r="C244" s="109"/>
      <c r="D244" s="263"/>
      <c r="E244" s="110"/>
      <c r="F244" s="304"/>
      <c r="G244" s="281"/>
      <c r="H244" s="106"/>
      <c r="I244" s="106"/>
      <c r="J244" s="106"/>
      <c r="K244" s="106"/>
      <c r="L244" s="106"/>
      <c r="M244" s="106"/>
      <c r="N244" s="106"/>
      <c r="O244" s="106"/>
      <c r="P244" s="106"/>
      <c r="Q244" s="106"/>
      <c r="R244" s="106"/>
      <c r="S244" s="106"/>
      <c r="T244" s="106"/>
      <c r="U244" s="106"/>
      <c r="V244" s="106"/>
      <c r="W244" s="106"/>
      <c r="X244" s="106"/>
      <c r="Y244" s="106"/>
      <c r="Z244" s="106"/>
      <c r="AA244" s="107"/>
      <c r="AB244" s="107"/>
      <c r="AC244" s="107"/>
      <c r="AD244" s="107"/>
      <c r="AE244" s="107"/>
      <c r="AF244" s="107"/>
      <c r="AG244" s="107"/>
      <c r="AH244" s="107"/>
      <c r="AI244" s="107"/>
      <c r="AJ244" s="107"/>
      <c r="AK244" s="107"/>
      <c r="AL244" s="107"/>
      <c r="AM244" s="107"/>
      <c r="AN244" s="107"/>
      <c r="AO244" s="106"/>
      <c r="AP244" s="106"/>
      <c r="AQ244" s="106"/>
      <c r="AR244" s="106"/>
      <c r="AS244" s="106"/>
      <c r="AT244" s="106"/>
      <c r="AU244" s="106"/>
      <c r="AV244" s="106"/>
      <c r="AW244" s="106"/>
      <c r="AX244" s="106"/>
      <c r="AY244" s="106"/>
      <c r="AZ244" s="106"/>
    </row>
    <row r="245" spans="1:52" ht="23.4" hidden="1">
      <c r="A245" s="70" t="s">
        <v>267</v>
      </c>
      <c r="B245" s="137">
        <v>2</v>
      </c>
      <c r="C245" s="109"/>
      <c r="D245" s="263"/>
      <c r="E245" s="110"/>
      <c r="F245" s="304"/>
      <c r="G245" s="281"/>
      <c r="H245" s="106"/>
      <c r="I245" s="106"/>
      <c r="J245" s="106"/>
      <c r="K245" s="106"/>
      <c r="L245" s="106"/>
      <c r="M245" s="106"/>
      <c r="N245" s="106"/>
      <c r="O245" s="106"/>
      <c r="P245" s="106"/>
      <c r="Q245" s="106"/>
      <c r="R245" s="106"/>
      <c r="S245" s="106"/>
      <c r="T245" s="106"/>
      <c r="U245" s="106"/>
      <c r="V245" s="106"/>
      <c r="W245" s="106"/>
      <c r="X245" s="106"/>
      <c r="Y245" s="106"/>
      <c r="Z245" s="106"/>
      <c r="AA245" s="107"/>
      <c r="AB245" s="107"/>
      <c r="AC245" s="107"/>
      <c r="AD245" s="107"/>
      <c r="AE245" s="107"/>
      <c r="AF245" s="107"/>
      <c r="AG245" s="107"/>
      <c r="AH245" s="107"/>
      <c r="AI245" s="107"/>
      <c r="AJ245" s="107"/>
      <c r="AK245" s="107"/>
      <c r="AL245" s="107"/>
      <c r="AM245" s="107"/>
      <c r="AN245" s="107"/>
      <c r="AO245" s="106"/>
      <c r="AP245" s="106"/>
      <c r="AQ245" s="106"/>
      <c r="AR245" s="106"/>
      <c r="AS245" s="106"/>
      <c r="AT245" s="106"/>
      <c r="AU245" s="106"/>
      <c r="AV245" s="106"/>
      <c r="AW245" s="106"/>
      <c r="AX245" s="106"/>
      <c r="AY245" s="106"/>
      <c r="AZ245" s="106"/>
    </row>
    <row r="246" spans="1:52" hidden="1">
      <c r="A246" s="69" t="s">
        <v>268</v>
      </c>
      <c r="B246" s="118">
        <v>6</v>
      </c>
      <c r="C246" s="109"/>
      <c r="D246" s="263"/>
      <c r="E246" s="110"/>
      <c r="F246" s="304"/>
      <c r="G246" s="281"/>
      <c r="H246" s="106"/>
      <c r="I246" s="106"/>
      <c r="J246" s="106"/>
      <c r="K246" s="106"/>
      <c r="L246" s="106"/>
      <c r="M246" s="106"/>
      <c r="N246" s="106"/>
      <c r="O246" s="106"/>
      <c r="P246" s="106"/>
      <c r="Q246" s="106"/>
      <c r="R246" s="106"/>
      <c r="S246" s="106"/>
      <c r="T246" s="106"/>
      <c r="U246" s="106"/>
      <c r="V246" s="106"/>
      <c r="W246" s="106"/>
      <c r="X246" s="106"/>
      <c r="Y246" s="106"/>
      <c r="Z246" s="106"/>
      <c r="AA246" s="107"/>
      <c r="AB246" s="107"/>
      <c r="AC246" s="107"/>
      <c r="AD246" s="107"/>
      <c r="AE246" s="107"/>
      <c r="AF246" s="107"/>
      <c r="AG246" s="107"/>
      <c r="AH246" s="107"/>
      <c r="AI246" s="107"/>
      <c r="AJ246" s="107"/>
      <c r="AK246" s="107"/>
      <c r="AL246" s="107"/>
      <c r="AM246" s="107"/>
      <c r="AN246" s="107"/>
      <c r="AO246" s="106"/>
      <c r="AP246" s="106"/>
      <c r="AQ246" s="106"/>
      <c r="AR246" s="106"/>
      <c r="AS246" s="106"/>
      <c r="AT246" s="106"/>
      <c r="AU246" s="106"/>
      <c r="AV246" s="106"/>
      <c r="AW246" s="106"/>
      <c r="AX246" s="106"/>
      <c r="AY246" s="106"/>
      <c r="AZ246" s="106"/>
    </row>
    <row r="247" spans="1:52" hidden="1">
      <c r="A247" s="69" t="s">
        <v>269</v>
      </c>
      <c r="B247" s="118">
        <v>6</v>
      </c>
      <c r="C247" s="109"/>
      <c r="D247" s="263"/>
      <c r="E247" s="110"/>
      <c r="F247" s="304"/>
      <c r="G247" s="281"/>
      <c r="H247" s="106"/>
      <c r="I247" s="106"/>
      <c r="J247" s="106"/>
      <c r="K247" s="106"/>
      <c r="L247" s="106"/>
      <c r="M247" s="106"/>
      <c r="N247" s="106"/>
      <c r="O247" s="106"/>
      <c r="P247" s="106"/>
      <c r="Q247" s="106"/>
      <c r="R247" s="106"/>
      <c r="S247" s="106"/>
      <c r="T247" s="106"/>
      <c r="U247" s="106"/>
      <c r="V247" s="106"/>
      <c r="W247" s="106"/>
      <c r="X247" s="106"/>
      <c r="Y247" s="106"/>
      <c r="Z247" s="106"/>
      <c r="AA247" s="107"/>
      <c r="AB247" s="107"/>
      <c r="AC247" s="107"/>
      <c r="AD247" s="107"/>
      <c r="AE247" s="107"/>
      <c r="AF247" s="107"/>
      <c r="AG247" s="107"/>
      <c r="AH247" s="107"/>
      <c r="AI247" s="107"/>
      <c r="AJ247" s="107"/>
      <c r="AK247" s="107"/>
      <c r="AL247" s="107"/>
      <c r="AM247" s="107"/>
      <c r="AN247" s="107"/>
      <c r="AO247" s="106"/>
      <c r="AP247" s="106"/>
      <c r="AQ247" s="106"/>
      <c r="AR247" s="106"/>
      <c r="AS247" s="106"/>
      <c r="AT247" s="106"/>
      <c r="AU247" s="106"/>
      <c r="AV247" s="106"/>
      <c r="AW247" s="106"/>
      <c r="AX247" s="106"/>
      <c r="AY247" s="106"/>
      <c r="AZ247" s="106"/>
    </row>
    <row r="248" spans="1:52" ht="23.4" hidden="1">
      <c r="A248" s="70" t="s">
        <v>342</v>
      </c>
      <c r="B248" s="118">
        <v>6</v>
      </c>
      <c r="C248" s="109"/>
      <c r="D248" s="263"/>
      <c r="E248" s="110"/>
      <c r="F248" s="304"/>
      <c r="G248" s="281"/>
      <c r="H248" s="106"/>
      <c r="I248" s="106"/>
      <c r="J248" s="106"/>
      <c r="K248" s="106"/>
      <c r="L248" s="106"/>
      <c r="M248" s="106"/>
      <c r="N248" s="106"/>
      <c r="O248" s="106"/>
      <c r="P248" s="106"/>
      <c r="Q248" s="106"/>
      <c r="R248" s="106"/>
      <c r="S248" s="106"/>
      <c r="T248" s="106"/>
      <c r="U248" s="106"/>
      <c r="V248" s="106"/>
      <c r="W248" s="106"/>
      <c r="X248" s="106"/>
      <c r="Y248" s="106"/>
      <c r="Z248" s="106"/>
      <c r="AA248" s="107"/>
      <c r="AB248" s="107"/>
      <c r="AC248" s="107"/>
      <c r="AD248" s="107"/>
      <c r="AE248" s="107"/>
      <c r="AF248" s="107"/>
      <c r="AG248" s="107"/>
      <c r="AH248" s="107"/>
      <c r="AI248" s="107"/>
      <c r="AJ248" s="107"/>
      <c r="AK248" s="107"/>
      <c r="AL248" s="107"/>
      <c r="AM248" s="107"/>
      <c r="AN248" s="107"/>
      <c r="AO248" s="106"/>
      <c r="AP248" s="106"/>
      <c r="AQ248" s="106"/>
      <c r="AR248" s="106"/>
      <c r="AS248" s="106"/>
      <c r="AT248" s="106"/>
      <c r="AU248" s="106"/>
      <c r="AV248" s="106"/>
      <c r="AW248" s="106"/>
      <c r="AX248" s="106"/>
      <c r="AY248" s="106"/>
      <c r="AZ248" s="106"/>
    </row>
    <row r="249" spans="1:52" ht="46.2" hidden="1">
      <c r="A249" s="69" t="s">
        <v>302</v>
      </c>
      <c r="B249" s="118">
        <v>6</v>
      </c>
      <c r="C249" s="109"/>
      <c r="D249" s="263"/>
      <c r="E249" s="110"/>
      <c r="F249" s="304"/>
      <c r="G249" s="281"/>
      <c r="H249" s="106"/>
      <c r="I249" s="106"/>
      <c r="J249" s="106"/>
      <c r="K249" s="106"/>
      <c r="L249" s="106"/>
      <c r="M249" s="106"/>
      <c r="N249" s="106"/>
      <c r="O249" s="106"/>
      <c r="P249" s="106"/>
      <c r="Q249" s="106"/>
      <c r="R249" s="106"/>
      <c r="S249" s="106"/>
      <c r="T249" s="106"/>
      <c r="U249" s="106"/>
      <c r="V249" s="106"/>
      <c r="W249" s="106"/>
      <c r="X249" s="106"/>
      <c r="Y249" s="106"/>
      <c r="Z249" s="106"/>
      <c r="AA249" s="107"/>
      <c r="AB249" s="107"/>
      <c r="AC249" s="107"/>
      <c r="AD249" s="107"/>
      <c r="AE249" s="107"/>
      <c r="AF249" s="107"/>
      <c r="AG249" s="107"/>
      <c r="AH249" s="107"/>
      <c r="AI249" s="107"/>
      <c r="AJ249" s="107"/>
      <c r="AK249" s="107"/>
      <c r="AL249" s="107"/>
      <c r="AM249" s="107"/>
      <c r="AN249" s="107"/>
      <c r="AO249" s="106"/>
      <c r="AP249" s="106"/>
      <c r="AQ249" s="106"/>
      <c r="AR249" s="106"/>
      <c r="AS249" s="106"/>
      <c r="AT249" s="106"/>
      <c r="AU249" s="106"/>
      <c r="AV249" s="106"/>
      <c r="AW249" s="106"/>
      <c r="AX249" s="106"/>
      <c r="AY249" s="106"/>
      <c r="AZ249" s="106"/>
    </row>
    <row r="250" spans="1:52" ht="23.4" hidden="1">
      <c r="A250" s="69" t="s">
        <v>270</v>
      </c>
      <c r="B250" s="118">
        <v>6</v>
      </c>
      <c r="C250" s="109"/>
      <c r="D250" s="263"/>
      <c r="E250" s="110"/>
      <c r="F250" s="304"/>
      <c r="G250" s="281"/>
      <c r="H250" s="106"/>
      <c r="I250" s="106"/>
      <c r="J250" s="106"/>
      <c r="K250" s="106"/>
      <c r="L250" s="106"/>
      <c r="M250" s="106"/>
      <c r="N250" s="106"/>
      <c r="O250" s="106"/>
      <c r="P250" s="106"/>
      <c r="Q250" s="106"/>
      <c r="R250" s="106"/>
      <c r="S250" s="106"/>
      <c r="T250" s="106"/>
      <c r="U250" s="106"/>
      <c r="V250" s="106"/>
      <c r="W250" s="106"/>
      <c r="X250" s="106"/>
      <c r="Y250" s="106"/>
      <c r="Z250" s="106"/>
      <c r="AA250" s="107"/>
      <c r="AB250" s="107"/>
      <c r="AC250" s="107"/>
      <c r="AD250" s="107"/>
      <c r="AE250" s="107"/>
      <c r="AF250" s="107"/>
      <c r="AG250" s="107"/>
      <c r="AH250" s="107"/>
      <c r="AI250" s="107"/>
      <c r="AJ250" s="107"/>
      <c r="AK250" s="107"/>
      <c r="AL250" s="107"/>
      <c r="AM250" s="107"/>
      <c r="AN250" s="107"/>
      <c r="AO250" s="106"/>
      <c r="AP250" s="106"/>
      <c r="AQ250" s="106"/>
      <c r="AR250" s="106"/>
      <c r="AS250" s="106"/>
      <c r="AT250" s="106"/>
      <c r="AU250" s="106"/>
      <c r="AV250" s="106"/>
      <c r="AW250" s="106"/>
      <c r="AX250" s="106"/>
      <c r="AY250" s="106"/>
      <c r="AZ250" s="106"/>
    </row>
    <row r="251" spans="1:52" ht="80.400000000000006" hidden="1">
      <c r="A251" s="69" t="s">
        <v>303</v>
      </c>
      <c r="B251" s="118">
        <v>6</v>
      </c>
      <c r="C251" s="109"/>
      <c r="D251" s="263"/>
      <c r="E251" s="110"/>
      <c r="F251" s="304"/>
      <c r="G251" s="281"/>
      <c r="H251" s="106"/>
      <c r="I251" s="106"/>
      <c r="J251" s="106"/>
      <c r="K251" s="106"/>
      <c r="L251" s="106"/>
      <c r="M251" s="106"/>
      <c r="N251" s="106"/>
      <c r="O251" s="106"/>
      <c r="P251" s="106"/>
      <c r="Q251" s="106"/>
      <c r="R251" s="106"/>
      <c r="S251" s="106"/>
      <c r="T251" s="106"/>
      <c r="U251" s="106"/>
      <c r="V251" s="106"/>
      <c r="W251" s="106"/>
      <c r="X251" s="106"/>
      <c r="Y251" s="106"/>
      <c r="Z251" s="106"/>
      <c r="AA251" s="107"/>
      <c r="AB251" s="107"/>
      <c r="AC251" s="107"/>
      <c r="AD251" s="107"/>
      <c r="AE251" s="107"/>
      <c r="AF251" s="107"/>
      <c r="AG251" s="107"/>
      <c r="AH251" s="107"/>
      <c r="AI251" s="107"/>
      <c r="AJ251" s="107"/>
      <c r="AK251" s="107"/>
      <c r="AL251" s="107"/>
      <c r="AM251" s="107"/>
      <c r="AN251" s="107"/>
      <c r="AO251" s="106"/>
      <c r="AP251" s="106"/>
      <c r="AQ251" s="106"/>
      <c r="AR251" s="106"/>
      <c r="AS251" s="106"/>
      <c r="AT251" s="106"/>
      <c r="AU251" s="106"/>
      <c r="AV251" s="106"/>
      <c r="AW251" s="106"/>
      <c r="AX251" s="106"/>
      <c r="AY251" s="106"/>
      <c r="AZ251" s="106"/>
    </row>
    <row r="252" spans="1:52" ht="23.4" hidden="1">
      <c r="A252" s="70" t="s">
        <v>343</v>
      </c>
      <c r="B252" s="117">
        <v>2</v>
      </c>
      <c r="C252" s="109"/>
      <c r="D252" s="263"/>
      <c r="E252" s="110"/>
      <c r="F252" s="304"/>
      <c r="G252" s="281"/>
      <c r="H252" s="106"/>
      <c r="I252" s="106"/>
      <c r="J252" s="106"/>
      <c r="K252" s="106"/>
      <c r="L252" s="106"/>
      <c r="M252" s="106"/>
      <c r="N252" s="106"/>
      <c r="O252" s="106"/>
      <c r="P252" s="106"/>
      <c r="Q252" s="106"/>
      <c r="R252" s="106"/>
      <c r="S252" s="106"/>
      <c r="T252" s="106"/>
      <c r="U252" s="106"/>
      <c r="V252" s="106"/>
      <c r="W252" s="106"/>
      <c r="X252" s="106"/>
      <c r="Y252" s="106"/>
      <c r="Z252" s="106"/>
      <c r="AA252" s="107"/>
      <c r="AB252" s="107"/>
      <c r="AC252" s="107"/>
      <c r="AD252" s="107"/>
      <c r="AE252" s="107"/>
      <c r="AF252" s="107"/>
      <c r="AG252" s="107"/>
      <c r="AH252" s="107"/>
      <c r="AI252" s="107"/>
      <c r="AJ252" s="107"/>
      <c r="AK252" s="107"/>
      <c r="AL252" s="107"/>
      <c r="AM252" s="107"/>
      <c r="AN252" s="107"/>
      <c r="AO252" s="106"/>
      <c r="AP252" s="106"/>
      <c r="AQ252" s="106"/>
      <c r="AR252" s="106"/>
      <c r="AS252" s="106"/>
      <c r="AT252" s="106"/>
      <c r="AU252" s="106"/>
      <c r="AV252" s="106"/>
      <c r="AW252" s="106"/>
      <c r="AX252" s="106"/>
      <c r="AY252" s="106"/>
      <c r="AZ252" s="106"/>
    </row>
    <row r="253" spans="1:52" hidden="1">
      <c r="A253" s="70" t="s">
        <v>344</v>
      </c>
      <c r="B253" s="117">
        <v>2</v>
      </c>
      <c r="C253" s="109"/>
      <c r="D253" s="263"/>
      <c r="E253" s="110"/>
      <c r="F253" s="304"/>
      <c r="G253" s="281"/>
      <c r="H253" s="106"/>
      <c r="I253" s="106"/>
      <c r="J253" s="106"/>
      <c r="K253" s="106"/>
      <c r="L253" s="106"/>
      <c r="M253" s="106"/>
      <c r="N253" s="106"/>
      <c r="O253" s="106"/>
      <c r="P253" s="106"/>
      <c r="Q253" s="106"/>
      <c r="R253" s="106"/>
      <c r="S253" s="106"/>
      <c r="T253" s="106"/>
      <c r="U253" s="106"/>
      <c r="V253" s="106"/>
      <c r="W253" s="106"/>
      <c r="X253" s="106"/>
      <c r="Y253" s="106"/>
      <c r="Z253" s="106"/>
      <c r="AA253" s="107"/>
      <c r="AB253" s="107"/>
      <c r="AC253" s="107"/>
      <c r="AD253" s="107"/>
      <c r="AE253" s="107"/>
      <c r="AF253" s="107"/>
      <c r="AG253" s="107"/>
      <c r="AH253" s="107"/>
      <c r="AI253" s="107"/>
      <c r="AJ253" s="107"/>
      <c r="AK253" s="107"/>
      <c r="AL253" s="107"/>
      <c r="AM253" s="107"/>
      <c r="AN253" s="107"/>
      <c r="AO253" s="106"/>
      <c r="AP253" s="106"/>
      <c r="AQ253" s="106"/>
      <c r="AR253" s="106"/>
      <c r="AS253" s="106"/>
      <c r="AT253" s="106"/>
      <c r="AU253" s="106"/>
      <c r="AV253" s="106"/>
      <c r="AW253" s="106"/>
      <c r="AX253" s="106"/>
      <c r="AY253" s="106"/>
      <c r="AZ253" s="106"/>
    </row>
    <row r="254" spans="1:52" ht="91.8" hidden="1">
      <c r="A254" s="69" t="s">
        <v>304</v>
      </c>
      <c r="B254" s="117">
        <v>2</v>
      </c>
      <c r="C254" s="109"/>
      <c r="D254" s="263"/>
      <c r="E254" s="110"/>
      <c r="F254" s="304"/>
      <c r="G254" s="281"/>
      <c r="H254" s="106"/>
      <c r="I254" s="106"/>
      <c r="J254" s="106"/>
      <c r="K254" s="106"/>
      <c r="L254" s="106"/>
      <c r="M254" s="106"/>
      <c r="N254" s="106"/>
      <c r="O254" s="106"/>
      <c r="P254" s="106"/>
      <c r="Q254" s="106"/>
      <c r="R254" s="106"/>
      <c r="S254" s="106"/>
      <c r="T254" s="106"/>
      <c r="U254" s="106"/>
      <c r="V254" s="106"/>
      <c r="W254" s="106"/>
      <c r="X254" s="106"/>
      <c r="Y254" s="106"/>
      <c r="Z254" s="106"/>
      <c r="AA254" s="107"/>
      <c r="AB254" s="107"/>
      <c r="AC254" s="107"/>
      <c r="AD254" s="107"/>
      <c r="AE254" s="107"/>
      <c r="AF254" s="107"/>
      <c r="AG254" s="107"/>
      <c r="AH254" s="107"/>
      <c r="AI254" s="107"/>
      <c r="AJ254" s="107"/>
      <c r="AK254" s="107"/>
      <c r="AL254" s="107"/>
      <c r="AM254" s="107"/>
      <c r="AN254" s="107"/>
      <c r="AO254" s="106"/>
      <c r="AP254" s="106"/>
      <c r="AQ254" s="106"/>
      <c r="AR254" s="106"/>
      <c r="AS254" s="106"/>
      <c r="AT254" s="106"/>
      <c r="AU254" s="106"/>
      <c r="AV254" s="106"/>
      <c r="AW254" s="106"/>
      <c r="AX254" s="106"/>
      <c r="AY254" s="106"/>
      <c r="AZ254" s="106"/>
    </row>
    <row r="255" spans="1:52" ht="23.4" hidden="1">
      <c r="A255" s="101" t="s">
        <v>271</v>
      </c>
      <c r="B255" s="121">
        <v>2</v>
      </c>
      <c r="C255" s="109"/>
      <c r="D255" s="266"/>
      <c r="E255" s="111"/>
      <c r="F255" s="304"/>
      <c r="G255" s="283"/>
      <c r="H255" s="106"/>
      <c r="I255" s="106"/>
      <c r="J255" s="106"/>
      <c r="K255" s="106"/>
      <c r="L255" s="106"/>
      <c r="M255" s="106"/>
      <c r="N255" s="106"/>
      <c r="O255" s="106"/>
      <c r="P255" s="106"/>
      <c r="Q255" s="106"/>
      <c r="R255" s="106"/>
      <c r="S255" s="106"/>
      <c r="T255" s="106"/>
      <c r="U255" s="106"/>
      <c r="V255" s="106"/>
      <c r="W255" s="106"/>
      <c r="X255" s="106"/>
      <c r="Y255" s="106"/>
      <c r="Z255" s="106"/>
      <c r="AA255" s="107"/>
      <c r="AB255" s="107"/>
      <c r="AC255" s="107"/>
      <c r="AD255" s="107"/>
      <c r="AE255" s="107"/>
      <c r="AF255" s="107"/>
      <c r="AG255" s="107"/>
      <c r="AH255" s="107"/>
      <c r="AI255" s="107"/>
      <c r="AJ255" s="107"/>
      <c r="AK255" s="107"/>
      <c r="AL255" s="107"/>
      <c r="AM255" s="107"/>
      <c r="AN255" s="107"/>
      <c r="AO255" s="106"/>
      <c r="AP255" s="106"/>
      <c r="AQ255" s="106"/>
      <c r="AR255" s="106"/>
      <c r="AS255" s="106"/>
      <c r="AT255" s="106"/>
      <c r="AU255" s="106"/>
      <c r="AV255" s="106"/>
      <c r="AW255" s="106"/>
      <c r="AX255" s="106"/>
      <c r="AY255" s="106"/>
      <c r="AZ255" s="106"/>
    </row>
    <row r="256" spans="1:52" ht="23.4" hidden="1">
      <c r="A256" s="190" t="s">
        <v>272</v>
      </c>
      <c r="B256" s="203">
        <v>2</v>
      </c>
      <c r="C256" s="109"/>
      <c r="D256" s="264"/>
      <c r="E256" s="188"/>
      <c r="F256" s="304"/>
      <c r="G256" s="281"/>
      <c r="H256" s="106"/>
      <c r="I256" s="106"/>
      <c r="J256" s="106"/>
      <c r="K256" s="106"/>
      <c r="L256" s="106"/>
      <c r="M256" s="106"/>
      <c r="N256" s="106"/>
      <c r="O256" s="106"/>
      <c r="P256" s="106"/>
      <c r="Q256" s="106"/>
      <c r="R256" s="106"/>
      <c r="S256" s="106"/>
      <c r="T256" s="106"/>
      <c r="U256" s="106"/>
      <c r="V256" s="106"/>
      <c r="W256" s="106"/>
      <c r="X256" s="106"/>
      <c r="Y256" s="106"/>
      <c r="Z256" s="106"/>
      <c r="AA256" s="107"/>
      <c r="AB256" s="107"/>
      <c r="AC256" s="107"/>
      <c r="AD256" s="107"/>
      <c r="AE256" s="107"/>
      <c r="AF256" s="107"/>
      <c r="AG256" s="107"/>
      <c r="AH256" s="107"/>
      <c r="AI256" s="107"/>
      <c r="AJ256" s="107"/>
      <c r="AK256" s="107"/>
      <c r="AL256" s="107"/>
      <c r="AM256" s="107"/>
      <c r="AN256" s="107"/>
      <c r="AO256" s="106"/>
      <c r="AP256" s="106"/>
      <c r="AQ256" s="106"/>
      <c r="AR256" s="106"/>
      <c r="AS256" s="106"/>
      <c r="AT256" s="106"/>
      <c r="AU256" s="106"/>
      <c r="AV256" s="106"/>
      <c r="AW256" s="106"/>
      <c r="AX256" s="106"/>
      <c r="AY256" s="106"/>
      <c r="AZ256" s="106"/>
    </row>
    <row r="257" spans="1:52" ht="23.4" hidden="1">
      <c r="A257" s="150" t="s">
        <v>273</v>
      </c>
      <c r="B257" s="120">
        <v>2</v>
      </c>
      <c r="C257" s="109"/>
      <c r="D257" s="267"/>
      <c r="E257" s="109"/>
      <c r="F257" s="304"/>
      <c r="G257" s="285"/>
      <c r="H257" s="106"/>
      <c r="I257" s="106"/>
      <c r="J257" s="106"/>
      <c r="K257" s="106"/>
      <c r="L257" s="106"/>
      <c r="M257" s="106"/>
      <c r="N257" s="106"/>
      <c r="O257" s="106"/>
      <c r="P257" s="106"/>
      <c r="Q257" s="106"/>
      <c r="R257" s="106"/>
      <c r="S257" s="106"/>
      <c r="T257" s="106"/>
      <c r="U257" s="106"/>
      <c r="V257" s="106"/>
      <c r="W257" s="106"/>
      <c r="X257" s="106"/>
      <c r="Y257" s="106"/>
      <c r="Z257" s="106"/>
      <c r="AA257" s="107"/>
      <c r="AB257" s="107"/>
      <c r="AC257" s="107"/>
      <c r="AD257" s="107"/>
      <c r="AE257" s="107"/>
      <c r="AF257" s="107"/>
      <c r="AG257" s="107"/>
      <c r="AH257" s="107"/>
      <c r="AI257" s="107"/>
      <c r="AJ257" s="107"/>
      <c r="AK257" s="107"/>
      <c r="AL257" s="107"/>
      <c r="AM257" s="107"/>
      <c r="AN257" s="107"/>
      <c r="AO257" s="106"/>
      <c r="AP257" s="106"/>
      <c r="AQ257" s="106"/>
      <c r="AR257" s="106"/>
      <c r="AS257" s="106"/>
      <c r="AT257" s="106"/>
      <c r="AU257" s="106"/>
      <c r="AV257" s="106"/>
      <c r="AW257" s="106"/>
      <c r="AX257" s="106"/>
      <c r="AY257" s="106"/>
      <c r="AZ257" s="106"/>
    </row>
    <row r="258" spans="1:52" ht="91.8" hidden="1">
      <c r="A258" s="70" t="s">
        <v>336</v>
      </c>
      <c r="B258" s="117">
        <v>2</v>
      </c>
      <c r="C258" s="109"/>
      <c r="D258" s="263"/>
      <c r="E258" s="110"/>
      <c r="F258" s="304"/>
      <c r="G258" s="281"/>
      <c r="H258" s="106"/>
      <c r="I258" s="106"/>
      <c r="J258" s="106"/>
      <c r="K258" s="106"/>
      <c r="L258" s="106"/>
      <c r="M258" s="106"/>
      <c r="N258" s="106"/>
      <c r="O258" s="106"/>
      <c r="P258" s="106"/>
      <c r="Q258" s="106"/>
      <c r="R258" s="106"/>
      <c r="S258" s="106"/>
      <c r="T258" s="106"/>
      <c r="U258" s="106"/>
      <c r="V258" s="106"/>
      <c r="W258" s="106"/>
      <c r="X258" s="106"/>
      <c r="Y258" s="106"/>
      <c r="Z258" s="106"/>
      <c r="AA258" s="107"/>
      <c r="AB258" s="107"/>
      <c r="AC258" s="107"/>
      <c r="AD258" s="107"/>
      <c r="AE258" s="107"/>
      <c r="AF258" s="107"/>
      <c r="AG258" s="107"/>
      <c r="AH258" s="107"/>
      <c r="AI258" s="107"/>
      <c r="AJ258" s="107"/>
      <c r="AK258" s="107"/>
      <c r="AL258" s="107"/>
      <c r="AM258" s="107"/>
      <c r="AN258" s="107"/>
      <c r="AO258" s="106"/>
      <c r="AP258" s="106"/>
      <c r="AQ258" s="106"/>
      <c r="AR258" s="106"/>
      <c r="AS258" s="106"/>
      <c r="AT258" s="106"/>
      <c r="AU258" s="106"/>
      <c r="AV258" s="106"/>
      <c r="AW258" s="106"/>
      <c r="AX258" s="106"/>
      <c r="AY258" s="106"/>
      <c r="AZ258" s="106"/>
    </row>
    <row r="259" spans="1:52" ht="23.4" hidden="1">
      <c r="A259" s="69" t="s">
        <v>274</v>
      </c>
      <c r="B259" s="169"/>
      <c r="C259" s="173"/>
      <c r="D259" s="265"/>
      <c r="E259" s="182"/>
      <c r="F259" s="306"/>
      <c r="G259" s="299"/>
      <c r="H259" s="106"/>
      <c r="I259" s="106"/>
      <c r="J259" s="106"/>
      <c r="K259" s="106"/>
      <c r="L259" s="106"/>
      <c r="M259" s="106"/>
      <c r="N259" s="106"/>
      <c r="O259" s="106"/>
      <c r="P259" s="106"/>
      <c r="Q259" s="106"/>
      <c r="R259" s="106"/>
      <c r="S259" s="106"/>
      <c r="T259" s="106"/>
      <c r="U259" s="106"/>
      <c r="V259" s="106"/>
      <c r="W259" s="106"/>
      <c r="X259" s="106"/>
      <c r="Y259" s="106"/>
      <c r="Z259" s="106"/>
      <c r="AA259" s="107"/>
      <c r="AB259" s="107"/>
      <c r="AC259" s="107"/>
      <c r="AD259" s="107"/>
      <c r="AE259" s="107"/>
      <c r="AF259" s="107"/>
      <c r="AG259" s="107"/>
      <c r="AH259" s="107"/>
      <c r="AI259" s="107"/>
      <c r="AJ259" s="107"/>
      <c r="AK259" s="107"/>
      <c r="AL259" s="107"/>
      <c r="AM259" s="107"/>
      <c r="AN259" s="107"/>
      <c r="AO259" s="106"/>
      <c r="AP259" s="106"/>
      <c r="AQ259" s="106"/>
      <c r="AR259" s="106"/>
      <c r="AS259" s="106"/>
      <c r="AT259" s="106"/>
      <c r="AU259" s="106"/>
      <c r="AV259" s="106"/>
      <c r="AW259" s="106"/>
      <c r="AX259" s="106"/>
      <c r="AY259" s="106"/>
      <c r="AZ259" s="106"/>
    </row>
    <row r="260" spans="1:52" ht="114.6" hidden="1">
      <c r="A260" s="87" t="s">
        <v>331</v>
      </c>
      <c r="B260" s="117">
        <v>2</v>
      </c>
      <c r="C260" s="109"/>
      <c r="D260" s="263"/>
      <c r="E260" s="110"/>
      <c r="F260" s="304"/>
      <c r="G260" s="281"/>
      <c r="H260" s="106"/>
      <c r="I260" s="106"/>
      <c r="J260" s="106"/>
      <c r="K260" s="106"/>
      <c r="L260" s="106"/>
      <c r="M260" s="106"/>
      <c r="N260" s="106"/>
      <c r="O260" s="106"/>
      <c r="P260" s="106"/>
      <c r="Q260" s="106"/>
      <c r="R260" s="106"/>
      <c r="S260" s="106"/>
      <c r="T260" s="106"/>
      <c r="U260" s="106"/>
      <c r="V260" s="106"/>
      <c r="W260" s="106"/>
      <c r="X260" s="106"/>
      <c r="Y260" s="106"/>
      <c r="Z260" s="106"/>
      <c r="AA260" s="107"/>
      <c r="AB260" s="107"/>
      <c r="AC260" s="107"/>
      <c r="AD260" s="107"/>
      <c r="AE260" s="107"/>
      <c r="AF260" s="107"/>
      <c r="AG260" s="107"/>
      <c r="AH260" s="107"/>
      <c r="AI260" s="107"/>
      <c r="AJ260" s="107"/>
      <c r="AK260" s="107"/>
      <c r="AL260" s="107"/>
      <c r="AM260" s="107"/>
      <c r="AN260" s="107"/>
      <c r="AO260" s="106"/>
      <c r="AP260" s="106"/>
      <c r="AQ260" s="106"/>
      <c r="AR260" s="106"/>
      <c r="AS260" s="106"/>
      <c r="AT260" s="106"/>
      <c r="AU260" s="106"/>
      <c r="AV260" s="106"/>
      <c r="AW260" s="106"/>
      <c r="AX260" s="106"/>
      <c r="AY260" s="106"/>
      <c r="AZ260" s="106"/>
    </row>
    <row r="261" spans="1:52" ht="23.4" hidden="1">
      <c r="A261" s="70" t="s">
        <v>345</v>
      </c>
      <c r="B261" s="117">
        <v>2</v>
      </c>
      <c r="C261" s="109"/>
      <c r="D261" s="263"/>
      <c r="E261" s="110"/>
      <c r="F261" s="304"/>
      <c r="G261" s="281"/>
      <c r="H261" s="106"/>
      <c r="I261" s="106"/>
      <c r="J261" s="106"/>
      <c r="K261" s="106"/>
      <c r="L261" s="106"/>
      <c r="M261" s="106"/>
      <c r="N261" s="106"/>
      <c r="O261" s="106"/>
      <c r="P261" s="106"/>
      <c r="Q261" s="106"/>
      <c r="R261" s="106"/>
      <c r="S261" s="106"/>
      <c r="T261" s="106"/>
      <c r="U261" s="106"/>
      <c r="V261" s="106"/>
      <c r="W261" s="106"/>
      <c r="X261" s="106"/>
      <c r="Y261" s="106"/>
      <c r="Z261" s="106"/>
      <c r="AA261" s="107"/>
      <c r="AB261" s="107"/>
      <c r="AC261" s="107"/>
      <c r="AD261" s="107"/>
      <c r="AE261" s="107"/>
      <c r="AF261" s="107"/>
      <c r="AG261" s="107"/>
      <c r="AH261" s="107"/>
      <c r="AI261" s="107"/>
      <c r="AJ261" s="107"/>
      <c r="AK261" s="107"/>
      <c r="AL261" s="107"/>
      <c r="AM261" s="107"/>
      <c r="AN261" s="107"/>
      <c r="AO261" s="106"/>
      <c r="AP261" s="106"/>
      <c r="AQ261" s="106"/>
      <c r="AR261" s="106"/>
      <c r="AS261" s="106"/>
      <c r="AT261" s="106"/>
      <c r="AU261" s="106"/>
      <c r="AV261" s="106"/>
      <c r="AW261" s="106"/>
      <c r="AX261" s="106"/>
      <c r="AY261" s="106"/>
      <c r="AZ261" s="106"/>
    </row>
    <row r="262" spans="1:52" hidden="1">
      <c r="A262" s="72" t="s">
        <v>275</v>
      </c>
      <c r="B262" s="121">
        <v>2</v>
      </c>
      <c r="C262" s="109"/>
      <c r="D262" s="266"/>
      <c r="E262" s="111"/>
      <c r="F262" s="304"/>
      <c r="G262" s="283"/>
      <c r="H262" s="106"/>
      <c r="I262" s="106"/>
      <c r="J262" s="106"/>
      <c r="K262" s="106"/>
      <c r="L262" s="106"/>
      <c r="M262" s="106"/>
      <c r="N262" s="106"/>
      <c r="O262" s="106"/>
      <c r="P262" s="106"/>
      <c r="Q262" s="106"/>
      <c r="R262" s="106"/>
      <c r="S262" s="106"/>
      <c r="T262" s="106"/>
      <c r="U262" s="106"/>
      <c r="V262" s="106"/>
      <c r="W262" s="106"/>
      <c r="X262" s="106"/>
      <c r="Y262" s="106"/>
      <c r="Z262" s="106"/>
      <c r="AA262" s="107"/>
      <c r="AB262" s="107"/>
      <c r="AC262" s="107"/>
      <c r="AD262" s="107"/>
      <c r="AE262" s="107"/>
      <c r="AF262" s="107"/>
      <c r="AG262" s="107"/>
      <c r="AH262" s="107"/>
      <c r="AI262" s="107"/>
      <c r="AJ262" s="107"/>
      <c r="AK262" s="107"/>
      <c r="AL262" s="107"/>
      <c r="AM262" s="107"/>
      <c r="AN262" s="107"/>
      <c r="AO262" s="106"/>
      <c r="AP262" s="106"/>
      <c r="AQ262" s="106"/>
      <c r="AR262" s="106"/>
      <c r="AS262" s="106"/>
      <c r="AT262" s="106"/>
      <c r="AU262" s="106"/>
      <c r="AV262" s="106"/>
      <c r="AW262" s="106"/>
      <c r="AX262" s="106"/>
      <c r="AY262" s="106"/>
      <c r="AZ262" s="106"/>
    </row>
    <row r="263" spans="1:52" hidden="1">
      <c r="A263" s="72" t="s">
        <v>276</v>
      </c>
      <c r="B263" s="117">
        <v>2</v>
      </c>
      <c r="C263" s="109"/>
      <c r="D263" s="266"/>
      <c r="E263" s="111"/>
      <c r="F263" s="304"/>
      <c r="G263" s="283"/>
      <c r="H263" s="106"/>
      <c r="I263" s="106"/>
      <c r="J263" s="106"/>
      <c r="K263" s="106"/>
      <c r="L263" s="106"/>
      <c r="M263" s="106"/>
      <c r="N263" s="106"/>
      <c r="O263" s="106"/>
      <c r="P263" s="106"/>
      <c r="Q263" s="106"/>
      <c r="R263" s="106"/>
      <c r="S263" s="106"/>
      <c r="T263" s="106"/>
      <c r="U263" s="106"/>
      <c r="V263" s="106"/>
      <c r="W263" s="106"/>
      <c r="X263" s="106"/>
      <c r="Y263" s="106"/>
      <c r="Z263" s="106"/>
      <c r="AA263" s="107"/>
      <c r="AB263" s="107"/>
      <c r="AC263" s="107"/>
      <c r="AD263" s="107"/>
      <c r="AE263" s="107"/>
      <c r="AF263" s="107"/>
      <c r="AG263" s="107"/>
      <c r="AH263" s="107"/>
      <c r="AI263" s="107"/>
      <c r="AJ263" s="107"/>
      <c r="AK263" s="107"/>
      <c r="AL263" s="107"/>
      <c r="AM263" s="107"/>
      <c r="AN263" s="107"/>
      <c r="AO263" s="106"/>
      <c r="AP263" s="106"/>
      <c r="AQ263" s="106"/>
      <c r="AR263" s="106"/>
      <c r="AS263" s="106"/>
      <c r="AT263" s="106"/>
      <c r="AU263" s="106"/>
      <c r="AV263" s="106"/>
      <c r="AW263" s="106"/>
      <c r="AX263" s="106"/>
      <c r="AY263" s="106"/>
      <c r="AZ263" s="106"/>
    </row>
    <row r="264" spans="1:52" ht="23.4" hidden="1">
      <c r="A264" s="72" t="s">
        <v>277</v>
      </c>
      <c r="B264" s="121">
        <v>2</v>
      </c>
      <c r="C264" s="109"/>
      <c r="D264" s="266"/>
      <c r="E264" s="111"/>
      <c r="F264" s="304"/>
      <c r="G264" s="283"/>
      <c r="H264" s="106"/>
      <c r="I264" s="106"/>
      <c r="J264" s="106"/>
      <c r="K264" s="106"/>
      <c r="L264" s="106"/>
      <c r="M264" s="106"/>
      <c r="N264" s="106"/>
      <c r="O264" s="106"/>
      <c r="P264" s="106"/>
      <c r="Q264" s="106"/>
      <c r="R264" s="106"/>
      <c r="S264" s="106"/>
      <c r="T264" s="106"/>
      <c r="U264" s="106"/>
      <c r="V264" s="106"/>
      <c r="W264" s="106"/>
      <c r="X264" s="106"/>
      <c r="Y264" s="106"/>
      <c r="Z264" s="106"/>
      <c r="AA264" s="107"/>
      <c r="AB264" s="107"/>
      <c r="AC264" s="107"/>
      <c r="AD264" s="107"/>
      <c r="AE264" s="107"/>
      <c r="AF264" s="107"/>
      <c r="AG264" s="107"/>
      <c r="AH264" s="107"/>
      <c r="AI264" s="107"/>
      <c r="AJ264" s="107"/>
      <c r="AK264" s="107"/>
      <c r="AL264" s="107"/>
      <c r="AM264" s="107"/>
      <c r="AN264" s="107"/>
      <c r="AO264" s="106"/>
      <c r="AP264" s="106"/>
      <c r="AQ264" s="106"/>
      <c r="AR264" s="106"/>
      <c r="AS264" s="106"/>
      <c r="AT264" s="106"/>
      <c r="AU264" s="106"/>
      <c r="AV264" s="106"/>
      <c r="AW264" s="106"/>
      <c r="AX264" s="106"/>
      <c r="AY264" s="106"/>
      <c r="AZ264" s="106"/>
    </row>
    <row r="265" spans="1:52" ht="23.4" hidden="1">
      <c r="A265" s="194" t="s">
        <v>278</v>
      </c>
      <c r="B265" s="203">
        <v>2</v>
      </c>
      <c r="C265" s="109"/>
      <c r="D265" s="264"/>
      <c r="E265" s="188"/>
      <c r="F265" s="304"/>
      <c r="G265" s="281"/>
      <c r="H265" s="106"/>
      <c r="I265" s="106"/>
      <c r="J265" s="106"/>
      <c r="K265" s="106"/>
      <c r="L265" s="106"/>
      <c r="M265" s="106"/>
      <c r="N265" s="106"/>
      <c r="O265" s="106"/>
      <c r="P265" s="106"/>
      <c r="Q265" s="106"/>
      <c r="R265" s="106"/>
      <c r="S265" s="106"/>
      <c r="T265" s="106"/>
      <c r="U265" s="106"/>
      <c r="V265" s="106"/>
      <c r="W265" s="106"/>
      <c r="X265" s="106"/>
      <c r="Y265" s="106"/>
      <c r="Z265" s="106"/>
      <c r="AA265" s="107"/>
      <c r="AB265" s="107"/>
      <c r="AC265" s="107"/>
      <c r="AD265" s="107"/>
      <c r="AE265" s="107"/>
      <c r="AF265" s="107"/>
      <c r="AG265" s="107"/>
      <c r="AH265" s="107"/>
      <c r="AI265" s="107"/>
      <c r="AJ265" s="107"/>
      <c r="AK265" s="107"/>
      <c r="AL265" s="107"/>
      <c r="AM265" s="107"/>
      <c r="AN265" s="107"/>
      <c r="AO265" s="106"/>
      <c r="AP265" s="106"/>
      <c r="AQ265" s="106"/>
      <c r="AR265" s="106"/>
      <c r="AS265" s="106"/>
      <c r="AT265" s="106"/>
      <c r="AU265" s="106"/>
      <c r="AV265" s="106"/>
      <c r="AW265" s="106"/>
      <c r="AX265" s="106"/>
      <c r="AY265" s="106"/>
      <c r="AZ265" s="106"/>
    </row>
    <row r="266" spans="1:52" ht="103.2" hidden="1">
      <c r="A266" s="214" t="s">
        <v>393</v>
      </c>
      <c r="B266" s="215">
        <v>6</v>
      </c>
      <c r="C266" s="109"/>
      <c r="D266" s="272"/>
      <c r="E266" s="189"/>
      <c r="F266" s="304"/>
      <c r="G266" s="285"/>
      <c r="H266" s="106"/>
      <c r="I266" s="106"/>
      <c r="J266" s="106"/>
      <c r="K266" s="106"/>
      <c r="L266" s="106"/>
      <c r="M266" s="106"/>
      <c r="N266" s="106"/>
      <c r="O266" s="106"/>
      <c r="P266" s="106"/>
      <c r="Q266" s="106"/>
      <c r="R266" s="106"/>
      <c r="S266" s="106"/>
      <c r="T266" s="106"/>
      <c r="U266" s="106"/>
      <c r="V266" s="106"/>
      <c r="W266" s="106"/>
      <c r="X266" s="106"/>
      <c r="Y266" s="106"/>
      <c r="Z266" s="106"/>
      <c r="AA266" s="107"/>
      <c r="AB266" s="107"/>
      <c r="AC266" s="107"/>
      <c r="AD266" s="107"/>
      <c r="AE266" s="107"/>
      <c r="AF266" s="107"/>
      <c r="AG266" s="107"/>
      <c r="AH266" s="107"/>
      <c r="AI266" s="107"/>
      <c r="AJ266" s="107"/>
      <c r="AK266" s="107"/>
      <c r="AL266" s="107"/>
      <c r="AM266" s="107"/>
      <c r="AN266" s="107"/>
      <c r="AO266" s="106"/>
      <c r="AP266" s="106"/>
      <c r="AQ266" s="106"/>
      <c r="AR266" s="106"/>
      <c r="AS266" s="106"/>
      <c r="AT266" s="106"/>
      <c r="AU266" s="106"/>
      <c r="AV266" s="106"/>
      <c r="AW266" s="106"/>
      <c r="AX266" s="106"/>
      <c r="AY266" s="106"/>
      <c r="AZ266" s="106"/>
    </row>
    <row r="267" spans="1:52" ht="64.5" hidden="1" customHeight="1">
      <c r="A267" s="72" t="s">
        <v>394</v>
      </c>
      <c r="B267" s="118">
        <v>6</v>
      </c>
      <c r="C267" s="109"/>
      <c r="D267" s="263"/>
      <c r="E267" s="110"/>
      <c r="F267" s="304"/>
      <c r="G267" s="281"/>
      <c r="H267" s="106"/>
      <c r="I267" s="106"/>
      <c r="J267" s="106"/>
      <c r="K267" s="106"/>
      <c r="L267" s="106"/>
      <c r="M267" s="106"/>
      <c r="N267" s="106"/>
      <c r="O267" s="106"/>
      <c r="P267" s="106"/>
      <c r="Q267" s="106"/>
      <c r="R267" s="106"/>
      <c r="S267" s="106"/>
      <c r="T267" s="106"/>
      <c r="U267" s="106"/>
      <c r="V267" s="106"/>
      <c r="W267" s="106"/>
      <c r="X267" s="106"/>
      <c r="Y267" s="106"/>
      <c r="Z267" s="106"/>
      <c r="AA267" s="107"/>
      <c r="AB267" s="107"/>
      <c r="AC267" s="107"/>
      <c r="AD267" s="107"/>
      <c r="AE267" s="107"/>
      <c r="AF267" s="107"/>
      <c r="AG267" s="107"/>
      <c r="AH267" s="107"/>
      <c r="AI267" s="107"/>
      <c r="AJ267" s="107"/>
      <c r="AK267" s="107"/>
      <c r="AL267" s="107"/>
      <c r="AM267" s="107"/>
      <c r="AN267" s="107"/>
      <c r="AO267" s="106"/>
      <c r="AP267" s="106"/>
      <c r="AQ267" s="106"/>
      <c r="AR267" s="106"/>
      <c r="AS267" s="106"/>
      <c r="AT267" s="106"/>
      <c r="AU267" s="106"/>
      <c r="AV267" s="106"/>
      <c r="AW267" s="106"/>
      <c r="AX267" s="106"/>
      <c r="AY267" s="106"/>
      <c r="AZ267" s="106"/>
    </row>
    <row r="268" spans="1:52" ht="27.6" hidden="1">
      <c r="A268" s="186" t="s">
        <v>337</v>
      </c>
      <c r="B268" s="164"/>
      <c r="C268" s="110"/>
      <c r="D268" s="263"/>
      <c r="E268" s="110"/>
      <c r="F268" s="304"/>
      <c r="G268" s="281"/>
      <c r="H268" s="106"/>
      <c r="I268" s="106"/>
      <c r="J268" s="106"/>
      <c r="K268" s="106"/>
      <c r="L268" s="106"/>
      <c r="M268" s="106"/>
      <c r="N268" s="106"/>
      <c r="O268" s="106"/>
      <c r="P268" s="106"/>
      <c r="Q268" s="106"/>
      <c r="R268" s="106"/>
      <c r="S268" s="106"/>
      <c r="T268" s="106"/>
      <c r="U268" s="106"/>
      <c r="V268" s="106"/>
      <c r="W268" s="106"/>
      <c r="X268" s="106"/>
      <c r="Y268" s="106"/>
      <c r="Z268" s="106"/>
      <c r="AA268" s="107"/>
      <c r="AB268" s="107"/>
      <c r="AC268" s="107"/>
      <c r="AD268" s="107"/>
      <c r="AE268" s="107"/>
      <c r="AF268" s="107"/>
      <c r="AG268" s="107"/>
      <c r="AH268" s="107"/>
      <c r="AI268" s="107"/>
      <c r="AJ268" s="107"/>
      <c r="AK268" s="107"/>
      <c r="AL268" s="107"/>
      <c r="AM268" s="107"/>
      <c r="AN268" s="107"/>
      <c r="AO268" s="106"/>
      <c r="AP268" s="106"/>
      <c r="AQ268" s="106"/>
      <c r="AR268" s="106"/>
      <c r="AS268" s="106"/>
      <c r="AT268" s="106"/>
      <c r="AU268" s="106"/>
      <c r="AV268" s="106"/>
      <c r="AW268" s="106"/>
      <c r="AX268" s="106"/>
      <c r="AY268" s="106"/>
      <c r="AZ268" s="106"/>
    </row>
    <row r="269" spans="1:52" ht="103.2" hidden="1">
      <c r="A269" s="72" t="s">
        <v>346</v>
      </c>
      <c r="B269" s="122">
        <v>3</v>
      </c>
      <c r="C269" s="110"/>
      <c r="D269" s="263"/>
      <c r="E269" s="110"/>
      <c r="F269" s="304"/>
      <c r="G269" s="281"/>
      <c r="H269" s="106"/>
      <c r="I269" s="106"/>
      <c r="J269" s="106"/>
      <c r="K269" s="106"/>
      <c r="L269" s="106"/>
      <c r="M269" s="106"/>
      <c r="N269" s="106"/>
      <c r="O269" s="106"/>
      <c r="P269" s="106"/>
      <c r="Q269" s="106"/>
      <c r="R269" s="106"/>
      <c r="S269" s="106"/>
      <c r="T269" s="106"/>
      <c r="U269" s="106"/>
      <c r="V269" s="106"/>
      <c r="W269" s="106"/>
      <c r="X269" s="106"/>
      <c r="Y269" s="106"/>
      <c r="Z269" s="106"/>
      <c r="AA269" s="107"/>
      <c r="AB269" s="107"/>
      <c r="AC269" s="107"/>
      <c r="AD269" s="107"/>
      <c r="AE269" s="107"/>
      <c r="AF269" s="107"/>
      <c r="AG269" s="107"/>
      <c r="AH269" s="107"/>
      <c r="AI269" s="107"/>
      <c r="AJ269" s="107"/>
      <c r="AK269" s="107"/>
      <c r="AL269" s="107"/>
      <c r="AM269" s="107"/>
      <c r="AN269" s="107"/>
      <c r="AO269" s="106"/>
      <c r="AP269" s="106"/>
      <c r="AQ269" s="106"/>
      <c r="AR269" s="106"/>
      <c r="AS269" s="106"/>
      <c r="AT269" s="106"/>
      <c r="AU269" s="106"/>
      <c r="AV269" s="106"/>
      <c r="AW269" s="106"/>
      <c r="AX269" s="106"/>
      <c r="AY269" s="106"/>
      <c r="AZ269" s="106"/>
    </row>
    <row r="270" spans="1:52" ht="23.4" hidden="1">
      <c r="A270" s="72" t="s">
        <v>347</v>
      </c>
      <c r="B270" s="122">
        <v>3</v>
      </c>
      <c r="C270" s="110"/>
      <c r="D270" s="263"/>
      <c r="E270" s="110"/>
      <c r="F270" s="304"/>
      <c r="G270" s="281"/>
      <c r="H270" s="106"/>
      <c r="I270" s="106"/>
      <c r="J270" s="106"/>
      <c r="K270" s="106"/>
      <c r="L270" s="106"/>
      <c r="M270" s="106"/>
      <c r="N270" s="106"/>
      <c r="O270" s="106"/>
      <c r="P270" s="106"/>
      <c r="Q270" s="106"/>
      <c r="R270" s="106"/>
      <c r="S270" s="106"/>
      <c r="T270" s="106"/>
      <c r="U270" s="106"/>
      <c r="V270" s="106"/>
      <c r="W270" s="106"/>
      <c r="X270" s="106"/>
      <c r="Y270" s="106"/>
      <c r="Z270" s="106"/>
      <c r="AA270" s="107"/>
      <c r="AB270" s="107"/>
      <c r="AC270" s="107"/>
      <c r="AD270" s="107"/>
      <c r="AE270" s="107"/>
      <c r="AF270" s="107"/>
      <c r="AG270" s="107"/>
      <c r="AH270" s="107"/>
      <c r="AI270" s="107"/>
      <c r="AJ270" s="107"/>
      <c r="AK270" s="107"/>
      <c r="AL270" s="107"/>
      <c r="AM270" s="107"/>
      <c r="AN270" s="107"/>
      <c r="AO270" s="106"/>
      <c r="AP270" s="106"/>
      <c r="AQ270" s="106"/>
      <c r="AR270" s="106"/>
      <c r="AS270" s="106"/>
      <c r="AT270" s="106"/>
      <c r="AU270" s="106"/>
      <c r="AV270" s="106"/>
      <c r="AW270" s="106"/>
      <c r="AX270" s="106"/>
      <c r="AY270" s="106"/>
      <c r="AZ270" s="106"/>
    </row>
    <row r="271" spans="1:52" hidden="1">
      <c r="A271" s="72" t="s">
        <v>348</v>
      </c>
      <c r="B271" s="122">
        <v>3</v>
      </c>
      <c r="C271" s="110"/>
      <c r="D271" s="263"/>
      <c r="E271" s="110"/>
      <c r="F271" s="304"/>
      <c r="G271" s="281"/>
      <c r="H271" s="106"/>
      <c r="I271" s="106"/>
      <c r="J271" s="106"/>
      <c r="K271" s="106"/>
      <c r="L271" s="106"/>
      <c r="M271" s="106"/>
      <c r="N271" s="106"/>
      <c r="O271" s="106"/>
      <c r="P271" s="106"/>
      <c r="Q271" s="106"/>
      <c r="R271" s="106"/>
      <c r="S271" s="106"/>
      <c r="T271" s="106"/>
      <c r="U271" s="106"/>
      <c r="V271" s="106"/>
      <c r="W271" s="106"/>
      <c r="X271" s="106"/>
      <c r="Y271" s="106"/>
      <c r="Z271" s="106"/>
      <c r="AA271" s="107"/>
      <c r="AB271" s="107"/>
      <c r="AC271" s="107"/>
      <c r="AD271" s="107"/>
      <c r="AE271" s="107"/>
      <c r="AF271" s="107"/>
      <c r="AG271" s="107"/>
      <c r="AH271" s="107"/>
      <c r="AI271" s="107"/>
      <c r="AJ271" s="107"/>
      <c r="AK271" s="107"/>
      <c r="AL271" s="107"/>
      <c r="AM271" s="107"/>
      <c r="AN271" s="107"/>
      <c r="AO271" s="106"/>
      <c r="AP271" s="106"/>
      <c r="AQ271" s="106"/>
      <c r="AR271" s="106"/>
      <c r="AS271" s="106"/>
      <c r="AT271" s="106"/>
      <c r="AU271" s="106"/>
      <c r="AV271" s="106"/>
      <c r="AW271" s="106"/>
      <c r="AX271" s="106"/>
      <c r="AY271" s="106"/>
      <c r="AZ271" s="106"/>
    </row>
    <row r="272" spans="1:52" ht="23.4" hidden="1">
      <c r="A272" s="72" t="s">
        <v>349</v>
      </c>
      <c r="B272" s="122">
        <v>3</v>
      </c>
      <c r="C272" s="110"/>
      <c r="D272" s="263"/>
      <c r="E272" s="110"/>
      <c r="F272" s="304"/>
      <c r="G272" s="281"/>
      <c r="H272" s="106"/>
      <c r="I272" s="106"/>
      <c r="J272" s="106"/>
      <c r="K272" s="106"/>
      <c r="L272" s="106"/>
      <c r="M272" s="106"/>
      <c r="N272" s="106"/>
      <c r="O272" s="106"/>
      <c r="P272" s="106"/>
      <c r="Q272" s="106"/>
      <c r="R272" s="106"/>
      <c r="S272" s="106"/>
      <c r="T272" s="106"/>
      <c r="U272" s="106"/>
      <c r="V272" s="106"/>
      <c r="W272" s="106"/>
      <c r="X272" s="106"/>
      <c r="Y272" s="106"/>
      <c r="Z272" s="106"/>
      <c r="AA272" s="107"/>
      <c r="AB272" s="107"/>
      <c r="AC272" s="107"/>
      <c r="AD272" s="107"/>
      <c r="AE272" s="107"/>
      <c r="AF272" s="107"/>
      <c r="AG272" s="107"/>
      <c r="AH272" s="107"/>
      <c r="AI272" s="107"/>
      <c r="AJ272" s="107"/>
      <c r="AK272" s="107"/>
      <c r="AL272" s="107"/>
      <c r="AM272" s="107"/>
      <c r="AN272" s="107"/>
      <c r="AO272" s="106"/>
      <c r="AP272" s="106"/>
      <c r="AQ272" s="106"/>
      <c r="AR272" s="106"/>
      <c r="AS272" s="106"/>
      <c r="AT272" s="106"/>
      <c r="AU272" s="106"/>
      <c r="AV272" s="106"/>
      <c r="AW272" s="106"/>
      <c r="AX272" s="106"/>
      <c r="AY272" s="106"/>
      <c r="AZ272" s="106"/>
    </row>
    <row r="273" spans="1:52" ht="23.4" hidden="1">
      <c r="A273" s="194" t="s">
        <v>350</v>
      </c>
      <c r="B273" s="122">
        <v>3</v>
      </c>
      <c r="C273" s="110"/>
      <c r="D273" s="263"/>
      <c r="E273" s="110"/>
      <c r="F273" s="304"/>
      <c r="G273" s="281"/>
      <c r="H273" s="106"/>
      <c r="I273" s="106"/>
      <c r="J273" s="106"/>
      <c r="K273" s="106"/>
      <c r="L273" s="106"/>
      <c r="M273" s="106"/>
      <c r="N273" s="106"/>
      <c r="O273" s="106"/>
      <c r="P273" s="106"/>
      <c r="Q273" s="106"/>
      <c r="R273" s="106"/>
      <c r="S273" s="106"/>
      <c r="T273" s="106"/>
      <c r="U273" s="106"/>
      <c r="V273" s="106"/>
      <c r="W273" s="106"/>
      <c r="X273" s="106"/>
      <c r="Y273" s="106"/>
      <c r="Z273" s="106"/>
      <c r="AA273" s="107"/>
      <c r="AB273" s="107"/>
      <c r="AC273" s="107"/>
      <c r="AD273" s="107"/>
      <c r="AE273" s="107"/>
      <c r="AF273" s="107"/>
      <c r="AG273" s="107"/>
      <c r="AH273" s="107"/>
      <c r="AI273" s="107"/>
      <c r="AJ273" s="107"/>
      <c r="AK273" s="107"/>
      <c r="AL273" s="107"/>
      <c r="AM273" s="107"/>
      <c r="AN273" s="107"/>
      <c r="AO273" s="106"/>
      <c r="AP273" s="106"/>
      <c r="AQ273" s="106"/>
      <c r="AR273" s="106"/>
      <c r="AS273" s="106"/>
      <c r="AT273" s="106"/>
      <c r="AU273" s="106"/>
      <c r="AV273" s="106"/>
      <c r="AW273" s="106"/>
      <c r="AX273" s="106"/>
      <c r="AY273" s="106"/>
      <c r="AZ273" s="106"/>
    </row>
    <row r="274" spans="1:52" ht="79.5" hidden="1" customHeight="1">
      <c r="A274" s="313" t="s">
        <v>382</v>
      </c>
      <c r="B274" s="132"/>
      <c r="C274" s="173"/>
      <c r="D274" s="265"/>
      <c r="E274" s="173"/>
      <c r="F274" s="306"/>
      <c r="G274" s="288"/>
      <c r="H274" s="106"/>
      <c r="I274" s="106"/>
      <c r="J274" s="106"/>
      <c r="K274" s="106"/>
      <c r="L274" s="106"/>
      <c r="M274" s="106"/>
      <c r="N274" s="106"/>
      <c r="O274" s="106"/>
      <c r="P274" s="106"/>
      <c r="Q274" s="106"/>
      <c r="R274" s="106"/>
      <c r="S274" s="106"/>
      <c r="T274" s="106"/>
      <c r="U274" s="106"/>
      <c r="V274" s="106"/>
      <c r="W274" s="106"/>
      <c r="X274" s="106"/>
      <c r="Y274" s="106"/>
      <c r="Z274" s="106"/>
      <c r="AA274" s="107"/>
      <c r="AB274" s="107"/>
      <c r="AC274" s="107"/>
      <c r="AD274" s="107"/>
      <c r="AE274" s="107"/>
      <c r="AF274" s="107"/>
      <c r="AG274" s="107"/>
      <c r="AH274" s="107"/>
      <c r="AI274" s="107"/>
      <c r="AJ274" s="107"/>
      <c r="AK274" s="107"/>
      <c r="AL274" s="107"/>
      <c r="AM274" s="107"/>
      <c r="AN274" s="107"/>
      <c r="AO274" s="106"/>
      <c r="AP274" s="106"/>
      <c r="AQ274" s="106"/>
      <c r="AR274" s="106"/>
      <c r="AS274" s="106"/>
      <c r="AT274" s="106"/>
      <c r="AU274" s="106"/>
      <c r="AV274" s="106"/>
      <c r="AW274" s="106"/>
      <c r="AX274" s="106"/>
      <c r="AY274" s="106"/>
      <c r="AZ274" s="106"/>
    </row>
    <row r="275" spans="1:52" ht="99.75" hidden="1" customHeight="1">
      <c r="A275" s="102" t="s">
        <v>383</v>
      </c>
      <c r="B275" s="121">
        <v>2</v>
      </c>
      <c r="C275" s="109"/>
      <c r="D275" s="263"/>
      <c r="E275" s="110"/>
      <c r="F275" s="304"/>
      <c r="G275" s="281"/>
      <c r="H275" s="106"/>
      <c r="I275" s="106"/>
      <c r="J275" s="106"/>
      <c r="K275" s="106"/>
      <c r="L275" s="106"/>
      <c r="M275" s="106"/>
      <c r="N275" s="106"/>
      <c r="O275" s="106"/>
      <c r="P275" s="106"/>
      <c r="Q275" s="106"/>
      <c r="R275" s="106"/>
      <c r="S275" s="106"/>
      <c r="T275" s="106"/>
      <c r="U275" s="106"/>
      <c r="V275" s="106"/>
      <c r="W275" s="106"/>
      <c r="X275" s="106"/>
      <c r="Y275" s="106"/>
      <c r="Z275" s="106"/>
      <c r="AA275" s="107"/>
      <c r="AB275" s="107"/>
      <c r="AC275" s="107"/>
      <c r="AD275" s="107"/>
      <c r="AE275" s="107"/>
      <c r="AF275" s="107"/>
      <c r="AG275" s="107"/>
      <c r="AH275" s="107"/>
      <c r="AI275" s="107"/>
      <c r="AJ275" s="107"/>
      <c r="AK275" s="107"/>
      <c r="AL275" s="107"/>
      <c r="AM275" s="107"/>
      <c r="AN275" s="107"/>
      <c r="AO275" s="106"/>
      <c r="AP275" s="106"/>
      <c r="AQ275" s="106"/>
      <c r="AR275" s="106"/>
      <c r="AS275" s="106"/>
      <c r="AT275" s="106"/>
      <c r="AU275" s="106"/>
      <c r="AV275" s="106"/>
      <c r="AW275" s="106"/>
      <c r="AX275" s="106"/>
      <c r="AY275" s="106"/>
      <c r="AZ275" s="106"/>
    </row>
    <row r="276" spans="1:52" ht="42.75" hidden="1" customHeight="1">
      <c r="A276" s="102" t="s">
        <v>384</v>
      </c>
      <c r="B276" s="121">
        <v>2</v>
      </c>
      <c r="C276" s="109"/>
      <c r="D276" s="263"/>
      <c r="E276" s="110"/>
      <c r="F276" s="304"/>
      <c r="G276" s="281"/>
      <c r="H276" s="106"/>
      <c r="I276" s="106"/>
      <c r="J276" s="106"/>
      <c r="K276" s="106"/>
      <c r="L276" s="106"/>
      <c r="M276" s="106"/>
      <c r="N276" s="106"/>
      <c r="O276" s="106"/>
      <c r="P276" s="106"/>
      <c r="Q276" s="106"/>
      <c r="R276" s="106"/>
      <c r="S276" s="106"/>
      <c r="T276" s="106"/>
      <c r="U276" s="106"/>
      <c r="V276" s="106"/>
      <c r="W276" s="106"/>
      <c r="X276" s="106"/>
      <c r="Y276" s="106"/>
      <c r="Z276" s="106"/>
      <c r="AA276" s="107"/>
      <c r="AB276" s="107"/>
      <c r="AC276" s="107"/>
      <c r="AD276" s="107"/>
      <c r="AE276" s="107"/>
      <c r="AF276" s="107"/>
      <c r="AG276" s="107"/>
      <c r="AH276" s="107"/>
      <c r="AI276" s="107"/>
      <c r="AJ276" s="107"/>
      <c r="AK276" s="107"/>
      <c r="AL276" s="107"/>
      <c r="AM276" s="107"/>
      <c r="AN276" s="107"/>
      <c r="AO276" s="106"/>
      <c r="AP276" s="106"/>
      <c r="AQ276" s="106"/>
      <c r="AR276" s="106"/>
      <c r="AS276" s="106"/>
      <c r="AT276" s="106"/>
      <c r="AU276" s="106"/>
      <c r="AV276" s="106"/>
      <c r="AW276" s="106"/>
      <c r="AX276" s="106"/>
      <c r="AY276" s="106"/>
      <c r="AZ276" s="106"/>
    </row>
    <row r="277" spans="1:52" ht="31.5" hidden="1" customHeight="1" thickBot="1">
      <c r="A277" s="314" t="s">
        <v>385</v>
      </c>
      <c r="B277" s="217">
        <v>2</v>
      </c>
      <c r="C277" s="252"/>
      <c r="D277" s="278"/>
      <c r="E277" s="252"/>
      <c r="F277" s="310"/>
      <c r="G277" s="300"/>
      <c r="H277" s="106"/>
      <c r="I277" s="106"/>
      <c r="J277" s="106"/>
      <c r="K277" s="106"/>
      <c r="L277" s="106"/>
      <c r="M277" s="106"/>
      <c r="N277" s="106"/>
      <c r="O277" s="106"/>
      <c r="P277" s="106"/>
      <c r="Q277" s="106"/>
      <c r="R277" s="106"/>
      <c r="S277" s="106"/>
      <c r="T277" s="106"/>
      <c r="U277" s="106"/>
      <c r="V277" s="106"/>
      <c r="W277" s="106"/>
      <c r="X277" s="106"/>
      <c r="Y277" s="106"/>
      <c r="Z277" s="106"/>
      <c r="AA277" s="107"/>
      <c r="AB277" s="107"/>
      <c r="AC277" s="107"/>
      <c r="AD277" s="107"/>
      <c r="AE277" s="107"/>
      <c r="AF277" s="107"/>
      <c r="AG277" s="107"/>
      <c r="AH277" s="107"/>
      <c r="AI277" s="107"/>
      <c r="AJ277" s="107"/>
      <c r="AK277" s="107"/>
      <c r="AL277" s="107"/>
      <c r="AM277" s="107"/>
      <c r="AN277" s="107"/>
      <c r="AO277" s="106"/>
      <c r="AP277" s="106"/>
      <c r="AQ277" s="106"/>
      <c r="AR277" s="106"/>
      <c r="AS277" s="106"/>
      <c r="AT277" s="106"/>
      <c r="AU277" s="106"/>
      <c r="AV277" s="106"/>
      <c r="AW277" s="106"/>
      <c r="AX277" s="106"/>
      <c r="AY277" s="106"/>
      <c r="AZ277" s="106"/>
    </row>
    <row r="278" spans="1:52">
      <c r="C278" s="113"/>
      <c r="D278" s="113"/>
      <c r="E278" s="114"/>
      <c r="F278" s="311"/>
      <c r="G278" s="301"/>
      <c r="H278" s="106"/>
      <c r="I278" s="106"/>
      <c r="J278" s="106"/>
      <c r="K278" s="106"/>
      <c r="L278" s="106"/>
      <c r="M278" s="106"/>
      <c r="N278" s="106"/>
      <c r="O278" s="106"/>
      <c r="P278" s="106"/>
      <c r="Q278" s="106"/>
      <c r="R278" s="106"/>
      <c r="S278" s="106"/>
      <c r="T278" s="106"/>
      <c r="U278" s="106"/>
      <c r="V278" s="106"/>
      <c r="W278" s="106"/>
      <c r="X278" s="106"/>
      <c r="Y278" s="106"/>
      <c r="Z278" s="106"/>
      <c r="AA278" s="107"/>
      <c r="AB278" s="107"/>
      <c r="AC278" s="107"/>
      <c r="AD278" s="107"/>
      <c r="AE278" s="107"/>
      <c r="AF278" s="107"/>
      <c r="AG278" s="107"/>
      <c r="AH278" s="107"/>
      <c r="AI278" s="107"/>
      <c r="AJ278" s="107"/>
      <c r="AK278" s="107"/>
      <c r="AL278" s="107"/>
      <c r="AM278" s="107"/>
      <c r="AN278" s="107"/>
      <c r="AO278" s="106"/>
      <c r="AP278" s="106"/>
      <c r="AQ278" s="106"/>
      <c r="AR278" s="106"/>
      <c r="AS278" s="106"/>
      <c r="AT278" s="106"/>
      <c r="AU278" s="106"/>
      <c r="AV278" s="106"/>
      <c r="AW278" s="106"/>
      <c r="AX278" s="106"/>
      <c r="AY278" s="106"/>
      <c r="AZ278" s="106"/>
    </row>
    <row r="279" spans="1:52">
      <c r="C279" s="113"/>
      <c r="D279" s="113"/>
      <c r="E279" s="114"/>
      <c r="F279" s="311"/>
      <c r="G279" s="301"/>
      <c r="H279" s="106"/>
      <c r="I279" s="106"/>
      <c r="J279" s="106"/>
      <c r="K279" s="106"/>
      <c r="L279" s="106"/>
      <c r="M279" s="106"/>
      <c r="N279" s="106"/>
      <c r="O279" s="106"/>
      <c r="P279" s="106"/>
      <c r="Q279" s="106"/>
      <c r="R279" s="106"/>
      <c r="S279" s="106"/>
      <c r="T279" s="106"/>
      <c r="U279" s="106"/>
      <c r="V279" s="106"/>
      <c r="W279" s="106"/>
      <c r="X279" s="106"/>
      <c r="Y279" s="106"/>
      <c r="Z279" s="106"/>
      <c r="AA279" s="107"/>
      <c r="AB279" s="107"/>
      <c r="AC279" s="107"/>
      <c r="AD279" s="107"/>
      <c r="AE279" s="107"/>
      <c r="AF279" s="107"/>
      <c r="AG279" s="107"/>
      <c r="AH279" s="107"/>
      <c r="AI279" s="107"/>
      <c r="AJ279" s="107"/>
      <c r="AK279" s="107"/>
      <c r="AL279" s="107"/>
      <c r="AM279" s="107"/>
      <c r="AN279" s="107"/>
      <c r="AO279" s="115"/>
      <c r="AP279" s="115"/>
      <c r="AQ279" s="106"/>
      <c r="AR279" s="106"/>
      <c r="AS279" s="106"/>
      <c r="AT279" s="106"/>
      <c r="AU279" s="106"/>
      <c r="AV279" s="106"/>
      <c r="AW279" s="106"/>
      <c r="AX279" s="106"/>
      <c r="AY279" s="106"/>
      <c r="AZ279" s="106"/>
    </row>
  </sheetData>
  <sheetProtection algorithmName="SHA-512" hashValue="OQvfpiFIlW/okupb3D6rSCiLqGvf4kyDjnXRvVC8oBbnAxFcP68Q1ULX3+rOxpYlfm8s2lXdNyZVxNP0UyQPSA==" saltValue="GVgqJkUNTahsG+y7gCQ+FQ==" spinCount="100000" sheet="1" objects="1" scenarios="1" formatColumns="0" sort="0" autoFilter="0"/>
  <autoFilter ref="A2:G277" xr:uid="{00000000-0009-0000-0000-000002000000}">
    <filterColumn colId="1">
      <filters>
        <filter val="1"/>
      </filters>
    </filterColumn>
  </autoFilter>
  <customSheetViews>
    <customSheetView guid="{7918981E-CC23-463A-892E-0C6055818021}" showGridLines="0" printArea="1" showAutoFilter="1" hiddenColumns="1">
      <pane xSplit="1" ySplit="1" topLeftCell="B2" activePane="bottomRight" state="frozenSplit"/>
      <selection pane="bottomRight" activeCell="G1" sqref="G1"/>
      <rowBreaks count="1" manualBreakCount="1">
        <brk id="61" max="16383" man="1"/>
      </rowBreaks>
      <colBreaks count="1" manualBreakCount="1">
        <brk id="7"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A1:G261" xr:uid="{DDB24663-3BBD-48DC-B44E-ECE96FF3067D}"/>
    </customSheetView>
    <customSheetView guid="{E4AA2D9E-8D22-4EA1-A99B-E112FEE541E1}" scale="110" showGridLines="0" showAutoFilter="1" hiddenColumns="1">
      <pane xSplit="1" ySplit="1" topLeftCell="D207" activePane="bottomRight" state="frozenSplit"/>
      <selection pane="bottomRight" activeCell="O207" sqref="O207"/>
      <rowBreaks count="1" manualBreakCount="1">
        <brk id="61"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261" xr:uid="{916D54E1-698B-4B89-BF3B-FBB420419BEA}"/>
    </customSheetView>
    <customSheetView guid="{9BB45C5B-6A5F-4B98-8D16-C0C2935BCD85}" showGridLines="0" showAutoFilter="1" hiddenColumns="1">
      <pane xSplit="1" ySplit="1" topLeftCell="B253" activePane="bottomRight" state="frozenSplit"/>
      <selection pane="bottomRight" activeCell="A257" sqref="A257"/>
      <rowBreaks count="1" manualBreakCount="1">
        <brk id="61"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1" xr:uid="{7962D90A-3BC7-4CFD-A7DB-7232AD079B8D}"/>
    </customSheetView>
    <customSheetView guid="{42AF8D0F-132E-4BC7-8682-EF8B74E55C81}" showGridLines="0" printArea="1" showAutoFilter="1" hiddenColumns="1">
      <pane xSplit="1" ySplit="1" topLeftCell="B2" activePane="bottomRight" state="frozenSplit"/>
      <selection pane="bottomRight" activeCell="B2" sqref="B2"/>
      <rowBreaks count="1" manualBreakCount="1">
        <brk id="49"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1" xr:uid="{AA1F8063-3248-46C5-A72B-AE3975050017}"/>
    </customSheetView>
    <customSheetView guid="{4D8806A1-D4F8-4D82-9B41-7AEF1C14655B}" showGridLines="0" showAutoFilter="1" hiddenColumns="1">
      <pane ySplit="2" topLeftCell="A3" activePane="bottomLeft" state="frozenSplit"/>
      <selection pane="bottomLeft" activeCell="A3" sqref="A3"/>
      <rowBreaks count="1" manualBreakCount="1">
        <brk id="49"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1" xr:uid="{3BD1A224-6705-4BBB-93C7-839F2CECF5C6}"/>
    </customSheetView>
    <customSheetView guid="{31C4550C-6E26-4878-8D23-FB37881679D8}" showGridLines="0" showAutoFilter="1" hiddenColumns="1">
      <pane ySplit="2" topLeftCell="A3" activePane="bottomLeft" state="frozenSplit"/>
      <selection pane="bottomLeft" activeCell="A3" sqref="A3"/>
      <rowBreaks count="1" manualBreakCount="1">
        <brk id="49"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1" xr:uid="{A6E60A62-F7DD-414A-83BC-E514C0BA3A2E}"/>
    </customSheetView>
    <customSheetView guid="{92105224-40AA-407C-A4D8-DA77255BD086}" showGridLines="0" printArea="1" showAutoFilter="1" hiddenColumns="1">
      <pane xSplit="1" ySplit="1" topLeftCell="B2" activePane="bottomRight" state="frozenSplit"/>
      <selection pane="bottomRight" activeCell="B2" sqref="B2"/>
      <rowBreaks count="1" manualBreakCount="1">
        <brk id="61"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261" xr:uid="{AF9D7A17-001C-4AD6-982F-473027377347}"/>
    </customSheetView>
    <customSheetView guid="{5118FE63-65F9-4D1E-A848-7B26E5B01EBD}" showGridLines="0" printArea="1" showAutoFilter="1" hiddenColumns="1">
      <pane xSplit="1" ySplit="1" topLeftCell="B254" activePane="bottomRight" state="frozenSplit"/>
      <selection pane="bottomRight" activeCell="A206" sqref="A206"/>
      <rowBreaks count="1" manualBreakCount="1">
        <brk id="61"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261" xr:uid="{7E1CAF39-C9EE-49BB-BF88-7F64FF828001}"/>
    </customSheetView>
    <customSheetView guid="{05CFFA2E-9E21-4401-92B8-311FFAFA2791}" showPageBreaks="1" showGridLines="0" printArea="1" showAutoFilter="1" hiddenColumns="1">
      <pane xSplit="1" ySplit="1" topLeftCell="B2" activePane="bottomRight" state="frozenSplit"/>
      <selection pane="bottomRight" activeCell="C6" sqref="C6"/>
      <rowBreaks count="1" manualBreakCount="1">
        <brk id="61" max="16383" man="1"/>
      </rowBreaks>
      <colBreaks count="1" manualBreakCount="1">
        <brk id="7"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A1:G261" xr:uid="{415BEB1E-E1EC-480B-9C29-78DB560D5632}"/>
    </customSheetView>
  </customSheetViews>
  <mergeCells count="6">
    <mergeCell ref="A1:A2"/>
    <mergeCell ref="B1:B2"/>
    <mergeCell ref="C1:C2"/>
    <mergeCell ref="D1:D2"/>
    <mergeCell ref="AO122:AO123"/>
    <mergeCell ref="E1:G1"/>
  </mergeCells>
  <dataValidations count="1">
    <dataValidation allowBlank="1" showInputMessage="1" showErrorMessage="1" sqref="D30 D35" xr:uid="{00000000-0002-0000-0200-000000000000}"/>
  </dataValidations>
  <pageMargins left="0.23622047244094491" right="0.23622047244094491" top="0.74803149606299213" bottom="0.74803149606299213" header="0.31496062992125984" footer="0.31496062992125984"/>
  <pageSetup scale="66" orientation="portrait" r:id="rId1"/>
  <headerFooter>
    <oddHeader>&amp;C&amp;14Prioritized Approach Milestones for PCI DSS v.3.2.1</oddHeader>
    <oddFooter>&amp;L&amp;9PCI Security Standards Council®&amp;C&amp;9&amp;P&amp;R&amp;9PCI SSC Prioritized Approach for PCI DSS v.3.2.1 - June 2018</oddFooter>
  </headerFooter>
  <rowBreaks count="1" manualBreakCount="1">
    <brk id="44" max="16383" man="1"/>
  </rowBreaks>
  <colBreaks count="1" manualBreakCount="1">
    <brk id="7" max="1048575" man="1"/>
  </colBreak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'Data Validation'!$A$2:$A$4</xm:f>
          </x14:formula1>
          <xm:sqref>C3:C277</xm:sqref>
        </x14:dataValidation>
        <x14:dataValidation type="list" allowBlank="1" showInputMessage="1" showErrorMessage="1" xr:uid="{00000000-0002-0000-0200-000002000000}">
          <x14:formula1>
            <xm:f>'Data Validation'!$C$2:$C$4</xm:f>
          </x14:formula1>
          <xm:sqref>E3:E277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78"/>
  <sheetViews>
    <sheetView zoomScaleNormal="100" workbookViewId="0">
      <pane ySplit="1" topLeftCell="A250" activePane="bottomLeft" state="frozen"/>
      <selection pane="bottomLeft" activeCell="K270" sqref="K270"/>
    </sheetView>
  </sheetViews>
  <sheetFormatPr defaultColWidth="9.109375" defaultRowHeight="14.4"/>
  <cols>
    <col min="1" max="6" width="4.33203125" bestFit="1" customWidth="1"/>
    <col min="7" max="7" width="7.6640625" bestFit="1" customWidth="1"/>
    <col min="8" max="13" width="8.88671875" bestFit="1" customWidth="1"/>
    <col min="14" max="14" width="7.6640625" bestFit="1" customWidth="1"/>
    <col min="15" max="15" width="3" customWidth="1"/>
    <col min="16" max="16" width="26.6640625" style="80" bestFit="1" customWidth="1"/>
    <col min="17" max="17" width="26.6640625" style="81" bestFit="1" customWidth="1"/>
    <col min="18" max="20" width="23.109375" style="81" bestFit="1" customWidth="1"/>
    <col min="21" max="21" width="26.6640625" style="81" bestFit="1" customWidth="1"/>
    <col min="22" max="23" width="20.109375" style="67" bestFit="1" customWidth="1"/>
    <col min="24" max="27" width="20.109375" style="59" bestFit="1" customWidth="1"/>
    <col min="28" max="33" width="24.33203125" style="59" bestFit="1" customWidth="1"/>
    <col min="34" max="39" width="27.33203125" style="8" customWidth="1"/>
    <col min="40" max="16384" width="9.109375" style="8"/>
  </cols>
  <sheetData>
    <row r="1" spans="1:33" ht="28.8">
      <c r="A1" s="226" t="s">
        <v>15</v>
      </c>
      <c r="B1" s="227" t="s">
        <v>16</v>
      </c>
      <c r="C1" s="228" t="s">
        <v>17</v>
      </c>
      <c r="D1" s="229" t="s">
        <v>18</v>
      </c>
      <c r="E1" s="230" t="s">
        <v>19</v>
      </c>
      <c r="F1" s="231" t="s">
        <v>20</v>
      </c>
      <c r="G1" s="232" t="s">
        <v>21</v>
      </c>
      <c r="H1" s="139" t="s">
        <v>120</v>
      </c>
      <c r="I1" s="139" t="s">
        <v>121</v>
      </c>
      <c r="J1" s="139" t="s">
        <v>122</v>
      </c>
      <c r="K1" s="139" t="s">
        <v>123</v>
      </c>
      <c r="L1" s="139" t="s">
        <v>124</v>
      </c>
      <c r="M1" s="140" t="s">
        <v>125</v>
      </c>
      <c r="N1" s="140" t="s">
        <v>21</v>
      </c>
      <c r="O1" s="140"/>
      <c r="P1" s="141" t="s">
        <v>88</v>
      </c>
      <c r="Q1" s="142" t="s">
        <v>89</v>
      </c>
      <c r="R1" s="142" t="s">
        <v>90</v>
      </c>
      <c r="S1" s="142" t="s">
        <v>91</v>
      </c>
      <c r="T1" s="142" t="s">
        <v>92</v>
      </c>
      <c r="U1" s="142" t="s">
        <v>93</v>
      </c>
      <c r="V1" s="143"/>
      <c r="W1" s="143"/>
      <c r="X1" s="144"/>
      <c r="Y1" s="144"/>
      <c r="Z1" s="144"/>
      <c r="AA1" s="144"/>
      <c r="AB1" s="144"/>
      <c r="AC1" s="144"/>
      <c r="AD1" s="144"/>
      <c r="AE1" s="144"/>
      <c r="AF1" s="144"/>
      <c r="AG1" s="144"/>
    </row>
    <row r="2" spans="1:33" ht="43.2">
      <c r="A2" s="54"/>
      <c r="B2" s="54"/>
      <c r="C2" s="54"/>
      <c r="D2" s="54"/>
      <c r="E2" s="54"/>
      <c r="F2" s="54"/>
      <c r="G2" s="54"/>
      <c r="H2" s="54"/>
      <c r="I2" s="54"/>
      <c r="J2" s="54"/>
      <c r="K2" s="54"/>
      <c r="L2" s="54"/>
      <c r="M2" s="233"/>
      <c r="N2" s="233"/>
      <c r="O2" s="225"/>
      <c r="P2" s="55" t="s">
        <v>94</v>
      </c>
      <c r="Q2" s="56" t="s">
        <v>95</v>
      </c>
      <c r="R2" s="56" t="s">
        <v>96</v>
      </c>
      <c r="S2" s="56" t="s">
        <v>97</v>
      </c>
      <c r="T2" s="56" t="s">
        <v>98</v>
      </c>
      <c r="U2" s="57" t="s">
        <v>99</v>
      </c>
      <c r="V2" s="58" t="s">
        <v>100</v>
      </c>
      <c r="W2" s="58" t="s">
        <v>101</v>
      </c>
      <c r="X2" s="58" t="s">
        <v>102</v>
      </c>
      <c r="Y2" s="58" t="s">
        <v>103</v>
      </c>
      <c r="Z2" s="58" t="s">
        <v>104</v>
      </c>
      <c r="AA2" s="58" t="s">
        <v>105</v>
      </c>
      <c r="AB2" s="58" t="s">
        <v>106</v>
      </c>
      <c r="AC2" s="58" t="s">
        <v>107</v>
      </c>
      <c r="AD2" s="58" t="s">
        <v>108</v>
      </c>
      <c r="AE2" s="58" t="s">
        <v>109</v>
      </c>
      <c r="AF2" s="58" t="s">
        <v>110</v>
      </c>
      <c r="AG2" s="58" t="s">
        <v>111</v>
      </c>
    </row>
    <row r="3" spans="1:33">
      <c r="A3" s="54"/>
      <c r="B3" s="54"/>
      <c r="C3" s="54"/>
      <c r="D3" s="54"/>
      <c r="E3" s="54"/>
      <c r="F3" s="54"/>
      <c r="G3" s="54"/>
      <c r="H3" s="54"/>
      <c r="I3" s="54"/>
      <c r="J3" s="54"/>
      <c r="K3" s="54"/>
      <c r="L3" s="54"/>
      <c r="O3" s="225"/>
      <c r="P3" s="60"/>
      <c r="Q3" s="61"/>
      <c r="R3" s="61"/>
      <c r="S3" s="61"/>
      <c r="T3" s="61"/>
      <c r="U3" s="62"/>
      <c r="V3" s="63"/>
      <c r="W3" s="63"/>
      <c r="X3" s="63"/>
      <c r="Y3" s="63"/>
      <c r="Z3" s="63"/>
      <c r="AA3" s="63"/>
      <c r="AB3" s="63"/>
      <c r="AC3" s="63"/>
      <c r="AD3" s="63"/>
      <c r="AE3" s="63"/>
      <c r="AF3" s="63"/>
      <c r="AG3" s="64"/>
    </row>
    <row r="4" spans="1:33">
      <c r="A4" s="74">
        <f>COUNTIFS('Prioritized Approach Milestones'!B4,"1",'Prioritized Approach Milestones'!C4,"yes")</f>
        <v>0</v>
      </c>
      <c r="B4" s="79">
        <f>COUNTIFS('Prioritized Approach Milestones'!B4,"2",'Prioritized Approach Milestones'!C4,"yes")</f>
        <v>0</v>
      </c>
      <c r="C4" s="75">
        <f>COUNTIFS('Prioritized Approach Milestones'!B4,"3",'Prioritized Approach Milestones'!C4,"yes")</f>
        <v>0</v>
      </c>
      <c r="D4" s="76">
        <f>COUNTIFS('Prioritized Approach Milestones'!B4,"4",'Prioritized Approach Milestones'!C4,"yes")</f>
        <v>0</v>
      </c>
      <c r="E4" s="77">
        <f>COUNTIFS('Prioritized Approach Milestones'!B4,"5",'Prioritized Approach Milestones'!C4,"yes")</f>
        <v>0</v>
      </c>
      <c r="F4" s="78">
        <f>COUNTIFS('Prioritized Approach Milestones'!B4,"6",'Prioritized Approach Milestones'!C4,"yes")</f>
        <v>0</v>
      </c>
      <c r="G4" s="234">
        <f t="shared" ref="G4:G36" si="0">SUM(A4:F4)</f>
        <v>0</v>
      </c>
      <c r="H4" s="145">
        <f>COUNTIFS('Prioritized Approach Milestones'!B4,"1",'Prioritized Approach Milestones'!C4,"N/A")</f>
        <v>0</v>
      </c>
      <c r="I4" s="145">
        <f>COUNTIFS('Prioritized Approach Milestones'!B4,"2",'Prioritized Approach Milestones'!C4,"N/A")</f>
        <v>0</v>
      </c>
      <c r="J4" s="145">
        <f>COUNTIFS('Prioritized Approach Milestones'!B4,"3",'Prioritized Approach Milestones'!C4,"N/A")</f>
        <v>0</v>
      </c>
      <c r="K4" s="145">
        <f>COUNTIFS('Prioritized Approach Milestones'!B4,"4",'Prioritized Approach Milestones'!C4,"N/A")</f>
        <v>0</v>
      </c>
      <c r="L4" s="145">
        <f>COUNTIFS('Prioritized Approach Milestones'!B4,"5",'Prioritized Approach Milestones'!C4,"N/A")</f>
        <v>0</v>
      </c>
      <c r="M4" s="145">
        <f>COUNTIFS('Prioritized Approach Milestones'!B4,"6",'Prioritized Approach Milestones'!C4,"N/A")</f>
        <v>0</v>
      </c>
      <c r="N4">
        <f t="shared" ref="N4:N67" si="1">SUM(H4:M4)</f>
        <v>0</v>
      </c>
      <c r="O4" s="238"/>
      <c r="P4" s="65" t="str">
        <f>IF('Prioritized Approach Milestones'!$B4=1,'Prioritized Approach Milestones'!$F4,"")</f>
        <v/>
      </c>
      <c r="Q4" s="65" t="str">
        <f>IF('Prioritized Approach Milestones'!$B4=2,'Prioritized Approach Milestones'!$F4,"")</f>
        <v/>
      </c>
      <c r="R4" s="65" t="str">
        <f>IF('Prioritized Approach Milestones'!$B4=3,'Prioritized Approach Milestones'!$F4,"")</f>
        <v/>
      </c>
      <c r="S4" s="65" t="str">
        <f>IF('Prioritized Approach Milestones'!$B4=4,'Prioritized Approach Milestones'!$F4,"")</f>
        <v/>
      </c>
      <c r="T4" s="65" t="str">
        <f>IF('Prioritized Approach Milestones'!$B4=5,'Prioritized Approach Milestones'!$F4,"")</f>
        <v/>
      </c>
      <c r="U4" s="66" t="str">
        <f>IF('Prioritized Approach Milestones'!$B4=6,'Prioritized Approach Milestones'!$F4,"")</f>
        <v/>
      </c>
      <c r="V4" s="67" t="str">
        <f>IF(AND('Prioritized Approach Milestones'!C4="Yes",'Prioritized Approach Milestones'!F4=""),"CORRECT",IF('Prioritized Approach Milestones'!C4="No","CORRECT",IF('Prioritized Approach Milestones'!B4=1,"ERROR 1","N/A")))</f>
        <v>N/A</v>
      </c>
      <c r="W4" s="67" t="str">
        <f>IF(AND('Prioritized Approach Milestones'!C4="Yes",'Prioritized Approach Milestones'!F4=""),"CORRECT",IF('Prioritized Approach Milestones'!C4="No","CORRECT",IF('Prioritized Approach Milestones'!B4=2,"ERROR 1","N/A")))</f>
        <v>N/A</v>
      </c>
      <c r="X4" s="67" t="str">
        <f>IF(AND('Prioritized Approach Milestones'!C4="Yes",'Prioritized Approach Milestones'!F4=""),"CORRECT",IF('Prioritized Approach Milestones'!C4="No","CORRECT",IF('Prioritized Approach Milestones'!B4=3,"ERROR 1","N/A")))</f>
        <v>N/A</v>
      </c>
      <c r="Y4" s="67" t="str">
        <f>IF(AND('Prioritized Approach Milestones'!C4="Yes",'Prioritized Approach Milestones'!F4=""),"CORRECT",IF('Prioritized Approach Milestones'!C4="No","CORRECT",IF('Prioritized Approach Milestones'!B4=4,"ERROR 1","N/A")))</f>
        <v>N/A</v>
      </c>
      <c r="Z4" s="67" t="str">
        <f>IF(AND('Prioritized Approach Milestones'!C4="Yes",'Prioritized Approach Milestones'!F4=""),"CORRECT",IF('Prioritized Approach Milestones'!C4="No","CORRECT",IF('Prioritized Approach Milestones'!B4=5,"ERROR 1","N/A")))</f>
        <v>N/A</v>
      </c>
      <c r="AA4" s="67" t="str">
        <f>IF(AND('Prioritized Approach Milestones'!C4="Yes",'Prioritized Approach Milestones'!F4=""),"CORRECT",IF('Prioritized Approach Milestones'!C4="No","CORRECT",IF('Prioritized Approach Milestones'!B4=6,"ERROR 1","N/A")))</f>
        <v>N/A</v>
      </c>
      <c r="AB4" s="59" t="str">
        <f>IF(AND('Prioritized Approach Milestones'!C4="No",'Prioritized Approach Milestones'!F4=""),IF('Prioritized Approach Milestones'!B4=1,"ERROR 2","N/A"),"CORRECT")</f>
        <v>CORRECT</v>
      </c>
      <c r="AC4" s="59" t="str">
        <f>IF(AND('Prioritized Approach Milestones'!C4="No",'Prioritized Approach Milestones'!F4=""),IF('Prioritized Approach Milestones'!B4=2,"ERROR 2","N/A"),"CORRECT")</f>
        <v>CORRECT</v>
      </c>
      <c r="AD4" s="59" t="str">
        <f>IF(AND('Prioritized Approach Milestones'!C4="No",'Prioritized Approach Milestones'!F4=""),IF('Prioritized Approach Milestones'!B4=3,"ERROR 2","N/A"),"CORRECT")</f>
        <v>CORRECT</v>
      </c>
      <c r="AE4" s="59" t="str">
        <f>IF(AND('Prioritized Approach Milestones'!C4="No",'Prioritized Approach Milestones'!F4=""),IF('Prioritized Approach Milestones'!B4=4,"ERROR 2","N/A"),"CORRECT")</f>
        <v>CORRECT</v>
      </c>
      <c r="AF4" s="59" t="str">
        <f>IF(AND('Prioritized Approach Milestones'!C4="No",'Prioritized Approach Milestones'!F4=""),IF('Prioritized Approach Milestones'!B4=5,"ERROR 2","N/A"),"CORRECT")</f>
        <v>CORRECT</v>
      </c>
      <c r="AG4" s="68" t="str">
        <f>IF(AND('Prioritized Approach Milestones'!C4="No",'Prioritized Approach Milestones'!F4=""),IF('Prioritized Approach Milestones'!B4=6,"ERROR 2","N/A"),"CORRECT")</f>
        <v>CORRECT</v>
      </c>
    </row>
    <row r="5" spans="1:33">
      <c r="A5" s="74">
        <f>COUNTIFS('Prioritized Approach Milestones'!B5,"1",'Prioritized Approach Milestones'!C5,"yes")</f>
        <v>0</v>
      </c>
      <c r="B5" s="79">
        <f>COUNTIFS('Prioritized Approach Milestones'!B5,"2",'Prioritized Approach Milestones'!C5,"yes")</f>
        <v>0</v>
      </c>
      <c r="C5" s="75">
        <f>COUNTIFS('Prioritized Approach Milestones'!B5,"3",'Prioritized Approach Milestones'!C5,"yes")</f>
        <v>0</v>
      </c>
      <c r="D5" s="76">
        <f>COUNTIFS('Prioritized Approach Milestones'!B5,"4",'Prioritized Approach Milestones'!C5,"yes")</f>
        <v>0</v>
      </c>
      <c r="E5" s="77">
        <f>COUNTIFS('Prioritized Approach Milestones'!B5,"5",'Prioritized Approach Milestones'!C5,"yes")</f>
        <v>0</v>
      </c>
      <c r="F5" s="78">
        <f>COUNTIFS('Prioritized Approach Milestones'!B5,"6",'Prioritized Approach Milestones'!C5,"yes")</f>
        <v>0</v>
      </c>
      <c r="G5" s="234">
        <f t="shared" si="0"/>
        <v>0</v>
      </c>
      <c r="H5" s="145">
        <f>COUNTIFS('Prioritized Approach Milestones'!B5,"1",'Prioritized Approach Milestones'!C5,"N/A")</f>
        <v>0</v>
      </c>
      <c r="I5" s="145">
        <f>COUNTIFS('Prioritized Approach Milestones'!B5,"2",'Prioritized Approach Milestones'!C5,"N/A")</f>
        <v>0</v>
      </c>
      <c r="J5" s="145">
        <f>COUNTIFS('Prioritized Approach Milestones'!B5,"3",'Prioritized Approach Milestones'!C5,"N/A")</f>
        <v>0</v>
      </c>
      <c r="K5" s="145">
        <f>COUNTIFS('Prioritized Approach Milestones'!B5,"4",'Prioritized Approach Milestones'!C5,"N/A")</f>
        <v>0</v>
      </c>
      <c r="L5" s="145">
        <f>COUNTIFS('Prioritized Approach Milestones'!B5,"5",'Prioritized Approach Milestones'!C5,"N/A")</f>
        <v>0</v>
      </c>
      <c r="M5" s="145">
        <f>COUNTIFS('Prioritized Approach Milestones'!B5,"6",'Prioritized Approach Milestones'!C5,"N/A")</f>
        <v>0</v>
      </c>
      <c r="N5">
        <f t="shared" si="1"/>
        <v>0</v>
      </c>
      <c r="O5" s="238"/>
      <c r="P5" s="65" t="str">
        <f>IF('Prioritized Approach Milestones'!$B5=1,'Prioritized Approach Milestones'!$F5,"")</f>
        <v/>
      </c>
      <c r="Q5" s="65" t="str">
        <f>IF('Prioritized Approach Milestones'!$B5=2,'Prioritized Approach Milestones'!$F5,"")</f>
        <v/>
      </c>
      <c r="R5" s="65" t="str">
        <f>IF('Prioritized Approach Milestones'!$B5=3,'Prioritized Approach Milestones'!$F5,"")</f>
        <v/>
      </c>
      <c r="S5" s="65" t="str">
        <f>IF('Prioritized Approach Milestones'!$B5=4,'Prioritized Approach Milestones'!$F5,"")</f>
        <v/>
      </c>
      <c r="T5" s="65" t="str">
        <f>IF('Prioritized Approach Milestones'!$B5=5,'Prioritized Approach Milestones'!$F5,"")</f>
        <v/>
      </c>
      <c r="U5" s="66">
        <f>IF('Prioritized Approach Milestones'!$B5=6,'Prioritized Approach Milestones'!$F5,"")</f>
        <v>0</v>
      </c>
      <c r="V5" s="67" t="str">
        <f>IF(AND('Prioritized Approach Milestones'!C5="Yes",'Prioritized Approach Milestones'!F5=""),"CORRECT",IF('Prioritized Approach Milestones'!C5="No","CORRECT",IF('Prioritized Approach Milestones'!B5=1,"ERROR 1","N/A")))</f>
        <v>N/A</v>
      </c>
      <c r="W5" s="67" t="str">
        <f>IF(AND('Prioritized Approach Milestones'!C5="Yes",'Prioritized Approach Milestones'!F5=""),"CORRECT",IF('Prioritized Approach Milestones'!C5="No","CORRECT",IF('Prioritized Approach Milestones'!B5=2,"ERROR 1","N/A")))</f>
        <v>N/A</v>
      </c>
      <c r="X5" s="67" t="str">
        <f>IF(AND('Prioritized Approach Milestones'!C5="Yes",'Prioritized Approach Milestones'!F5=""),"CORRECT",IF('Prioritized Approach Milestones'!C5="No","CORRECT",IF('Prioritized Approach Milestones'!B5=3,"ERROR 1","N/A")))</f>
        <v>N/A</v>
      </c>
      <c r="Y5" s="67" t="str">
        <f>IF(AND('Prioritized Approach Milestones'!C5="Yes",'Prioritized Approach Milestones'!F5=""),"CORRECT",IF('Prioritized Approach Milestones'!C5="No","CORRECT",IF('Prioritized Approach Milestones'!B5=4,"ERROR 1","N/A")))</f>
        <v>N/A</v>
      </c>
      <c r="Z5" s="67" t="str">
        <f>IF(AND('Prioritized Approach Milestones'!C5="Yes",'Prioritized Approach Milestones'!F5=""),"CORRECT",IF('Prioritized Approach Milestones'!C5="No","CORRECT",IF('Prioritized Approach Milestones'!B5=5,"ERROR 1","N/A")))</f>
        <v>N/A</v>
      </c>
      <c r="AA5" s="67" t="str">
        <f>IF(AND('Prioritized Approach Milestones'!C5="Yes",'Prioritized Approach Milestones'!F5=""),"CORRECT",IF('Prioritized Approach Milestones'!C5="No","CORRECT",IF('Prioritized Approach Milestones'!B5=6,"ERROR 1","N/A")))</f>
        <v>ERROR 1</v>
      </c>
      <c r="AB5" s="59" t="str">
        <f>IF(AND('Prioritized Approach Milestones'!C5="No",'Prioritized Approach Milestones'!F5=""),IF('Prioritized Approach Milestones'!B5=1,"ERROR 2","N/A"),"CORRECT")</f>
        <v>CORRECT</v>
      </c>
      <c r="AC5" s="59" t="str">
        <f>IF(AND('Prioritized Approach Milestones'!C5="No",'Prioritized Approach Milestones'!F5=""),IF('Prioritized Approach Milestones'!B5=2,"ERROR 2","N/A"),"CORRECT")</f>
        <v>CORRECT</v>
      </c>
      <c r="AD5" s="59" t="str">
        <f>IF(AND('Prioritized Approach Milestones'!C5="No",'Prioritized Approach Milestones'!F5=""),IF('Prioritized Approach Milestones'!B5=3,"ERROR 2","N/A"),"CORRECT")</f>
        <v>CORRECT</v>
      </c>
      <c r="AE5" s="59" t="str">
        <f>IF(AND('Prioritized Approach Milestones'!C5="No",'Prioritized Approach Milestones'!F5=""),IF('Prioritized Approach Milestones'!B5=4,"ERROR 2","N/A"),"CORRECT")</f>
        <v>CORRECT</v>
      </c>
      <c r="AF5" s="59" t="str">
        <f>IF(AND('Prioritized Approach Milestones'!C5="No",'Prioritized Approach Milestones'!F5=""),IF('Prioritized Approach Milestones'!B5=5,"ERROR 2","N/A"),"CORRECT")</f>
        <v>CORRECT</v>
      </c>
      <c r="AG5" s="68" t="str">
        <f>IF(AND('Prioritized Approach Milestones'!C5="No",'Prioritized Approach Milestones'!F5=""),IF('Prioritized Approach Milestones'!B5=6,"ERROR 2","N/A"),"CORRECT")</f>
        <v>CORRECT</v>
      </c>
    </row>
    <row r="6" spans="1:33">
      <c r="A6" s="74">
        <f>COUNTIFS('Prioritized Approach Milestones'!B6,"1",'Prioritized Approach Milestones'!C6,"yes")</f>
        <v>0</v>
      </c>
      <c r="B6" s="79">
        <f>COUNTIFS('Prioritized Approach Milestones'!B6,"2",'Prioritized Approach Milestones'!C6,"yes")</f>
        <v>0</v>
      </c>
      <c r="C6" s="75">
        <f>COUNTIFS('Prioritized Approach Milestones'!B6,"3",'Prioritized Approach Milestones'!C6,"yes")</f>
        <v>0</v>
      </c>
      <c r="D6" s="76">
        <f>COUNTIFS('Prioritized Approach Milestones'!B6,"4",'Prioritized Approach Milestones'!C6,"yes")</f>
        <v>0</v>
      </c>
      <c r="E6" s="77">
        <f>COUNTIFS('Prioritized Approach Milestones'!B6,"5",'Prioritized Approach Milestones'!C6,"yes")</f>
        <v>0</v>
      </c>
      <c r="F6" s="78">
        <f>COUNTIFS('Prioritized Approach Milestones'!B6,"6",'Prioritized Approach Milestones'!C6,"yes")</f>
        <v>0</v>
      </c>
      <c r="G6" s="234">
        <f t="shared" si="0"/>
        <v>0</v>
      </c>
      <c r="H6" s="145">
        <f>COUNTIFS('Prioritized Approach Milestones'!B6,"1",'Prioritized Approach Milestones'!C6,"N/A")</f>
        <v>0</v>
      </c>
      <c r="I6" s="145">
        <f>COUNTIFS('Prioritized Approach Milestones'!B6,"2",'Prioritized Approach Milestones'!C6,"N/A")</f>
        <v>0</v>
      </c>
      <c r="J6" s="145">
        <f>COUNTIFS('Prioritized Approach Milestones'!B6,"3",'Prioritized Approach Milestones'!C6,"N/A")</f>
        <v>0</v>
      </c>
      <c r="K6" s="145">
        <f>COUNTIFS('Prioritized Approach Milestones'!B6,"4",'Prioritized Approach Milestones'!C6,"N/A")</f>
        <v>0</v>
      </c>
      <c r="L6" s="145">
        <f>COUNTIFS('Prioritized Approach Milestones'!B6,"5",'Prioritized Approach Milestones'!C6,"N/A")</f>
        <v>0</v>
      </c>
      <c r="M6" s="145">
        <f>COUNTIFS('Prioritized Approach Milestones'!B6,"6",'Prioritized Approach Milestones'!C6,"N/A")</f>
        <v>0</v>
      </c>
      <c r="N6">
        <f t="shared" si="1"/>
        <v>0</v>
      </c>
      <c r="O6" s="238"/>
      <c r="P6" s="65">
        <f>IF('Prioritized Approach Milestones'!$B6=1,'Prioritized Approach Milestones'!$F6,"")</f>
        <v>0</v>
      </c>
      <c r="Q6" s="65" t="str">
        <f>IF('Prioritized Approach Milestones'!$B6=2,'Prioritized Approach Milestones'!$F6,"")</f>
        <v/>
      </c>
      <c r="R6" s="65" t="str">
        <f>IF('Prioritized Approach Milestones'!$B6=3,'Prioritized Approach Milestones'!$F6,"")</f>
        <v/>
      </c>
      <c r="S6" s="65" t="str">
        <f>IF('Prioritized Approach Milestones'!$B6=4,'Prioritized Approach Milestones'!$F6,"")</f>
        <v/>
      </c>
      <c r="T6" s="65" t="str">
        <f>IF('Prioritized Approach Milestones'!$B6=5,'Prioritized Approach Milestones'!$F6,"")</f>
        <v/>
      </c>
      <c r="U6" s="66" t="str">
        <f>IF('Prioritized Approach Milestones'!$B6=6,'Prioritized Approach Milestones'!$F6,"")</f>
        <v/>
      </c>
      <c r="V6" s="67" t="str">
        <f>IF(AND('Prioritized Approach Milestones'!C6="Yes",'Prioritized Approach Milestones'!F6=""),"CORRECT",IF('Prioritized Approach Milestones'!C6="No","CORRECT",IF('Prioritized Approach Milestones'!B6=1,"ERROR 1","N/A")))</f>
        <v>ERROR 1</v>
      </c>
      <c r="W6" s="67" t="str">
        <f>IF(AND('Prioritized Approach Milestones'!C6="Yes",'Prioritized Approach Milestones'!F6=""),"CORRECT",IF('Prioritized Approach Milestones'!C6="No","CORRECT",IF('Prioritized Approach Milestones'!B6=2,"ERROR 1","N/A")))</f>
        <v>N/A</v>
      </c>
      <c r="X6" s="67" t="str">
        <f>IF(AND('Prioritized Approach Milestones'!C6="Yes",'Prioritized Approach Milestones'!F6=""),"CORRECT",IF('Prioritized Approach Milestones'!C6="No","CORRECT",IF('Prioritized Approach Milestones'!B6=3,"ERROR 1","N/A")))</f>
        <v>N/A</v>
      </c>
      <c r="Y6" s="67" t="str">
        <f>IF(AND('Prioritized Approach Milestones'!C6="Yes",'Prioritized Approach Milestones'!F6=""),"CORRECT",IF('Prioritized Approach Milestones'!C6="No","CORRECT",IF('Prioritized Approach Milestones'!B6=4,"ERROR 1","N/A")))</f>
        <v>N/A</v>
      </c>
      <c r="Z6" s="67" t="str">
        <f>IF(AND('Prioritized Approach Milestones'!C6="Yes",'Prioritized Approach Milestones'!F6=""),"CORRECT",IF('Prioritized Approach Milestones'!C6="No","CORRECT",IF('Prioritized Approach Milestones'!B6=5,"ERROR 1","N/A")))</f>
        <v>N/A</v>
      </c>
      <c r="AA6" s="67" t="str">
        <f>IF(AND('Prioritized Approach Milestones'!C6="Yes",'Prioritized Approach Milestones'!F6=""),"CORRECT",IF('Prioritized Approach Milestones'!C6="No","CORRECT",IF('Prioritized Approach Milestones'!B6=6,"ERROR 1","N/A")))</f>
        <v>N/A</v>
      </c>
      <c r="AB6" s="59" t="str">
        <f>IF(AND('Prioritized Approach Milestones'!C6="No",'Prioritized Approach Milestones'!F6=""),IF('Prioritized Approach Milestones'!B6=1,"ERROR 2","N/A"),"CORRECT")</f>
        <v>CORRECT</v>
      </c>
      <c r="AC6" s="59" t="str">
        <f>IF(AND('Prioritized Approach Milestones'!C6="No",'Prioritized Approach Milestones'!F6=""),IF('Prioritized Approach Milestones'!B6=2,"ERROR 2","N/A"),"CORRECT")</f>
        <v>CORRECT</v>
      </c>
      <c r="AD6" s="59" t="str">
        <f>IF(AND('Prioritized Approach Milestones'!C6="No",'Prioritized Approach Milestones'!F6=""),IF('Prioritized Approach Milestones'!B6=3,"ERROR 2","N/A"),"CORRECT")</f>
        <v>CORRECT</v>
      </c>
      <c r="AE6" s="59" t="str">
        <f>IF(AND('Prioritized Approach Milestones'!C6="No",'Prioritized Approach Milestones'!F6=""),IF('Prioritized Approach Milestones'!B6=4,"ERROR 2","N/A"),"CORRECT")</f>
        <v>CORRECT</v>
      </c>
      <c r="AF6" s="59" t="str">
        <f>IF(AND('Prioritized Approach Milestones'!C6="No",'Prioritized Approach Milestones'!F6=""),IF('Prioritized Approach Milestones'!B6=5,"ERROR 2","N/A"),"CORRECT")</f>
        <v>CORRECT</v>
      </c>
      <c r="AG6" s="68" t="str">
        <f>IF(AND('Prioritized Approach Milestones'!C6="No",'Prioritized Approach Milestones'!F6=""),IF('Prioritized Approach Milestones'!B6=6,"ERROR 2","N/A"),"CORRECT")</f>
        <v>CORRECT</v>
      </c>
    </row>
    <row r="7" spans="1:33">
      <c r="A7" s="74">
        <f>COUNTIFS('Prioritized Approach Milestones'!B7,"1",'Prioritized Approach Milestones'!C7,"yes")</f>
        <v>0</v>
      </c>
      <c r="B7" s="79">
        <f>COUNTIFS('Prioritized Approach Milestones'!B7,"2",'Prioritized Approach Milestones'!C7,"yes")</f>
        <v>0</v>
      </c>
      <c r="C7" s="75">
        <f>COUNTIFS('Prioritized Approach Milestones'!B7,"3",'Prioritized Approach Milestones'!C7,"yes")</f>
        <v>0</v>
      </c>
      <c r="D7" s="76">
        <f>COUNTIFS('Prioritized Approach Milestones'!B7,"4",'Prioritized Approach Milestones'!C7,"yes")</f>
        <v>0</v>
      </c>
      <c r="E7" s="77">
        <f>COUNTIFS('Prioritized Approach Milestones'!B7,"5",'Prioritized Approach Milestones'!C7,"yes")</f>
        <v>0</v>
      </c>
      <c r="F7" s="78">
        <f>COUNTIFS('Prioritized Approach Milestones'!B7,"6",'Prioritized Approach Milestones'!C7,"yes")</f>
        <v>0</v>
      </c>
      <c r="G7" s="234">
        <f t="shared" si="0"/>
        <v>0</v>
      </c>
      <c r="H7" s="145">
        <f>COUNTIFS('Prioritized Approach Milestones'!B7,"1",'Prioritized Approach Milestones'!C7,"N/A")</f>
        <v>0</v>
      </c>
      <c r="I7" s="145">
        <f>COUNTIFS('Prioritized Approach Milestones'!B7,"2",'Prioritized Approach Milestones'!C7,"N/A")</f>
        <v>0</v>
      </c>
      <c r="J7" s="145">
        <f>COUNTIFS('Prioritized Approach Milestones'!B7,"3",'Prioritized Approach Milestones'!C7,"N/A")</f>
        <v>0</v>
      </c>
      <c r="K7" s="145">
        <f>COUNTIFS('Prioritized Approach Milestones'!B7,"4",'Prioritized Approach Milestones'!C7,"N/A")</f>
        <v>0</v>
      </c>
      <c r="L7" s="145">
        <f>COUNTIFS('Prioritized Approach Milestones'!B7,"5",'Prioritized Approach Milestones'!C7,"N/A")</f>
        <v>0</v>
      </c>
      <c r="M7" s="145">
        <f>COUNTIFS('Prioritized Approach Milestones'!B7,"6",'Prioritized Approach Milestones'!C7,"N/A")</f>
        <v>0</v>
      </c>
      <c r="N7">
        <f t="shared" si="1"/>
        <v>0</v>
      </c>
      <c r="O7" s="238"/>
      <c r="P7" s="65">
        <f>IF('Prioritized Approach Milestones'!$B7=1,'Prioritized Approach Milestones'!$F7,"")</f>
        <v>0</v>
      </c>
      <c r="Q7" s="65" t="str">
        <f>IF('Prioritized Approach Milestones'!$B7=2,'Prioritized Approach Milestones'!$F7,"")</f>
        <v/>
      </c>
      <c r="R7" s="65" t="str">
        <f>IF('Prioritized Approach Milestones'!$B7=3,'Prioritized Approach Milestones'!$F7,"")</f>
        <v/>
      </c>
      <c r="S7" s="65" t="str">
        <f>IF('Prioritized Approach Milestones'!$B7=4,'Prioritized Approach Milestones'!$F7,"")</f>
        <v/>
      </c>
      <c r="T7" s="65" t="str">
        <f>IF('Prioritized Approach Milestones'!$B7=5,'Prioritized Approach Milestones'!$F7,"")</f>
        <v/>
      </c>
      <c r="U7" s="66" t="str">
        <f>IF('Prioritized Approach Milestones'!$B7=6,'Prioritized Approach Milestones'!$F7,"")</f>
        <v/>
      </c>
      <c r="V7" s="67" t="str">
        <f>IF(AND('Prioritized Approach Milestones'!C7="Yes",'Prioritized Approach Milestones'!F7=""),"CORRECT",IF('Prioritized Approach Milestones'!C7="No","CORRECT",IF('Prioritized Approach Milestones'!B7=1,"ERROR 1","N/A")))</f>
        <v>ERROR 1</v>
      </c>
      <c r="W7" s="67" t="str">
        <f>IF(AND('Prioritized Approach Milestones'!C7="Yes",'Prioritized Approach Milestones'!F7=""),"CORRECT",IF('Prioritized Approach Milestones'!C7="No","CORRECT",IF('Prioritized Approach Milestones'!B7=2,"ERROR 1","N/A")))</f>
        <v>N/A</v>
      </c>
      <c r="X7" s="67" t="str">
        <f>IF(AND('Prioritized Approach Milestones'!C7="Yes",'Prioritized Approach Milestones'!F7=""),"CORRECT",IF('Prioritized Approach Milestones'!C7="No","CORRECT",IF('Prioritized Approach Milestones'!B7=3,"ERROR 1","N/A")))</f>
        <v>N/A</v>
      </c>
      <c r="Y7" s="67" t="str">
        <f>IF(AND('Prioritized Approach Milestones'!C7="Yes",'Prioritized Approach Milestones'!F7=""),"CORRECT",IF('Prioritized Approach Milestones'!C7="No","CORRECT",IF('Prioritized Approach Milestones'!B7=4,"ERROR 1","N/A")))</f>
        <v>N/A</v>
      </c>
      <c r="Z7" s="67" t="str">
        <f>IF(AND('Prioritized Approach Milestones'!C7="Yes",'Prioritized Approach Milestones'!F7=""),"CORRECT",IF('Prioritized Approach Milestones'!C7="No","CORRECT",IF('Prioritized Approach Milestones'!B7=5,"ERROR 1","N/A")))</f>
        <v>N/A</v>
      </c>
      <c r="AA7" s="67" t="str">
        <f>IF(AND('Prioritized Approach Milestones'!C7="Yes",'Prioritized Approach Milestones'!F7=""),"CORRECT",IF('Prioritized Approach Milestones'!C7="No","CORRECT",IF('Prioritized Approach Milestones'!B7=6,"ERROR 1","N/A")))</f>
        <v>N/A</v>
      </c>
      <c r="AB7" s="59" t="str">
        <f>IF(AND('Prioritized Approach Milestones'!C7="No",'Prioritized Approach Milestones'!F7=""),IF('Prioritized Approach Milestones'!B7=1,"ERROR 2","N/A"),"CORRECT")</f>
        <v>CORRECT</v>
      </c>
      <c r="AC7" s="59" t="str">
        <f>IF(AND('Prioritized Approach Milestones'!C7="No",'Prioritized Approach Milestones'!F7=""),IF('Prioritized Approach Milestones'!B7=2,"ERROR 2","N/A"),"CORRECT")</f>
        <v>CORRECT</v>
      </c>
      <c r="AD7" s="59" t="str">
        <f>IF(AND('Prioritized Approach Milestones'!C7="No",'Prioritized Approach Milestones'!F7=""),IF('Prioritized Approach Milestones'!B7=3,"ERROR 2","N/A"),"CORRECT")</f>
        <v>CORRECT</v>
      </c>
      <c r="AE7" s="59" t="str">
        <f>IF(AND('Prioritized Approach Milestones'!C7="No",'Prioritized Approach Milestones'!F7=""),IF('Prioritized Approach Milestones'!B7=4,"ERROR 2","N/A"),"CORRECT")</f>
        <v>CORRECT</v>
      </c>
      <c r="AF7" s="59" t="str">
        <f>IF(AND('Prioritized Approach Milestones'!C7="No",'Prioritized Approach Milestones'!F7=""),IF('Prioritized Approach Milestones'!B7=5,"ERROR 2","N/A"),"CORRECT")</f>
        <v>CORRECT</v>
      </c>
      <c r="AG7" s="68" t="str">
        <f>IF(AND('Prioritized Approach Milestones'!C7="No",'Prioritized Approach Milestones'!F7=""),IF('Prioritized Approach Milestones'!B7=6,"ERROR 2","N/A"),"CORRECT")</f>
        <v>CORRECT</v>
      </c>
    </row>
    <row r="8" spans="1:33">
      <c r="A8" s="74">
        <f>COUNTIFS('Prioritized Approach Milestones'!B8,"1",'Prioritized Approach Milestones'!C8,"yes")</f>
        <v>0</v>
      </c>
      <c r="B8" s="79">
        <f>COUNTIFS('Prioritized Approach Milestones'!B8,"2",'Prioritized Approach Milestones'!C8,"yes")</f>
        <v>0</v>
      </c>
      <c r="C8" s="75">
        <f>COUNTIFS('Prioritized Approach Milestones'!B8,"3",'Prioritized Approach Milestones'!C8,"yes")</f>
        <v>0</v>
      </c>
      <c r="D8" s="76">
        <f>COUNTIFS('Prioritized Approach Milestones'!B8,"4",'Prioritized Approach Milestones'!C8,"yes")</f>
        <v>0</v>
      </c>
      <c r="E8" s="77">
        <f>COUNTIFS('Prioritized Approach Milestones'!B8,"5",'Prioritized Approach Milestones'!C8,"yes")</f>
        <v>0</v>
      </c>
      <c r="F8" s="78">
        <f>COUNTIFS('Prioritized Approach Milestones'!B8,"6",'Prioritized Approach Milestones'!C8,"yes")</f>
        <v>0</v>
      </c>
      <c r="G8" s="234">
        <f t="shared" si="0"/>
        <v>0</v>
      </c>
      <c r="H8" s="145">
        <f>COUNTIFS('Prioritized Approach Milestones'!B8,"1",'Prioritized Approach Milestones'!C8,"N/A")</f>
        <v>0</v>
      </c>
      <c r="I8" s="145">
        <f>COUNTIFS('Prioritized Approach Milestones'!B8,"2",'Prioritized Approach Milestones'!C8,"N/A")</f>
        <v>0</v>
      </c>
      <c r="J8" s="145">
        <f>COUNTIFS('Prioritized Approach Milestones'!B8,"3",'Prioritized Approach Milestones'!C8,"N/A")</f>
        <v>0</v>
      </c>
      <c r="K8" s="145">
        <f>COUNTIFS('Prioritized Approach Milestones'!B8,"4",'Prioritized Approach Milestones'!C8,"N/A")</f>
        <v>0</v>
      </c>
      <c r="L8" s="145">
        <f>COUNTIFS('Prioritized Approach Milestones'!B8,"5",'Prioritized Approach Milestones'!C8,"N/A")</f>
        <v>0</v>
      </c>
      <c r="M8" s="145">
        <f>COUNTIFS('Prioritized Approach Milestones'!B8,"6",'Prioritized Approach Milestones'!C8,"N/A")</f>
        <v>0</v>
      </c>
      <c r="N8">
        <f t="shared" si="1"/>
        <v>0</v>
      </c>
      <c r="O8" s="238"/>
      <c r="P8" s="65" t="str">
        <f>IF('Prioritized Approach Milestones'!$B8=1,'Prioritized Approach Milestones'!$F8,"")</f>
        <v/>
      </c>
      <c r="Q8" s="65">
        <f>IF('Prioritized Approach Milestones'!$B8=2,'Prioritized Approach Milestones'!$F8,"")</f>
        <v>0</v>
      </c>
      <c r="R8" s="65" t="str">
        <f>IF('Prioritized Approach Milestones'!$B8=3,'Prioritized Approach Milestones'!$F8,"")</f>
        <v/>
      </c>
      <c r="S8" s="65" t="str">
        <f>IF('Prioritized Approach Milestones'!$B8=4,'Prioritized Approach Milestones'!$F8,"")</f>
        <v/>
      </c>
      <c r="T8" s="65" t="str">
        <f>IF('Prioritized Approach Milestones'!$B8=5,'Prioritized Approach Milestones'!$F8,"")</f>
        <v/>
      </c>
      <c r="U8" s="66" t="str">
        <f>IF('Prioritized Approach Milestones'!$B8=6,'Prioritized Approach Milestones'!$F8,"")</f>
        <v/>
      </c>
      <c r="V8" s="67" t="str">
        <f>IF(AND('Prioritized Approach Milestones'!C8="Yes",'Prioritized Approach Milestones'!F8=""),"CORRECT",IF('Prioritized Approach Milestones'!C8="No","CORRECT",IF('Prioritized Approach Milestones'!B8=1,"ERROR 1","N/A")))</f>
        <v>N/A</v>
      </c>
      <c r="W8" s="67" t="str">
        <f>IF(AND('Prioritized Approach Milestones'!C8="Yes",'Prioritized Approach Milestones'!F8=""),"CORRECT",IF('Prioritized Approach Milestones'!C8="No","CORRECT",IF('Prioritized Approach Milestones'!B8=2,"ERROR 1","N/A")))</f>
        <v>ERROR 1</v>
      </c>
      <c r="X8" s="67" t="str">
        <f>IF(AND('Prioritized Approach Milestones'!C8="Yes",'Prioritized Approach Milestones'!F8=""),"CORRECT",IF('Prioritized Approach Milestones'!C8="No","CORRECT",IF('Prioritized Approach Milestones'!B8=3,"ERROR 1","N/A")))</f>
        <v>N/A</v>
      </c>
      <c r="Y8" s="67" t="str">
        <f>IF(AND('Prioritized Approach Milestones'!C8="Yes",'Prioritized Approach Milestones'!F8=""),"CORRECT",IF('Prioritized Approach Milestones'!C8="No","CORRECT",IF('Prioritized Approach Milestones'!B8=4,"ERROR 1","N/A")))</f>
        <v>N/A</v>
      </c>
      <c r="Z8" s="67" t="str">
        <f>IF(AND('Prioritized Approach Milestones'!C8="Yes",'Prioritized Approach Milestones'!F8=""),"CORRECT",IF('Prioritized Approach Milestones'!C8="No","CORRECT",IF('Prioritized Approach Milestones'!B8=5,"ERROR 1","N/A")))</f>
        <v>N/A</v>
      </c>
      <c r="AA8" s="67" t="str">
        <f>IF(AND('Prioritized Approach Milestones'!C8="Yes",'Prioritized Approach Milestones'!F8=""),"CORRECT",IF('Prioritized Approach Milestones'!C8="No","CORRECT",IF('Prioritized Approach Milestones'!B8=6,"ERROR 1","N/A")))</f>
        <v>N/A</v>
      </c>
      <c r="AB8" s="59" t="str">
        <f>IF(AND('Prioritized Approach Milestones'!C8="No",'Prioritized Approach Milestones'!F8=""),IF('Prioritized Approach Milestones'!B8=1,"ERROR 2","N/A"),"CORRECT")</f>
        <v>CORRECT</v>
      </c>
      <c r="AC8" s="59" t="str">
        <f>IF(AND('Prioritized Approach Milestones'!C8="No",'Prioritized Approach Milestones'!F8=""),IF('Prioritized Approach Milestones'!B8=2,"ERROR 2","N/A"),"CORRECT")</f>
        <v>CORRECT</v>
      </c>
      <c r="AD8" s="59" t="str">
        <f>IF(AND('Prioritized Approach Milestones'!C8="No",'Prioritized Approach Milestones'!F8=""),IF('Prioritized Approach Milestones'!B8=3,"ERROR 2","N/A"),"CORRECT")</f>
        <v>CORRECT</v>
      </c>
      <c r="AE8" s="59" t="str">
        <f>IF(AND('Prioritized Approach Milestones'!C8="No",'Prioritized Approach Milestones'!F8=""),IF('Prioritized Approach Milestones'!B8=4,"ERROR 2","N/A"),"CORRECT")</f>
        <v>CORRECT</v>
      </c>
      <c r="AF8" s="59" t="str">
        <f>IF(AND('Prioritized Approach Milestones'!C8="No",'Prioritized Approach Milestones'!F8=""),IF('Prioritized Approach Milestones'!B8=5,"ERROR 2","N/A"),"CORRECT")</f>
        <v>CORRECT</v>
      </c>
      <c r="AG8" s="68" t="str">
        <f>IF(AND('Prioritized Approach Milestones'!C8="No",'Prioritized Approach Milestones'!F8=""),IF('Prioritized Approach Milestones'!B8=6,"ERROR 2","N/A"),"CORRECT")</f>
        <v>CORRECT</v>
      </c>
    </row>
    <row r="9" spans="1:33">
      <c r="A9" s="74">
        <f>COUNTIFS('Prioritized Approach Milestones'!B9,"1",'Prioritized Approach Milestones'!C9,"yes")</f>
        <v>0</v>
      </c>
      <c r="B9" s="79">
        <f>COUNTIFS('Prioritized Approach Milestones'!B9,"2",'Prioritized Approach Milestones'!C9,"yes")</f>
        <v>0</v>
      </c>
      <c r="C9" s="75">
        <f>COUNTIFS('Prioritized Approach Milestones'!B9,"3",'Prioritized Approach Milestones'!C9,"yes")</f>
        <v>0</v>
      </c>
      <c r="D9" s="76">
        <f>COUNTIFS('Prioritized Approach Milestones'!B9,"4",'Prioritized Approach Milestones'!C9,"yes")</f>
        <v>0</v>
      </c>
      <c r="E9" s="77">
        <f>COUNTIFS('Prioritized Approach Milestones'!B9,"5",'Prioritized Approach Milestones'!C9,"yes")</f>
        <v>0</v>
      </c>
      <c r="F9" s="78">
        <f>COUNTIFS('Prioritized Approach Milestones'!B9,"6",'Prioritized Approach Milestones'!C9,"yes")</f>
        <v>0</v>
      </c>
      <c r="G9" s="234">
        <f t="shared" si="0"/>
        <v>0</v>
      </c>
      <c r="H9" s="145">
        <f>COUNTIFS('Prioritized Approach Milestones'!B9,"1",'Prioritized Approach Milestones'!C9,"N/A")</f>
        <v>0</v>
      </c>
      <c r="I9" s="145">
        <f>COUNTIFS('Prioritized Approach Milestones'!B9,"2",'Prioritized Approach Milestones'!C9,"N/A")</f>
        <v>0</v>
      </c>
      <c r="J9" s="145">
        <f>COUNTIFS('Prioritized Approach Milestones'!B9,"3",'Prioritized Approach Milestones'!C9,"N/A")</f>
        <v>0</v>
      </c>
      <c r="K9" s="145">
        <f>COUNTIFS('Prioritized Approach Milestones'!B9,"4",'Prioritized Approach Milestones'!C9,"N/A")</f>
        <v>0</v>
      </c>
      <c r="L9" s="145">
        <f>COUNTIFS('Prioritized Approach Milestones'!B9,"5",'Prioritized Approach Milestones'!C9,"N/A")</f>
        <v>0</v>
      </c>
      <c r="M9" s="145">
        <f>COUNTIFS('Prioritized Approach Milestones'!B9,"6",'Prioritized Approach Milestones'!C9,"N/A")</f>
        <v>0</v>
      </c>
      <c r="N9">
        <f t="shared" si="1"/>
        <v>0</v>
      </c>
      <c r="O9" s="238"/>
      <c r="P9" s="65" t="str">
        <f>IF('Prioritized Approach Milestones'!$B9=1,'Prioritized Approach Milestones'!$F9,"")</f>
        <v/>
      </c>
      <c r="Q9" s="65" t="str">
        <f>IF('Prioritized Approach Milestones'!$B9=2,'Prioritized Approach Milestones'!$F9,"")</f>
        <v/>
      </c>
      <c r="R9" s="65" t="str">
        <f>IF('Prioritized Approach Milestones'!$B9=3,'Prioritized Approach Milestones'!$F9,"")</f>
        <v/>
      </c>
      <c r="S9" s="65" t="str">
        <f>IF('Prioritized Approach Milestones'!$B9=4,'Prioritized Approach Milestones'!$F9,"")</f>
        <v/>
      </c>
      <c r="T9" s="65" t="str">
        <f>IF('Prioritized Approach Milestones'!$B9=5,'Prioritized Approach Milestones'!$F9,"")</f>
        <v/>
      </c>
      <c r="U9" s="66">
        <f>IF('Prioritized Approach Milestones'!$B9=6,'Prioritized Approach Milestones'!$F9,"")</f>
        <v>0</v>
      </c>
      <c r="V9" s="67" t="str">
        <f>IF(AND('Prioritized Approach Milestones'!C9="Yes",'Prioritized Approach Milestones'!F9=""),"CORRECT",IF('Prioritized Approach Milestones'!C9="No","CORRECT",IF('Prioritized Approach Milestones'!B9=1,"ERROR 1","N/A")))</f>
        <v>N/A</v>
      </c>
      <c r="W9" s="67" t="str">
        <f>IF(AND('Prioritized Approach Milestones'!C9="Yes",'Prioritized Approach Milestones'!F9=""),"CORRECT",IF('Prioritized Approach Milestones'!C9="No","CORRECT",IF('Prioritized Approach Milestones'!B9=2,"ERROR 1","N/A")))</f>
        <v>N/A</v>
      </c>
      <c r="X9" s="67" t="str">
        <f>IF(AND('Prioritized Approach Milestones'!C9="Yes",'Prioritized Approach Milestones'!F9=""),"CORRECT",IF('Prioritized Approach Milestones'!C9="No","CORRECT",IF('Prioritized Approach Milestones'!B9=3,"ERROR 1","N/A")))</f>
        <v>N/A</v>
      </c>
      <c r="Y9" s="67" t="str">
        <f>IF(AND('Prioritized Approach Milestones'!C9="Yes",'Prioritized Approach Milestones'!F9=""),"CORRECT",IF('Prioritized Approach Milestones'!C9="No","CORRECT",IF('Prioritized Approach Milestones'!B9=4,"ERROR 1","N/A")))</f>
        <v>N/A</v>
      </c>
      <c r="Z9" s="67" t="str">
        <f>IF(AND('Prioritized Approach Milestones'!C9="Yes",'Prioritized Approach Milestones'!F9=""),"CORRECT",IF('Prioritized Approach Milestones'!C9="No","CORRECT",IF('Prioritized Approach Milestones'!B9=5,"ERROR 1","N/A")))</f>
        <v>N/A</v>
      </c>
      <c r="AA9" s="67" t="str">
        <f>IF(AND('Prioritized Approach Milestones'!C9="Yes",'Prioritized Approach Milestones'!F9=""),"CORRECT",IF('Prioritized Approach Milestones'!C9="No","CORRECT",IF('Prioritized Approach Milestones'!B9=6,"ERROR 1","N/A")))</f>
        <v>ERROR 1</v>
      </c>
      <c r="AB9" s="59" t="str">
        <f>IF(AND('Prioritized Approach Milestones'!C9="No",'Prioritized Approach Milestones'!F9=""),IF('Prioritized Approach Milestones'!B9=1,"ERROR 2","N/A"),"CORRECT")</f>
        <v>CORRECT</v>
      </c>
      <c r="AC9" s="59" t="str">
        <f>IF(AND('Prioritized Approach Milestones'!C9="No",'Prioritized Approach Milestones'!F9=""),IF('Prioritized Approach Milestones'!B9=2,"ERROR 2","N/A"),"CORRECT")</f>
        <v>CORRECT</v>
      </c>
      <c r="AD9" s="59" t="str">
        <f>IF(AND('Prioritized Approach Milestones'!C9="No",'Prioritized Approach Milestones'!F9=""),IF('Prioritized Approach Milestones'!B9=3,"ERROR 2","N/A"),"CORRECT")</f>
        <v>CORRECT</v>
      </c>
      <c r="AE9" s="59" t="str">
        <f>IF(AND('Prioritized Approach Milestones'!C9="No",'Prioritized Approach Milestones'!F9=""),IF('Prioritized Approach Milestones'!B9=4,"ERROR 2","N/A"),"CORRECT")</f>
        <v>CORRECT</v>
      </c>
      <c r="AF9" s="59" t="str">
        <f>IF(AND('Prioritized Approach Milestones'!C9="No",'Prioritized Approach Milestones'!F9=""),IF('Prioritized Approach Milestones'!B9=5,"ERROR 2","N/A"),"CORRECT")</f>
        <v>CORRECT</v>
      </c>
      <c r="AG9" s="68" t="str">
        <f>IF(AND('Prioritized Approach Milestones'!C9="No",'Prioritized Approach Milestones'!F9=""),IF('Prioritized Approach Milestones'!B9=6,"ERROR 2","N/A"),"CORRECT")</f>
        <v>CORRECT</v>
      </c>
    </row>
    <row r="10" spans="1:33">
      <c r="A10" s="74">
        <f>COUNTIFS('Prioritized Approach Milestones'!B10,"1",'Prioritized Approach Milestones'!C10,"yes")</f>
        <v>0</v>
      </c>
      <c r="B10" s="79">
        <f>COUNTIFS('Prioritized Approach Milestones'!B10,"2",'Prioritized Approach Milestones'!C10,"yes")</f>
        <v>0</v>
      </c>
      <c r="C10" s="75">
        <f>COUNTIFS('Prioritized Approach Milestones'!B10,"3",'Prioritized Approach Milestones'!C10,"yes")</f>
        <v>0</v>
      </c>
      <c r="D10" s="76">
        <f>COUNTIFS('Prioritized Approach Milestones'!B10,"4",'Prioritized Approach Milestones'!C10,"yes")</f>
        <v>0</v>
      </c>
      <c r="E10" s="77">
        <f>COUNTIFS('Prioritized Approach Milestones'!B10,"5",'Prioritized Approach Milestones'!C10,"yes")</f>
        <v>0</v>
      </c>
      <c r="F10" s="78">
        <f>COUNTIFS('Prioritized Approach Milestones'!B10,"6",'Prioritized Approach Milestones'!C10,"yes")</f>
        <v>0</v>
      </c>
      <c r="G10" s="234">
        <f t="shared" si="0"/>
        <v>0</v>
      </c>
      <c r="H10" s="145">
        <f>COUNTIFS('Prioritized Approach Milestones'!B10,"1",'Prioritized Approach Milestones'!C10,"N/A")</f>
        <v>0</v>
      </c>
      <c r="I10" s="145">
        <f>COUNTIFS('Prioritized Approach Milestones'!B10,"2",'Prioritized Approach Milestones'!C10,"N/A")</f>
        <v>0</v>
      </c>
      <c r="J10" s="145">
        <f>COUNTIFS('Prioritized Approach Milestones'!B10,"3",'Prioritized Approach Milestones'!C10,"N/A")</f>
        <v>0</v>
      </c>
      <c r="K10" s="145">
        <f>COUNTIFS('Prioritized Approach Milestones'!B10,"4",'Prioritized Approach Milestones'!C10,"N/A")</f>
        <v>0</v>
      </c>
      <c r="L10" s="145">
        <f>COUNTIFS('Prioritized Approach Milestones'!B10,"5",'Prioritized Approach Milestones'!C10,"N/A")</f>
        <v>0</v>
      </c>
      <c r="M10" s="145">
        <f>COUNTIFS('Prioritized Approach Milestones'!B10,"6",'Prioritized Approach Milestones'!C10,"N/A")</f>
        <v>0</v>
      </c>
      <c r="N10">
        <f t="shared" si="1"/>
        <v>0</v>
      </c>
      <c r="O10" s="238"/>
      <c r="P10" s="65" t="str">
        <f>IF('Prioritized Approach Milestones'!$B10=1,'Prioritized Approach Milestones'!$F10,"")</f>
        <v/>
      </c>
      <c r="Q10" s="65">
        <f>IF('Prioritized Approach Milestones'!$B10=2,'Prioritized Approach Milestones'!$F10,"")</f>
        <v>0</v>
      </c>
      <c r="R10" s="65" t="str">
        <f>IF('Prioritized Approach Milestones'!$B10=3,'Prioritized Approach Milestones'!$F10,"")</f>
        <v/>
      </c>
      <c r="S10" s="65" t="str">
        <f>IF('Prioritized Approach Milestones'!$B10=4,'Prioritized Approach Milestones'!$F10,"")</f>
        <v/>
      </c>
      <c r="T10" s="65" t="str">
        <f>IF('Prioritized Approach Milestones'!$B10=5,'Prioritized Approach Milestones'!$F10,"")</f>
        <v/>
      </c>
      <c r="U10" s="66" t="str">
        <f>IF('Prioritized Approach Milestones'!$B10=6,'Prioritized Approach Milestones'!$F10,"")</f>
        <v/>
      </c>
      <c r="V10" s="67" t="str">
        <f>IF(AND('Prioritized Approach Milestones'!C10="Yes",'Prioritized Approach Milestones'!F10=""),"CORRECT",IF('Prioritized Approach Milestones'!C10="No","CORRECT",IF('Prioritized Approach Milestones'!B10=1,"ERROR 1","N/A")))</f>
        <v>N/A</v>
      </c>
      <c r="W10" s="67" t="str">
        <f>IF(AND('Prioritized Approach Milestones'!C10="Yes",'Prioritized Approach Milestones'!F10=""),"CORRECT",IF('Prioritized Approach Milestones'!C10="No","CORRECT",IF('Prioritized Approach Milestones'!B10=2,"ERROR 1","N/A")))</f>
        <v>ERROR 1</v>
      </c>
      <c r="X10" s="67" t="str">
        <f>IF(AND('Prioritized Approach Milestones'!C10="Yes",'Prioritized Approach Milestones'!F10=""),"CORRECT",IF('Prioritized Approach Milestones'!C10="No","CORRECT",IF('Prioritized Approach Milestones'!B10=3,"ERROR 1","N/A")))</f>
        <v>N/A</v>
      </c>
      <c r="Y10" s="67" t="str">
        <f>IF(AND('Prioritized Approach Milestones'!C10="Yes",'Prioritized Approach Milestones'!F10=""),"CORRECT",IF('Prioritized Approach Milestones'!C10="No","CORRECT",IF('Prioritized Approach Milestones'!B10=4,"ERROR 1","N/A")))</f>
        <v>N/A</v>
      </c>
      <c r="Z10" s="67" t="str">
        <f>IF(AND('Prioritized Approach Milestones'!C10="Yes",'Prioritized Approach Milestones'!F10=""),"CORRECT",IF('Prioritized Approach Milestones'!C10="No","CORRECT",IF('Prioritized Approach Milestones'!B10=5,"ERROR 1","N/A")))</f>
        <v>N/A</v>
      </c>
      <c r="AA10" s="67" t="str">
        <f>IF(AND('Prioritized Approach Milestones'!C10="Yes",'Prioritized Approach Milestones'!F10=""),"CORRECT",IF('Prioritized Approach Milestones'!C10="No","CORRECT",IF('Prioritized Approach Milestones'!B10=6,"ERROR 1","N/A")))</f>
        <v>N/A</v>
      </c>
      <c r="AB10" s="59" t="str">
        <f>IF(AND('Prioritized Approach Milestones'!C10="No",'Prioritized Approach Milestones'!F10=""),IF('Prioritized Approach Milestones'!B10=1,"ERROR 2","N/A"),"CORRECT")</f>
        <v>CORRECT</v>
      </c>
      <c r="AC10" s="59" t="str">
        <f>IF(AND('Prioritized Approach Milestones'!C10="No",'Prioritized Approach Milestones'!F10=""),IF('Prioritized Approach Milestones'!B10=2,"ERROR 2","N/A"),"CORRECT")</f>
        <v>CORRECT</v>
      </c>
      <c r="AD10" s="59" t="str">
        <f>IF(AND('Prioritized Approach Milestones'!C10="No",'Prioritized Approach Milestones'!F10=""),IF('Prioritized Approach Milestones'!B10=3,"ERROR 2","N/A"),"CORRECT")</f>
        <v>CORRECT</v>
      </c>
      <c r="AE10" s="59" t="str">
        <f>IF(AND('Prioritized Approach Milestones'!C10="No",'Prioritized Approach Milestones'!F10=""),IF('Prioritized Approach Milestones'!B10=4,"ERROR 2","N/A"),"CORRECT")</f>
        <v>CORRECT</v>
      </c>
      <c r="AF10" s="59" t="str">
        <f>IF(AND('Prioritized Approach Milestones'!C10="No",'Prioritized Approach Milestones'!F10=""),IF('Prioritized Approach Milestones'!B10=5,"ERROR 2","N/A"),"CORRECT")</f>
        <v>CORRECT</v>
      </c>
      <c r="AG10" s="68" t="str">
        <f>IF(AND('Prioritized Approach Milestones'!C10="No",'Prioritized Approach Milestones'!F10=""),IF('Prioritized Approach Milestones'!B10=6,"ERROR 2","N/A"),"CORRECT")</f>
        <v>CORRECT</v>
      </c>
    </row>
    <row r="11" spans="1:33">
      <c r="A11" s="74">
        <f>COUNTIFS('Prioritized Approach Milestones'!B11,"1",'Prioritized Approach Milestones'!C11,"yes")</f>
        <v>0</v>
      </c>
      <c r="B11" s="79">
        <f>COUNTIFS('Prioritized Approach Milestones'!B11,"2",'Prioritized Approach Milestones'!C11,"yes")</f>
        <v>0</v>
      </c>
      <c r="C11" s="75">
        <f>COUNTIFS('Prioritized Approach Milestones'!B11,"3",'Prioritized Approach Milestones'!C11,"yes")</f>
        <v>0</v>
      </c>
      <c r="D11" s="76">
        <f>COUNTIFS('Prioritized Approach Milestones'!B11,"4",'Prioritized Approach Milestones'!C11,"yes")</f>
        <v>0</v>
      </c>
      <c r="E11" s="77">
        <f>COUNTIFS('Prioritized Approach Milestones'!B11,"5",'Prioritized Approach Milestones'!C11,"yes")</f>
        <v>0</v>
      </c>
      <c r="F11" s="78">
        <f>COUNTIFS('Prioritized Approach Milestones'!B11,"6",'Prioritized Approach Milestones'!C11,"yes")</f>
        <v>0</v>
      </c>
      <c r="G11" s="234">
        <f t="shared" si="0"/>
        <v>0</v>
      </c>
      <c r="H11" s="145">
        <f>COUNTIFS('Prioritized Approach Milestones'!B11,"1",'Prioritized Approach Milestones'!C11,"N/A")</f>
        <v>0</v>
      </c>
      <c r="I11" s="145">
        <f>COUNTIFS('Prioritized Approach Milestones'!B11,"2",'Prioritized Approach Milestones'!C11,"N/A")</f>
        <v>0</v>
      </c>
      <c r="J11" s="145">
        <f>COUNTIFS('Prioritized Approach Milestones'!B11,"3",'Prioritized Approach Milestones'!C11,"N/A")</f>
        <v>0</v>
      </c>
      <c r="K11" s="145">
        <f>COUNTIFS('Prioritized Approach Milestones'!B11,"4",'Prioritized Approach Milestones'!C11,"N/A")</f>
        <v>0</v>
      </c>
      <c r="L11" s="145">
        <f>COUNTIFS('Prioritized Approach Milestones'!B11,"5",'Prioritized Approach Milestones'!C11,"N/A")</f>
        <v>0</v>
      </c>
      <c r="M11" s="145">
        <f>COUNTIFS('Prioritized Approach Milestones'!B11,"6",'Prioritized Approach Milestones'!C11,"N/A")</f>
        <v>0</v>
      </c>
      <c r="N11">
        <f t="shared" si="1"/>
        <v>0</v>
      </c>
      <c r="O11" s="238"/>
      <c r="P11" s="65" t="str">
        <f>IF('Prioritized Approach Milestones'!$B11=1,'Prioritized Approach Milestones'!$F11,"")</f>
        <v/>
      </c>
      <c r="Q11" s="65" t="str">
        <f>IF('Prioritized Approach Milestones'!$B11=2,'Prioritized Approach Milestones'!$F11,"")</f>
        <v/>
      </c>
      <c r="R11" s="65" t="str">
        <f>IF('Prioritized Approach Milestones'!$B11=3,'Prioritized Approach Milestones'!$F11,"")</f>
        <v/>
      </c>
      <c r="S11" s="65" t="str">
        <f>IF('Prioritized Approach Milestones'!$B11=4,'Prioritized Approach Milestones'!$F11,"")</f>
        <v/>
      </c>
      <c r="T11" s="65" t="str">
        <f>IF('Prioritized Approach Milestones'!$B11=5,'Prioritized Approach Milestones'!$F11,"")</f>
        <v/>
      </c>
      <c r="U11" s="66">
        <f>IF('Prioritized Approach Milestones'!$B11=6,'Prioritized Approach Milestones'!$F11,"")</f>
        <v>0</v>
      </c>
      <c r="V11" s="67" t="str">
        <f>IF(AND('Prioritized Approach Milestones'!C11="Yes",'Prioritized Approach Milestones'!F11=""),"CORRECT",IF('Prioritized Approach Milestones'!C11="No","CORRECT",IF('Prioritized Approach Milestones'!B11=1,"ERROR 1","N/A")))</f>
        <v>N/A</v>
      </c>
      <c r="W11" s="67" t="str">
        <f>IF(AND('Prioritized Approach Milestones'!C11="Yes",'Prioritized Approach Milestones'!F11=""),"CORRECT",IF('Prioritized Approach Milestones'!C11="No","CORRECT",IF('Prioritized Approach Milestones'!B11=2,"ERROR 1","N/A")))</f>
        <v>N/A</v>
      </c>
      <c r="X11" s="67" t="str">
        <f>IF(AND('Prioritized Approach Milestones'!C11="Yes",'Prioritized Approach Milestones'!F11=""),"CORRECT",IF('Prioritized Approach Milestones'!C11="No","CORRECT",IF('Prioritized Approach Milestones'!B11=3,"ERROR 1","N/A")))</f>
        <v>N/A</v>
      </c>
      <c r="Y11" s="67" t="str">
        <f>IF(AND('Prioritized Approach Milestones'!C11="Yes",'Prioritized Approach Milestones'!F11=""),"CORRECT",IF('Prioritized Approach Milestones'!C11="No","CORRECT",IF('Prioritized Approach Milestones'!B11=4,"ERROR 1","N/A")))</f>
        <v>N/A</v>
      </c>
      <c r="Z11" s="67" t="str">
        <f>IF(AND('Prioritized Approach Milestones'!C11="Yes",'Prioritized Approach Milestones'!F11=""),"CORRECT",IF('Prioritized Approach Milestones'!C11="No","CORRECT",IF('Prioritized Approach Milestones'!B11=5,"ERROR 1","N/A")))</f>
        <v>N/A</v>
      </c>
      <c r="AA11" s="67" t="str">
        <f>IF(AND('Prioritized Approach Milestones'!C11="Yes",'Prioritized Approach Milestones'!F11=""),"CORRECT",IF('Prioritized Approach Milestones'!C11="No","CORRECT",IF('Prioritized Approach Milestones'!B11=6,"ERROR 1","N/A")))</f>
        <v>ERROR 1</v>
      </c>
      <c r="AB11" s="59" t="str">
        <f>IF(AND('Prioritized Approach Milestones'!C11="No",'Prioritized Approach Milestones'!F11=""),IF('Prioritized Approach Milestones'!B11=1,"ERROR 2","N/A"),"CORRECT")</f>
        <v>CORRECT</v>
      </c>
      <c r="AC11" s="59" t="str">
        <f>IF(AND('Prioritized Approach Milestones'!C11="No",'Prioritized Approach Milestones'!F11=""),IF('Prioritized Approach Milestones'!B11=2,"ERROR 2","N/A"),"CORRECT")</f>
        <v>CORRECT</v>
      </c>
      <c r="AD11" s="59" t="str">
        <f>IF(AND('Prioritized Approach Milestones'!C11="No",'Prioritized Approach Milestones'!F11=""),IF('Prioritized Approach Milestones'!B11=3,"ERROR 2","N/A"),"CORRECT")</f>
        <v>CORRECT</v>
      </c>
      <c r="AE11" s="59" t="str">
        <f>IF(AND('Prioritized Approach Milestones'!C11="No",'Prioritized Approach Milestones'!F11=""),IF('Prioritized Approach Milestones'!B11=4,"ERROR 2","N/A"),"CORRECT")</f>
        <v>CORRECT</v>
      </c>
      <c r="AF11" s="59" t="str">
        <f>IF(AND('Prioritized Approach Milestones'!C11="No",'Prioritized Approach Milestones'!F11=""),IF('Prioritized Approach Milestones'!B11=5,"ERROR 2","N/A"),"CORRECT")</f>
        <v>CORRECT</v>
      </c>
      <c r="AG11" s="68" t="str">
        <f>IF(AND('Prioritized Approach Milestones'!C11="No",'Prioritized Approach Milestones'!F11=""),IF('Prioritized Approach Milestones'!B11=6,"ERROR 2","N/A"),"CORRECT")</f>
        <v>CORRECT</v>
      </c>
    </row>
    <row r="12" spans="1:33">
      <c r="A12" s="74">
        <f>COUNTIFS('Prioritized Approach Milestones'!B12,"1",'Prioritized Approach Milestones'!C12,"yes")</f>
        <v>0</v>
      </c>
      <c r="B12" s="79">
        <f>COUNTIFS('Prioritized Approach Milestones'!B12,"2",'Prioritized Approach Milestones'!C12,"yes")</f>
        <v>0</v>
      </c>
      <c r="C12" s="75">
        <f>COUNTIFS('Prioritized Approach Milestones'!B12,"3",'Prioritized Approach Milestones'!C12,"yes")</f>
        <v>0</v>
      </c>
      <c r="D12" s="76">
        <f>COUNTIFS('Prioritized Approach Milestones'!B12,"4",'Prioritized Approach Milestones'!C12,"yes")</f>
        <v>0</v>
      </c>
      <c r="E12" s="77">
        <f>COUNTIFS('Prioritized Approach Milestones'!B12,"5",'Prioritized Approach Milestones'!C12,"yes")</f>
        <v>0</v>
      </c>
      <c r="F12" s="78">
        <f>COUNTIFS('Prioritized Approach Milestones'!B12,"6",'Prioritized Approach Milestones'!C12,"yes")</f>
        <v>0</v>
      </c>
      <c r="G12" s="234">
        <f t="shared" si="0"/>
        <v>0</v>
      </c>
      <c r="H12" s="145">
        <f>COUNTIFS('Prioritized Approach Milestones'!B12,"1",'Prioritized Approach Milestones'!C12,"N/A")</f>
        <v>0</v>
      </c>
      <c r="I12" s="145">
        <f>COUNTIFS('Prioritized Approach Milestones'!B12,"2",'Prioritized Approach Milestones'!C12,"N/A")</f>
        <v>0</v>
      </c>
      <c r="J12" s="145">
        <f>COUNTIFS('Prioritized Approach Milestones'!B12,"3",'Prioritized Approach Milestones'!C12,"N/A")</f>
        <v>0</v>
      </c>
      <c r="K12" s="145">
        <f>COUNTIFS('Prioritized Approach Milestones'!B12,"4",'Prioritized Approach Milestones'!C12,"N/A")</f>
        <v>0</v>
      </c>
      <c r="L12" s="145">
        <f>COUNTIFS('Prioritized Approach Milestones'!B12,"5",'Prioritized Approach Milestones'!C12,"N/A")</f>
        <v>0</v>
      </c>
      <c r="M12" s="145">
        <f>COUNTIFS('Prioritized Approach Milestones'!B12,"6",'Prioritized Approach Milestones'!C12,"N/A")</f>
        <v>0</v>
      </c>
      <c r="N12">
        <f t="shared" si="1"/>
        <v>0</v>
      </c>
      <c r="O12" s="238"/>
      <c r="P12" s="65" t="str">
        <f>IF('Prioritized Approach Milestones'!$B12=1,'Prioritized Approach Milestones'!$F12,"")</f>
        <v/>
      </c>
      <c r="Q12" s="65" t="str">
        <f>IF('Prioritized Approach Milestones'!$B12=2,'Prioritized Approach Milestones'!$F12,"")</f>
        <v/>
      </c>
      <c r="R12" s="65" t="str">
        <f>IF('Prioritized Approach Milestones'!$B12=3,'Prioritized Approach Milestones'!$F12,"")</f>
        <v/>
      </c>
      <c r="S12" s="65" t="str">
        <f>IF('Prioritized Approach Milestones'!$B12=4,'Prioritized Approach Milestones'!$F12,"")</f>
        <v/>
      </c>
      <c r="T12" s="65" t="str">
        <f>IF('Prioritized Approach Milestones'!$B12=5,'Prioritized Approach Milestones'!$F12,"")</f>
        <v/>
      </c>
      <c r="U12" s="66" t="str">
        <f>IF('Prioritized Approach Milestones'!$B12=6,'Prioritized Approach Milestones'!$F12,"")</f>
        <v/>
      </c>
      <c r="V12" s="67" t="str">
        <f>IF(AND('Prioritized Approach Milestones'!C12="Yes",'Prioritized Approach Milestones'!F12=""),"CORRECT",IF('Prioritized Approach Milestones'!C12="No","CORRECT",IF('Prioritized Approach Milestones'!B12=1,"ERROR 1","N/A")))</f>
        <v>N/A</v>
      </c>
      <c r="W12" s="67" t="str">
        <f>IF(AND('Prioritized Approach Milestones'!C12="Yes",'Prioritized Approach Milestones'!F12=""),"CORRECT",IF('Prioritized Approach Milestones'!C12="No","CORRECT",IF('Prioritized Approach Milestones'!B12=2,"ERROR 1","N/A")))</f>
        <v>N/A</v>
      </c>
      <c r="X12" s="67" t="str">
        <f>IF(AND('Prioritized Approach Milestones'!C12="Yes",'Prioritized Approach Milestones'!F12=""),"CORRECT",IF('Prioritized Approach Milestones'!C12="No","CORRECT",IF('Prioritized Approach Milestones'!B12=3,"ERROR 1","N/A")))</f>
        <v>N/A</v>
      </c>
      <c r="Y12" s="67" t="str">
        <f>IF(AND('Prioritized Approach Milestones'!C12="Yes",'Prioritized Approach Milestones'!F12=""),"CORRECT",IF('Prioritized Approach Milestones'!C12="No","CORRECT",IF('Prioritized Approach Milestones'!B12=4,"ERROR 1","N/A")))</f>
        <v>N/A</v>
      </c>
      <c r="Z12" s="67" t="str">
        <f>IF(AND('Prioritized Approach Milestones'!C12="Yes",'Prioritized Approach Milestones'!F12=""),"CORRECT",IF('Prioritized Approach Milestones'!C12="No","CORRECT",IF('Prioritized Approach Milestones'!B12=5,"ERROR 1","N/A")))</f>
        <v>N/A</v>
      </c>
      <c r="AA12" s="67" t="str">
        <f>IF(AND('Prioritized Approach Milestones'!C12="Yes",'Prioritized Approach Milestones'!F12=""),"CORRECT",IF('Prioritized Approach Milestones'!C12="No","CORRECT",IF('Prioritized Approach Milestones'!B12=6,"ERROR 1","N/A")))</f>
        <v>N/A</v>
      </c>
      <c r="AB12" s="59" t="str">
        <f>IF(AND('Prioritized Approach Milestones'!C12="No",'Prioritized Approach Milestones'!F12=""),IF('Prioritized Approach Milestones'!B12=1,"ERROR 2","N/A"),"CORRECT")</f>
        <v>CORRECT</v>
      </c>
      <c r="AC12" s="59" t="str">
        <f>IF(AND('Prioritized Approach Milestones'!C12="No",'Prioritized Approach Milestones'!F12=""),IF('Prioritized Approach Milestones'!B12=2,"ERROR 2","N/A"),"CORRECT")</f>
        <v>CORRECT</v>
      </c>
      <c r="AD12" s="59" t="str">
        <f>IF(AND('Prioritized Approach Milestones'!C12="No",'Prioritized Approach Milestones'!F12=""),IF('Prioritized Approach Milestones'!B12=3,"ERROR 2","N/A"),"CORRECT")</f>
        <v>CORRECT</v>
      </c>
      <c r="AE12" s="59" t="str">
        <f>IF(AND('Prioritized Approach Milestones'!C12="No",'Prioritized Approach Milestones'!F12=""),IF('Prioritized Approach Milestones'!B12=4,"ERROR 2","N/A"),"CORRECT")</f>
        <v>CORRECT</v>
      </c>
      <c r="AF12" s="59" t="str">
        <f>IF(AND('Prioritized Approach Milestones'!C12="No",'Prioritized Approach Milestones'!F12=""),IF('Prioritized Approach Milestones'!B12=5,"ERROR 2","N/A"),"CORRECT")</f>
        <v>CORRECT</v>
      </c>
      <c r="AG12" s="68" t="str">
        <f>IF(AND('Prioritized Approach Milestones'!C12="No",'Prioritized Approach Milestones'!F12=""),IF('Prioritized Approach Milestones'!B12=6,"ERROR 2","N/A"),"CORRECT")</f>
        <v>CORRECT</v>
      </c>
    </row>
    <row r="13" spans="1:33">
      <c r="A13" s="74">
        <f>COUNTIFS('Prioritized Approach Milestones'!B13,"1",'Prioritized Approach Milestones'!C13,"yes")</f>
        <v>0</v>
      </c>
      <c r="B13" s="79">
        <f>COUNTIFS('Prioritized Approach Milestones'!B13,"2",'Prioritized Approach Milestones'!C13,"yes")</f>
        <v>0</v>
      </c>
      <c r="C13" s="75">
        <f>COUNTIFS('Prioritized Approach Milestones'!B13,"3",'Prioritized Approach Milestones'!C13,"yes")</f>
        <v>0</v>
      </c>
      <c r="D13" s="76">
        <f>COUNTIFS('Prioritized Approach Milestones'!B13,"4",'Prioritized Approach Milestones'!C13,"yes")</f>
        <v>0</v>
      </c>
      <c r="E13" s="77">
        <f>COUNTIFS('Prioritized Approach Milestones'!B13,"5",'Prioritized Approach Milestones'!C13,"yes")</f>
        <v>0</v>
      </c>
      <c r="F13" s="78">
        <f>COUNTIFS('Prioritized Approach Milestones'!B13,"6",'Prioritized Approach Milestones'!C13,"yes")</f>
        <v>0</v>
      </c>
      <c r="G13" s="234">
        <f t="shared" si="0"/>
        <v>0</v>
      </c>
      <c r="H13" s="145">
        <f>COUNTIFS('Prioritized Approach Milestones'!B13,"1",'Prioritized Approach Milestones'!C13,"N/A")</f>
        <v>0</v>
      </c>
      <c r="I13" s="145">
        <f>COUNTIFS('Prioritized Approach Milestones'!B13,"2",'Prioritized Approach Milestones'!C13,"N/A")</f>
        <v>0</v>
      </c>
      <c r="J13" s="145">
        <f>COUNTIFS('Prioritized Approach Milestones'!B13,"3",'Prioritized Approach Milestones'!C13,"N/A")</f>
        <v>0</v>
      </c>
      <c r="K13" s="145">
        <f>COUNTIFS('Prioritized Approach Milestones'!B13,"4",'Prioritized Approach Milestones'!C13,"N/A")</f>
        <v>0</v>
      </c>
      <c r="L13" s="145">
        <f>COUNTIFS('Prioritized Approach Milestones'!B13,"5",'Prioritized Approach Milestones'!C13,"N/A")</f>
        <v>0</v>
      </c>
      <c r="M13" s="145">
        <f>COUNTIFS('Prioritized Approach Milestones'!B13,"6",'Prioritized Approach Milestones'!C13,"N/A")</f>
        <v>0</v>
      </c>
      <c r="N13">
        <f t="shared" si="1"/>
        <v>0</v>
      </c>
      <c r="O13" s="238"/>
      <c r="P13" s="65" t="str">
        <f>IF('Prioritized Approach Milestones'!$B13=1,'Prioritized Approach Milestones'!$F13,"")</f>
        <v/>
      </c>
      <c r="Q13" s="65">
        <f>IF('Prioritized Approach Milestones'!$B13=2,'Prioritized Approach Milestones'!$F13,"")</f>
        <v>0</v>
      </c>
      <c r="R13" s="65" t="str">
        <f>IF('Prioritized Approach Milestones'!$B13=3,'Prioritized Approach Milestones'!$F13,"")</f>
        <v/>
      </c>
      <c r="S13" s="65" t="str">
        <f>IF('Prioritized Approach Milestones'!$B13=4,'Prioritized Approach Milestones'!$F13,"")</f>
        <v/>
      </c>
      <c r="T13" s="65" t="str">
        <f>IF('Prioritized Approach Milestones'!$B13=5,'Prioritized Approach Milestones'!$F13,"")</f>
        <v/>
      </c>
      <c r="U13" s="66" t="str">
        <f>IF('Prioritized Approach Milestones'!$B13=6,'Prioritized Approach Milestones'!$F13,"")</f>
        <v/>
      </c>
      <c r="V13" s="67" t="str">
        <f>IF(AND('Prioritized Approach Milestones'!C13="Yes",'Prioritized Approach Milestones'!F13=""),"CORRECT",IF('Prioritized Approach Milestones'!C13="No","CORRECT",IF('Prioritized Approach Milestones'!B13=1,"ERROR 1","N/A")))</f>
        <v>N/A</v>
      </c>
      <c r="W13" s="67" t="str">
        <f>IF(AND('Prioritized Approach Milestones'!C13="Yes",'Prioritized Approach Milestones'!F13=""),"CORRECT",IF('Prioritized Approach Milestones'!C13="No","CORRECT",IF('Prioritized Approach Milestones'!B13=2,"ERROR 1","N/A")))</f>
        <v>ERROR 1</v>
      </c>
      <c r="X13" s="67" t="str">
        <f>IF(AND('Prioritized Approach Milestones'!C13="Yes",'Prioritized Approach Milestones'!F13=""),"CORRECT",IF('Prioritized Approach Milestones'!C13="No","CORRECT",IF('Prioritized Approach Milestones'!B13=3,"ERROR 1","N/A")))</f>
        <v>N/A</v>
      </c>
      <c r="Y13" s="67" t="str">
        <f>IF(AND('Prioritized Approach Milestones'!C13="Yes",'Prioritized Approach Milestones'!F13=""),"CORRECT",IF('Prioritized Approach Milestones'!C13="No","CORRECT",IF('Prioritized Approach Milestones'!B13=4,"ERROR 1","N/A")))</f>
        <v>N/A</v>
      </c>
      <c r="Z13" s="67" t="str">
        <f>IF(AND('Prioritized Approach Milestones'!C13="Yes",'Prioritized Approach Milestones'!F13=""),"CORRECT",IF('Prioritized Approach Milestones'!C13="No","CORRECT",IF('Prioritized Approach Milestones'!B13=5,"ERROR 1","N/A")))</f>
        <v>N/A</v>
      </c>
      <c r="AA13" s="67" t="str">
        <f>IF(AND('Prioritized Approach Milestones'!C13="Yes",'Prioritized Approach Milestones'!F13=""),"CORRECT",IF('Prioritized Approach Milestones'!C13="No","CORRECT",IF('Prioritized Approach Milestones'!B13=6,"ERROR 1","N/A")))</f>
        <v>N/A</v>
      </c>
      <c r="AB13" s="59" t="str">
        <f>IF(AND('Prioritized Approach Milestones'!C13="No",'Prioritized Approach Milestones'!F13=""),IF('Prioritized Approach Milestones'!B13=1,"ERROR 2","N/A"),"CORRECT")</f>
        <v>CORRECT</v>
      </c>
      <c r="AC13" s="59" t="str">
        <f>IF(AND('Prioritized Approach Milestones'!C13="No",'Prioritized Approach Milestones'!F13=""),IF('Prioritized Approach Milestones'!B13=2,"ERROR 2","N/A"),"CORRECT")</f>
        <v>CORRECT</v>
      </c>
      <c r="AD13" s="59" t="str">
        <f>IF(AND('Prioritized Approach Milestones'!C13="No",'Prioritized Approach Milestones'!F13=""),IF('Prioritized Approach Milestones'!B13=3,"ERROR 2","N/A"),"CORRECT")</f>
        <v>CORRECT</v>
      </c>
      <c r="AE13" s="59" t="str">
        <f>IF(AND('Prioritized Approach Milestones'!C13="No",'Prioritized Approach Milestones'!F13=""),IF('Prioritized Approach Milestones'!B13=4,"ERROR 2","N/A"),"CORRECT")</f>
        <v>CORRECT</v>
      </c>
      <c r="AF13" s="59" t="str">
        <f>IF(AND('Prioritized Approach Milestones'!C13="No",'Prioritized Approach Milestones'!F13=""),IF('Prioritized Approach Milestones'!B13=5,"ERROR 2","N/A"),"CORRECT")</f>
        <v>CORRECT</v>
      </c>
      <c r="AG13" s="68" t="str">
        <f>IF(AND('Prioritized Approach Milestones'!C13="No",'Prioritized Approach Milestones'!F13=""),IF('Prioritized Approach Milestones'!B13=6,"ERROR 2","N/A"),"CORRECT")</f>
        <v>CORRECT</v>
      </c>
    </row>
    <row r="14" spans="1:33">
      <c r="A14" s="74">
        <f>COUNTIFS('Prioritized Approach Milestones'!B14,"1",'Prioritized Approach Milestones'!C14,"yes")</f>
        <v>0</v>
      </c>
      <c r="B14" s="79">
        <f>COUNTIFS('Prioritized Approach Milestones'!B14,"2",'Prioritized Approach Milestones'!C14,"yes")</f>
        <v>0</v>
      </c>
      <c r="C14" s="75">
        <f>COUNTIFS('Prioritized Approach Milestones'!B14,"3",'Prioritized Approach Milestones'!C14,"yes")</f>
        <v>0</v>
      </c>
      <c r="D14" s="76">
        <f>COUNTIFS('Prioritized Approach Milestones'!B14,"4",'Prioritized Approach Milestones'!C14,"yes")</f>
        <v>0</v>
      </c>
      <c r="E14" s="77">
        <f>COUNTIFS('Prioritized Approach Milestones'!B14,"5",'Prioritized Approach Milestones'!C14,"yes")</f>
        <v>0</v>
      </c>
      <c r="F14" s="78">
        <f>COUNTIFS('Prioritized Approach Milestones'!B14,"6",'Prioritized Approach Milestones'!C14,"yes")</f>
        <v>0</v>
      </c>
      <c r="G14" s="234">
        <f t="shared" si="0"/>
        <v>0</v>
      </c>
      <c r="H14" s="145">
        <f>COUNTIFS('Prioritized Approach Milestones'!B14,"1",'Prioritized Approach Milestones'!C14,"N/A")</f>
        <v>0</v>
      </c>
      <c r="I14" s="145">
        <f>COUNTIFS('Prioritized Approach Milestones'!B14,"2",'Prioritized Approach Milestones'!C14,"N/A")</f>
        <v>0</v>
      </c>
      <c r="J14" s="145">
        <f>COUNTIFS('Prioritized Approach Milestones'!B14,"3",'Prioritized Approach Milestones'!C14,"N/A")</f>
        <v>0</v>
      </c>
      <c r="K14" s="145">
        <f>COUNTIFS('Prioritized Approach Milestones'!B14,"4",'Prioritized Approach Milestones'!C14,"N/A")</f>
        <v>0</v>
      </c>
      <c r="L14" s="145">
        <f>COUNTIFS('Prioritized Approach Milestones'!B14,"5",'Prioritized Approach Milestones'!C14,"N/A")</f>
        <v>0</v>
      </c>
      <c r="M14" s="145">
        <f>COUNTIFS('Prioritized Approach Milestones'!B14,"6",'Prioritized Approach Milestones'!C14,"N/A")</f>
        <v>0</v>
      </c>
      <c r="N14">
        <f t="shared" si="1"/>
        <v>0</v>
      </c>
      <c r="O14" s="238"/>
      <c r="P14" s="65" t="str">
        <f>IF('Prioritized Approach Milestones'!$B14=1,'Prioritized Approach Milestones'!$F14,"")</f>
        <v/>
      </c>
      <c r="Q14" s="65">
        <f>IF('Prioritized Approach Milestones'!$B14=2,'Prioritized Approach Milestones'!$F14,"")</f>
        <v>0</v>
      </c>
      <c r="R14" s="65" t="str">
        <f>IF('Prioritized Approach Milestones'!$B14=3,'Prioritized Approach Milestones'!$F14,"")</f>
        <v/>
      </c>
      <c r="S14" s="65" t="str">
        <f>IF('Prioritized Approach Milestones'!$B14=4,'Prioritized Approach Milestones'!$F14,"")</f>
        <v/>
      </c>
      <c r="T14" s="65" t="str">
        <f>IF('Prioritized Approach Milestones'!$B14=5,'Prioritized Approach Milestones'!$F14,"")</f>
        <v/>
      </c>
      <c r="U14" s="66" t="str">
        <f>IF('Prioritized Approach Milestones'!$B14=6,'Prioritized Approach Milestones'!$F14,"")</f>
        <v/>
      </c>
      <c r="V14" s="67" t="str">
        <f>IF(AND('Prioritized Approach Milestones'!C14="Yes",'Prioritized Approach Milestones'!F14=""),"CORRECT",IF('Prioritized Approach Milestones'!C14="No","CORRECT",IF('Prioritized Approach Milestones'!B14=1,"ERROR 1","N/A")))</f>
        <v>N/A</v>
      </c>
      <c r="W14" s="67" t="str">
        <f>IF(AND('Prioritized Approach Milestones'!C14="Yes",'Prioritized Approach Milestones'!F14=""),"CORRECT",IF('Prioritized Approach Milestones'!C14="No","CORRECT",IF('Prioritized Approach Milestones'!B14=2,"ERROR 1","N/A")))</f>
        <v>ERROR 1</v>
      </c>
      <c r="X14" s="67" t="str">
        <f>IF(AND('Prioritized Approach Milestones'!C14="Yes",'Prioritized Approach Milestones'!F14=""),"CORRECT",IF('Prioritized Approach Milestones'!C14="No","CORRECT",IF('Prioritized Approach Milestones'!B14=3,"ERROR 1","N/A")))</f>
        <v>N/A</v>
      </c>
      <c r="Y14" s="67" t="str">
        <f>IF(AND('Prioritized Approach Milestones'!C14="Yes",'Prioritized Approach Milestones'!F14=""),"CORRECT",IF('Prioritized Approach Milestones'!C14="No","CORRECT",IF('Prioritized Approach Milestones'!B14=4,"ERROR 1","N/A")))</f>
        <v>N/A</v>
      </c>
      <c r="Z14" s="67" t="str">
        <f>IF(AND('Prioritized Approach Milestones'!C14="Yes",'Prioritized Approach Milestones'!F14=""),"CORRECT",IF('Prioritized Approach Milestones'!C14="No","CORRECT",IF('Prioritized Approach Milestones'!B14=5,"ERROR 1","N/A")))</f>
        <v>N/A</v>
      </c>
      <c r="AA14" s="67" t="str">
        <f>IF(AND('Prioritized Approach Milestones'!C14="Yes",'Prioritized Approach Milestones'!F14=""),"CORRECT",IF('Prioritized Approach Milestones'!C14="No","CORRECT",IF('Prioritized Approach Milestones'!B14=6,"ERROR 1","N/A")))</f>
        <v>N/A</v>
      </c>
      <c r="AB14" s="59" t="str">
        <f>IF(AND('Prioritized Approach Milestones'!C14="No",'Prioritized Approach Milestones'!F14=""),IF('Prioritized Approach Milestones'!B14=1,"ERROR 2","N/A"),"CORRECT")</f>
        <v>CORRECT</v>
      </c>
      <c r="AC14" s="59" t="str">
        <f>IF(AND('Prioritized Approach Milestones'!C14="No",'Prioritized Approach Milestones'!F14=""),IF('Prioritized Approach Milestones'!B14=2,"ERROR 2","N/A"),"CORRECT")</f>
        <v>CORRECT</v>
      </c>
      <c r="AD14" s="59" t="str">
        <f>IF(AND('Prioritized Approach Milestones'!C14="No",'Prioritized Approach Milestones'!F14=""),IF('Prioritized Approach Milestones'!B14=3,"ERROR 2","N/A"),"CORRECT")</f>
        <v>CORRECT</v>
      </c>
      <c r="AE14" s="59" t="str">
        <f>IF(AND('Prioritized Approach Milestones'!C14="No",'Prioritized Approach Milestones'!F14=""),IF('Prioritized Approach Milestones'!B14=4,"ERROR 2","N/A"),"CORRECT")</f>
        <v>CORRECT</v>
      </c>
      <c r="AF14" s="59" t="str">
        <f>IF(AND('Prioritized Approach Milestones'!C14="No",'Prioritized Approach Milestones'!F14=""),IF('Prioritized Approach Milestones'!B14=5,"ERROR 2","N/A"),"CORRECT")</f>
        <v>CORRECT</v>
      </c>
      <c r="AG14" s="68" t="str">
        <f>IF(AND('Prioritized Approach Milestones'!C14="No",'Prioritized Approach Milestones'!F14=""),IF('Prioritized Approach Milestones'!B14=6,"ERROR 2","N/A"),"CORRECT")</f>
        <v>CORRECT</v>
      </c>
    </row>
    <row r="15" spans="1:33">
      <c r="A15" s="74">
        <f>COUNTIFS('Prioritized Approach Milestones'!B15,"1",'Prioritized Approach Milestones'!C15,"yes")</f>
        <v>0</v>
      </c>
      <c r="B15" s="79">
        <f>COUNTIFS('Prioritized Approach Milestones'!B15,"2",'Prioritized Approach Milestones'!C15,"yes")</f>
        <v>0</v>
      </c>
      <c r="C15" s="75">
        <f>COUNTIFS('Prioritized Approach Milestones'!B15,"3",'Prioritized Approach Milestones'!C15,"yes")</f>
        <v>0</v>
      </c>
      <c r="D15" s="76">
        <f>COUNTIFS('Prioritized Approach Milestones'!B15,"4",'Prioritized Approach Milestones'!C15,"yes")</f>
        <v>0</v>
      </c>
      <c r="E15" s="77">
        <f>COUNTIFS('Prioritized Approach Milestones'!B15,"5",'Prioritized Approach Milestones'!C15,"yes")</f>
        <v>0</v>
      </c>
      <c r="F15" s="78">
        <f>COUNTIFS('Prioritized Approach Milestones'!B15,"6",'Prioritized Approach Milestones'!C15,"yes")</f>
        <v>0</v>
      </c>
      <c r="G15" s="234">
        <f t="shared" si="0"/>
        <v>0</v>
      </c>
      <c r="H15" s="145">
        <f>COUNTIFS('Prioritized Approach Milestones'!B15,"1",'Prioritized Approach Milestones'!C15,"N/A")</f>
        <v>0</v>
      </c>
      <c r="I15" s="145">
        <f>COUNTIFS('Prioritized Approach Milestones'!B15,"2",'Prioritized Approach Milestones'!C15,"N/A")</f>
        <v>0</v>
      </c>
      <c r="J15" s="145">
        <f>COUNTIFS('Prioritized Approach Milestones'!B15,"3",'Prioritized Approach Milestones'!C15,"N/A")</f>
        <v>0</v>
      </c>
      <c r="K15" s="145">
        <f>COUNTIFS('Prioritized Approach Milestones'!B15,"4",'Prioritized Approach Milestones'!C15,"N/A")</f>
        <v>0</v>
      </c>
      <c r="L15" s="145">
        <f>COUNTIFS('Prioritized Approach Milestones'!B15,"5",'Prioritized Approach Milestones'!C15,"N/A")</f>
        <v>0</v>
      </c>
      <c r="M15" s="145">
        <f>COUNTIFS('Prioritized Approach Milestones'!B15,"6",'Prioritized Approach Milestones'!C15,"N/A")</f>
        <v>0</v>
      </c>
      <c r="N15">
        <f t="shared" si="1"/>
        <v>0</v>
      </c>
      <c r="O15" s="238"/>
      <c r="P15" s="65" t="str">
        <f>IF('Prioritized Approach Milestones'!$B15=1,'Prioritized Approach Milestones'!$F15,"")</f>
        <v/>
      </c>
      <c r="Q15" s="65">
        <f>IF('Prioritized Approach Milestones'!$B15=2,'Prioritized Approach Milestones'!$F15,"")</f>
        <v>0</v>
      </c>
      <c r="R15" s="65" t="str">
        <f>IF('Prioritized Approach Milestones'!$B15=3,'Prioritized Approach Milestones'!$F15,"")</f>
        <v/>
      </c>
      <c r="S15" s="65" t="str">
        <f>IF('Prioritized Approach Milestones'!$B15=4,'Prioritized Approach Milestones'!$F15,"")</f>
        <v/>
      </c>
      <c r="T15" s="65" t="str">
        <f>IF('Prioritized Approach Milestones'!$B15=5,'Prioritized Approach Milestones'!$F15,"")</f>
        <v/>
      </c>
      <c r="U15" s="66" t="str">
        <f>IF('Prioritized Approach Milestones'!$B15=6,'Prioritized Approach Milestones'!$F15,"")</f>
        <v/>
      </c>
      <c r="V15" s="67" t="str">
        <f>IF(AND('Prioritized Approach Milestones'!C15="Yes",'Prioritized Approach Milestones'!F15=""),"CORRECT",IF('Prioritized Approach Milestones'!C15="No","CORRECT",IF('Prioritized Approach Milestones'!B15=1,"ERROR 1","N/A")))</f>
        <v>N/A</v>
      </c>
      <c r="W15" s="67" t="str">
        <f>IF(AND('Prioritized Approach Milestones'!C15="Yes",'Prioritized Approach Milestones'!F15=""),"CORRECT",IF('Prioritized Approach Milestones'!C15="No","CORRECT",IF('Prioritized Approach Milestones'!B15=2,"ERROR 1","N/A")))</f>
        <v>ERROR 1</v>
      </c>
      <c r="X15" s="67" t="str">
        <f>IF(AND('Prioritized Approach Milestones'!C15="Yes",'Prioritized Approach Milestones'!F15=""),"CORRECT",IF('Prioritized Approach Milestones'!C15="No","CORRECT",IF('Prioritized Approach Milestones'!B15=3,"ERROR 1","N/A")))</f>
        <v>N/A</v>
      </c>
      <c r="Y15" s="67" t="str">
        <f>IF(AND('Prioritized Approach Milestones'!C15="Yes",'Prioritized Approach Milestones'!F15=""),"CORRECT",IF('Prioritized Approach Milestones'!C15="No","CORRECT",IF('Prioritized Approach Milestones'!B15=4,"ERROR 1","N/A")))</f>
        <v>N/A</v>
      </c>
      <c r="Z15" s="67" t="str">
        <f>IF(AND('Prioritized Approach Milestones'!C15="Yes",'Prioritized Approach Milestones'!F15=""),"CORRECT",IF('Prioritized Approach Milestones'!C15="No","CORRECT",IF('Prioritized Approach Milestones'!B15=5,"ERROR 1","N/A")))</f>
        <v>N/A</v>
      </c>
      <c r="AA15" s="67" t="str">
        <f>IF(AND('Prioritized Approach Milestones'!C15="Yes",'Prioritized Approach Milestones'!F15=""),"CORRECT",IF('Prioritized Approach Milestones'!C15="No","CORRECT",IF('Prioritized Approach Milestones'!B15=6,"ERROR 1","N/A")))</f>
        <v>N/A</v>
      </c>
      <c r="AB15" s="59" t="str">
        <f>IF(AND('Prioritized Approach Milestones'!C15="No",'Prioritized Approach Milestones'!F15=""),IF('Prioritized Approach Milestones'!B15=1,"ERROR 2","N/A"),"CORRECT")</f>
        <v>CORRECT</v>
      </c>
      <c r="AC15" s="59" t="str">
        <f>IF(AND('Prioritized Approach Milestones'!C15="No",'Prioritized Approach Milestones'!F15=""),IF('Prioritized Approach Milestones'!B15=2,"ERROR 2","N/A"),"CORRECT")</f>
        <v>CORRECT</v>
      </c>
      <c r="AD15" s="59" t="str">
        <f>IF(AND('Prioritized Approach Milestones'!C15="No",'Prioritized Approach Milestones'!F15=""),IF('Prioritized Approach Milestones'!B15=3,"ERROR 2","N/A"),"CORRECT")</f>
        <v>CORRECT</v>
      </c>
      <c r="AE15" s="59" t="str">
        <f>IF(AND('Prioritized Approach Milestones'!C15="No",'Prioritized Approach Milestones'!F15=""),IF('Prioritized Approach Milestones'!B15=4,"ERROR 2","N/A"),"CORRECT")</f>
        <v>CORRECT</v>
      </c>
      <c r="AF15" s="59" t="str">
        <f>IF(AND('Prioritized Approach Milestones'!C15="No",'Prioritized Approach Milestones'!F15=""),IF('Prioritized Approach Milestones'!B15=5,"ERROR 2","N/A"),"CORRECT")</f>
        <v>CORRECT</v>
      </c>
      <c r="AG15" s="68" t="str">
        <f>IF(AND('Prioritized Approach Milestones'!C15="No",'Prioritized Approach Milestones'!F15=""),IF('Prioritized Approach Milestones'!B15=6,"ERROR 2","N/A"),"CORRECT")</f>
        <v>CORRECT</v>
      </c>
    </row>
    <row r="16" spans="1:33">
      <c r="A16" s="74">
        <f>COUNTIFS('Prioritized Approach Milestones'!B16,"1",'Prioritized Approach Milestones'!C16,"yes")</f>
        <v>0</v>
      </c>
      <c r="B16" s="79">
        <f>COUNTIFS('Prioritized Approach Milestones'!B16,"2",'Prioritized Approach Milestones'!C16,"yes")</f>
        <v>0</v>
      </c>
      <c r="C16" s="75">
        <f>COUNTIFS('Prioritized Approach Milestones'!B16,"3",'Prioritized Approach Milestones'!C16,"yes")</f>
        <v>0</v>
      </c>
      <c r="D16" s="76">
        <f>COUNTIFS('Prioritized Approach Milestones'!B16,"4",'Prioritized Approach Milestones'!C16,"yes")</f>
        <v>0</v>
      </c>
      <c r="E16" s="77">
        <f>COUNTIFS('Prioritized Approach Milestones'!B16,"5",'Prioritized Approach Milestones'!C16,"yes")</f>
        <v>0</v>
      </c>
      <c r="F16" s="78">
        <f>COUNTIFS('Prioritized Approach Milestones'!B16,"6",'Prioritized Approach Milestones'!C16,"yes")</f>
        <v>0</v>
      </c>
      <c r="G16" s="234">
        <f t="shared" si="0"/>
        <v>0</v>
      </c>
      <c r="H16" s="145">
        <f>COUNTIFS('Prioritized Approach Milestones'!B16,"1",'Prioritized Approach Milestones'!C16,"N/A")</f>
        <v>0</v>
      </c>
      <c r="I16" s="145">
        <f>COUNTIFS('Prioritized Approach Milestones'!B16,"2",'Prioritized Approach Milestones'!C16,"N/A")</f>
        <v>0</v>
      </c>
      <c r="J16" s="145">
        <f>COUNTIFS('Prioritized Approach Milestones'!B16,"3",'Prioritized Approach Milestones'!C16,"N/A")</f>
        <v>0</v>
      </c>
      <c r="K16" s="145">
        <f>COUNTIFS('Prioritized Approach Milestones'!B16,"4",'Prioritized Approach Milestones'!C16,"N/A")</f>
        <v>0</v>
      </c>
      <c r="L16" s="145">
        <f>COUNTIFS('Prioritized Approach Milestones'!B16,"5",'Prioritized Approach Milestones'!C16,"N/A")</f>
        <v>0</v>
      </c>
      <c r="M16" s="145">
        <f>COUNTIFS('Prioritized Approach Milestones'!B16,"6",'Prioritized Approach Milestones'!C16,"N/A")</f>
        <v>0</v>
      </c>
      <c r="N16">
        <f t="shared" si="1"/>
        <v>0</v>
      </c>
      <c r="O16" s="238"/>
      <c r="P16" s="65" t="str">
        <f>IF('Prioritized Approach Milestones'!$B16=1,'Prioritized Approach Milestones'!$F16,"")</f>
        <v/>
      </c>
      <c r="Q16" s="65" t="str">
        <f>IF('Prioritized Approach Milestones'!$B16=2,'Prioritized Approach Milestones'!$F16,"")</f>
        <v/>
      </c>
      <c r="R16" s="65" t="str">
        <f>IF('Prioritized Approach Milestones'!$B16=3,'Prioritized Approach Milestones'!$F16,"")</f>
        <v/>
      </c>
      <c r="S16" s="65" t="str">
        <f>IF('Prioritized Approach Milestones'!$B16=4,'Prioritized Approach Milestones'!$F16,"")</f>
        <v/>
      </c>
      <c r="T16" s="65" t="str">
        <f>IF('Prioritized Approach Milestones'!$B16=5,'Prioritized Approach Milestones'!$F16,"")</f>
        <v/>
      </c>
      <c r="U16" s="66" t="str">
        <f>IF('Prioritized Approach Milestones'!$B16=6,'Prioritized Approach Milestones'!$F16,"")</f>
        <v/>
      </c>
      <c r="V16" s="67" t="str">
        <f>IF(AND('Prioritized Approach Milestones'!C16="Yes",'Prioritized Approach Milestones'!F16=""),"CORRECT",IF('Prioritized Approach Milestones'!C16="No","CORRECT",IF('Prioritized Approach Milestones'!B16=1,"ERROR 1","N/A")))</f>
        <v>N/A</v>
      </c>
      <c r="W16" s="67" t="str">
        <f>IF(AND('Prioritized Approach Milestones'!C16="Yes",'Prioritized Approach Milestones'!F16=""),"CORRECT",IF('Prioritized Approach Milestones'!C16="No","CORRECT",IF('Prioritized Approach Milestones'!B16=2,"ERROR 1","N/A")))</f>
        <v>N/A</v>
      </c>
      <c r="X16" s="67" t="str">
        <f>IF(AND('Prioritized Approach Milestones'!C16="Yes",'Prioritized Approach Milestones'!F16=""),"CORRECT",IF('Prioritized Approach Milestones'!C16="No","CORRECT",IF('Prioritized Approach Milestones'!B16=3,"ERROR 1","N/A")))</f>
        <v>N/A</v>
      </c>
      <c r="Y16" s="67" t="str">
        <f>IF(AND('Prioritized Approach Milestones'!C16="Yes",'Prioritized Approach Milestones'!F16=""),"CORRECT",IF('Prioritized Approach Milestones'!C16="No","CORRECT",IF('Prioritized Approach Milestones'!B16=4,"ERROR 1","N/A")))</f>
        <v>N/A</v>
      </c>
      <c r="Z16" s="67" t="str">
        <f>IF(AND('Prioritized Approach Milestones'!C16="Yes",'Prioritized Approach Milestones'!F16=""),"CORRECT",IF('Prioritized Approach Milestones'!C16="No","CORRECT",IF('Prioritized Approach Milestones'!B16=5,"ERROR 1","N/A")))</f>
        <v>N/A</v>
      </c>
      <c r="AA16" s="67" t="str">
        <f>IF(AND('Prioritized Approach Milestones'!C16="Yes",'Prioritized Approach Milestones'!F16=""),"CORRECT",IF('Prioritized Approach Milestones'!C16="No","CORRECT",IF('Prioritized Approach Milestones'!B16=6,"ERROR 1","N/A")))</f>
        <v>N/A</v>
      </c>
      <c r="AB16" s="59" t="str">
        <f>IF(AND('Prioritized Approach Milestones'!C16="No",'Prioritized Approach Milestones'!F16=""),IF('Prioritized Approach Milestones'!B16=1,"ERROR 2","N/A"),"CORRECT")</f>
        <v>CORRECT</v>
      </c>
      <c r="AC16" s="59" t="str">
        <f>IF(AND('Prioritized Approach Milestones'!C16="No",'Prioritized Approach Milestones'!F16=""),IF('Prioritized Approach Milestones'!B16=2,"ERROR 2","N/A"),"CORRECT")</f>
        <v>CORRECT</v>
      </c>
      <c r="AD16" s="59" t="str">
        <f>IF(AND('Prioritized Approach Milestones'!C16="No",'Prioritized Approach Milestones'!F16=""),IF('Prioritized Approach Milestones'!B16=3,"ERROR 2","N/A"),"CORRECT")</f>
        <v>CORRECT</v>
      </c>
      <c r="AE16" s="59" t="str">
        <f>IF(AND('Prioritized Approach Milestones'!C16="No",'Prioritized Approach Milestones'!F16=""),IF('Prioritized Approach Milestones'!B16=4,"ERROR 2","N/A"),"CORRECT")</f>
        <v>CORRECT</v>
      </c>
      <c r="AF16" s="59" t="str">
        <f>IF(AND('Prioritized Approach Milestones'!C16="No",'Prioritized Approach Milestones'!F16=""),IF('Prioritized Approach Milestones'!B16=5,"ERROR 2","N/A"),"CORRECT")</f>
        <v>CORRECT</v>
      </c>
      <c r="AG16" s="68" t="str">
        <f>IF(AND('Prioritized Approach Milestones'!C16="No",'Prioritized Approach Milestones'!F16=""),IF('Prioritized Approach Milestones'!B16=6,"ERROR 2","N/A"),"CORRECT")</f>
        <v>CORRECT</v>
      </c>
    </row>
    <row r="17" spans="1:33">
      <c r="A17" s="74">
        <f>COUNTIFS('Prioritized Approach Milestones'!B17,"1",'Prioritized Approach Milestones'!C17,"yes")</f>
        <v>0</v>
      </c>
      <c r="B17" s="79">
        <f>COUNTIFS('Prioritized Approach Milestones'!B17,"2",'Prioritized Approach Milestones'!C17,"yes")</f>
        <v>0</v>
      </c>
      <c r="C17" s="75">
        <f>COUNTIFS('Prioritized Approach Milestones'!B17,"3",'Prioritized Approach Milestones'!C17,"yes")</f>
        <v>0</v>
      </c>
      <c r="D17" s="76">
        <f>COUNTIFS('Prioritized Approach Milestones'!B17,"4",'Prioritized Approach Milestones'!C17,"yes")</f>
        <v>0</v>
      </c>
      <c r="E17" s="77">
        <f>COUNTIFS('Prioritized Approach Milestones'!B17,"5",'Prioritized Approach Milestones'!C17,"yes")</f>
        <v>0</v>
      </c>
      <c r="F17" s="78">
        <f>COUNTIFS('Prioritized Approach Milestones'!B17,"6",'Prioritized Approach Milestones'!C17,"yes")</f>
        <v>0</v>
      </c>
      <c r="G17" s="234">
        <f t="shared" si="0"/>
        <v>0</v>
      </c>
      <c r="H17" s="145">
        <f>COUNTIFS('Prioritized Approach Milestones'!B17,"1",'Prioritized Approach Milestones'!C17,"N/A")</f>
        <v>0</v>
      </c>
      <c r="I17" s="145">
        <f>COUNTIFS('Prioritized Approach Milestones'!B17,"2",'Prioritized Approach Milestones'!C17,"N/A")</f>
        <v>0</v>
      </c>
      <c r="J17" s="145">
        <f>COUNTIFS('Prioritized Approach Milestones'!B17,"3",'Prioritized Approach Milestones'!C17,"N/A")</f>
        <v>0</v>
      </c>
      <c r="K17" s="145">
        <f>COUNTIFS('Prioritized Approach Milestones'!B17,"4",'Prioritized Approach Milestones'!C17,"N/A")</f>
        <v>0</v>
      </c>
      <c r="L17" s="145">
        <f>COUNTIFS('Prioritized Approach Milestones'!B17,"5",'Prioritized Approach Milestones'!C17,"N/A")</f>
        <v>0</v>
      </c>
      <c r="M17" s="145">
        <f>COUNTIFS('Prioritized Approach Milestones'!B17,"6",'Prioritized Approach Milestones'!C17,"N/A")</f>
        <v>0</v>
      </c>
      <c r="N17">
        <f>SUM(H17:M17)</f>
        <v>0</v>
      </c>
      <c r="O17" s="238"/>
      <c r="P17" s="65" t="str">
        <f>IF('Prioritized Approach Milestones'!$B17=1,'Prioritized Approach Milestones'!$F17,"")</f>
        <v/>
      </c>
      <c r="Q17" s="65">
        <f>IF('Prioritized Approach Milestones'!$B17=2,'Prioritized Approach Milestones'!$F17,"")</f>
        <v>0</v>
      </c>
      <c r="R17" s="65" t="str">
        <f>IF('Prioritized Approach Milestones'!$B17=3,'Prioritized Approach Milestones'!$F17,"")</f>
        <v/>
      </c>
      <c r="S17" s="65" t="str">
        <f>IF('Prioritized Approach Milestones'!$B17=4,'Prioritized Approach Milestones'!$F17,"")</f>
        <v/>
      </c>
      <c r="T17" s="65" t="str">
        <f>IF('Prioritized Approach Milestones'!$B17=5,'Prioritized Approach Milestones'!$F17,"")</f>
        <v/>
      </c>
      <c r="U17" s="66" t="str">
        <f>IF('Prioritized Approach Milestones'!$B17=6,'Prioritized Approach Milestones'!$F17,"")</f>
        <v/>
      </c>
      <c r="V17" s="67" t="str">
        <f>IF(AND('Prioritized Approach Milestones'!C17="Yes",'Prioritized Approach Milestones'!F17=""),"CORRECT",IF('Prioritized Approach Milestones'!C17="No","CORRECT",IF('Prioritized Approach Milestones'!B17=1,"ERROR 1","N/A")))</f>
        <v>N/A</v>
      </c>
      <c r="W17" s="67" t="str">
        <f>IF(AND('Prioritized Approach Milestones'!C17="Yes",'Prioritized Approach Milestones'!F17=""),"CORRECT",IF('Prioritized Approach Milestones'!C17="No","CORRECT",IF('Prioritized Approach Milestones'!B17=2,"ERROR 1","N/A")))</f>
        <v>ERROR 1</v>
      </c>
      <c r="X17" s="67" t="str">
        <f>IF(AND('Prioritized Approach Milestones'!C17="Yes",'Prioritized Approach Milestones'!F17=""),"CORRECT",IF('Prioritized Approach Milestones'!C17="No","CORRECT",IF('Prioritized Approach Milestones'!B17=3,"ERROR 1","N/A")))</f>
        <v>N/A</v>
      </c>
      <c r="Y17" s="67" t="str">
        <f>IF(AND('Prioritized Approach Milestones'!C17="Yes",'Prioritized Approach Milestones'!F17=""),"CORRECT",IF('Prioritized Approach Milestones'!C17="No","CORRECT",IF('Prioritized Approach Milestones'!B17=4,"ERROR 1","N/A")))</f>
        <v>N/A</v>
      </c>
      <c r="Z17" s="67" t="str">
        <f>IF(AND('Prioritized Approach Milestones'!C17="Yes",'Prioritized Approach Milestones'!F17=""),"CORRECT",IF('Prioritized Approach Milestones'!C17="No","CORRECT",IF('Prioritized Approach Milestones'!B17=5,"ERROR 1","N/A")))</f>
        <v>N/A</v>
      </c>
      <c r="AA17" s="67" t="str">
        <f>IF(AND('Prioritized Approach Milestones'!C17="Yes",'Prioritized Approach Milestones'!F17=""),"CORRECT",IF('Prioritized Approach Milestones'!C17="No","CORRECT",IF('Prioritized Approach Milestones'!B17=6,"ERROR 1","N/A")))</f>
        <v>N/A</v>
      </c>
      <c r="AB17" s="59" t="str">
        <f>IF(AND('Prioritized Approach Milestones'!C17="No",'Prioritized Approach Milestones'!F17=""),IF('Prioritized Approach Milestones'!B17=1,"ERROR 2","N/A"),"CORRECT")</f>
        <v>CORRECT</v>
      </c>
      <c r="AC17" s="59" t="str">
        <f>IF(AND('Prioritized Approach Milestones'!C17="No",'Prioritized Approach Milestones'!F17=""),IF('Prioritized Approach Milestones'!B17=2,"ERROR 2","N/A"),"CORRECT")</f>
        <v>CORRECT</v>
      </c>
      <c r="AD17" s="59" t="str">
        <f>IF(AND('Prioritized Approach Milestones'!C17="No",'Prioritized Approach Milestones'!F17=""),IF('Prioritized Approach Milestones'!B17=3,"ERROR 2","N/A"),"CORRECT")</f>
        <v>CORRECT</v>
      </c>
      <c r="AE17" s="59" t="str">
        <f>IF(AND('Prioritized Approach Milestones'!C17="No",'Prioritized Approach Milestones'!F17=""),IF('Prioritized Approach Milestones'!B17=4,"ERROR 2","N/A"),"CORRECT")</f>
        <v>CORRECT</v>
      </c>
      <c r="AF17" s="59" t="str">
        <f>IF(AND('Prioritized Approach Milestones'!C17="No",'Prioritized Approach Milestones'!F17=""),IF('Prioritized Approach Milestones'!B17=5,"ERROR 2","N/A"),"CORRECT")</f>
        <v>CORRECT</v>
      </c>
      <c r="AG17" s="68" t="str">
        <f>IF(AND('Prioritized Approach Milestones'!C17="No",'Prioritized Approach Milestones'!F17=""),IF('Prioritized Approach Milestones'!B17=6,"ERROR 2","N/A"),"CORRECT")</f>
        <v>CORRECT</v>
      </c>
    </row>
    <row r="18" spans="1:33">
      <c r="A18" s="74">
        <f>COUNTIFS('Prioritized Approach Milestones'!B18,"1",'Prioritized Approach Milestones'!C18,"yes")</f>
        <v>0</v>
      </c>
      <c r="B18" s="79">
        <f>COUNTIFS('Prioritized Approach Milestones'!B18,"2",'Prioritized Approach Milestones'!C18,"yes")</f>
        <v>0</v>
      </c>
      <c r="C18" s="75">
        <f>COUNTIFS('Prioritized Approach Milestones'!B18,"3",'Prioritized Approach Milestones'!C18,"yes")</f>
        <v>0</v>
      </c>
      <c r="D18" s="76">
        <f>COUNTIFS('Prioritized Approach Milestones'!B18,"4",'Prioritized Approach Milestones'!C18,"yes")</f>
        <v>0</v>
      </c>
      <c r="E18" s="77">
        <f>COUNTIFS('Prioritized Approach Milestones'!B18,"5",'Prioritized Approach Milestones'!C18,"yes")</f>
        <v>0</v>
      </c>
      <c r="F18" s="78">
        <f>COUNTIFS('Prioritized Approach Milestones'!B18,"6",'Prioritized Approach Milestones'!C18,"yes")</f>
        <v>0</v>
      </c>
      <c r="G18" s="234">
        <f t="shared" si="0"/>
        <v>0</v>
      </c>
      <c r="H18" s="145">
        <f>COUNTIFS('Prioritized Approach Milestones'!B18,"1",'Prioritized Approach Milestones'!C18,"N/A")</f>
        <v>0</v>
      </c>
      <c r="I18" s="145">
        <f>COUNTIFS('Prioritized Approach Milestones'!B18,"2",'Prioritized Approach Milestones'!C18,"N/A")</f>
        <v>0</v>
      </c>
      <c r="J18" s="145">
        <f>COUNTIFS('Prioritized Approach Milestones'!B18,"3",'Prioritized Approach Milestones'!C18,"N/A")</f>
        <v>0</v>
      </c>
      <c r="K18" s="145">
        <f>COUNTIFS('Prioritized Approach Milestones'!B18,"4",'Prioritized Approach Milestones'!C18,"N/A")</f>
        <v>0</v>
      </c>
      <c r="L18" s="145">
        <f>COUNTIFS('Prioritized Approach Milestones'!B18,"5",'Prioritized Approach Milestones'!C18,"N/A")</f>
        <v>0</v>
      </c>
      <c r="M18" s="145">
        <f>COUNTIFS('Prioritized Approach Milestones'!B18,"6",'Prioritized Approach Milestones'!C18,"N/A")</f>
        <v>0</v>
      </c>
      <c r="N18">
        <f t="shared" si="1"/>
        <v>0</v>
      </c>
      <c r="O18" s="238"/>
      <c r="P18" s="65" t="str">
        <f>IF('Prioritized Approach Milestones'!$B18=1,'Prioritized Approach Milestones'!$F18,"")</f>
        <v/>
      </c>
      <c r="Q18" s="65">
        <f>IF('Prioritized Approach Milestones'!$B18=2,'Prioritized Approach Milestones'!$F18,"")</f>
        <v>0</v>
      </c>
      <c r="R18" s="65" t="str">
        <f>IF('Prioritized Approach Milestones'!$B18=3,'Prioritized Approach Milestones'!$F18,"")</f>
        <v/>
      </c>
      <c r="S18" s="65" t="str">
        <f>IF('Prioritized Approach Milestones'!$B18=4,'Prioritized Approach Milestones'!$F18,"")</f>
        <v/>
      </c>
      <c r="T18" s="65" t="str">
        <f>IF('Prioritized Approach Milestones'!$B18=5,'Prioritized Approach Milestones'!$F18,"")</f>
        <v/>
      </c>
      <c r="U18" s="66" t="str">
        <f>IF('Prioritized Approach Milestones'!$B18=6,'Prioritized Approach Milestones'!$F18,"")</f>
        <v/>
      </c>
      <c r="V18" s="67" t="str">
        <f>IF(AND('Prioritized Approach Milestones'!C18="Yes",'Prioritized Approach Milestones'!F18=""),"CORRECT",IF('Prioritized Approach Milestones'!C18="No","CORRECT",IF('Prioritized Approach Milestones'!B18=1,"ERROR 1","N/A")))</f>
        <v>N/A</v>
      </c>
      <c r="W18" s="67" t="str">
        <f>IF(AND('Prioritized Approach Milestones'!C18="Yes",'Prioritized Approach Milestones'!F18=""),"CORRECT",IF('Prioritized Approach Milestones'!C18="No","CORRECT",IF('Prioritized Approach Milestones'!B18=2,"ERROR 1","N/A")))</f>
        <v>ERROR 1</v>
      </c>
      <c r="X18" s="67" t="str">
        <f>IF(AND('Prioritized Approach Milestones'!C18="Yes",'Prioritized Approach Milestones'!F18=""),"CORRECT",IF('Prioritized Approach Milestones'!C18="No","CORRECT",IF('Prioritized Approach Milestones'!B18=3,"ERROR 1","N/A")))</f>
        <v>N/A</v>
      </c>
      <c r="Y18" s="67" t="str">
        <f>IF(AND('Prioritized Approach Milestones'!C18="Yes",'Prioritized Approach Milestones'!F18=""),"CORRECT",IF('Prioritized Approach Milestones'!C18="No","CORRECT",IF('Prioritized Approach Milestones'!B18=4,"ERROR 1","N/A")))</f>
        <v>N/A</v>
      </c>
      <c r="Z18" s="67" t="str">
        <f>IF(AND('Prioritized Approach Milestones'!C18="Yes",'Prioritized Approach Milestones'!F18=""),"CORRECT",IF('Prioritized Approach Milestones'!C18="No","CORRECT",IF('Prioritized Approach Milestones'!B18=5,"ERROR 1","N/A")))</f>
        <v>N/A</v>
      </c>
      <c r="AA18" s="67" t="str">
        <f>IF(AND('Prioritized Approach Milestones'!C18="Yes",'Prioritized Approach Milestones'!F18=""),"CORRECT",IF('Prioritized Approach Milestones'!C18="No","CORRECT",IF('Prioritized Approach Milestones'!B18=6,"ERROR 1","N/A")))</f>
        <v>N/A</v>
      </c>
      <c r="AB18" s="59" t="str">
        <f>IF(AND('Prioritized Approach Milestones'!C18="No",'Prioritized Approach Milestones'!F18=""),IF('Prioritized Approach Milestones'!B18=1,"ERROR 2","N/A"),"CORRECT")</f>
        <v>CORRECT</v>
      </c>
      <c r="AC18" s="59" t="str">
        <f>IF(AND('Prioritized Approach Milestones'!C18="No",'Prioritized Approach Milestones'!F18=""),IF('Prioritized Approach Milestones'!B18=2,"ERROR 2","N/A"),"CORRECT")</f>
        <v>CORRECT</v>
      </c>
      <c r="AD18" s="59" t="str">
        <f>IF(AND('Prioritized Approach Milestones'!C18="No",'Prioritized Approach Milestones'!F18=""),IF('Prioritized Approach Milestones'!B18=3,"ERROR 2","N/A"),"CORRECT")</f>
        <v>CORRECT</v>
      </c>
      <c r="AE18" s="59" t="str">
        <f>IF(AND('Prioritized Approach Milestones'!C18="No",'Prioritized Approach Milestones'!F18=""),IF('Prioritized Approach Milestones'!B18=4,"ERROR 2","N/A"),"CORRECT")</f>
        <v>CORRECT</v>
      </c>
      <c r="AF18" s="59" t="str">
        <f>IF(AND('Prioritized Approach Milestones'!C18="No",'Prioritized Approach Milestones'!F18=""),IF('Prioritized Approach Milestones'!B18=5,"ERROR 2","N/A"),"CORRECT")</f>
        <v>CORRECT</v>
      </c>
      <c r="AG18" s="68" t="str">
        <f>IF(AND('Prioritized Approach Milestones'!C18="No",'Prioritized Approach Milestones'!F18=""),IF('Prioritized Approach Milestones'!B18=6,"ERROR 2","N/A"),"CORRECT")</f>
        <v>CORRECT</v>
      </c>
    </row>
    <row r="19" spans="1:33">
      <c r="A19" s="74">
        <f>COUNTIFS('Prioritized Approach Milestones'!B19,"1",'Prioritized Approach Milestones'!C19,"yes")</f>
        <v>0</v>
      </c>
      <c r="B19" s="79">
        <f>COUNTIFS('Prioritized Approach Milestones'!B19,"2",'Prioritized Approach Milestones'!C19,"yes")</f>
        <v>0</v>
      </c>
      <c r="C19" s="75">
        <f>COUNTIFS('Prioritized Approach Milestones'!B19,"3",'Prioritized Approach Milestones'!C19,"yes")</f>
        <v>0</v>
      </c>
      <c r="D19" s="76">
        <f>COUNTIFS('Prioritized Approach Milestones'!B19,"4",'Prioritized Approach Milestones'!C19,"yes")</f>
        <v>0</v>
      </c>
      <c r="E19" s="77">
        <f>COUNTIFS('Prioritized Approach Milestones'!B19,"5",'Prioritized Approach Milestones'!C19,"yes")</f>
        <v>0</v>
      </c>
      <c r="F19" s="78">
        <f>COUNTIFS('Prioritized Approach Milestones'!B19,"6",'Prioritized Approach Milestones'!C19,"yes")</f>
        <v>0</v>
      </c>
      <c r="G19" s="234">
        <f t="shared" si="0"/>
        <v>0</v>
      </c>
      <c r="H19" s="145">
        <f>COUNTIFS('Prioritized Approach Milestones'!B19,"1",'Prioritized Approach Milestones'!C19,"N/A")</f>
        <v>0</v>
      </c>
      <c r="I19" s="145">
        <f>COUNTIFS('Prioritized Approach Milestones'!B19,"2",'Prioritized Approach Milestones'!C19,"N/A")</f>
        <v>0</v>
      </c>
      <c r="J19" s="145">
        <f>COUNTIFS('Prioritized Approach Milestones'!B19,"3",'Prioritized Approach Milestones'!C19,"N/A")</f>
        <v>0</v>
      </c>
      <c r="K19" s="145">
        <f>COUNTIFS('Prioritized Approach Milestones'!B19,"4",'Prioritized Approach Milestones'!C19,"N/A")</f>
        <v>0</v>
      </c>
      <c r="L19" s="145">
        <f>COUNTIFS('Prioritized Approach Milestones'!B19,"5",'Prioritized Approach Milestones'!C19,"N/A")</f>
        <v>0</v>
      </c>
      <c r="M19" s="145">
        <f>COUNTIFS('Prioritized Approach Milestones'!B19,"6",'Prioritized Approach Milestones'!C19,"N/A")</f>
        <v>0</v>
      </c>
      <c r="N19">
        <f t="shared" si="1"/>
        <v>0</v>
      </c>
      <c r="O19" s="238"/>
      <c r="P19" s="65" t="str">
        <f>IF('Prioritized Approach Milestones'!$B19=1,'Prioritized Approach Milestones'!$F19,"")</f>
        <v/>
      </c>
      <c r="Q19" s="65">
        <f>IF('Prioritized Approach Milestones'!$B19=2,'Prioritized Approach Milestones'!$F19,"")</f>
        <v>0</v>
      </c>
      <c r="R19" s="65" t="str">
        <f>IF('Prioritized Approach Milestones'!$B19=3,'Prioritized Approach Milestones'!$F19,"")</f>
        <v/>
      </c>
      <c r="S19" s="65" t="str">
        <f>IF('Prioritized Approach Milestones'!$B19=4,'Prioritized Approach Milestones'!$F19,"")</f>
        <v/>
      </c>
      <c r="T19" s="65" t="str">
        <f>IF('Prioritized Approach Milestones'!$B19=5,'Prioritized Approach Milestones'!$F19,"")</f>
        <v/>
      </c>
      <c r="U19" s="66" t="str">
        <f>IF('Prioritized Approach Milestones'!$B19=6,'Prioritized Approach Milestones'!$F19,"")</f>
        <v/>
      </c>
      <c r="V19" s="67" t="str">
        <f>IF(AND('Prioritized Approach Milestones'!C19="Yes",'Prioritized Approach Milestones'!F19=""),"CORRECT",IF('Prioritized Approach Milestones'!C19="No","CORRECT",IF('Prioritized Approach Milestones'!B19=1,"ERROR 1","N/A")))</f>
        <v>N/A</v>
      </c>
      <c r="W19" s="67" t="str">
        <f>IF(AND('Prioritized Approach Milestones'!C19="Yes",'Prioritized Approach Milestones'!F19=""),"CORRECT",IF('Prioritized Approach Milestones'!C19="No","CORRECT",IF('Prioritized Approach Milestones'!B19=2,"ERROR 1","N/A")))</f>
        <v>ERROR 1</v>
      </c>
      <c r="X19" s="67" t="str">
        <f>IF(AND('Prioritized Approach Milestones'!C19="Yes",'Prioritized Approach Milestones'!F19=""),"CORRECT",IF('Prioritized Approach Milestones'!C19="No","CORRECT",IF('Prioritized Approach Milestones'!B19=3,"ERROR 1","N/A")))</f>
        <v>N/A</v>
      </c>
      <c r="Y19" s="67" t="str">
        <f>IF(AND('Prioritized Approach Milestones'!C19="Yes",'Prioritized Approach Milestones'!F19=""),"CORRECT",IF('Prioritized Approach Milestones'!C19="No","CORRECT",IF('Prioritized Approach Milestones'!B19=4,"ERROR 1","N/A")))</f>
        <v>N/A</v>
      </c>
      <c r="Z19" s="67" t="str">
        <f>IF(AND('Prioritized Approach Milestones'!C19="Yes",'Prioritized Approach Milestones'!F19=""),"CORRECT",IF('Prioritized Approach Milestones'!C19="No","CORRECT",IF('Prioritized Approach Milestones'!B19=5,"ERROR 1","N/A")))</f>
        <v>N/A</v>
      </c>
      <c r="AA19" s="67" t="str">
        <f>IF(AND('Prioritized Approach Milestones'!C19="Yes",'Prioritized Approach Milestones'!F19=""),"CORRECT",IF('Prioritized Approach Milestones'!C19="No","CORRECT",IF('Prioritized Approach Milestones'!B19=6,"ERROR 1","N/A")))</f>
        <v>N/A</v>
      </c>
      <c r="AB19" s="59" t="str">
        <f>IF(AND('Prioritized Approach Milestones'!C19="No",'Prioritized Approach Milestones'!F19=""),IF('Prioritized Approach Milestones'!B19=1,"ERROR 2","N/A"),"CORRECT")</f>
        <v>CORRECT</v>
      </c>
      <c r="AC19" s="59" t="str">
        <f>IF(AND('Prioritized Approach Milestones'!C19="No",'Prioritized Approach Milestones'!F19=""),IF('Prioritized Approach Milestones'!B19=2,"ERROR 2","N/A"),"CORRECT")</f>
        <v>CORRECT</v>
      </c>
      <c r="AD19" s="59" t="str">
        <f>IF(AND('Prioritized Approach Milestones'!C19="No",'Prioritized Approach Milestones'!F19=""),IF('Prioritized Approach Milestones'!B19=3,"ERROR 2","N/A"),"CORRECT")</f>
        <v>CORRECT</v>
      </c>
      <c r="AE19" s="59" t="str">
        <f>IF(AND('Prioritized Approach Milestones'!C19="No",'Prioritized Approach Milestones'!F19=""),IF('Prioritized Approach Milestones'!B19=4,"ERROR 2","N/A"),"CORRECT")</f>
        <v>CORRECT</v>
      </c>
      <c r="AF19" s="59" t="str">
        <f>IF(AND('Prioritized Approach Milestones'!C19="No",'Prioritized Approach Milestones'!F19=""),IF('Prioritized Approach Milestones'!B19=5,"ERROR 2","N/A"),"CORRECT")</f>
        <v>CORRECT</v>
      </c>
      <c r="AG19" s="68" t="str">
        <f>IF(AND('Prioritized Approach Milestones'!C19="No",'Prioritized Approach Milestones'!F19=""),IF('Prioritized Approach Milestones'!B19=6,"ERROR 2","N/A"),"CORRECT")</f>
        <v>CORRECT</v>
      </c>
    </row>
    <row r="20" spans="1:33">
      <c r="A20" s="74">
        <f>COUNTIFS('Prioritized Approach Milestones'!B20,"1",'Prioritized Approach Milestones'!C20,"yes")</f>
        <v>0</v>
      </c>
      <c r="B20" s="79">
        <f>COUNTIFS('Prioritized Approach Milestones'!B20,"2",'Prioritized Approach Milestones'!C20,"yes")</f>
        <v>0</v>
      </c>
      <c r="C20" s="75">
        <f>COUNTIFS('Prioritized Approach Milestones'!B20,"3",'Prioritized Approach Milestones'!C20,"yes")</f>
        <v>0</v>
      </c>
      <c r="D20" s="76">
        <f>COUNTIFS('Prioritized Approach Milestones'!B20,"4",'Prioritized Approach Milestones'!C20,"yes")</f>
        <v>0</v>
      </c>
      <c r="E20" s="77">
        <f>COUNTIFS('Prioritized Approach Milestones'!B20,"5",'Prioritized Approach Milestones'!C20,"yes")</f>
        <v>0</v>
      </c>
      <c r="F20" s="78">
        <f>COUNTIFS('Prioritized Approach Milestones'!B20,"6",'Prioritized Approach Milestones'!C20,"yes")</f>
        <v>0</v>
      </c>
      <c r="G20" s="234">
        <f t="shared" si="0"/>
        <v>0</v>
      </c>
      <c r="H20" s="145">
        <f>COUNTIFS('Prioritized Approach Milestones'!B20,"1",'Prioritized Approach Milestones'!C20,"N/A")</f>
        <v>0</v>
      </c>
      <c r="I20" s="145">
        <f>COUNTIFS('Prioritized Approach Milestones'!B20,"2",'Prioritized Approach Milestones'!C20,"N/A")</f>
        <v>0</v>
      </c>
      <c r="J20" s="145">
        <f>COUNTIFS('Prioritized Approach Milestones'!B20,"3",'Prioritized Approach Milestones'!C20,"N/A")</f>
        <v>0</v>
      </c>
      <c r="K20" s="145">
        <f>COUNTIFS('Prioritized Approach Milestones'!B20,"4",'Prioritized Approach Milestones'!C20,"N/A")</f>
        <v>0</v>
      </c>
      <c r="L20" s="145">
        <f>COUNTIFS('Prioritized Approach Milestones'!B20,"5",'Prioritized Approach Milestones'!C20,"N/A")</f>
        <v>0</v>
      </c>
      <c r="M20" s="145">
        <f>COUNTIFS('Prioritized Approach Milestones'!B20,"6",'Prioritized Approach Milestones'!C20,"N/A")</f>
        <v>0</v>
      </c>
      <c r="N20">
        <f t="shared" si="1"/>
        <v>0</v>
      </c>
      <c r="O20" s="238"/>
      <c r="P20" s="65" t="str">
        <f>IF('Prioritized Approach Milestones'!$B20=1,'Prioritized Approach Milestones'!$F20,"")</f>
        <v/>
      </c>
      <c r="Q20" s="65">
        <f>IF('Prioritized Approach Milestones'!$B20=2,'Prioritized Approach Milestones'!$F20,"")</f>
        <v>0</v>
      </c>
      <c r="R20" s="65" t="str">
        <f>IF('Prioritized Approach Milestones'!$B20=3,'Prioritized Approach Milestones'!$F20,"")</f>
        <v/>
      </c>
      <c r="S20" s="65" t="str">
        <f>IF('Prioritized Approach Milestones'!$B20=4,'Prioritized Approach Milestones'!$F20,"")</f>
        <v/>
      </c>
      <c r="T20" s="65" t="str">
        <f>IF('Prioritized Approach Milestones'!$B20=5,'Prioritized Approach Milestones'!$F20,"")</f>
        <v/>
      </c>
      <c r="U20" s="66" t="str">
        <f>IF('Prioritized Approach Milestones'!$B20=6,'Prioritized Approach Milestones'!$F20,"")</f>
        <v/>
      </c>
      <c r="V20" s="67" t="str">
        <f>IF(AND('Prioritized Approach Milestones'!C20="Yes",'Prioritized Approach Milestones'!F20=""),"CORRECT",IF('Prioritized Approach Milestones'!C20="No","CORRECT",IF('Prioritized Approach Milestones'!B20=1,"ERROR 1","N/A")))</f>
        <v>N/A</v>
      </c>
      <c r="W20" s="67" t="str">
        <f>IF(AND('Prioritized Approach Milestones'!C20="Yes",'Prioritized Approach Milestones'!F20=""),"CORRECT",IF('Prioritized Approach Milestones'!C20="No","CORRECT",IF('Prioritized Approach Milestones'!B20=2,"ERROR 1","N/A")))</f>
        <v>ERROR 1</v>
      </c>
      <c r="X20" s="67" t="str">
        <f>IF(AND('Prioritized Approach Milestones'!C20="Yes",'Prioritized Approach Milestones'!F20=""),"CORRECT",IF('Prioritized Approach Milestones'!C20="No","CORRECT",IF('Prioritized Approach Milestones'!B20=3,"ERROR 1","N/A")))</f>
        <v>N/A</v>
      </c>
      <c r="Y20" s="67" t="str">
        <f>IF(AND('Prioritized Approach Milestones'!C20="Yes",'Prioritized Approach Milestones'!F20=""),"CORRECT",IF('Prioritized Approach Milestones'!C20="No","CORRECT",IF('Prioritized Approach Milestones'!B20=4,"ERROR 1","N/A")))</f>
        <v>N/A</v>
      </c>
      <c r="Z20" s="67" t="str">
        <f>IF(AND('Prioritized Approach Milestones'!C20="Yes",'Prioritized Approach Milestones'!F20=""),"CORRECT",IF('Prioritized Approach Milestones'!C20="No","CORRECT",IF('Prioritized Approach Milestones'!B20=5,"ERROR 1","N/A")))</f>
        <v>N/A</v>
      </c>
      <c r="AA20" s="67" t="str">
        <f>IF(AND('Prioritized Approach Milestones'!C20="Yes",'Prioritized Approach Milestones'!F20=""),"CORRECT",IF('Prioritized Approach Milestones'!C20="No","CORRECT",IF('Prioritized Approach Milestones'!B20=6,"ERROR 1","N/A")))</f>
        <v>N/A</v>
      </c>
      <c r="AB20" s="59" t="str">
        <f>IF(AND('Prioritized Approach Milestones'!C20="No",'Prioritized Approach Milestones'!F20=""),IF('Prioritized Approach Milestones'!B20=1,"ERROR 2","N/A"),"CORRECT")</f>
        <v>CORRECT</v>
      </c>
      <c r="AC20" s="59" t="str">
        <f>IF(AND('Prioritized Approach Milestones'!C20="No",'Prioritized Approach Milestones'!F20=""),IF('Prioritized Approach Milestones'!B20=2,"ERROR 2","N/A"),"CORRECT")</f>
        <v>CORRECT</v>
      </c>
      <c r="AD20" s="59" t="str">
        <f>IF(AND('Prioritized Approach Milestones'!C20="No",'Prioritized Approach Milestones'!F20=""),IF('Prioritized Approach Milestones'!B20=3,"ERROR 2","N/A"),"CORRECT")</f>
        <v>CORRECT</v>
      </c>
      <c r="AE20" s="59" t="str">
        <f>IF(AND('Prioritized Approach Milestones'!C20="No",'Prioritized Approach Milestones'!F20=""),IF('Prioritized Approach Milestones'!B20=4,"ERROR 2","N/A"),"CORRECT")</f>
        <v>CORRECT</v>
      </c>
      <c r="AF20" s="59" t="str">
        <f>IF(AND('Prioritized Approach Milestones'!C20="No",'Prioritized Approach Milestones'!F20=""),IF('Prioritized Approach Milestones'!B20=5,"ERROR 2","N/A"),"CORRECT")</f>
        <v>CORRECT</v>
      </c>
      <c r="AG20" s="68" t="str">
        <f>IF(AND('Prioritized Approach Milestones'!C20="No",'Prioritized Approach Milestones'!F20=""),IF('Prioritized Approach Milestones'!B20=6,"ERROR 2","N/A"),"CORRECT")</f>
        <v>CORRECT</v>
      </c>
    </row>
    <row r="21" spans="1:33">
      <c r="A21" s="74">
        <f>COUNTIFS('Prioritized Approach Milestones'!B21,"1",'Prioritized Approach Milestones'!C21,"yes")</f>
        <v>0</v>
      </c>
      <c r="B21" s="79">
        <f>COUNTIFS('Prioritized Approach Milestones'!B21,"2",'Prioritized Approach Milestones'!C21,"yes")</f>
        <v>0</v>
      </c>
      <c r="C21" s="75">
        <f>COUNTIFS('Prioritized Approach Milestones'!B21,"3",'Prioritized Approach Milestones'!C21,"yes")</f>
        <v>0</v>
      </c>
      <c r="D21" s="76">
        <f>COUNTIFS('Prioritized Approach Milestones'!B21,"4",'Prioritized Approach Milestones'!C21,"yes")</f>
        <v>0</v>
      </c>
      <c r="E21" s="77">
        <f>COUNTIFS('Prioritized Approach Milestones'!B21,"5",'Prioritized Approach Milestones'!C21,"yes")</f>
        <v>0</v>
      </c>
      <c r="F21" s="78">
        <f>COUNTIFS('Prioritized Approach Milestones'!B21,"6",'Prioritized Approach Milestones'!C21,"yes")</f>
        <v>0</v>
      </c>
      <c r="G21" s="234">
        <f t="shared" si="0"/>
        <v>0</v>
      </c>
      <c r="H21" s="145">
        <f>COUNTIFS('Prioritized Approach Milestones'!B21,"1",'Prioritized Approach Milestones'!C21,"N/A")</f>
        <v>0</v>
      </c>
      <c r="I21" s="145">
        <f>COUNTIFS('Prioritized Approach Milestones'!B21,"2",'Prioritized Approach Milestones'!C21,"N/A")</f>
        <v>0</v>
      </c>
      <c r="J21" s="145">
        <f>COUNTIFS('Prioritized Approach Milestones'!B21,"3",'Prioritized Approach Milestones'!C21,"N/A")</f>
        <v>0</v>
      </c>
      <c r="K21" s="145">
        <f>COUNTIFS('Prioritized Approach Milestones'!B21,"4",'Prioritized Approach Milestones'!C21,"N/A")</f>
        <v>0</v>
      </c>
      <c r="L21" s="145">
        <f>COUNTIFS('Prioritized Approach Milestones'!B21,"5",'Prioritized Approach Milestones'!C21,"N/A")</f>
        <v>0</v>
      </c>
      <c r="M21" s="145">
        <f>COUNTIFS('Prioritized Approach Milestones'!B21,"6",'Prioritized Approach Milestones'!C21,"N/A")</f>
        <v>0</v>
      </c>
      <c r="N21">
        <f t="shared" si="1"/>
        <v>0</v>
      </c>
      <c r="O21" s="238"/>
      <c r="P21" s="65" t="str">
        <f>IF('Prioritized Approach Milestones'!$B21=1,'Prioritized Approach Milestones'!$F21,"")</f>
        <v/>
      </c>
      <c r="Q21" s="65">
        <f>IF('Prioritized Approach Milestones'!$B21=2,'Prioritized Approach Milestones'!$F21,"")</f>
        <v>0</v>
      </c>
      <c r="R21" s="65" t="str">
        <f>IF('Prioritized Approach Milestones'!$B21=3,'Prioritized Approach Milestones'!$F21,"")</f>
        <v/>
      </c>
      <c r="S21" s="65" t="str">
        <f>IF('Prioritized Approach Milestones'!$B21=4,'Prioritized Approach Milestones'!$F21,"")</f>
        <v/>
      </c>
      <c r="T21" s="65" t="str">
        <f>IF('Prioritized Approach Milestones'!$B21=5,'Prioritized Approach Milestones'!$F21,"")</f>
        <v/>
      </c>
      <c r="U21" s="66" t="str">
        <f>IF('Prioritized Approach Milestones'!$B21=6,'Prioritized Approach Milestones'!$F21,"")</f>
        <v/>
      </c>
      <c r="V21" s="67" t="str">
        <f>IF(AND('Prioritized Approach Milestones'!C21="Yes",'Prioritized Approach Milestones'!F21=""),"CORRECT",IF('Prioritized Approach Milestones'!C21="No","CORRECT",IF('Prioritized Approach Milestones'!B21=1,"ERROR 1","N/A")))</f>
        <v>N/A</v>
      </c>
      <c r="W21" s="67" t="str">
        <f>IF(AND('Prioritized Approach Milestones'!C21="Yes",'Prioritized Approach Milestones'!F21=""),"CORRECT",IF('Prioritized Approach Milestones'!C21="No","CORRECT",IF('Prioritized Approach Milestones'!B21=2,"ERROR 1","N/A")))</f>
        <v>ERROR 1</v>
      </c>
      <c r="X21" s="67" t="str">
        <f>IF(AND('Prioritized Approach Milestones'!C21="Yes",'Prioritized Approach Milestones'!F21=""),"CORRECT",IF('Prioritized Approach Milestones'!C21="No","CORRECT",IF('Prioritized Approach Milestones'!B21=3,"ERROR 1","N/A")))</f>
        <v>N/A</v>
      </c>
      <c r="Y21" s="67" t="str">
        <f>IF(AND('Prioritized Approach Milestones'!C21="Yes",'Prioritized Approach Milestones'!F21=""),"CORRECT",IF('Prioritized Approach Milestones'!C21="No","CORRECT",IF('Prioritized Approach Milestones'!B21=4,"ERROR 1","N/A")))</f>
        <v>N/A</v>
      </c>
      <c r="Z21" s="67" t="str">
        <f>IF(AND('Prioritized Approach Milestones'!C21="Yes",'Prioritized Approach Milestones'!F21=""),"CORRECT",IF('Prioritized Approach Milestones'!C21="No","CORRECT",IF('Prioritized Approach Milestones'!B21=5,"ERROR 1","N/A")))</f>
        <v>N/A</v>
      </c>
      <c r="AA21" s="67" t="str">
        <f>IF(AND('Prioritized Approach Milestones'!C21="Yes",'Prioritized Approach Milestones'!F21=""),"CORRECT",IF('Prioritized Approach Milestones'!C21="No","CORRECT",IF('Prioritized Approach Milestones'!B21=6,"ERROR 1","N/A")))</f>
        <v>N/A</v>
      </c>
      <c r="AB21" s="59" t="str">
        <f>IF(AND('Prioritized Approach Milestones'!C21="No",'Prioritized Approach Milestones'!F21=""),IF('Prioritized Approach Milestones'!B21=1,"ERROR 2","N/A"),"CORRECT")</f>
        <v>CORRECT</v>
      </c>
      <c r="AC21" s="59" t="str">
        <f>IF(AND('Prioritized Approach Milestones'!C21="No",'Prioritized Approach Milestones'!F21=""),IF('Prioritized Approach Milestones'!B21=2,"ERROR 2","N/A"),"CORRECT")</f>
        <v>CORRECT</v>
      </c>
      <c r="AD21" s="59" t="str">
        <f>IF(AND('Prioritized Approach Milestones'!C21="No",'Prioritized Approach Milestones'!F21=""),IF('Prioritized Approach Milestones'!B21=3,"ERROR 2","N/A"),"CORRECT")</f>
        <v>CORRECT</v>
      </c>
      <c r="AE21" s="59" t="str">
        <f>IF(AND('Prioritized Approach Milestones'!C21="No",'Prioritized Approach Milestones'!F21=""),IF('Prioritized Approach Milestones'!B21=4,"ERROR 2","N/A"),"CORRECT")</f>
        <v>CORRECT</v>
      </c>
      <c r="AF21" s="59" t="str">
        <f>IF(AND('Prioritized Approach Milestones'!C21="No",'Prioritized Approach Milestones'!F21=""),IF('Prioritized Approach Milestones'!B21=5,"ERROR 2","N/A"),"CORRECT")</f>
        <v>CORRECT</v>
      </c>
      <c r="AG21" s="68" t="str">
        <f>IF(AND('Prioritized Approach Milestones'!C21="No",'Prioritized Approach Milestones'!F21=""),IF('Prioritized Approach Milestones'!B21=6,"ERROR 2","N/A"),"CORRECT")</f>
        <v>CORRECT</v>
      </c>
    </row>
    <row r="22" spans="1:33">
      <c r="A22" s="74">
        <f>COUNTIFS('Prioritized Approach Milestones'!B22,"1",'Prioritized Approach Milestones'!C22,"yes")</f>
        <v>0</v>
      </c>
      <c r="B22" s="79">
        <f>COUNTIFS('Prioritized Approach Milestones'!B22,"2",'Prioritized Approach Milestones'!C22,"yes")</f>
        <v>0</v>
      </c>
      <c r="C22" s="75">
        <f>COUNTIFS('Prioritized Approach Milestones'!B22,"3",'Prioritized Approach Milestones'!C22,"yes")</f>
        <v>0</v>
      </c>
      <c r="D22" s="76">
        <f>COUNTIFS('Prioritized Approach Milestones'!B22,"4",'Prioritized Approach Milestones'!C22,"yes")</f>
        <v>0</v>
      </c>
      <c r="E22" s="77">
        <f>COUNTIFS('Prioritized Approach Milestones'!B22,"5",'Prioritized Approach Milestones'!C22,"yes")</f>
        <v>0</v>
      </c>
      <c r="F22" s="78">
        <f>COUNTIFS('Prioritized Approach Milestones'!B22,"6",'Prioritized Approach Milestones'!C22,"yes")</f>
        <v>0</v>
      </c>
      <c r="G22" s="234">
        <f t="shared" si="0"/>
        <v>0</v>
      </c>
      <c r="H22" s="145">
        <f>COUNTIFS('Prioritized Approach Milestones'!B22,"1",'Prioritized Approach Milestones'!C22,"N/A")</f>
        <v>0</v>
      </c>
      <c r="I22" s="145">
        <f>COUNTIFS('Prioritized Approach Milestones'!B22,"2",'Prioritized Approach Milestones'!C22,"N/A")</f>
        <v>0</v>
      </c>
      <c r="J22" s="145">
        <f>COUNTIFS('Prioritized Approach Milestones'!B22,"3",'Prioritized Approach Milestones'!C22,"N/A")</f>
        <v>0</v>
      </c>
      <c r="K22" s="145">
        <f>COUNTIFS('Prioritized Approach Milestones'!B22,"4",'Prioritized Approach Milestones'!C22,"N/A")</f>
        <v>0</v>
      </c>
      <c r="L22" s="145">
        <f>COUNTIFS('Prioritized Approach Milestones'!B22,"5",'Prioritized Approach Milestones'!C22,"N/A")</f>
        <v>0</v>
      </c>
      <c r="M22" s="145">
        <f>COUNTIFS('Prioritized Approach Milestones'!B22,"6",'Prioritized Approach Milestones'!C22,"N/A")</f>
        <v>0</v>
      </c>
      <c r="N22">
        <f t="shared" si="1"/>
        <v>0</v>
      </c>
      <c r="O22" s="238"/>
      <c r="P22" s="65" t="str">
        <f>IF('Prioritized Approach Milestones'!$B22=1,'Prioritized Approach Milestones'!$F22,"")</f>
        <v/>
      </c>
      <c r="Q22" s="65">
        <f>IF('Prioritized Approach Milestones'!$B22=2,'Prioritized Approach Milestones'!$F22,"")</f>
        <v>0</v>
      </c>
      <c r="R22" s="65" t="str">
        <f>IF('Prioritized Approach Milestones'!$B22=3,'Prioritized Approach Milestones'!$F22,"")</f>
        <v/>
      </c>
      <c r="S22" s="65" t="str">
        <f>IF('Prioritized Approach Milestones'!$B22=4,'Prioritized Approach Milestones'!$F22,"")</f>
        <v/>
      </c>
      <c r="T22" s="65" t="str">
        <f>IF('Prioritized Approach Milestones'!$B22=5,'Prioritized Approach Milestones'!$F22,"")</f>
        <v/>
      </c>
      <c r="U22" s="66" t="str">
        <f>IF('Prioritized Approach Milestones'!$B22=6,'Prioritized Approach Milestones'!$F22,"")</f>
        <v/>
      </c>
      <c r="V22" s="67" t="str">
        <f>IF(AND('Prioritized Approach Milestones'!C22="Yes",'Prioritized Approach Milestones'!F22=""),"CORRECT",IF('Prioritized Approach Milestones'!C22="No","CORRECT",IF('Prioritized Approach Milestones'!B22=1,"ERROR 1","N/A")))</f>
        <v>N/A</v>
      </c>
      <c r="W22" s="67" t="str">
        <f>IF(AND('Prioritized Approach Milestones'!C22="Yes",'Prioritized Approach Milestones'!F22=""),"CORRECT",IF('Prioritized Approach Milestones'!C22="No","CORRECT",IF('Prioritized Approach Milestones'!B22=2,"ERROR 1","N/A")))</f>
        <v>ERROR 1</v>
      </c>
      <c r="X22" s="67" t="str">
        <f>IF(AND('Prioritized Approach Milestones'!C22="Yes",'Prioritized Approach Milestones'!F22=""),"CORRECT",IF('Prioritized Approach Milestones'!C22="No","CORRECT",IF('Prioritized Approach Milestones'!B22=3,"ERROR 1","N/A")))</f>
        <v>N/A</v>
      </c>
      <c r="Y22" s="67" t="str">
        <f>IF(AND('Prioritized Approach Milestones'!C22="Yes",'Prioritized Approach Milestones'!F22=""),"CORRECT",IF('Prioritized Approach Milestones'!C22="No","CORRECT",IF('Prioritized Approach Milestones'!B22=4,"ERROR 1","N/A")))</f>
        <v>N/A</v>
      </c>
      <c r="Z22" s="67" t="str">
        <f>IF(AND('Prioritized Approach Milestones'!C22="Yes",'Prioritized Approach Milestones'!F22=""),"CORRECT",IF('Prioritized Approach Milestones'!C22="No","CORRECT",IF('Prioritized Approach Milestones'!B22=5,"ERROR 1","N/A")))</f>
        <v>N/A</v>
      </c>
      <c r="AA22" s="67" t="str">
        <f>IF(AND('Prioritized Approach Milestones'!C22="Yes",'Prioritized Approach Milestones'!F22=""),"CORRECT",IF('Prioritized Approach Milestones'!C22="No","CORRECT",IF('Prioritized Approach Milestones'!B22=6,"ERROR 1","N/A")))</f>
        <v>N/A</v>
      </c>
      <c r="AB22" s="59" t="str">
        <f>IF(AND('Prioritized Approach Milestones'!C22="No",'Prioritized Approach Milestones'!F22=""),IF('Prioritized Approach Milestones'!B22=1,"ERROR 2","N/A"),"CORRECT")</f>
        <v>CORRECT</v>
      </c>
      <c r="AC22" s="59" t="str">
        <f>IF(AND('Prioritized Approach Milestones'!C22="No",'Prioritized Approach Milestones'!F22=""),IF('Prioritized Approach Milestones'!B22=2,"ERROR 2","N/A"),"CORRECT")</f>
        <v>CORRECT</v>
      </c>
      <c r="AD22" s="59" t="str">
        <f>IF(AND('Prioritized Approach Milestones'!C22="No",'Prioritized Approach Milestones'!F22=""),IF('Prioritized Approach Milestones'!B22=3,"ERROR 2","N/A"),"CORRECT")</f>
        <v>CORRECT</v>
      </c>
      <c r="AE22" s="59" t="str">
        <f>IF(AND('Prioritized Approach Milestones'!C22="No",'Prioritized Approach Milestones'!F22=""),IF('Prioritized Approach Milestones'!B22=4,"ERROR 2","N/A"),"CORRECT")</f>
        <v>CORRECT</v>
      </c>
      <c r="AF22" s="59" t="str">
        <f>IF(AND('Prioritized Approach Milestones'!C22="No",'Prioritized Approach Milestones'!F22=""),IF('Prioritized Approach Milestones'!B22=5,"ERROR 2","N/A"),"CORRECT")</f>
        <v>CORRECT</v>
      </c>
      <c r="AG22" s="68" t="str">
        <f>IF(AND('Prioritized Approach Milestones'!C22="No",'Prioritized Approach Milestones'!F22=""),IF('Prioritized Approach Milestones'!B22=6,"ERROR 2","N/A"),"CORRECT")</f>
        <v>CORRECT</v>
      </c>
    </row>
    <row r="23" spans="1:33">
      <c r="A23" s="74">
        <f>COUNTIFS('Prioritized Approach Milestones'!B23,"1",'Prioritized Approach Milestones'!C23,"yes")</f>
        <v>0</v>
      </c>
      <c r="B23" s="79">
        <f>COUNTIFS('Prioritized Approach Milestones'!B23,"2",'Prioritized Approach Milestones'!C23,"yes")</f>
        <v>0</v>
      </c>
      <c r="C23" s="75">
        <f>COUNTIFS('Prioritized Approach Milestones'!B23,"3",'Prioritized Approach Milestones'!C23,"yes")</f>
        <v>0</v>
      </c>
      <c r="D23" s="76">
        <f>COUNTIFS('Prioritized Approach Milestones'!B23,"4",'Prioritized Approach Milestones'!C23,"yes")</f>
        <v>0</v>
      </c>
      <c r="E23" s="77">
        <f>COUNTIFS('Prioritized Approach Milestones'!B23,"5",'Prioritized Approach Milestones'!C23,"yes")</f>
        <v>0</v>
      </c>
      <c r="F23" s="78">
        <f>COUNTIFS('Prioritized Approach Milestones'!B23,"6",'Prioritized Approach Milestones'!C23,"yes")</f>
        <v>0</v>
      </c>
      <c r="G23" s="234">
        <f t="shared" si="0"/>
        <v>0</v>
      </c>
      <c r="H23" s="145">
        <f>COUNTIFS('Prioritized Approach Milestones'!B23,"1",'Prioritized Approach Milestones'!C23,"N/A")</f>
        <v>0</v>
      </c>
      <c r="I23" s="145">
        <f>COUNTIFS('Prioritized Approach Milestones'!B23,"2",'Prioritized Approach Milestones'!C23,"N/A")</f>
        <v>0</v>
      </c>
      <c r="J23" s="145">
        <f>COUNTIFS('Prioritized Approach Milestones'!B23,"3",'Prioritized Approach Milestones'!C23,"N/A")</f>
        <v>0</v>
      </c>
      <c r="K23" s="145">
        <f>COUNTIFS('Prioritized Approach Milestones'!B23,"4",'Prioritized Approach Milestones'!C23,"N/A")</f>
        <v>0</v>
      </c>
      <c r="L23" s="145">
        <f>COUNTIFS('Prioritized Approach Milestones'!B23,"5",'Prioritized Approach Milestones'!C23,"N/A")</f>
        <v>0</v>
      </c>
      <c r="M23" s="145">
        <f>COUNTIFS('Prioritized Approach Milestones'!B23,"6",'Prioritized Approach Milestones'!C23,"N/A")</f>
        <v>0</v>
      </c>
      <c r="N23">
        <f t="shared" si="1"/>
        <v>0</v>
      </c>
      <c r="O23" s="238"/>
      <c r="P23" s="65" t="str">
        <f>IF('Prioritized Approach Milestones'!$B23=1,'Prioritized Approach Milestones'!$F23,"")</f>
        <v/>
      </c>
      <c r="Q23" s="65">
        <f>IF('Prioritized Approach Milestones'!$B23=2,'Prioritized Approach Milestones'!$F23,"")</f>
        <v>0</v>
      </c>
      <c r="R23" s="65" t="str">
        <f>IF('Prioritized Approach Milestones'!$B23=3,'Prioritized Approach Milestones'!$F23,"")</f>
        <v/>
      </c>
      <c r="S23" s="65" t="str">
        <f>IF('Prioritized Approach Milestones'!$B23=4,'Prioritized Approach Milestones'!$F23,"")</f>
        <v/>
      </c>
      <c r="T23" s="65" t="str">
        <f>IF('Prioritized Approach Milestones'!$B23=5,'Prioritized Approach Milestones'!$F23,"")</f>
        <v/>
      </c>
      <c r="U23" s="66" t="str">
        <f>IF('Prioritized Approach Milestones'!$B23=6,'Prioritized Approach Milestones'!$F23,"")</f>
        <v/>
      </c>
      <c r="V23" s="67" t="str">
        <f>IF(AND('Prioritized Approach Milestones'!C23="Yes",'Prioritized Approach Milestones'!F23=""),"CORRECT",IF('Prioritized Approach Milestones'!C23="No","CORRECT",IF('Prioritized Approach Milestones'!B23=1,"ERROR 1","N/A")))</f>
        <v>N/A</v>
      </c>
      <c r="W23" s="67" t="str">
        <f>IF(AND('Prioritized Approach Milestones'!C23="Yes",'Prioritized Approach Milestones'!F23=""),"CORRECT",IF('Prioritized Approach Milestones'!C23="No","CORRECT",IF('Prioritized Approach Milestones'!B23=2,"ERROR 1","N/A")))</f>
        <v>ERROR 1</v>
      </c>
      <c r="X23" s="67" t="str">
        <f>IF(AND('Prioritized Approach Milestones'!C23="Yes",'Prioritized Approach Milestones'!F23=""),"CORRECT",IF('Prioritized Approach Milestones'!C23="No","CORRECT",IF('Prioritized Approach Milestones'!B23=3,"ERROR 1","N/A")))</f>
        <v>N/A</v>
      </c>
      <c r="Y23" s="67" t="str">
        <f>IF(AND('Prioritized Approach Milestones'!C23="Yes",'Prioritized Approach Milestones'!F23=""),"CORRECT",IF('Prioritized Approach Milestones'!C23="No","CORRECT",IF('Prioritized Approach Milestones'!B23=4,"ERROR 1","N/A")))</f>
        <v>N/A</v>
      </c>
      <c r="Z23" s="67" t="str">
        <f>IF(AND('Prioritized Approach Milestones'!C23="Yes",'Prioritized Approach Milestones'!F23=""),"CORRECT",IF('Prioritized Approach Milestones'!C23="No","CORRECT",IF('Prioritized Approach Milestones'!B23=5,"ERROR 1","N/A")))</f>
        <v>N/A</v>
      </c>
      <c r="AA23" s="67" t="str">
        <f>IF(AND('Prioritized Approach Milestones'!C23="Yes",'Prioritized Approach Milestones'!F23=""),"CORRECT",IF('Prioritized Approach Milestones'!C23="No","CORRECT",IF('Prioritized Approach Milestones'!B23=6,"ERROR 1","N/A")))</f>
        <v>N/A</v>
      </c>
      <c r="AB23" s="59" t="str">
        <f>IF(AND('Prioritized Approach Milestones'!C23="No",'Prioritized Approach Milestones'!F23=""),IF('Prioritized Approach Milestones'!B23=1,"ERROR 2","N/A"),"CORRECT")</f>
        <v>CORRECT</v>
      </c>
      <c r="AC23" s="59" t="str">
        <f>IF(AND('Prioritized Approach Milestones'!C23="No",'Prioritized Approach Milestones'!F23=""),IF('Prioritized Approach Milestones'!B23=2,"ERROR 2","N/A"),"CORRECT")</f>
        <v>CORRECT</v>
      </c>
      <c r="AD23" s="59" t="str">
        <f>IF(AND('Prioritized Approach Milestones'!C23="No",'Prioritized Approach Milestones'!F23=""),IF('Prioritized Approach Milestones'!B23=3,"ERROR 2","N/A"),"CORRECT")</f>
        <v>CORRECT</v>
      </c>
      <c r="AE23" s="59" t="str">
        <f>IF(AND('Prioritized Approach Milestones'!C23="No",'Prioritized Approach Milestones'!F23=""),IF('Prioritized Approach Milestones'!B23=4,"ERROR 2","N/A"),"CORRECT")</f>
        <v>CORRECT</v>
      </c>
      <c r="AF23" s="59" t="str">
        <f>IF(AND('Prioritized Approach Milestones'!C23="No",'Prioritized Approach Milestones'!F23=""),IF('Prioritized Approach Milestones'!B23=5,"ERROR 2","N/A"),"CORRECT")</f>
        <v>CORRECT</v>
      </c>
      <c r="AG23" s="68" t="str">
        <f>IF(AND('Prioritized Approach Milestones'!C23="No",'Prioritized Approach Milestones'!F23=""),IF('Prioritized Approach Milestones'!B23=6,"ERROR 2","N/A"),"CORRECT")</f>
        <v>CORRECT</v>
      </c>
    </row>
    <row r="24" spans="1:33">
      <c r="A24" s="74">
        <f>COUNTIFS('Prioritized Approach Milestones'!B24,"1",'Prioritized Approach Milestones'!C24,"yes")</f>
        <v>0</v>
      </c>
      <c r="B24" s="79">
        <f>COUNTIFS('Prioritized Approach Milestones'!B24,"2",'Prioritized Approach Milestones'!C24,"yes")</f>
        <v>0</v>
      </c>
      <c r="C24" s="75">
        <f>COUNTIFS('Prioritized Approach Milestones'!B24,"3",'Prioritized Approach Milestones'!C24,"yes")</f>
        <v>0</v>
      </c>
      <c r="D24" s="76">
        <f>COUNTIFS('Prioritized Approach Milestones'!B24,"4",'Prioritized Approach Milestones'!C24,"yes")</f>
        <v>0</v>
      </c>
      <c r="E24" s="77">
        <f>COUNTIFS('Prioritized Approach Milestones'!B24,"5",'Prioritized Approach Milestones'!C24,"yes")</f>
        <v>0</v>
      </c>
      <c r="F24" s="78">
        <f>COUNTIFS('Prioritized Approach Milestones'!B24,"6",'Prioritized Approach Milestones'!C24,"yes")</f>
        <v>0</v>
      </c>
      <c r="G24" s="234">
        <f t="shared" si="0"/>
        <v>0</v>
      </c>
      <c r="H24" s="145">
        <f>COUNTIFS('Prioritized Approach Milestones'!B24,"1",'Prioritized Approach Milestones'!C24,"N/A")</f>
        <v>0</v>
      </c>
      <c r="I24" s="145">
        <f>COUNTIFS('Prioritized Approach Milestones'!B24,"2",'Prioritized Approach Milestones'!C24,"N/A")</f>
        <v>0</v>
      </c>
      <c r="J24" s="145">
        <f>COUNTIFS('Prioritized Approach Milestones'!B24,"3",'Prioritized Approach Milestones'!C24,"N/A")</f>
        <v>0</v>
      </c>
      <c r="K24" s="145">
        <f>COUNTIFS('Prioritized Approach Milestones'!B24,"4",'Prioritized Approach Milestones'!C24,"N/A")</f>
        <v>0</v>
      </c>
      <c r="L24" s="145">
        <f>COUNTIFS('Prioritized Approach Milestones'!B24,"5",'Prioritized Approach Milestones'!C24,"N/A")</f>
        <v>0</v>
      </c>
      <c r="M24" s="145">
        <f>COUNTIFS('Prioritized Approach Milestones'!B24,"6",'Prioritized Approach Milestones'!C24,"N/A")</f>
        <v>0</v>
      </c>
      <c r="N24">
        <f t="shared" si="1"/>
        <v>0</v>
      </c>
      <c r="O24" s="238"/>
      <c r="P24" s="65" t="str">
        <f>IF('Prioritized Approach Milestones'!$B24=1,'Prioritized Approach Milestones'!$F24,"")</f>
        <v/>
      </c>
      <c r="Q24" s="65">
        <f>IF('Prioritized Approach Milestones'!$B24=2,'Prioritized Approach Milestones'!$F24,"")</f>
        <v>0</v>
      </c>
      <c r="R24" s="65" t="str">
        <f>IF('Prioritized Approach Milestones'!$B24=3,'Prioritized Approach Milestones'!$F24,"")</f>
        <v/>
      </c>
      <c r="S24" s="65" t="str">
        <f>IF('Prioritized Approach Milestones'!$B24=4,'Prioritized Approach Milestones'!$F24,"")</f>
        <v/>
      </c>
      <c r="T24" s="65" t="str">
        <f>IF('Prioritized Approach Milestones'!$B24=5,'Prioritized Approach Milestones'!$F24,"")</f>
        <v/>
      </c>
      <c r="U24" s="66" t="str">
        <f>IF('Prioritized Approach Milestones'!$B24=6,'Prioritized Approach Milestones'!$F24,"")</f>
        <v/>
      </c>
      <c r="V24" s="67" t="str">
        <f>IF(AND('Prioritized Approach Milestones'!C24="Yes",'Prioritized Approach Milestones'!F24=""),"CORRECT",IF('Prioritized Approach Milestones'!C24="No","CORRECT",IF('Prioritized Approach Milestones'!B24=1,"ERROR 1","N/A")))</f>
        <v>N/A</v>
      </c>
      <c r="W24" s="67" t="str">
        <f>IF(AND('Prioritized Approach Milestones'!C24="Yes",'Prioritized Approach Milestones'!F24=""),"CORRECT",IF('Prioritized Approach Milestones'!C24="No","CORRECT",IF('Prioritized Approach Milestones'!B24=2,"ERROR 1","N/A")))</f>
        <v>ERROR 1</v>
      </c>
      <c r="X24" s="67" t="str">
        <f>IF(AND('Prioritized Approach Milestones'!C24="Yes",'Prioritized Approach Milestones'!F24=""),"CORRECT",IF('Prioritized Approach Milestones'!C24="No","CORRECT",IF('Prioritized Approach Milestones'!B24=3,"ERROR 1","N/A")))</f>
        <v>N/A</v>
      </c>
      <c r="Y24" s="67" t="str">
        <f>IF(AND('Prioritized Approach Milestones'!C24="Yes",'Prioritized Approach Milestones'!F24=""),"CORRECT",IF('Prioritized Approach Milestones'!C24="No","CORRECT",IF('Prioritized Approach Milestones'!B24=4,"ERROR 1","N/A")))</f>
        <v>N/A</v>
      </c>
      <c r="Z24" s="67" t="str">
        <f>IF(AND('Prioritized Approach Milestones'!C24="Yes",'Prioritized Approach Milestones'!F24=""),"CORRECT",IF('Prioritized Approach Milestones'!C24="No","CORRECT",IF('Prioritized Approach Milestones'!B24=5,"ERROR 1","N/A")))</f>
        <v>N/A</v>
      </c>
      <c r="AA24" s="67" t="str">
        <f>IF(AND('Prioritized Approach Milestones'!C24="Yes",'Prioritized Approach Milestones'!F24=""),"CORRECT",IF('Prioritized Approach Milestones'!C24="No","CORRECT",IF('Prioritized Approach Milestones'!B24=6,"ERROR 1","N/A")))</f>
        <v>N/A</v>
      </c>
      <c r="AB24" s="59" t="str">
        <f>IF(AND('Prioritized Approach Milestones'!C24="No",'Prioritized Approach Milestones'!F24=""),IF('Prioritized Approach Milestones'!B24=1,"ERROR 2","N/A"),"CORRECT")</f>
        <v>CORRECT</v>
      </c>
      <c r="AC24" s="59" t="str">
        <f>IF(AND('Prioritized Approach Milestones'!C24="No",'Prioritized Approach Milestones'!F24=""),IF('Prioritized Approach Milestones'!B24=2,"ERROR 2","N/A"),"CORRECT")</f>
        <v>CORRECT</v>
      </c>
      <c r="AD24" s="59" t="str">
        <f>IF(AND('Prioritized Approach Milestones'!C24="No",'Prioritized Approach Milestones'!F24=""),IF('Prioritized Approach Milestones'!B24=3,"ERROR 2","N/A"),"CORRECT")</f>
        <v>CORRECT</v>
      </c>
      <c r="AE24" s="59" t="str">
        <f>IF(AND('Prioritized Approach Milestones'!C24="No",'Prioritized Approach Milestones'!F24=""),IF('Prioritized Approach Milestones'!B24=4,"ERROR 2","N/A"),"CORRECT")</f>
        <v>CORRECT</v>
      </c>
      <c r="AF24" s="59" t="str">
        <f>IF(AND('Prioritized Approach Milestones'!C24="No",'Prioritized Approach Milestones'!F24=""),IF('Prioritized Approach Milestones'!B24=5,"ERROR 2","N/A"),"CORRECT")</f>
        <v>CORRECT</v>
      </c>
      <c r="AG24" s="68" t="str">
        <f>IF(AND('Prioritized Approach Milestones'!C24="No",'Prioritized Approach Milestones'!F24=""),IF('Prioritized Approach Milestones'!B24=6,"ERROR 2","N/A"),"CORRECT")</f>
        <v>CORRECT</v>
      </c>
    </row>
    <row r="25" spans="1:33">
      <c r="A25" s="74">
        <f>COUNTIFS('Prioritized Approach Milestones'!B25,"1",'Prioritized Approach Milestones'!C25,"yes")</f>
        <v>0</v>
      </c>
      <c r="B25" s="79">
        <f>COUNTIFS('Prioritized Approach Milestones'!B25,"2",'Prioritized Approach Milestones'!C25,"yes")</f>
        <v>0</v>
      </c>
      <c r="C25" s="75">
        <f>COUNTIFS('Prioritized Approach Milestones'!B25,"3",'Prioritized Approach Milestones'!C25,"yes")</f>
        <v>0</v>
      </c>
      <c r="D25" s="76">
        <f>COUNTIFS('Prioritized Approach Milestones'!B25,"4",'Prioritized Approach Milestones'!C25,"yes")</f>
        <v>0</v>
      </c>
      <c r="E25" s="77">
        <f>COUNTIFS('Prioritized Approach Milestones'!B25,"5",'Prioritized Approach Milestones'!C25,"yes")</f>
        <v>0</v>
      </c>
      <c r="F25" s="78">
        <f>COUNTIFS('Prioritized Approach Milestones'!B25,"6",'Prioritized Approach Milestones'!C25,"yes")</f>
        <v>0</v>
      </c>
      <c r="G25" s="234">
        <f t="shared" si="0"/>
        <v>0</v>
      </c>
      <c r="H25" s="145">
        <f>COUNTIFS('Prioritized Approach Milestones'!B25,"1",'Prioritized Approach Milestones'!C25,"N/A")</f>
        <v>0</v>
      </c>
      <c r="I25" s="145">
        <f>COUNTIFS('Prioritized Approach Milestones'!B25,"2",'Prioritized Approach Milestones'!C25,"N/A")</f>
        <v>0</v>
      </c>
      <c r="J25" s="145">
        <f>COUNTIFS('Prioritized Approach Milestones'!B25,"3",'Prioritized Approach Milestones'!C25,"N/A")</f>
        <v>0</v>
      </c>
      <c r="K25" s="145">
        <f>COUNTIFS('Prioritized Approach Milestones'!B25,"4",'Prioritized Approach Milestones'!C25,"N/A")</f>
        <v>0</v>
      </c>
      <c r="L25" s="145">
        <f>COUNTIFS('Prioritized Approach Milestones'!B25,"5",'Prioritized Approach Milestones'!C25,"N/A")</f>
        <v>0</v>
      </c>
      <c r="M25" s="145">
        <f>COUNTIFS('Prioritized Approach Milestones'!B25,"6",'Prioritized Approach Milestones'!C25,"N/A")</f>
        <v>0</v>
      </c>
      <c r="N25">
        <f t="shared" si="1"/>
        <v>0</v>
      </c>
      <c r="O25" s="238"/>
      <c r="P25" s="65" t="str">
        <f>IF('Prioritized Approach Milestones'!$B25=1,'Prioritized Approach Milestones'!$F25,"")</f>
        <v/>
      </c>
      <c r="Q25" s="65">
        <f>IF('Prioritized Approach Milestones'!$B25=2,'Prioritized Approach Milestones'!$F25,"")</f>
        <v>0</v>
      </c>
      <c r="R25" s="65" t="str">
        <f>IF('Prioritized Approach Milestones'!$B25=3,'Prioritized Approach Milestones'!$F25,"")</f>
        <v/>
      </c>
      <c r="S25" s="65" t="str">
        <f>IF('Prioritized Approach Milestones'!$B25=4,'Prioritized Approach Milestones'!$F25,"")</f>
        <v/>
      </c>
      <c r="T25" s="65" t="str">
        <f>IF('Prioritized Approach Milestones'!$B25=5,'Prioritized Approach Milestones'!$F25,"")</f>
        <v/>
      </c>
      <c r="U25" s="66" t="str">
        <f>IF('Prioritized Approach Milestones'!$B25=6,'Prioritized Approach Milestones'!$F25,"")</f>
        <v/>
      </c>
      <c r="V25" s="67" t="str">
        <f>IF(AND('Prioritized Approach Milestones'!C25="Yes",'Prioritized Approach Milestones'!F25=""),"CORRECT",IF('Prioritized Approach Milestones'!C25="No","CORRECT",IF('Prioritized Approach Milestones'!B25=1,"ERROR 1","N/A")))</f>
        <v>N/A</v>
      </c>
      <c r="W25" s="67" t="str">
        <f>IF(AND('Prioritized Approach Milestones'!C25="Yes",'Prioritized Approach Milestones'!F25=""),"CORRECT",IF('Prioritized Approach Milestones'!C25="No","CORRECT",IF('Prioritized Approach Milestones'!B25=2,"ERROR 1","N/A")))</f>
        <v>ERROR 1</v>
      </c>
      <c r="X25" s="67" t="str">
        <f>IF(AND('Prioritized Approach Milestones'!C25="Yes",'Prioritized Approach Milestones'!F25=""),"CORRECT",IF('Prioritized Approach Milestones'!C25="No","CORRECT",IF('Prioritized Approach Milestones'!B25=3,"ERROR 1","N/A")))</f>
        <v>N/A</v>
      </c>
      <c r="Y25" s="67" t="str">
        <f>IF(AND('Prioritized Approach Milestones'!C25="Yes",'Prioritized Approach Milestones'!F25=""),"CORRECT",IF('Prioritized Approach Milestones'!C25="No","CORRECT",IF('Prioritized Approach Milestones'!B25=4,"ERROR 1","N/A")))</f>
        <v>N/A</v>
      </c>
      <c r="Z25" s="67" t="str">
        <f>IF(AND('Prioritized Approach Milestones'!C25="Yes",'Prioritized Approach Milestones'!F25=""),"CORRECT",IF('Prioritized Approach Milestones'!C25="No","CORRECT",IF('Prioritized Approach Milestones'!B25=5,"ERROR 1","N/A")))</f>
        <v>N/A</v>
      </c>
      <c r="AA25" s="67" t="str">
        <f>IF(AND('Prioritized Approach Milestones'!C25="Yes",'Prioritized Approach Milestones'!F25=""),"CORRECT",IF('Prioritized Approach Milestones'!C25="No","CORRECT",IF('Prioritized Approach Milestones'!B25=6,"ERROR 1","N/A")))</f>
        <v>N/A</v>
      </c>
      <c r="AB25" s="59" t="str">
        <f>IF(AND('Prioritized Approach Milestones'!C25="No",'Prioritized Approach Milestones'!F25=""),IF('Prioritized Approach Milestones'!B25=1,"ERROR 2","N/A"),"CORRECT")</f>
        <v>CORRECT</v>
      </c>
      <c r="AC25" s="59" t="str">
        <f>IF(AND('Prioritized Approach Milestones'!C25="No",'Prioritized Approach Milestones'!F25=""),IF('Prioritized Approach Milestones'!B25=2,"ERROR 2","N/A"),"CORRECT")</f>
        <v>CORRECT</v>
      </c>
      <c r="AD25" s="59" t="str">
        <f>IF(AND('Prioritized Approach Milestones'!C25="No",'Prioritized Approach Milestones'!F25=""),IF('Prioritized Approach Milestones'!B25=3,"ERROR 2","N/A"),"CORRECT")</f>
        <v>CORRECT</v>
      </c>
      <c r="AE25" s="59" t="str">
        <f>IF(AND('Prioritized Approach Milestones'!C25="No",'Prioritized Approach Milestones'!F25=""),IF('Prioritized Approach Milestones'!B25=4,"ERROR 2","N/A"),"CORRECT")</f>
        <v>CORRECT</v>
      </c>
      <c r="AF25" s="59" t="str">
        <f>IF(AND('Prioritized Approach Milestones'!C25="No",'Prioritized Approach Milestones'!F25=""),IF('Prioritized Approach Milestones'!B25=5,"ERROR 2","N/A"),"CORRECT")</f>
        <v>CORRECT</v>
      </c>
      <c r="AG25" s="68" t="str">
        <f>IF(AND('Prioritized Approach Milestones'!C25="No",'Prioritized Approach Milestones'!F25=""),IF('Prioritized Approach Milestones'!B25=6,"ERROR 2","N/A"),"CORRECT")</f>
        <v>CORRECT</v>
      </c>
    </row>
    <row r="26" spans="1:33">
      <c r="A26" s="74">
        <f>COUNTIFS('Prioritized Approach Milestones'!B26,"1",'Prioritized Approach Milestones'!C26,"yes")</f>
        <v>0</v>
      </c>
      <c r="B26" s="79">
        <f>COUNTIFS('Prioritized Approach Milestones'!B26,"2",'Prioritized Approach Milestones'!C26,"yes")</f>
        <v>0</v>
      </c>
      <c r="C26" s="75">
        <f>COUNTIFS('Prioritized Approach Milestones'!B26,"3",'Prioritized Approach Milestones'!C26,"yes")</f>
        <v>0</v>
      </c>
      <c r="D26" s="76">
        <f>COUNTIFS('Prioritized Approach Milestones'!B26,"4",'Prioritized Approach Milestones'!C26,"yes")</f>
        <v>0</v>
      </c>
      <c r="E26" s="77">
        <f>COUNTIFS('Prioritized Approach Milestones'!B26,"5",'Prioritized Approach Milestones'!C26,"yes")</f>
        <v>0</v>
      </c>
      <c r="F26" s="78">
        <f>COUNTIFS('Prioritized Approach Milestones'!B26,"6",'Prioritized Approach Milestones'!C26,"yes")</f>
        <v>0</v>
      </c>
      <c r="G26" s="234">
        <f t="shared" si="0"/>
        <v>0</v>
      </c>
      <c r="H26" s="145">
        <f>COUNTIFS('Prioritized Approach Milestones'!B26,"1",'Prioritized Approach Milestones'!C26,"N/A")</f>
        <v>0</v>
      </c>
      <c r="I26" s="145">
        <f>COUNTIFS('Prioritized Approach Milestones'!B26,"2",'Prioritized Approach Milestones'!C26,"N/A")</f>
        <v>0</v>
      </c>
      <c r="J26" s="145">
        <f>COUNTIFS('Prioritized Approach Milestones'!B26,"3",'Prioritized Approach Milestones'!C26,"N/A")</f>
        <v>0</v>
      </c>
      <c r="K26" s="145">
        <f>COUNTIFS('Prioritized Approach Milestones'!B26,"4",'Prioritized Approach Milestones'!C26,"N/A")</f>
        <v>0</v>
      </c>
      <c r="L26" s="145">
        <f>COUNTIFS('Prioritized Approach Milestones'!B26,"5",'Prioritized Approach Milestones'!C26,"N/A")</f>
        <v>0</v>
      </c>
      <c r="M26" s="145">
        <f>COUNTIFS('Prioritized Approach Milestones'!B26,"6",'Prioritized Approach Milestones'!C26,"N/A")</f>
        <v>0</v>
      </c>
      <c r="N26">
        <f t="shared" si="1"/>
        <v>0</v>
      </c>
      <c r="O26" s="238"/>
      <c r="P26" s="65" t="str">
        <f>IF('Prioritized Approach Milestones'!$B26=1,'Prioritized Approach Milestones'!$F26,"")</f>
        <v/>
      </c>
      <c r="Q26" s="65" t="str">
        <f>IF('Prioritized Approach Milestones'!$B26=2,'Prioritized Approach Milestones'!$F26,"")</f>
        <v/>
      </c>
      <c r="R26" s="65" t="str">
        <f>IF('Prioritized Approach Milestones'!$B26=3,'Prioritized Approach Milestones'!$F26,"")</f>
        <v/>
      </c>
      <c r="S26" s="65" t="str">
        <f>IF('Prioritized Approach Milestones'!$B26=4,'Prioritized Approach Milestones'!$F26,"")</f>
        <v/>
      </c>
      <c r="T26" s="65" t="str">
        <f>IF('Prioritized Approach Milestones'!$B26=5,'Prioritized Approach Milestones'!$F26,"")</f>
        <v/>
      </c>
      <c r="U26" s="66" t="str">
        <f>IF('Prioritized Approach Milestones'!$B26=6,'Prioritized Approach Milestones'!$F26,"")</f>
        <v/>
      </c>
      <c r="V26" s="67" t="str">
        <f>IF(AND('Prioritized Approach Milestones'!C26="Yes",'Prioritized Approach Milestones'!F26=""),"CORRECT",IF('Prioritized Approach Milestones'!C26="No","CORRECT",IF('Prioritized Approach Milestones'!B26=1,"ERROR 1","N/A")))</f>
        <v>N/A</v>
      </c>
      <c r="W26" s="67" t="str">
        <f>IF(AND('Prioritized Approach Milestones'!C26="Yes",'Prioritized Approach Milestones'!F26=""),"CORRECT",IF('Prioritized Approach Milestones'!C26="No","CORRECT",IF('Prioritized Approach Milestones'!B26=2,"ERROR 1","N/A")))</f>
        <v>N/A</v>
      </c>
      <c r="X26" s="67" t="str">
        <f>IF(AND('Prioritized Approach Milestones'!C26="Yes",'Prioritized Approach Milestones'!F26=""),"CORRECT",IF('Prioritized Approach Milestones'!C26="No","CORRECT",IF('Prioritized Approach Milestones'!B26=3,"ERROR 1","N/A")))</f>
        <v>N/A</v>
      </c>
      <c r="Y26" s="67" t="str">
        <f>IF(AND('Prioritized Approach Milestones'!C26="Yes",'Prioritized Approach Milestones'!F26=""),"CORRECT",IF('Prioritized Approach Milestones'!C26="No","CORRECT",IF('Prioritized Approach Milestones'!B26=4,"ERROR 1","N/A")))</f>
        <v>N/A</v>
      </c>
      <c r="Z26" s="67" t="str">
        <f>IF(AND('Prioritized Approach Milestones'!C26="Yes",'Prioritized Approach Milestones'!F26=""),"CORRECT",IF('Prioritized Approach Milestones'!C26="No","CORRECT",IF('Prioritized Approach Milestones'!B26=5,"ERROR 1","N/A")))</f>
        <v>N/A</v>
      </c>
      <c r="AA26" s="67" t="str">
        <f>IF(AND('Prioritized Approach Milestones'!C26="Yes",'Prioritized Approach Milestones'!F26=""),"CORRECT",IF('Prioritized Approach Milestones'!C26="No","CORRECT",IF('Prioritized Approach Milestones'!B26=6,"ERROR 1","N/A")))</f>
        <v>N/A</v>
      </c>
      <c r="AB26" s="59" t="str">
        <f>IF(AND('Prioritized Approach Milestones'!C26="No",'Prioritized Approach Milestones'!F26=""),IF('Prioritized Approach Milestones'!B26=1,"ERROR 2","N/A"),"CORRECT")</f>
        <v>CORRECT</v>
      </c>
      <c r="AC26" s="59" t="str">
        <f>IF(AND('Prioritized Approach Milestones'!C26="No",'Prioritized Approach Milestones'!F26=""),IF('Prioritized Approach Milestones'!B26=2,"ERROR 2","N/A"),"CORRECT")</f>
        <v>CORRECT</v>
      </c>
      <c r="AD26" s="59" t="str">
        <f>IF(AND('Prioritized Approach Milestones'!C26="No",'Prioritized Approach Milestones'!F26=""),IF('Prioritized Approach Milestones'!B26=3,"ERROR 2","N/A"),"CORRECT")</f>
        <v>CORRECT</v>
      </c>
      <c r="AE26" s="59" t="str">
        <f>IF(AND('Prioritized Approach Milestones'!C26="No",'Prioritized Approach Milestones'!F26=""),IF('Prioritized Approach Milestones'!B26=4,"ERROR 2","N/A"),"CORRECT")</f>
        <v>CORRECT</v>
      </c>
      <c r="AF26" s="59" t="str">
        <f>IF(AND('Prioritized Approach Milestones'!C26="No",'Prioritized Approach Milestones'!F26=""),IF('Prioritized Approach Milestones'!B26=5,"ERROR 2","N/A"),"CORRECT")</f>
        <v>CORRECT</v>
      </c>
      <c r="AG26" s="68" t="str">
        <f>IF(AND('Prioritized Approach Milestones'!C26="No",'Prioritized Approach Milestones'!F26=""),IF('Prioritized Approach Milestones'!B26=6,"ERROR 2","N/A"),"CORRECT")</f>
        <v>CORRECT</v>
      </c>
    </row>
    <row r="27" spans="1:33">
      <c r="A27" s="74">
        <f>COUNTIFS('Prioritized Approach Milestones'!B27,"1",'Prioritized Approach Milestones'!C27,"yes")</f>
        <v>0</v>
      </c>
      <c r="B27" s="79">
        <f>COUNTIFS('Prioritized Approach Milestones'!B27,"2",'Prioritized Approach Milestones'!C27,"yes")</f>
        <v>0</v>
      </c>
      <c r="C27" s="75">
        <f>COUNTIFS('Prioritized Approach Milestones'!B27,"3",'Prioritized Approach Milestones'!C27,"yes")</f>
        <v>0</v>
      </c>
      <c r="D27" s="76">
        <f>COUNTIFS('Prioritized Approach Milestones'!B27,"4",'Prioritized Approach Milestones'!C27,"yes")</f>
        <v>0</v>
      </c>
      <c r="E27" s="77">
        <f>COUNTIFS('Prioritized Approach Milestones'!B27,"5",'Prioritized Approach Milestones'!C27,"yes")</f>
        <v>0</v>
      </c>
      <c r="F27" s="78">
        <f>COUNTIFS('Prioritized Approach Milestones'!B27,"6",'Prioritized Approach Milestones'!C27,"yes")</f>
        <v>0</v>
      </c>
      <c r="G27" s="234">
        <f t="shared" si="0"/>
        <v>0</v>
      </c>
      <c r="H27" s="145">
        <f>COUNTIFS('Prioritized Approach Milestones'!B27,"1",'Prioritized Approach Milestones'!C27,"N/A")</f>
        <v>0</v>
      </c>
      <c r="I27" s="145">
        <f>COUNTIFS('Prioritized Approach Milestones'!B27,"2",'Prioritized Approach Milestones'!C27,"N/A")</f>
        <v>0</v>
      </c>
      <c r="J27" s="145">
        <f>COUNTIFS('Prioritized Approach Milestones'!B27,"3",'Prioritized Approach Milestones'!C27,"N/A")</f>
        <v>0</v>
      </c>
      <c r="K27" s="145">
        <f>COUNTIFS('Prioritized Approach Milestones'!B27,"4",'Prioritized Approach Milestones'!C27,"N/A")</f>
        <v>0</v>
      </c>
      <c r="L27" s="145">
        <f>COUNTIFS('Prioritized Approach Milestones'!B27,"5",'Prioritized Approach Milestones'!C27,"N/A")</f>
        <v>0</v>
      </c>
      <c r="M27" s="145">
        <f>COUNTIFS('Prioritized Approach Milestones'!B27,"6",'Prioritized Approach Milestones'!C27,"N/A")</f>
        <v>0</v>
      </c>
      <c r="N27">
        <f t="shared" si="1"/>
        <v>0</v>
      </c>
      <c r="O27" s="238"/>
      <c r="P27" s="65" t="str">
        <f>IF('Prioritized Approach Milestones'!$B27=1,'Prioritized Approach Milestones'!$F27,"")</f>
        <v/>
      </c>
      <c r="Q27" s="65">
        <f>IF('Prioritized Approach Milestones'!$B27=2,'Prioritized Approach Milestones'!$F27,"")</f>
        <v>0</v>
      </c>
      <c r="R27" s="65" t="str">
        <f>IF('Prioritized Approach Milestones'!$B27=3,'Prioritized Approach Milestones'!$F27,"")</f>
        <v/>
      </c>
      <c r="S27" s="65" t="str">
        <f>IF('Prioritized Approach Milestones'!$B27=4,'Prioritized Approach Milestones'!$F27,"")</f>
        <v/>
      </c>
      <c r="T27" s="65" t="str">
        <f>IF('Prioritized Approach Milestones'!$B27=5,'Prioritized Approach Milestones'!$F27,"")</f>
        <v/>
      </c>
      <c r="U27" s="66" t="str">
        <f>IF('Prioritized Approach Milestones'!$B27=6,'Prioritized Approach Milestones'!$F27,"")</f>
        <v/>
      </c>
      <c r="V27" s="67" t="str">
        <f>IF(AND('Prioritized Approach Milestones'!C27="Yes",'Prioritized Approach Milestones'!F27=""),"CORRECT",IF('Prioritized Approach Milestones'!C27="No","CORRECT",IF('Prioritized Approach Milestones'!B27=1,"ERROR 1","N/A")))</f>
        <v>N/A</v>
      </c>
      <c r="W27" s="67" t="str">
        <f>IF(AND('Prioritized Approach Milestones'!C27="Yes",'Prioritized Approach Milestones'!F27=""),"CORRECT",IF('Prioritized Approach Milestones'!C27="No","CORRECT",IF('Prioritized Approach Milestones'!B27=2,"ERROR 1","N/A")))</f>
        <v>ERROR 1</v>
      </c>
      <c r="X27" s="67" t="str">
        <f>IF(AND('Prioritized Approach Milestones'!C27="Yes",'Prioritized Approach Milestones'!F27=""),"CORRECT",IF('Prioritized Approach Milestones'!C27="No","CORRECT",IF('Prioritized Approach Milestones'!B27=3,"ERROR 1","N/A")))</f>
        <v>N/A</v>
      </c>
      <c r="Y27" s="67" t="str">
        <f>IF(AND('Prioritized Approach Milestones'!C27="Yes",'Prioritized Approach Milestones'!F27=""),"CORRECT",IF('Prioritized Approach Milestones'!C27="No","CORRECT",IF('Prioritized Approach Milestones'!B27=4,"ERROR 1","N/A")))</f>
        <v>N/A</v>
      </c>
      <c r="Z27" s="67" t="str">
        <f>IF(AND('Prioritized Approach Milestones'!C27="Yes",'Prioritized Approach Milestones'!F27=""),"CORRECT",IF('Prioritized Approach Milestones'!C27="No","CORRECT",IF('Prioritized Approach Milestones'!B27=5,"ERROR 1","N/A")))</f>
        <v>N/A</v>
      </c>
      <c r="AA27" s="67" t="str">
        <f>IF(AND('Prioritized Approach Milestones'!C27="Yes",'Prioritized Approach Milestones'!F27=""),"CORRECT",IF('Prioritized Approach Milestones'!C27="No","CORRECT",IF('Prioritized Approach Milestones'!B27=6,"ERROR 1","N/A")))</f>
        <v>N/A</v>
      </c>
      <c r="AB27" s="59" t="str">
        <f>IF(AND('Prioritized Approach Milestones'!C27="No",'Prioritized Approach Milestones'!F27=""),IF('Prioritized Approach Milestones'!B27=1,"ERROR 2","N/A"),"CORRECT")</f>
        <v>CORRECT</v>
      </c>
      <c r="AC27" s="59" t="str">
        <f>IF(AND('Prioritized Approach Milestones'!C27="No",'Prioritized Approach Milestones'!F27=""),IF('Prioritized Approach Milestones'!B27=2,"ERROR 2","N/A"),"CORRECT")</f>
        <v>CORRECT</v>
      </c>
      <c r="AD27" s="59" t="str">
        <f>IF(AND('Prioritized Approach Milestones'!C27="No",'Prioritized Approach Milestones'!F27=""),IF('Prioritized Approach Milestones'!B27=3,"ERROR 2","N/A"),"CORRECT")</f>
        <v>CORRECT</v>
      </c>
      <c r="AE27" s="59" t="str">
        <f>IF(AND('Prioritized Approach Milestones'!C27="No",'Prioritized Approach Milestones'!F27=""),IF('Prioritized Approach Milestones'!B27=4,"ERROR 2","N/A"),"CORRECT")</f>
        <v>CORRECT</v>
      </c>
      <c r="AF27" s="59" t="str">
        <f>IF(AND('Prioritized Approach Milestones'!C27="No",'Prioritized Approach Milestones'!F27=""),IF('Prioritized Approach Milestones'!B27=5,"ERROR 2","N/A"),"CORRECT")</f>
        <v>CORRECT</v>
      </c>
      <c r="AG27" s="68" t="str">
        <f>IF(AND('Prioritized Approach Milestones'!C27="No",'Prioritized Approach Milestones'!F27=""),IF('Prioritized Approach Milestones'!B27=6,"ERROR 2","N/A"),"CORRECT")</f>
        <v>CORRECT</v>
      </c>
    </row>
    <row r="28" spans="1:33">
      <c r="A28" s="74">
        <f>COUNTIFS('Prioritized Approach Milestones'!B28,"1",'Prioritized Approach Milestones'!C28,"yes")</f>
        <v>0</v>
      </c>
      <c r="B28" s="79">
        <f>COUNTIFS('Prioritized Approach Milestones'!B28,"2",'Prioritized Approach Milestones'!C28,"yes")</f>
        <v>0</v>
      </c>
      <c r="C28" s="75">
        <f>COUNTIFS('Prioritized Approach Milestones'!B28,"3",'Prioritized Approach Milestones'!C28,"yes")</f>
        <v>0</v>
      </c>
      <c r="D28" s="76">
        <f>COUNTIFS('Prioritized Approach Milestones'!B28,"4",'Prioritized Approach Milestones'!C28,"yes")</f>
        <v>0</v>
      </c>
      <c r="E28" s="77">
        <f>COUNTIFS('Prioritized Approach Milestones'!B28,"5",'Prioritized Approach Milestones'!C28,"yes")</f>
        <v>0</v>
      </c>
      <c r="F28" s="78">
        <f>COUNTIFS('Prioritized Approach Milestones'!B28,"6",'Prioritized Approach Milestones'!C28,"yes")</f>
        <v>0</v>
      </c>
      <c r="G28" s="234">
        <f t="shared" si="0"/>
        <v>0</v>
      </c>
      <c r="H28" s="145">
        <f>COUNTIFS('Prioritized Approach Milestones'!B28,"1",'Prioritized Approach Milestones'!C28,"N/A")</f>
        <v>0</v>
      </c>
      <c r="I28" s="145">
        <f>COUNTIFS('Prioritized Approach Milestones'!B28,"2",'Prioritized Approach Milestones'!C28,"N/A")</f>
        <v>0</v>
      </c>
      <c r="J28" s="145">
        <f>COUNTIFS('Prioritized Approach Milestones'!B28,"3",'Prioritized Approach Milestones'!C28,"N/A")</f>
        <v>0</v>
      </c>
      <c r="K28" s="145">
        <f>COUNTIFS('Prioritized Approach Milestones'!B28,"4",'Prioritized Approach Milestones'!C28,"N/A")</f>
        <v>0</v>
      </c>
      <c r="L28" s="145">
        <f>COUNTIFS('Prioritized Approach Milestones'!B28,"5",'Prioritized Approach Milestones'!C28,"N/A")</f>
        <v>0</v>
      </c>
      <c r="M28" s="145">
        <f>COUNTIFS('Prioritized Approach Milestones'!B28,"6",'Prioritized Approach Milestones'!C28,"N/A")</f>
        <v>0</v>
      </c>
      <c r="N28">
        <f t="shared" si="1"/>
        <v>0</v>
      </c>
      <c r="O28" s="238"/>
      <c r="P28" s="65" t="str">
        <f>IF('Prioritized Approach Milestones'!$B28=1,'Prioritized Approach Milestones'!$F28,"")</f>
        <v/>
      </c>
      <c r="Q28" s="65">
        <f>IF('Prioritized Approach Milestones'!$B28=2,'Prioritized Approach Milestones'!$F28,"")</f>
        <v>0</v>
      </c>
      <c r="R28" s="65" t="str">
        <f>IF('Prioritized Approach Milestones'!$B28=3,'Prioritized Approach Milestones'!$F28,"")</f>
        <v/>
      </c>
      <c r="S28" s="65" t="str">
        <f>IF('Prioritized Approach Milestones'!$B28=4,'Prioritized Approach Milestones'!$F28,"")</f>
        <v/>
      </c>
      <c r="T28" s="65" t="str">
        <f>IF('Prioritized Approach Milestones'!$B28=5,'Prioritized Approach Milestones'!$F28,"")</f>
        <v/>
      </c>
      <c r="U28" s="66" t="str">
        <f>IF('Prioritized Approach Milestones'!$B28=6,'Prioritized Approach Milestones'!$F28,"")</f>
        <v/>
      </c>
      <c r="V28" s="67" t="str">
        <f>IF(AND('Prioritized Approach Milestones'!C28="Yes",'Prioritized Approach Milestones'!F28=""),"CORRECT",IF('Prioritized Approach Milestones'!C28="No","CORRECT",IF('Prioritized Approach Milestones'!B28=1,"ERROR 1","N/A")))</f>
        <v>N/A</v>
      </c>
      <c r="W28" s="67" t="str">
        <f>IF(AND('Prioritized Approach Milestones'!C28="Yes",'Prioritized Approach Milestones'!F28=""),"CORRECT",IF('Prioritized Approach Milestones'!C28="No","CORRECT",IF('Prioritized Approach Milestones'!B28=2,"ERROR 1","N/A")))</f>
        <v>ERROR 1</v>
      </c>
      <c r="X28" s="67" t="str">
        <f>IF(AND('Prioritized Approach Milestones'!C28="Yes",'Prioritized Approach Milestones'!F28=""),"CORRECT",IF('Prioritized Approach Milestones'!C28="No","CORRECT",IF('Prioritized Approach Milestones'!B28=3,"ERROR 1","N/A")))</f>
        <v>N/A</v>
      </c>
      <c r="Y28" s="67" t="str">
        <f>IF(AND('Prioritized Approach Milestones'!C28="Yes",'Prioritized Approach Milestones'!F28=""),"CORRECT",IF('Prioritized Approach Milestones'!C28="No","CORRECT",IF('Prioritized Approach Milestones'!B28=4,"ERROR 1","N/A")))</f>
        <v>N/A</v>
      </c>
      <c r="Z28" s="67" t="str">
        <f>IF(AND('Prioritized Approach Milestones'!C28="Yes",'Prioritized Approach Milestones'!F28=""),"CORRECT",IF('Prioritized Approach Milestones'!C28="No","CORRECT",IF('Prioritized Approach Milestones'!B28=5,"ERROR 1","N/A")))</f>
        <v>N/A</v>
      </c>
      <c r="AA28" s="67" t="str">
        <f>IF(AND('Prioritized Approach Milestones'!C28="Yes",'Prioritized Approach Milestones'!F28=""),"CORRECT",IF('Prioritized Approach Milestones'!C28="No","CORRECT",IF('Prioritized Approach Milestones'!B28=6,"ERROR 1","N/A")))</f>
        <v>N/A</v>
      </c>
      <c r="AB28" s="59" t="str">
        <f>IF(AND('Prioritized Approach Milestones'!C28="No",'Prioritized Approach Milestones'!F28=""),IF('Prioritized Approach Milestones'!B28=1,"ERROR 2","N/A"),"CORRECT")</f>
        <v>CORRECT</v>
      </c>
      <c r="AC28" s="59" t="str">
        <f>IF(AND('Prioritized Approach Milestones'!C28="No",'Prioritized Approach Milestones'!F28=""),IF('Prioritized Approach Milestones'!B28=2,"ERROR 2","N/A"),"CORRECT")</f>
        <v>CORRECT</v>
      </c>
      <c r="AD28" s="59" t="str">
        <f>IF(AND('Prioritized Approach Milestones'!C28="No",'Prioritized Approach Milestones'!F28=""),IF('Prioritized Approach Milestones'!B28=3,"ERROR 2","N/A"),"CORRECT")</f>
        <v>CORRECT</v>
      </c>
      <c r="AE28" s="59" t="str">
        <f>IF(AND('Prioritized Approach Milestones'!C28="No",'Prioritized Approach Milestones'!F28=""),IF('Prioritized Approach Milestones'!B28=4,"ERROR 2","N/A"),"CORRECT")</f>
        <v>CORRECT</v>
      </c>
      <c r="AF28" s="59" t="str">
        <f>IF(AND('Prioritized Approach Milestones'!C28="No",'Prioritized Approach Milestones'!F28=""),IF('Prioritized Approach Milestones'!B28=5,"ERROR 2","N/A"),"CORRECT")</f>
        <v>CORRECT</v>
      </c>
      <c r="AG28" s="68" t="str">
        <f>IF(AND('Prioritized Approach Milestones'!C28="No",'Prioritized Approach Milestones'!F28=""),IF('Prioritized Approach Milestones'!B28=6,"ERROR 2","N/A"),"CORRECT")</f>
        <v>CORRECT</v>
      </c>
    </row>
    <row r="29" spans="1:33">
      <c r="A29" s="74">
        <f>COUNTIFS('Prioritized Approach Milestones'!B29,"1",'Prioritized Approach Milestones'!C29,"yes")</f>
        <v>0</v>
      </c>
      <c r="B29" s="79">
        <f>COUNTIFS('Prioritized Approach Milestones'!B29,"2",'Prioritized Approach Milestones'!C29,"yes")</f>
        <v>0</v>
      </c>
      <c r="C29" s="75">
        <f>COUNTIFS('Prioritized Approach Milestones'!B29,"3",'Prioritized Approach Milestones'!C29,"yes")</f>
        <v>0</v>
      </c>
      <c r="D29" s="76">
        <f>COUNTIFS('Prioritized Approach Milestones'!B29,"4",'Prioritized Approach Milestones'!C29,"yes")</f>
        <v>0</v>
      </c>
      <c r="E29" s="77">
        <f>COUNTIFS('Prioritized Approach Milestones'!B29,"5",'Prioritized Approach Milestones'!C29,"yes")</f>
        <v>0</v>
      </c>
      <c r="F29" s="78">
        <f>COUNTIFS('Prioritized Approach Milestones'!B29,"6",'Prioritized Approach Milestones'!C29,"yes")</f>
        <v>0</v>
      </c>
      <c r="G29" s="234">
        <f t="shared" si="0"/>
        <v>0</v>
      </c>
      <c r="H29" s="145">
        <f>COUNTIFS('Prioritized Approach Milestones'!B29,"1",'Prioritized Approach Milestones'!C29,"N/A")</f>
        <v>0</v>
      </c>
      <c r="I29" s="145">
        <f>COUNTIFS('Prioritized Approach Milestones'!B29,"2",'Prioritized Approach Milestones'!C29,"N/A")</f>
        <v>0</v>
      </c>
      <c r="J29" s="145">
        <f>COUNTIFS('Prioritized Approach Milestones'!B29,"3",'Prioritized Approach Milestones'!C29,"N/A")</f>
        <v>0</v>
      </c>
      <c r="K29" s="145">
        <f>COUNTIFS('Prioritized Approach Milestones'!B29,"4",'Prioritized Approach Milestones'!C29,"N/A")</f>
        <v>0</v>
      </c>
      <c r="L29" s="145">
        <f>COUNTIFS('Prioritized Approach Milestones'!B29,"5",'Prioritized Approach Milestones'!C29,"N/A")</f>
        <v>0</v>
      </c>
      <c r="M29" s="145">
        <f>COUNTIFS('Prioritized Approach Milestones'!B29,"6",'Prioritized Approach Milestones'!C29,"N/A")</f>
        <v>0</v>
      </c>
      <c r="N29">
        <f t="shared" si="1"/>
        <v>0</v>
      </c>
      <c r="O29" s="238"/>
      <c r="P29" s="65" t="str">
        <f>IF('Prioritized Approach Milestones'!$B29=1,'Prioritized Approach Milestones'!$F29,"")</f>
        <v/>
      </c>
      <c r="Q29" s="65" t="str">
        <f>IF('Prioritized Approach Milestones'!$B29=2,'Prioritized Approach Milestones'!$F29,"")</f>
        <v/>
      </c>
      <c r="R29" s="65">
        <f>IF('Prioritized Approach Milestones'!$B29=3,'Prioritized Approach Milestones'!$F29,"")</f>
        <v>0</v>
      </c>
      <c r="S29" s="65" t="str">
        <f>IF('Prioritized Approach Milestones'!$B29=4,'Prioritized Approach Milestones'!$F29,"")</f>
        <v/>
      </c>
      <c r="T29" s="65" t="str">
        <f>IF('Prioritized Approach Milestones'!$B29=5,'Prioritized Approach Milestones'!$F29,"")</f>
        <v/>
      </c>
      <c r="U29" s="66" t="str">
        <f>IF('Prioritized Approach Milestones'!$B29=6,'Prioritized Approach Milestones'!$F29,"")</f>
        <v/>
      </c>
      <c r="V29" s="67" t="str">
        <f>IF(AND('Prioritized Approach Milestones'!C29="Yes",'Prioritized Approach Milestones'!F29=""),"CORRECT",IF('Prioritized Approach Milestones'!C29="No","CORRECT",IF('Prioritized Approach Milestones'!B29=1,"ERROR 1","N/A")))</f>
        <v>N/A</v>
      </c>
      <c r="W29" s="67" t="str">
        <f>IF(AND('Prioritized Approach Milestones'!C29="Yes",'Prioritized Approach Milestones'!F29=""),"CORRECT",IF('Prioritized Approach Milestones'!C29="No","CORRECT",IF('Prioritized Approach Milestones'!B29=2,"ERROR 1","N/A")))</f>
        <v>N/A</v>
      </c>
      <c r="X29" s="67" t="str">
        <f>IF(AND('Prioritized Approach Milestones'!C29="Yes",'Prioritized Approach Milestones'!F29=""),"CORRECT",IF('Prioritized Approach Milestones'!C29="No","CORRECT",IF('Prioritized Approach Milestones'!B29=3,"ERROR 1","N/A")))</f>
        <v>ERROR 1</v>
      </c>
      <c r="Y29" s="67" t="str">
        <f>IF(AND('Prioritized Approach Milestones'!C29="Yes",'Prioritized Approach Milestones'!F29=""),"CORRECT",IF('Prioritized Approach Milestones'!C29="No","CORRECT",IF('Prioritized Approach Milestones'!B29=4,"ERROR 1","N/A")))</f>
        <v>N/A</v>
      </c>
      <c r="Z29" s="67" t="str">
        <f>IF(AND('Prioritized Approach Milestones'!C29="Yes",'Prioritized Approach Milestones'!F29=""),"CORRECT",IF('Prioritized Approach Milestones'!C29="No","CORRECT",IF('Prioritized Approach Milestones'!B29=5,"ERROR 1","N/A")))</f>
        <v>N/A</v>
      </c>
      <c r="AA29" s="67" t="str">
        <f>IF(AND('Prioritized Approach Milestones'!C29="Yes",'Prioritized Approach Milestones'!F29=""),"CORRECT",IF('Prioritized Approach Milestones'!C29="No","CORRECT",IF('Prioritized Approach Milestones'!B29=6,"ERROR 1","N/A")))</f>
        <v>N/A</v>
      </c>
      <c r="AB29" s="59" t="str">
        <f>IF(AND('Prioritized Approach Milestones'!C29="No",'Prioritized Approach Milestones'!F29=""),IF('Prioritized Approach Milestones'!B29=1,"ERROR 2","N/A"),"CORRECT")</f>
        <v>CORRECT</v>
      </c>
      <c r="AC29" s="59" t="str">
        <f>IF(AND('Prioritized Approach Milestones'!C29="No",'Prioritized Approach Milestones'!F29=""),IF('Prioritized Approach Milestones'!B29=2,"ERROR 2","N/A"),"CORRECT")</f>
        <v>CORRECT</v>
      </c>
      <c r="AD29" s="59" t="str">
        <f>IF(AND('Prioritized Approach Milestones'!C29="No",'Prioritized Approach Milestones'!F29=""),IF('Prioritized Approach Milestones'!B29=3,"ERROR 2","N/A"),"CORRECT")</f>
        <v>CORRECT</v>
      </c>
      <c r="AE29" s="59" t="str">
        <f>IF(AND('Prioritized Approach Milestones'!C29="No",'Prioritized Approach Milestones'!F29=""),IF('Prioritized Approach Milestones'!B29=4,"ERROR 2","N/A"),"CORRECT")</f>
        <v>CORRECT</v>
      </c>
      <c r="AF29" s="59" t="str">
        <f>IF(AND('Prioritized Approach Milestones'!C29="No",'Prioritized Approach Milestones'!F29=""),IF('Prioritized Approach Milestones'!B29=5,"ERROR 2","N/A"),"CORRECT")</f>
        <v>CORRECT</v>
      </c>
      <c r="AG29" s="68" t="str">
        <f>IF(AND('Prioritized Approach Milestones'!C29="No",'Prioritized Approach Milestones'!F29=""),IF('Prioritized Approach Milestones'!B29=6,"ERROR 2","N/A"),"CORRECT")</f>
        <v>CORRECT</v>
      </c>
    </row>
    <row r="30" spans="1:33">
      <c r="A30" s="74">
        <f>COUNTIFS('Prioritized Approach Milestones'!B30,"1",'Prioritized Approach Milestones'!C30,"yes")</f>
        <v>0</v>
      </c>
      <c r="B30" s="79">
        <f>COUNTIFS('Prioritized Approach Milestones'!B30,"2",'Prioritized Approach Milestones'!C30,"yes")</f>
        <v>0</v>
      </c>
      <c r="C30" s="75">
        <f>COUNTIFS('Prioritized Approach Milestones'!B30,"3",'Prioritized Approach Milestones'!C30,"yes")</f>
        <v>0</v>
      </c>
      <c r="D30" s="76">
        <f>COUNTIFS('Prioritized Approach Milestones'!B30,"4",'Prioritized Approach Milestones'!C30,"yes")</f>
        <v>0</v>
      </c>
      <c r="E30" s="77">
        <f>COUNTIFS('Prioritized Approach Milestones'!B30,"5",'Prioritized Approach Milestones'!C30,"yes")</f>
        <v>0</v>
      </c>
      <c r="F30" s="78">
        <f>COUNTIFS('Prioritized Approach Milestones'!B30,"6",'Prioritized Approach Milestones'!C30,"yes")</f>
        <v>0</v>
      </c>
      <c r="G30" s="234">
        <f t="shared" si="0"/>
        <v>0</v>
      </c>
      <c r="H30" s="145">
        <f>COUNTIFS('Prioritized Approach Milestones'!B30,"1",'Prioritized Approach Milestones'!C30,"N/A")</f>
        <v>0</v>
      </c>
      <c r="I30" s="145">
        <f>COUNTIFS('Prioritized Approach Milestones'!B30,"2",'Prioritized Approach Milestones'!C30,"N/A")</f>
        <v>0</v>
      </c>
      <c r="J30" s="145">
        <f>COUNTIFS('Prioritized Approach Milestones'!B30,"3",'Prioritized Approach Milestones'!C30,"N/A")</f>
        <v>0</v>
      </c>
      <c r="K30" s="145">
        <f>COUNTIFS('Prioritized Approach Milestones'!B30,"4",'Prioritized Approach Milestones'!C30,"N/A")</f>
        <v>0</v>
      </c>
      <c r="L30" s="145">
        <f>COUNTIFS('Prioritized Approach Milestones'!B30,"5",'Prioritized Approach Milestones'!C30,"N/A")</f>
        <v>0</v>
      </c>
      <c r="M30" s="145">
        <f>COUNTIFS('Prioritized Approach Milestones'!B30,"6",'Prioritized Approach Milestones'!C30,"N/A")</f>
        <v>0</v>
      </c>
      <c r="N30">
        <f t="shared" si="1"/>
        <v>0</v>
      </c>
      <c r="O30" s="238"/>
      <c r="P30" s="65" t="str">
        <f>IF('Prioritized Approach Milestones'!$B30=1,'Prioritized Approach Milestones'!$F30,"")</f>
        <v/>
      </c>
      <c r="Q30" s="65" t="str">
        <f>IF('Prioritized Approach Milestones'!$B30=2,'Prioritized Approach Milestones'!$F30,"")</f>
        <v/>
      </c>
      <c r="R30" s="65">
        <f>IF('Prioritized Approach Milestones'!$B30=3,'Prioritized Approach Milestones'!$F30,"")</f>
        <v>0</v>
      </c>
      <c r="S30" s="65" t="str">
        <f>IF('Prioritized Approach Milestones'!$B30=4,'Prioritized Approach Milestones'!$F30,"")</f>
        <v/>
      </c>
      <c r="T30" s="65" t="str">
        <f>IF('Prioritized Approach Milestones'!$B30=5,'Prioritized Approach Milestones'!$F30,"")</f>
        <v/>
      </c>
      <c r="U30" s="66" t="str">
        <f>IF('Prioritized Approach Milestones'!$B30=6,'Prioritized Approach Milestones'!$F30,"")</f>
        <v/>
      </c>
      <c r="V30" s="67" t="str">
        <f>IF(AND('Prioritized Approach Milestones'!C30="Yes",'Prioritized Approach Milestones'!F30=""),"CORRECT",IF('Prioritized Approach Milestones'!C30="No","CORRECT",IF('Prioritized Approach Milestones'!B30=1,"ERROR 1","N/A")))</f>
        <v>N/A</v>
      </c>
      <c r="W30" s="67" t="str">
        <f>IF(AND('Prioritized Approach Milestones'!C30="Yes",'Prioritized Approach Milestones'!F30=""),"CORRECT",IF('Prioritized Approach Milestones'!C30="No","CORRECT",IF('Prioritized Approach Milestones'!B30=2,"ERROR 1","N/A")))</f>
        <v>N/A</v>
      </c>
      <c r="X30" s="67" t="str">
        <f>IF(AND('Prioritized Approach Milestones'!C30="Yes",'Prioritized Approach Milestones'!F30=""),"CORRECT",IF('Prioritized Approach Milestones'!C30="No","CORRECT",IF('Prioritized Approach Milestones'!B30=3,"ERROR 1","N/A")))</f>
        <v>ERROR 1</v>
      </c>
      <c r="Y30" s="67" t="str">
        <f>IF(AND('Prioritized Approach Milestones'!C30="Yes",'Prioritized Approach Milestones'!F30=""),"CORRECT",IF('Prioritized Approach Milestones'!C30="No","CORRECT",IF('Prioritized Approach Milestones'!B30=4,"ERROR 1","N/A")))</f>
        <v>N/A</v>
      </c>
      <c r="Z30" s="67" t="str">
        <f>IF(AND('Prioritized Approach Milestones'!C30="Yes",'Prioritized Approach Milestones'!F30=""),"CORRECT",IF('Prioritized Approach Milestones'!C30="No","CORRECT",IF('Prioritized Approach Milestones'!B30=5,"ERROR 1","N/A")))</f>
        <v>N/A</v>
      </c>
      <c r="AA30" s="67" t="str">
        <f>IF(AND('Prioritized Approach Milestones'!C30="Yes",'Prioritized Approach Milestones'!F30=""),"CORRECT",IF('Prioritized Approach Milestones'!C30="No","CORRECT",IF('Prioritized Approach Milestones'!B30=6,"ERROR 1","N/A")))</f>
        <v>N/A</v>
      </c>
      <c r="AB30" s="59" t="str">
        <f>IF(AND('Prioritized Approach Milestones'!C30="No",'Prioritized Approach Milestones'!F30=""),IF('Prioritized Approach Milestones'!B30=1,"ERROR 2","N/A"),"CORRECT")</f>
        <v>CORRECT</v>
      </c>
      <c r="AC30" s="59" t="str">
        <f>IF(AND('Prioritized Approach Milestones'!C30="No",'Prioritized Approach Milestones'!F30=""),IF('Prioritized Approach Milestones'!B30=2,"ERROR 2","N/A"),"CORRECT")</f>
        <v>CORRECT</v>
      </c>
      <c r="AD30" s="59" t="str">
        <f>IF(AND('Prioritized Approach Milestones'!C30="No",'Prioritized Approach Milestones'!F30=""),IF('Prioritized Approach Milestones'!B30=3,"ERROR 2","N/A"),"CORRECT")</f>
        <v>CORRECT</v>
      </c>
      <c r="AE30" s="59" t="str">
        <f>IF(AND('Prioritized Approach Milestones'!C30="No",'Prioritized Approach Milestones'!F30=""),IF('Prioritized Approach Milestones'!B30=4,"ERROR 2","N/A"),"CORRECT")</f>
        <v>CORRECT</v>
      </c>
      <c r="AF30" s="59" t="str">
        <f>IF(AND('Prioritized Approach Milestones'!C30="No",'Prioritized Approach Milestones'!F30=""),IF('Prioritized Approach Milestones'!B30=5,"ERROR 2","N/A"),"CORRECT")</f>
        <v>CORRECT</v>
      </c>
      <c r="AG30" s="68" t="str">
        <f>IF(AND('Prioritized Approach Milestones'!C30="No",'Prioritized Approach Milestones'!F30=""),IF('Prioritized Approach Milestones'!B30=6,"ERROR 2","N/A"),"CORRECT")</f>
        <v>CORRECT</v>
      </c>
    </row>
    <row r="31" spans="1:33">
      <c r="A31" s="74">
        <f>COUNTIFS('Prioritized Approach Milestones'!B31,"1",'Prioritized Approach Milestones'!C31,"yes")</f>
        <v>0</v>
      </c>
      <c r="B31" s="79">
        <f>COUNTIFS('Prioritized Approach Milestones'!B31,"2",'Prioritized Approach Milestones'!C31,"yes")</f>
        <v>0</v>
      </c>
      <c r="C31" s="75">
        <f>COUNTIFS('Prioritized Approach Milestones'!B31,"3",'Prioritized Approach Milestones'!C31,"yes")</f>
        <v>0</v>
      </c>
      <c r="D31" s="76">
        <f>COUNTIFS('Prioritized Approach Milestones'!B31,"4",'Prioritized Approach Milestones'!C31,"yes")</f>
        <v>0</v>
      </c>
      <c r="E31" s="77">
        <f>COUNTIFS('Prioritized Approach Milestones'!B31,"5",'Prioritized Approach Milestones'!C31,"yes")</f>
        <v>0</v>
      </c>
      <c r="F31" s="78">
        <f>COUNTIFS('Prioritized Approach Milestones'!B31,"6",'Prioritized Approach Milestones'!C31,"yes")</f>
        <v>0</v>
      </c>
      <c r="G31" s="234">
        <f t="shared" si="0"/>
        <v>0</v>
      </c>
      <c r="H31" s="145">
        <f>COUNTIFS('Prioritized Approach Milestones'!B31,"1",'Prioritized Approach Milestones'!C31,"N/A")</f>
        <v>0</v>
      </c>
      <c r="I31" s="145">
        <f>COUNTIFS('Prioritized Approach Milestones'!B31,"2",'Prioritized Approach Milestones'!C31,"N/A")</f>
        <v>0</v>
      </c>
      <c r="J31" s="145">
        <f>COUNTIFS('Prioritized Approach Milestones'!B31,"3",'Prioritized Approach Milestones'!C31,"N/A")</f>
        <v>0</v>
      </c>
      <c r="K31" s="145">
        <f>COUNTIFS('Prioritized Approach Milestones'!B31,"4",'Prioritized Approach Milestones'!C31,"N/A")</f>
        <v>0</v>
      </c>
      <c r="L31" s="145">
        <f>COUNTIFS('Prioritized Approach Milestones'!B31,"5",'Prioritized Approach Milestones'!C31,"N/A")</f>
        <v>0</v>
      </c>
      <c r="M31" s="145">
        <f>COUNTIFS('Prioritized Approach Milestones'!B31,"6",'Prioritized Approach Milestones'!C31,"N/A")</f>
        <v>0</v>
      </c>
      <c r="N31">
        <f t="shared" si="1"/>
        <v>0</v>
      </c>
      <c r="O31" s="238"/>
      <c r="P31" s="65" t="str">
        <f>IF('Prioritized Approach Milestones'!$B31=1,'Prioritized Approach Milestones'!$F31,"")</f>
        <v/>
      </c>
      <c r="Q31" s="65" t="str">
        <f>IF('Prioritized Approach Milestones'!$B31=2,'Prioritized Approach Milestones'!$F31,"")</f>
        <v/>
      </c>
      <c r="R31" s="65">
        <f>IF('Prioritized Approach Milestones'!$B31=3,'Prioritized Approach Milestones'!$F31,"")</f>
        <v>0</v>
      </c>
      <c r="S31" s="65" t="str">
        <f>IF('Prioritized Approach Milestones'!$B31=4,'Prioritized Approach Milestones'!$F31,"")</f>
        <v/>
      </c>
      <c r="T31" s="65" t="str">
        <f>IF('Prioritized Approach Milestones'!$B31=5,'Prioritized Approach Milestones'!$F31,"")</f>
        <v/>
      </c>
      <c r="U31" s="66" t="str">
        <f>IF('Prioritized Approach Milestones'!$B31=6,'Prioritized Approach Milestones'!$F31,"")</f>
        <v/>
      </c>
      <c r="V31" s="67" t="str">
        <f>IF(AND('Prioritized Approach Milestones'!C31="Yes",'Prioritized Approach Milestones'!F31=""),"CORRECT",IF('Prioritized Approach Milestones'!C31="No","CORRECT",IF('Prioritized Approach Milestones'!B31=1,"ERROR 1","N/A")))</f>
        <v>N/A</v>
      </c>
      <c r="W31" s="67" t="str">
        <f>IF(AND('Prioritized Approach Milestones'!C31="Yes",'Prioritized Approach Milestones'!F31=""),"CORRECT",IF('Prioritized Approach Milestones'!C31="No","CORRECT",IF('Prioritized Approach Milestones'!B31=2,"ERROR 1","N/A")))</f>
        <v>N/A</v>
      </c>
      <c r="X31" s="67" t="str">
        <f>IF(AND('Prioritized Approach Milestones'!C31="Yes",'Prioritized Approach Milestones'!F31=""),"CORRECT",IF('Prioritized Approach Milestones'!C31="No","CORRECT",IF('Prioritized Approach Milestones'!B31=3,"ERROR 1","N/A")))</f>
        <v>ERROR 1</v>
      </c>
      <c r="Y31" s="67" t="str">
        <f>IF(AND('Prioritized Approach Milestones'!C31="Yes",'Prioritized Approach Milestones'!F31=""),"CORRECT",IF('Prioritized Approach Milestones'!C31="No","CORRECT",IF('Prioritized Approach Milestones'!B31=4,"ERROR 1","N/A")))</f>
        <v>N/A</v>
      </c>
      <c r="Z31" s="67" t="str">
        <f>IF(AND('Prioritized Approach Milestones'!C31="Yes",'Prioritized Approach Milestones'!F31=""),"CORRECT",IF('Prioritized Approach Milestones'!C31="No","CORRECT",IF('Prioritized Approach Milestones'!B31=5,"ERROR 1","N/A")))</f>
        <v>N/A</v>
      </c>
      <c r="AA31" s="67" t="str">
        <f>IF(AND('Prioritized Approach Milestones'!C31="Yes",'Prioritized Approach Milestones'!F31=""),"CORRECT",IF('Prioritized Approach Milestones'!C31="No","CORRECT",IF('Prioritized Approach Milestones'!B31=6,"ERROR 1","N/A")))</f>
        <v>N/A</v>
      </c>
      <c r="AB31" s="59" t="str">
        <f>IF(AND('Prioritized Approach Milestones'!C31="No",'Prioritized Approach Milestones'!F31=""),IF('Prioritized Approach Milestones'!B31=1,"ERROR 2","N/A"),"CORRECT")</f>
        <v>CORRECT</v>
      </c>
      <c r="AC31" s="59" t="str">
        <f>IF(AND('Prioritized Approach Milestones'!C31="No",'Prioritized Approach Milestones'!F31=""),IF('Prioritized Approach Milestones'!B31=2,"ERROR 2","N/A"),"CORRECT")</f>
        <v>CORRECT</v>
      </c>
      <c r="AD31" s="59" t="str">
        <f>IF(AND('Prioritized Approach Milestones'!C31="No",'Prioritized Approach Milestones'!F31=""),IF('Prioritized Approach Milestones'!B31=3,"ERROR 2","N/A"),"CORRECT")</f>
        <v>CORRECT</v>
      </c>
      <c r="AE31" s="59" t="str">
        <f>IF(AND('Prioritized Approach Milestones'!C31="No",'Prioritized Approach Milestones'!F31=""),IF('Prioritized Approach Milestones'!B31=4,"ERROR 2","N/A"),"CORRECT")</f>
        <v>CORRECT</v>
      </c>
      <c r="AF31" s="59" t="str">
        <f>IF(AND('Prioritized Approach Milestones'!C31="No",'Prioritized Approach Milestones'!F31=""),IF('Prioritized Approach Milestones'!B31=5,"ERROR 2","N/A"),"CORRECT")</f>
        <v>CORRECT</v>
      </c>
      <c r="AG31" s="68" t="str">
        <f>IF(AND('Prioritized Approach Milestones'!C31="No",'Prioritized Approach Milestones'!F31=""),IF('Prioritized Approach Milestones'!B31=6,"ERROR 2","N/A"),"CORRECT")</f>
        <v>CORRECT</v>
      </c>
    </row>
    <row r="32" spans="1:33">
      <c r="A32" s="74">
        <f>COUNTIFS('Prioritized Approach Milestones'!B32,"1",'Prioritized Approach Milestones'!C32,"yes")</f>
        <v>0</v>
      </c>
      <c r="B32" s="79">
        <f>COUNTIFS('Prioritized Approach Milestones'!B32,"2",'Prioritized Approach Milestones'!C32,"yes")</f>
        <v>0</v>
      </c>
      <c r="C32" s="75">
        <f>COUNTIFS('Prioritized Approach Milestones'!B32,"3",'Prioritized Approach Milestones'!C32,"yes")</f>
        <v>0</v>
      </c>
      <c r="D32" s="76">
        <f>COUNTIFS('Prioritized Approach Milestones'!B32,"4",'Prioritized Approach Milestones'!C32,"yes")</f>
        <v>0</v>
      </c>
      <c r="E32" s="77">
        <f>COUNTIFS('Prioritized Approach Milestones'!B32,"5",'Prioritized Approach Milestones'!C32,"yes")</f>
        <v>0</v>
      </c>
      <c r="F32" s="78">
        <f>COUNTIFS('Prioritized Approach Milestones'!B32,"6",'Prioritized Approach Milestones'!C32,"yes")</f>
        <v>0</v>
      </c>
      <c r="G32" s="234">
        <f t="shared" si="0"/>
        <v>0</v>
      </c>
      <c r="H32" s="145">
        <f>COUNTIFS('Prioritized Approach Milestones'!B32,"1",'Prioritized Approach Milestones'!C32,"N/A")</f>
        <v>0</v>
      </c>
      <c r="I32" s="145">
        <f>COUNTIFS('Prioritized Approach Milestones'!B32,"2",'Prioritized Approach Milestones'!C32,"N/A")</f>
        <v>0</v>
      </c>
      <c r="J32" s="145">
        <f>COUNTIFS('Prioritized Approach Milestones'!B32,"3",'Prioritized Approach Milestones'!C32,"N/A")</f>
        <v>0</v>
      </c>
      <c r="K32" s="145">
        <f>COUNTIFS('Prioritized Approach Milestones'!B32,"4",'Prioritized Approach Milestones'!C32,"N/A")</f>
        <v>0</v>
      </c>
      <c r="L32" s="145">
        <f>COUNTIFS('Prioritized Approach Milestones'!B32,"5",'Prioritized Approach Milestones'!C32,"N/A")</f>
        <v>0</v>
      </c>
      <c r="M32" s="145">
        <f>COUNTIFS('Prioritized Approach Milestones'!B32,"6",'Prioritized Approach Milestones'!C32,"N/A")</f>
        <v>0</v>
      </c>
      <c r="N32">
        <f t="shared" si="1"/>
        <v>0</v>
      </c>
      <c r="O32" s="238"/>
      <c r="P32" s="65" t="str">
        <f>IF('Prioritized Approach Milestones'!$B32=1,'Prioritized Approach Milestones'!$F32,"")</f>
        <v/>
      </c>
      <c r="Q32" s="65">
        <f>IF('Prioritized Approach Milestones'!$B32=2,'Prioritized Approach Milestones'!$F32,"")</f>
        <v>0</v>
      </c>
      <c r="R32" s="65" t="str">
        <f>IF('Prioritized Approach Milestones'!$B32=3,'Prioritized Approach Milestones'!$F32,"")</f>
        <v/>
      </c>
      <c r="S32" s="65" t="str">
        <f>IF('Prioritized Approach Milestones'!$B32=4,'Prioritized Approach Milestones'!$F32,"")</f>
        <v/>
      </c>
      <c r="T32" s="65" t="str">
        <f>IF('Prioritized Approach Milestones'!$B32=5,'Prioritized Approach Milestones'!$F32,"")</f>
        <v/>
      </c>
      <c r="U32" s="66" t="str">
        <f>IF('Prioritized Approach Milestones'!$B32=6,'Prioritized Approach Milestones'!$F32,"")</f>
        <v/>
      </c>
      <c r="V32" s="67" t="str">
        <f>IF(AND('Prioritized Approach Milestones'!C32="Yes",'Prioritized Approach Milestones'!F32=""),"CORRECT",IF('Prioritized Approach Milestones'!C32="No","CORRECT",IF('Prioritized Approach Milestones'!B32=1,"ERROR 1","N/A")))</f>
        <v>N/A</v>
      </c>
      <c r="W32" s="67" t="str">
        <f>IF(AND('Prioritized Approach Milestones'!C32="Yes",'Prioritized Approach Milestones'!F32=""),"CORRECT",IF('Prioritized Approach Milestones'!C32="No","CORRECT",IF('Prioritized Approach Milestones'!B32=2,"ERROR 1","N/A")))</f>
        <v>ERROR 1</v>
      </c>
      <c r="X32" s="67" t="str">
        <f>IF(AND('Prioritized Approach Milestones'!C32="Yes",'Prioritized Approach Milestones'!F32=""),"CORRECT",IF('Prioritized Approach Milestones'!C32="No","CORRECT",IF('Prioritized Approach Milestones'!B32=3,"ERROR 1","N/A")))</f>
        <v>N/A</v>
      </c>
      <c r="Y32" s="67" t="str">
        <f>IF(AND('Prioritized Approach Milestones'!C32="Yes",'Prioritized Approach Milestones'!F32=""),"CORRECT",IF('Prioritized Approach Milestones'!C32="No","CORRECT",IF('Prioritized Approach Milestones'!B32=4,"ERROR 1","N/A")))</f>
        <v>N/A</v>
      </c>
      <c r="Z32" s="67" t="str">
        <f>IF(AND('Prioritized Approach Milestones'!C32="Yes",'Prioritized Approach Milestones'!F32=""),"CORRECT",IF('Prioritized Approach Milestones'!C32="No","CORRECT",IF('Prioritized Approach Milestones'!B32=5,"ERROR 1","N/A")))</f>
        <v>N/A</v>
      </c>
      <c r="AA32" s="67" t="str">
        <f>IF(AND('Prioritized Approach Milestones'!C32="Yes",'Prioritized Approach Milestones'!F32=""),"CORRECT",IF('Prioritized Approach Milestones'!C32="No","CORRECT",IF('Prioritized Approach Milestones'!B32=6,"ERROR 1","N/A")))</f>
        <v>N/A</v>
      </c>
      <c r="AB32" s="59" t="str">
        <f>IF(AND('Prioritized Approach Milestones'!C32="No",'Prioritized Approach Milestones'!F32=""),IF('Prioritized Approach Milestones'!B32=1,"ERROR 2","N/A"),"CORRECT")</f>
        <v>CORRECT</v>
      </c>
      <c r="AC32" s="59" t="str">
        <f>IF(AND('Prioritized Approach Milestones'!C32="No",'Prioritized Approach Milestones'!F32=""),IF('Prioritized Approach Milestones'!B32=2,"ERROR 2","N/A"),"CORRECT")</f>
        <v>CORRECT</v>
      </c>
      <c r="AD32" s="59" t="str">
        <f>IF(AND('Prioritized Approach Milestones'!C32="No",'Prioritized Approach Milestones'!F32=""),IF('Prioritized Approach Milestones'!B32=3,"ERROR 2","N/A"),"CORRECT")</f>
        <v>CORRECT</v>
      </c>
      <c r="AE32" s="59" t="str">
        <f>IF(AND('Prioritized Approach Milestones'!C32="No",'Prioritized Approach Milestones'!F32=""),IF('Prioritized Approach Milestones'!B32=4,"ERROR 2","N/A"),"CORRECT")</f>
        <v>CORRECT</v>
      </c>
      <c r="AF32" s="59" t="str">
        <f>IF(AND('Prioritized Approach Milestones'!C32="No",'Prioritized Approach Milestones'!F32=""),IF('Prioritized Approach Milestones'!B32=5,"ERROR 2","N/A"),"CORRECT")</f>
        <v>CORRECT</v>
      </c>
      <c r="AG32" s="68" t="str">
        <f>IF(AND('Prioritized Approach Milestones'!C32="No",'Prioritized Approach Milestones'!F32=""),IF('Prioritized Approach Milestones'!B32=6,"ERROR 2","N/A"),"CORRECT")</f>
        <v>CORRECT</v>
      </c>
    </row>
    <row r="33" spans="1:33">
      <c r="A33" s="74">
        <f>COUNTIFS('Prioritized Approach Milestones'!B33,"1",'Prioritized Approach Milestones'!C33,"yes")</f>
        <v>0</v>
      </c>
      <c r="B33" s="79">
        <f>COUNTIFS('Prioritized Approach Milestones'!B33,"2",'Prioritized Approach Milestones'!C33,"yes")</f>
        <v>0</v>
      </c>
      <c r="C33" s="75">
        <f>COUNTIFS('Prioritized Approach Milestones'!B33,"3",'Prioritized Approach Milestones'!C33,"yes")</f>
        <v>0</v>
      </c>
      <c r="D33" s="76">
        <f>COUNTIFS('Prioritized Approach Milestones'!B33,"4",'Prioritized Approach Milestones'!C33,"yes")</f>
        <v>0</v>
      </c>
      <c r="E33" s="77">
        <f>COUNTIFS('Prioritized Approach Milestones'!B33,"5",'Prioritized Approach Milestones'!C33,"yes")</f>
        <v>0</v>
      </c>
      <c r="F33" s="78">
        <f>COUNTIFS('Prioritized Approach Milestones'!B33,"6",'Prioritized Approach Milestones'!C33,"yes")</f>
        <v>0</v>
      </c>
      <c r="G33" s="234">
        <f t="shared" si="0"/>
        <v>0</v>
      </c>
      <c r="H33" s="145">
        <f>COUNTIFS('Prioritized Approach Milestones'!B33,"1",'Prioritized Approach Milestones'!C33,"N/A")</f>
        <v>0</v>
      </c>
      <c r="I33" s="145">
        <f>COUNTIFS('Prioritized Approach Milestones'!B33,"2",'Prioritized Approach Milestones'!C33,"N/A")</f>
        <v>0</v>
      </c>
      <c r="J33" s="145">
        <f>COUNTIFS('Prioritized Approach Milestones'!B33,"3",'Prioritized Approach Milestones'!C33,"N/A")</f>
        <v>0</v>
      </c>
      <c r="K33" s="145">
        <f>COUNTIFS('Prioritized Approach Milestones'!B33,"4",'Prioritized Approach Milestones'!C33,"N/A")</f>
        <v>0</v>
      </c>
      <c r="L33" s="145">
        <f>COUNTIFS('Prioritized Approach Milestones'!B33,"5",'Prioritized Approach Milestones'!C33,"N/A")</f>
        <v>0</v>
      </c>
      <c r="M33" s="145">
        <f>COUNTIFS('Prioritized Approach Milestones'!B33,"6",'Prioritized Approach Milestones'!C33,"N/A")</f>
        <v>0</v>
      </c>
      <c r="N33">
        <f t="shared" si="1"/>
        <v>0</v>
      </c>
      <c r="O33" s="238"/>
      <c r="P33" s="65" t="str">
        <f>IF('Prioritized Approach Milestones'!$B33=1,'Prioritized Approach Milestones'!$F33,"")</f>
        <v/>
      </c>
      <c r="Q33" s="65" t="str">
        <f>IF('Prioritized Approach Milestones'!$B33=2,'Prioritized Approach Milestones'!$F33,"")</f>
        <v/>
      </c>
      <c r="R33" s="65">
        <f>IF('Prioritized Approach Milestones'!$B33=3,'Prioritized Approach Milestones'!$F33,"")</f>
        <v>0</v>
      </c>
      <c r="S33" s="65" t="str">
        <f>IF('Prioritized Approach Milestones'!$B33=4,'Prioritized Approach Milestones'!$F33,"")</f>
        <v/>
      </c>
      <c r="T33" s="65" t="str">
        <f>IF('Prioritized Approach Milestones'!$B33=5,'Prioritized Approach Milestones'!$F33,"")</f>
        <v/>
      </c>
      <c r="U33" s="66" t="str">
        <f>IF('Prioritized Approach Milestones'!$B33=6,'Prioritized Approach Milestones'!$F33,"")</f>
        <v/>
      </c>
      <c r="V33" s="67" t="str">
        <f>IF(AND('Prioritized Approach Milestones'!C33="Yes",'Prioritized Approach Milestones'!F33=""),"CORRECT",IF('Prioritized Approach Milestones'!C33="No","CORRECT",IF('Prioritized Approach Milestones'!B33=1,"ERROR 1","N/A")))</f>
        <v>N/A</v>
      </c>
      <c r="W33" s="67" t="str">
        <f>IF(AND('Prioritized Approach Milestones'!C33="Yes",'Prioritized Approach Milestones'!F33=""),"CORRECT",IF('Prioritized Approach Milestones'!C33="No","CORRECT",IF('Prioritized Approach Milestones'!B33=2,"ERROR 1","N/A")))</f>
        <v>N/A</v>
      </c>
      <c r="X33" s="67" t="str">
        <f>IF(AND('Prioritized Approach Milestones'!C33="Yes",'Prioritized Approach Milestones'!F33=""),"CORRECT",IF('Prioritized Approach Milestones'!C33="No","CORRECT",IF('Prioritized Approach Milestones'!B33=3,"ERROR 1","N/A")))</f>
        <v>ERROR 1</v>
      </c>
      <c r="Y33" s="67" t="str">
        <f>IF(AND('Prioritized Approach Milestones'!C33="Yes",'Prioritized Approach Milestones'!F33=""),"CORRECT",IF('Prioritized Approach Milestones'!C33="No","CORRECT",IF('Prioritized Approach Milestones'!B33=4,"ERROR 1","N/A")))</f>
        <v>N/A</v>
      </c>
      <c r="Z33" s="67" t="str">
        <f>IF(AND('Prioritized Approach Milestones'!C33="Yes",'Prioritized Approach Milestones'!F33=""),"CORRECT",IF('Prioritized Approach Milestones'!C33="No","CORRECT",IF('Prioritized Approach Milestones'!B33=5,"ERROR 1","N/A")))</f>
        <v>N/A</v>
      </c>
      <c r="AA33" s="67" t="str">
        <f>IF(AND('Prioritized Approach Milestones'!C33="Yes",'Prioritized Approach Milestones'!F33=""),"CORRECT",IF('Prioritized Approach Milestones'!C33="No","CORRECT",IF('Prioritized Approach Milestones'!B33=6,"ERROR 1","N/A")))</f>
        <v>N/A</v>
      </c>
      <c r="AB33" s="59" t="str">
        <f>IF(AND('Prioritized Approach Milestones'!C33="No",'Prioritized Approach Milestones'!F33=""),IF('Prioritized Approach Milestones'!B33=1,"ERROR 2","N/A"),"CORRECT")</f>
        <v>CORRECT</v>
      </c>
      <c r="AC33" s="59" t="str">
        <f>IF(AND('Prioritized Approach Milestones'!C33="No",'Prioritized Approach Milestones'!F33=""),IF('Prioritized Approach Milestones'!B33=2,"ERROR 2","N/A"),"CORRECT")</f>
        <v>CORRECT</v>
      </c>
      <c r="AD33" s="59" t="str">
        <f>IF(AND('Prioritized Approach Milestones'!C33="No",'Prioritized Approach Milestones'!F33=""),IF('Prioritized Approach Milestones'!B33=3,"ERROR 2","N/A"),"CORRECT")</f>
        <v>CORRECT</v>
      </c>
      <c r="AE33" s="59" t="str">
        <f>IF(AND('Prioritized Approach Milestones'!C33="No",'Prioritized Approach Milestones'!F33=""),IF('Prioritized Approach Milestones'!B33=4,"ERROR 2","N/A"),"CORRECT")</f>
        <v>CORRECT</v>
      </c>
      <c r="AF33" s="59" t="str">
        <f>IF(AND('Prioritized Approach Milestones'!C33="No",'Prioritized Approach Milestones'!F33=""),IF('Prioritized Approach Milestones'!B33=5,"ERROR 2","N/A"),"CORRECT")</f>
        <v>CORRECT</v>
      </c>
      <c r="AG33" s="68" t="str">
        <f>IF(AND('Prioritized Approach Milestones'!C33="No",'Prioritized Approach Milestones'!F33=""),IF('Prioritized Approach Milestones'!B33=6,"ERROR 2","N/A"),"CORRECT")</f>
        <v>CORRECT</v>
      </c>
    </row>
    <row r="34" spans="1:33">
      <c r="A34" s="74">
        <f>COUNTIFS('Prioritized Approach Milestones'!B34,"1",'Prioritized Approach Milestones'!C34,"yes")</f>
        <v>0</v>
      </c>
      <c r="B34" s="79">
        <f>COUNTIFS('Prioritized Approach Milestones'!B34,"2",'Prioritized Approach Milestones'!C34,"yes")</f>
        <v>0</v>
      </c>
      <c r="C34" s="75">
        <f>COUNTIFS('Prioritized Approach Milestones'!B34,"3",'Prioritized Approach Milestones'!C34,"yes")</f>
        <v>0</v>
      </c>
      <c r="D34" s="76">
        <f>COUNTIFS('Prioritized Approach Milestones'!B34,"4",'Prioritized Approach Milestones'!C34,"yes")</f>
        <v>0</v>
      </c>
      <c r="E34" s="77">
        <f>COUNTIFS('Prioritized Approach Milestones'!B34,"5",'Prioritized Approach Milestones'!C34,"yes")</f>
        <v>0</v>
      </c>
      <c r="F34" s="78">
        <f>COUNTIFS('Prioritized Approach Milestones'!B34,"6",'Prioritized Approach Milestones'!C34,"yes")</f>
        <v>0</v>
      </c>
      <c r="G34" s="234">
        <f t="shared" si="0"/>
        <v>0</v>
      </c>
      <c r="H34" s="145">
        <f>COUNTIFS('Prioritized Approach Milestones'!B34,"1",'Prioritized Approach Milestones'!C34,"N/A")</f>
        <v>0</v>
      </c>
      <c r="I34" s="145">
        <f>COUNTIFS('Prioritized Approach Milestones'!B34,"2",'Prioritized Approach Milestones'!C34,"N/A")</f>
        <v>0</v>
      </c>
      <c r="J34" s="145">
        <f>COUNTIFS('Prioritized Approach Milestones'!B34,"3",'Prioritized Approach Milestones'!C34,"N/A")</f>
        <v>0</v>
      </c>
      <c r="K34" s="145">
        <f>COUNTIFS('Prioritized Approach Milestones'!B34,"4",'Prioritized Approach Milestones'!C34,"N/A")</f>
        <v>0</v>
      </c>
      <c r="L34" s="145">
        <f>COUNTIFS('Prioritized Approach Milestones'!B34,"5",'Prioritized Approach Milestones'!C34,"N/A")</f>
        <v>0</v>
      </c>
      <c r="M34" s="145">
        <f>COUNTIFS('Prioritized Approach Milestones'!B34,"6",'Prioritized Approach Milestones'!C34,"N/A")</f>
        <v>0</v>
      </c>
      <c r="N34">
        <f t="shared" si="1"/>
        <v>0</v>
      </c>
      <c r="O34" s="238"/>
      <c r="P34" s="65" t="str">
        <f>IF('Prioritized Approach Milestones'!$B34=1,'Prioritized Approach Milestones'!$F34,"")</f>
        <v/>
      </c>
      <c r="Q34" s="65" t="str">
        <f>IF('Prioritized Approach Milestones'!$B34=2,'Prioritized Approach Milestones'!$F34,"")</f>
        <v/>
      </c>
      <c r="R34" s="65">
        <f>IF('Prioritized Approach Milestones'!$B34=3,'Prioritized Approach Milestones'!$F34,"")</f>
        <v>0</v>
      </c>
      <c r="S34" s="65" t="str">
        <f>IF('Prioritized Approach Milestones'!$B34=4,'Prioritized Approach Milestones'!$F34,"")</f>
        <v/>
      </c>
      <c r="T34" s="65" t="str">
        <f>IF('Prioritized Approach Milestones'!$B34=5,'Prioritized Approach Milestones'!$F34,"")</f>
        <v/>
      </c>
      <c r="U34" s="66" t="str">
        <f>IF('Prioritized Approach Milestones'!$B34=6,'Prioritized Approach Milestones'!$F34,"")</f>
        <v/>
      </c>
      <c r="V34" s="67" t="str">
        <f>IF(AND('Prioritized Approach Milestones'!C34="Yes",'Prioritized Approach Milestones'!F34=""),"CORRECT",IF('Prioritized Approach Milestones'!C34="No","CORRECT",IF('Prioritized Approach Milestones'!B34=1,"ERROR 1","N/A")))</f>
        <v>N/A</v>
      </c>
      <c r="W34" s="67" t="str">
        <f>IF(AND('Prioritized Approach Milestones'!C34="Yes",'Prioritized Approach Milestones'!F34=""),"CORRECT",IF('Prioritized Approach Milestones'!C34="No","CORRECT",IF('Prioritized Approach Milestones'!B34=2,"ERROR 1","N/A")))</f>
        <v>N/A</v>
      </c>
      <c r="X34" s="67" t="str">
        <f>IF(AND('Prioritized Approach Milestones'!C34="Yes",'Prioritized Approach Milestones'!F34=""),"CORRECT",IF('Prioritized Approach Milestones'!C34="No","CORRECT",IF('Prioritized Approach Milestones'!B34=3,"ERROR 1","N/A")))</f>
        <v>ERROR 1</v>
      </c>
      <c r="Y34" s="67" t="str">
        <f>IF(AND('Prioritized Approach Milestones'!C34="Yes",'Prioritized Approach Milestones'!F34=""),"CORRECT",IF('Prioritized Approach Milestones'!C34="No","CORRECT",IF('Prioritized Approach Milestones'!B34=4,"ERROR 1","N/A")))</f>
        <v>N/A</v>
      </c>
      <c r="Z34" s="67" t="str">
        <f>IF(AND('Prioritized Approach Milestones'!C34="Yes",'Prioritized Approach Milestones'!F34=""),"CORRECT",IF('Prioritized Approach Milestones'!C34="No","CORRECT",IF('Prioritized Approach Milestones'!B34=5,"ERROR 1","N/A")))</f>
        <v>N/A</v>
      </c>
      <c r="AA34" s="67" t="str">
        <f>IF(AND('Prioritized Approach Milestones'!C34="Yes",'Prioritized Approach Milestones'!F34=""),"CORRECT",IF('Prioritized Approach Milestones'!C34="No","CORRECT",IF('Prioritized Approach Milestones'!B34=6,"ERROR 1","N/A")))</f>
        <v>N/A</v>
      </c>
      <c r="AB34" s="59" t="str">
        <f>IF(AND('Prioritized Approach Milestones'!C34="No",'Prioritized Approach Milestones'!F34=""),IF('Prioritized Approach Milestones'!B34=1,"ERROR 2","N/A"),"CORRECT")</f>
        <v>CORRECT</v>
      </c>
      <c r="AC34" s="59" t="str">
        <f>IF(AND('Prioritized Approach Milestones'!C34="No",'Prioritized Approach Milestones'!F34=""),IF('Prioritized Approach Milestones'!B34=2,"ERROR 2","N/A"),"CORRECT")</f>
        <v>CORRECT</v>
      </c>
      <c r="AD34" s="59" t="str">
        <f>IF(AND('Prioritized Approach Milestones'!C34="No",'Prioritized Approach Milestones'!F34=""),IF('Prioritized Approach Milestones'!B34=3,"ERROR 2","N/A"),"CORRECT")</f>
        <v>CORRECT</v>
      </c>
      <c r="AE34" s="59" t="str">
        <f>IF(AND('Prioritized Approach Milestones'!C34="No",'Prioritized Approach Milestones'!F34=""),IF('Prioritized Approach Milestones'!B34=4,"ERROR 2","N/A"),"CORRECT")</f>
        <v>CORRECT</v>
      </c>
      <c r="AF34" s="59" t="str">
        <f>IF(AND('Prioritized Approach Milestones'!C34="No",'Prioritized Approach Milestones'!F34=""),IF('Prioritized Approach Milestones'!B34=5,"ERROR 2","N/A"),"CORRECT")</f>
        <v>CORRECT</v>
      </c>
      <c r="AG34" s="68" t="str">
        <f>IF(AND('Prioritized Approach Milestones'!C34="No",'Prioritized Approach Milestones'!F34=""),IF('Prioritized Approach Milestones'!B34=6,"ERROR 2","N/A"),"CORRECT")</f>
        <v>CORRECT</v>
      </c>
    </row>
    <row r="35" spans="1:33">
      <c r="A35" s="74">
        <f>COUNTIFS('Prioritized Approach Milestones'!B35,"1",'Prioritized Approach Milestones'!C35,"yes")</f>
        <v>0</v>
      </c>
      <c r="B35" s="79">
        <f>COUNTIFS('Prioritized Approach Milestones'!B35,"2",'Prioritized Approach Milestones'!C35,"yes")</f>
        <v>0</v>
      </c>
      <c r="C35" s="75">
        <f>COUNTIFS('Prioritized Approach Milestones'!B35,"3",'Prioritized Approach Milestones'!C35,"yes")</f>
        <v>0</v>
      </c>
      <c r="D35" s="76">
        <f>COUNTIFS('Prioritized Approach Milestones'!B35,"4",'Prioritized Approach Milestones'!C35,"yes")</f>
        <v>0</v>
      </c>
      <c r="E35" s="77">
        <f>COUNTIFS('Prioritized Approach Milestones'!B35,"5",'Prioritized Approach Milestones'!C35,"yes")</f>
        <v>0</v>
      </c>
      <c r="F35" s="78">
        <f>COUNTIFS('Prioritized Approach Milestones'!B35,"6",'Prioritized Approach Milestones'!C35,"yes")</f>
        <v>0</v>
      </c>
      <c r="G35" s="234">
        <f t="shared" si="0"/>
        <v>0</v>
      </c>
      <c r="H35" s="145">
        <f>COUNTIFS('Prioritized Approach Milestones'!B35,"1",'Prioritized Approach Milestones'!C35,"N/A")</f>
        <v>0</v>
      </c>
      <c r="I35" s="145">
        <f>COUNTIFS('Prioritized Approach Milestones'!B35,"2",'Prioritized Approach Milestones'!C35,"N/A")</f>
        <v>0</v>
      </c>
      <c r="J35" s="145">
        <f>COUNTIFS('Prioritized Approach Milestones'!B35,"3",'Prioritized Approach Milestones'!C35,"N/A")</f>
        <v>0</v>
      </c>
      <c r="K35" s="145">
        <f>COUNTIFS('Prioritized Approach Milestones'!B35,"4",'Prioritized Approach Milestones'!C35,"N/A")</f>
        <v>0</v>
      </c>
      <c r="L35" s="145">
        <f>COUNTIFS('Prioritized Approach Milestones'!B35,"5",'Prioritized Approach Milestones'!C35,"N/A")</f>
        <v>0</v>
      </c>
      <c r="M35" s="145">
        <f>COUNTIFS('Prioritized Approach Milestones'!B35,"6",'Prioritized Approach Milestones'!C35,"N/A")</f>
        <v>0</v>
      </c>
      <c r="N35">
        <f t="shared" si="1"/>
        <v>0</v>
      </c>
      <c r="O35" s="238"/>
      <c r="P35" s="65" t="str">
        <f>IF('Prioritized Approach Milestones'!$B35=1,'Prioritized Approach Milestones'!$F35,"")</f>
        <v/>
      </c>
      <c r="Q35" s="65">
        <f>IF('Prioritized Approach Milestones'!$B35=2,'Prioritized Approach Milestones'!$F35,"")</f>
        <v>0</v>
      </c>
      <c r="R35" s="65" t="str">
        <f>IF('Prioritized Approach Milestones'!$B35=3,'Prioritized Approach Milestones'!$F35,"")</f>
        <v/>
      </c>
      <c r="S35" s="65" t="str">
        <f>IF('Prioritized Approach Milestones'!$B35=4,'Prioritized Approach Milestones'!$F35,"")</f>
        <v/>
      </c>
      <c r="T35" s="65" t="str">
        <f>IF('Prioritized Approach Milestones'!$B35=5,'Prioritized Approach Milestones'!$F35,"")</f>
        <v/>
      </c>
      <c r="U35" s="66" t="str">
        <f>IF('Prioritized Approach Milestones'!$B35=6,'Prioritized Approach Milestones'!$F35,"")</f>
        <v/>
      </c>
      <c r="V35" s="67" t="str">
        <f>IF(AND('Prioritized Approach Milestones'!C35="Yes",'Prioritized Approach Milestones'!F35=""),"CORRECT",IF('Prioritized Approach Milestones'!C35="No","CORRECT",IF('Prioritized Approach Milestones'!B35=1,"ERROR 1","N/A")))</f>
        <v>N/A</v>
      </c>
      <c r="W35" s="67" t="str">
        <f>IF(AND('Prioritized Approach Milestones'!C35="Yes",'Prioritized Approach Milestones'!F35=""),"CORRECT",IF('Prioritized Approach Milestones'!C35="No","CORRECT",IF('Prioritized Approach Milestones'!B35=2,"ERROR 1","N/A")))</f>
        <v>ERROR 1</v>
      </c>
      <c r="X35" s="67" t="str">
        <f>IF(AND('Prioritized Approach Milestones'!C35="Yes",'Prioritized Approach Milestones'!F35=""),"CORRECT",IF('Prioritized Approach Milestones'!C35="No","CORRECT",IF('Prioritized Approach Milestones'!B35=3,"ERROR 1","N/A")))</f>
        <v>N/A</v>
      </c>
      <c r="Y35" s="67" t="str">
        <f>IF(AND('Prioritized Approach Milestones'!C35="Yes",'Prioritized Approach Milestones'!F35=""),"CORRECT",IF('Prioritized Approach Milestones'!C35="No","CORRECT",IF('Prioritized Approach Milestones'!B35=4,"ERROR 1","N/A")))</f>
        <v>N/A</v>
      </c>
      <c r="Z35" s="67" t="str">
        <f>IF(AND('Prioritized Approach Milestones'!C35="Yes",'Prioritized Approach Milestones'!F35=""),"CORRECT",IF('Prioritized Approach Milestones'!C35="No","CORRECT",IF('Prioritized Approach Milestones'!B35=5,"ERROR 1","N/A")))</f>
        <v>N/A</v>
      </c>
      <c r="AA35" s="67" t="str">
        <f>IF(AND('Prioritized Approach Milestones'!C35="Yes",'Prioritized Approach Milestones'!F35=""),"CORRECT",IF('Prioritized Approach Milestones'!C35="No","CORRECT",IF('Prioritized Approach Milestones'!B35=6,"ERROR 1","N/A")))</f>
        <v>N/A</v>
      </c>
      <c r="AB35" s="59" t="str">
        <f>IF(AND('Prioritized Approach Milestones'!C35="No",'Prioritized Approach Milestones'!F35=""),IF('Prioritized Approach Milestones'!B35=1,"ERROR 2","N/A"),"CORRECT")</f>
        <v>CORRECT</v>
      </c>
      <c r="AC35" s="59" t="str">
        <f>IF(AND('Prioritized Approach Milestones'!C35="No",'Prioritized Approach Milestones'!F35=""),IF('Prioritized Approach Milestones'!B35=2,"ERROR 2","N/A"),"CORRECT")</f>
        <v>CORRECT</v>
      </c>
      <c r="AD35" s="59" t="str">
        <f>IF(AND('Prioritized Approach Milestones'!C35="No",'Prioritized Approach Milestones'!F35=""),IF('Prioritized Approach Milestones'!B35=3,"ERROR 2","N/A"),"CORRECT")</f>
        <v>CORRECT</v>
      </c>
      <c r="AE35" s="59" t="str">
        <f>IF(AND('Prioritized Approach Milestones'!C35="No",'Prioritized Approach Milestones'!F35=""),IF('Prioritized Approach Milestones'!B35=4,"ERROR 2","N/A"),"CORRECT")</f>
        <v>CORRECT</v>
      </c>
      <c r="AF35" s="59" t="str">
        <f>IF(AND('Prioritized Approach Milestones'!C35="No",'Prioritized Approach Milestones'!F35=""),IF('Prioritized Approach Milestones'!B35=5,"ERROR 2","N/A"),"CORRECT")</f>
        <v>CORRECT</v>
      </c>
      <c r="AG35" s="68" t="str">
        <f>IF(AND('Prioritized Approach Milestones'!C35="No",'Prioritized Approach Milestones'!F35=""),IF('Prioritized Approach Milestones'!B35=6,"ERROR 2","N/A"),"CORRECT")</f>
        <v>CORRECT</v>
      </c>
    </row>
    <row r="36" spans="1:33">
      <c r="A36" s="74">
        <f>COUNTIFS('Prioritized Approach Milestones'!B36,"1",'Prioritized Approach Milestones'!C36,"yes")</f>
        <v>0</v>
      </c>
      <c r="B36" s="79">
        <f>COUNTIFS('Prioritized Approach Milestones'!B36,"2",'Prioritized Approach Milestones'!C36,"yes")</f>
        <v>0</v>
      </c>
      <c r="C36" s="75">
        <f>COUNTIFS('Prioritized Approach Milestones'!B36,"3",'Prioritized Approach Milestones'!C36,"yes")</f>
        <v>0</v>
      </c>
      <c r="D36" s="76">
        <f>COUNTIFS('Prioritized Approach Milestones'!B36,"4",'Prioritized Approach Milestones'!C36,"yes")</f>
        <v>0</v>
      </c>
      <c r="E36" s="77">
        <f>COUNTIFS('Prioritized Approach Milestones'!B36,"5",'Prioritized Approach Milestones'!C36,"yes")</f>
        <v>0</v>
      </c>
      <c r="F36" s="78">
        <f>COUNTIFS('Prioritized Approach Milestones'!B36,"6",'Prioritized Approach Milestones'!C36,"yes")</f>
        <v>0</v>
      </c>
      <c r="G36" s="234">
        <f t="shared" si="0"/>
        <v>0</v>
      </c>
      <c r="H36" s="145">
        <f>COUNTIFS('Prioritized Approach Milestones'!B36,"1",'Prioritized Approach Milestones'!C36,"N/A")</f>
        <v>0</v>
      </c>
      <c r="I36" s="145">
        <f>COUNTIFS('Prioritized Approach Milestones'!B36,"2",'Prioritized Approach Milestones'!C36,"N/A")</f>
        <v>0</v>
      </c>
      <c r="J36" s="145">
        <f>COUNTIFS('Prioritized Approach Milestones'!B36,"3",'Prioritized Approach Milestones'!C36,"N/A")</f>
        <v>0</v>
      </c>
      <c r="K36" s="145">
        <f>COUNTIFS('Prioritized Approach Milestones'!B36,"4",'Prioritized Approach Milestones'!C36,"N/A")</f>
        <v>0</v>
      </c>
      <c r="L36" s="145">
        <f>COUNTIFS('Prioritized Approach Milestones'!B36,"5",'Prioritized Approach Milestones'!C36,"N/A")</f>
        <v>0</v>
      </c>
      <c r="M36" s="145">
        <f>COUNTIFS('Prioritized Approach Milestones'!B36,"6",'Prioritized Approach Milestones'!C36,"N/A")</f>
        <v>0</v>
      </c>
      <c r="N36">
        <f t="shared" si="1"/>
        <v>0</v>
      </c>
      <c r="O36" s="238"/>
      <c r="P36" s="65" t="str">
        <f>IF('Prioritized Approach Milestones'!$B36=1,'Prioritized Approach Milestones'!$F36,"")</f>
        <v/>
      </c>
      <c r="Q36" s="65">
        <f>IF('Prioritized Approach Milestones'!$B36=2,'Prioritized Approach Milestones'!$F36,"")</f>
        <v>0</v>
      </c>
      <c r="R36" s="65" t="str">
        <f>IF('Prioritized Approach Milestones'!$B36=3,'Prioritized Approach Milestones'!$F36,"")</f>
        <v/>
      </c>
      <c r="S36" s="65" t="str">
        <f>IF('Prioritized Approach Milestones'!$B36=4,'Prioritized Approach Milestones'!$F36,"")</f>
        <v/>
      </c>
      <c r="T36" s="65" t="str">
        <f>IF('Prioritized Approach Milestones'!$B36=5,'Prioritized Approach Milestones'!$F36,"")</f>
        <v/>
      </c>
      <c r="U36" s="66" t="str">
        <f>IF('Prioritized Approach Milestones'!$B36=6,'Prioritized Approach Milestones'!$F36,"")</f>
        <v/>
      </c>
      <c r="V36" s="67" t="str">
        <f>IF(AND('Prioritized Approach Milestones'!C36="Yes",'Prioritized Approach Milestones'!F36=""),"CORRECT",IF('Prioritized Approach Milestones'!C36="No","CORRECT",IF('Prioritized Approach Milestones'!B36=1,"ERROR 1","N/A")))</f>
        <v>N/A</v>
      </c>
      <c r="W36" s="67" t="str">
        <f>IF(AND('Prioritized Approach Milestones'!C36="Yes",'Prioritized Approach Milestones'!F36=""),"CORRECT",IF('Prioritized Approach Milestones'!C36="No","CORRECT",IF('Prioritized Approach Milestones'!B36=2,"ERROR 1","N/A")))</f>
        <v>ERROR 1</v>
      </c>
      <c r="X36" s="67" t="str">
        <f>IF(AND('Prioritized Approach Milestones'!C36="Yes",'Prioritized Approach Milestones'!F36=""),"CORRECT",IF('Prioritized Approach Milestones'!C36="No","CORRECT",IF('Prioritized Approach Milestones'!B36=3,"ERROR 1","N/A")))</f>
        <v>N/A</v>
      </c>
      <c r="Y36" s="67" t="str">
        <f>IF(AND('Prioritized Approach Milestones'!C36="Yes",'Prioritized Approach Milestones'!F36=""),"CORRECT",IF('Prioritized Approach Milestones'!C36="No","CORRECT",IF('Prioritized Approach Milestones'!B36=4,"ERROR 1","N/A")))</f>
        <v>N/A</v>
      </c>
      <c r="Z36" s="67" t="str">
        <f>IF(AND('Prioritized Approach Milestones'!C36="Yes",'Prioritized Approach Milestones'!F36=""),"CORRECT",IF('Prioritized Approach Milestones'!C36="No","CORRECT",IF('Prioritized Approach Milestones'!B36=5,"ERROR 1","N/A")))</f>
        <v>N/A</v>
      </c>
      <c r="AA36" s="67" t="str">
        <f>IF(AND('Prioritized Approach Milestones'!C36="Yes",'Prioritized Approach Milestones'!F36=""),"CORRECT",IF('Prioritized Approach Milestones'!C36="No","CORRECT",IF('Prioritized Approach Milestones'!B36=6,"ERROR 1","N/A")))</f>
        <v>N/A</v>
      </c>
      <c r="AB36" s="59" t="str">
        <f>IF(AND('Prioritized Approach Milestones'!C36="No",'Prioritized Approach Milestones'!F36=""),IF('Prioritized Approach Milestones'!B36=1,"ERROR 2","N/A"),"CORRECT")</f>
        <v>CORRECT</v>
      </c>
      <c r="AC36" s="59" t="str">
        <f>IF(AND('Prioritized Approach Milestones'!C36="No",'Prioritized Approach Milestones'!F36=""),IF('Prioritized Approach Milestones'!B36=2,"ERROR 2","N/A"),"CORRECT")</f>
        <v>CORRECT</v>
      </c>
      <c r="AD36" s="59" t="str">
        <f>IF(AND('Prioritized Approach Milestones'!C36="No",'Prioritized Approach Milestones'!F36=""),IF('Prioritized Approach Milestones'!B36=3,"ERROR 2","N/A"),"CORRECT")</f>
        <v>CORRECT</v>
      </c>
      <c r="AE36" s="59" t="str">
        <f>IF(AND('Prioritized Approach Milestones'!C36="No",'Prioritized Approach Milestones'!F36=""),IF('Prioritized Approach Milestones'!B36=4,"ERROR 2","N/A"),"CORRECT")</f>
        <v>CORRECT</v>
      </c>
      <c r="AF36" s="59" t="str">
        <f>IF(AND('Prioritized Approach Milestones'!C36="No",'Prioritized Approach Milestones'!F36=""),IF('Prioritized Approach Milestones'!B36=5,"ERROR 2","N/A"),"CORRECT")</f>
        <v>CORRECT</v>
      </c>
      <c r="AG36" s="68" t="str">
        <f>IF(AND('Prioritized Approach Milestones'!C36="No",'Prioritized Approach Milestones'!F36=""),IF('Prioritized Approach Milestones'!B36=6,"ERROR 2","N/A"),"CORRECT")</f>
        <v>CORRECT</v>
      </c>
    </row>
    <row r="37" spans="1:33">
      <c r="A37" s="74">
        <f>COUNTIFS('Prioritized Approach Milestones'!B37,"1",'Prioritized Approach Milestones'!C37,"yes")</f>
        <v>0</v>
      </c>
      <c r="B37" s="79">
        <f>COUNTIFS('Prioritized Approach Milestones'!B37,"2",'Prioritized Approach Milestones'!C37,"yes")</f>
        <v>0</v>
      </c>
      <c r="C37" s="75">
        <f>COUNTIFS('Prioritized Approach Milestones'!B37,"3",'Prioritized Approach Milestones'!C37,"yes")</f>
        <v>0</v>
      </c>
      <c r="D37" s="76">
        <f>COUNTIFS('Prioritized Approach Milestones'!B37,"4",'Prioritized Approach Milestones'!C37,"yes")</f>
        <v>0</v>
      </c>
      <c r="E37" s="77">
        <f>COUNTIFS('Prioritized Approach Milestones'!B37,"5",'Prioritized Approach Milestones'!C37,"yes")</f>
        <v>0</v>
      </c>
      <c r="F37" s="78">
        <f>COUNTIFS('Prioritized Approach Milestones'!B37,"6",'Prioritized Approach Milestones'!C37,"yes")</f>
        <v>0</v>
      </c>
      <c r="G37" s="234">
        <f t="shared" ref="G37:G68" si="2">SUM(A37:F37)</f>
        <v>0</v>
      </c>
      <c r="H37" s="145">
        <f>COUNTIFS('Prioritized Approach Milestones'!B37,"1",'Prioritized Approach Milestones'!C37,"N/A")</f>
        <v>0</v>
      </c>
      <c r="I37" s="145">
        <f>COUNTIFS('Prioritized Approach Milestones'!B37,"2",'Prioritized Approach Milestones'!C37,"N/A")</f>
        <v>0</v>
      </c>
      <c r="J37" s="145">
        <f>COUNTIFS('Prioritized Approach Milestones'!B37,"3",'Prioritized Approach Milestones'!C37,"N/A")</f>
        <v>0</v>
      </c>
      <c r="K37" s="145">
        <f>COUNTIFS('Prioritized Approach Milestones'!B37,"4",'Prioritized Approach Milestones'!C37,"N/A")</f>
        <v>0</v>
      </c>
      <c r="L37" s="145">
        <f>COUNTIFS('Prioritized Approach Milestones'!B37,"5",'Prioritized Approach Milestones'!C37,"N/A")</f>
        <v>0</v>
      </c>
      <c r="M37" s="145">
        <f>COUNTIFS('Prioritized Approach Milestones'!B37,"6",'Prioritized Approach Milestones'!C37,"N/A")</f>
        <v>0</v>
      </c>
      <c r="N37">
        <f t="shared" si="1"/>
        <v>0</v>
      </c>
      <c r="O37" s="238"/>
      <c r="P37" s="65" t="str">
        <f>IF('Prioritized Approach Milestones'!$B37=1,'Prioritized Approach Milestones'!$F37,"")</f>
        <v/>
      </c>
      <c r="Q37" s="65">
        <f>IF('Prioritized Approach Milestones'!$B37=2,'Prioritized Approach Milestones'!$F37,"")</f>
        <v>0</v>
      </c>
      <c r="R37" s="65" t="str">
        <f>IF('Prioritized Approach Milestones'!$B37=3,'Prioritized Approach Milestones'!$F37,"")</f>
        <v/>
      </c>
      <c r="S37" s="65" t="str">
        <f>IF('Prioritized Approach Milestones'!$B37=4,'Prioritized Approach Milestones'!$F37,"")</f>
        <v/>
      </c>
      <c r="T37" s="65" t="str">
        <f>IF('Prioritized Approach Milestones'!$B37=5,'Prioritized Approach Milestones'!$F37,"")</f>
        <v/>
      </c>
      <c r="U37" s="66" t="str">
        <f>IF('Prioritized Approach Milestones'!$B37=6,'Prioritized Approach Milestones'!$F37,"")</f>
        <v/>
      </c>
      <c r="V37" s="67" t="str">
        <f>IF(AND('Prioritized Approach Milestones'!C37="Yes",'Prioritized Approach Milestones'!F37=""),"CORRECT",IF('Prioritized Approach Milestones'!C37="No","CORRECT",IF('Prioritized Approach Milestones'!B37=1,"ERROR 1","N/A")))</f>
        <v>N/A</v>
      </c>
      <c r="W37" s="67" t="str">
        <f>IF(AND('Prioritized Approach Milestones'!C37="Yes",'Prioritized Approach Milestones'!F37=""),"CORRECT",IF('Prioritized Approach Milestones'!C37="No","CORRECT",IF('Prioritized Approach Milestones'!B37=2,"ERROR 1","N/A")))</f>
        <v>ERROR 1</v>
      </c>
      <c r="X37" s="67" t="str">
        <f>IF(AND('Prioritized Approach Milestones'!C37="Yes",'Prioritized Approach Milestones'!F37=""),"CORRECT",IF('Prioritized Approach Milestones'!C37="No","CORRECT",IF('Prioritized Approach Milestones'!B37=3,"ERROR 1","N/A")))</f>
        <v>N/A</v>
      </c>
      <c r="Y37" s="67" t="str">
        <f>IF(AND('Prioritized Approach Milestones'!C37="Yes",'Prioritized Approach Milestones'!F37=""),"CORRECT",IF('Prioritized Approach Milestones'!C37="No","CORRECT",IF('Prioritized Approach Milestones'!B37=4,"ERROR 1","N/A")))</f>
        <v>N/A</v>
      </c>
      <c r="Z37" s="67" t="str">
        <f>IF(AND('Prioritized Approach Milestones'!C37="Yes",'Prioritized Approach Milestones'!F37=""),"CORRECT",IF('Prioritized Approach Milestones'!C37="No","CORRECT",IF('Prioritized Approach Milestones'!B37=5,"ERROR 1","N/A")))</f>
        <v>N/A</v>
      </c>
      <c r="AA37" s="67" t="str">
        <f>IF(AND('Prioritized Approach Milestones'!C37="Yes",'Prioritized Approach Milestones'!F37=""),"CORRECT",IF('Prioritized Approach Milestones'!C37="No","CORRECT",IF('Prioritized Approach Milestones'!B37=6,"ERROR 1","N/A")))</f>
        <v>N/A</v>
      </c>
      <c r="AB37" s="59" t="str">
        <f>IF(AND('Prioritized Approach Milestones'!C37="No",'Prioritized Approach Milestones'!F37=""),IF('Prioritized Approach Milestones'!B37=1,"ERROR 2","N/A"),"CORRECT")</f>
        <v>CORRECT</v>
      </c>
      <c r="AC37" s="59" t="str">
        <f>IF(AND('Prioritized Approach Milestones'!C37="No",'Prioritized Approach Milestones'!F37=""),IF('Prioritized Approach Milestones'!B37=2,"ERROR 2","N/A"),"CORRECT")</f>
        <v>CORRECT</v>
      </c>
      <c r="AD37" s="59" t="str">
        <f>IF(AND('Prioritized Approach Milestones'!C37="No",'Prioritized Approach Milestones'!F37=""),IF('Prioritized Approach Milestones'!B37=3,"ERROR 2","N/A"),"CORRECT")</f>
        <v>CORRECT</v>
      </c>
      <c r="AE37" s="59" t="str">
        <f>IF(AND('Prioritized Approach Milestones'!C37="No",'Prioritized Approach Milestones'!F37=""),IF('Prioritized Approach Milestones'!B37=4,"ERROR 2","N/A"),"CORRECT")</f>
        <v>CORRECT</v>
      </c>
      <c r="AF37" s="59" t="str">
        <f>IF(AND('Prioritized Approach Milestones'!C37="No",'Prioritized Approach Milestones'!F37=""),IF('Prioritized Approach Milestones'!B37=5,"ERROR 2","N/A"),"CORRECT")</f>
        <v>CORRECT</v>
      </c>
      <c r="AG37" s="68" t="str">
        <f>IF(AND('Prioritized Approach Milestones'!C37="No",'Prioritized Approach Milestones'!F37=""),IF('Prioritized Approach Milestones'!B37=6,"ERROR 2","N/A"),"CORRECT")</f>
        <v>CORRECT</v>
      </c>
    </row>
    <row r="38" spans="1:33">
      <c r="A38" s="74">
        <f>COUNTIFS('Prioritized Approach Milestones'!B38,"1",'Prioritized Approach Milestones'!C38,"yes")</f>
        <v>0</v>
      </c>
      <c r="B38" s="79">
        <f>COUNTIFS('Prioritized Approach Milestones'!B38,"2",'Prioritized Approach Milestones'!C38,"yes")</f>
        <v>0</v>
      </c>
      <c r="C38" s="75">
        <f>COUNTIFS('Prioritized Approach Milestones'!B38,"3",'Prioritized Approach Milestones'!C38,"yes")</f>
        <v>0</v>
      </c>
      <c r="D38" s="76">
        <f>COUNTIFS('Prioritized Approach Milestones'!B38,"4",'Prioritized Approach Milestones'!C38,"yes")</f>
        <v>0</v>
      </c>
      <c r="E38" s="77">
        <f>COUNTIFS('Prioritized Approach Milestones'!B38,"5",'Prioritized Approach Milestones'!C38,"yes")</f>
        <v>0</v>
      </c>
      <c r="F38" s="78">
        <f>COUNTIFS('Prioritized Approach Milestones'!B38,"6",'Prioritized Approach Milestones'!C38,"yes")</f>
        <v>0</v>
      </c>
      <c r="G38" s="234">
        <f t="shared" si="2"/>
        <v>0</v>
      </c>
      <c r="H38" s="145">
        <f>COUNTIFS('Prioritized Approach Milestones'!B38,"1",'Prioritized Approach Milestones'!C38,"N/A")</f>
        <v>0</v>
      </c>
      <c r="I38" s="145">
        <f>COUNTIFS('Prioritized Approach Milestones'!B38,"2",'Prioritized Approach Milestones'!C38,"N/A")</f>
        <v>0</v>
      </c>
      <c r="J38" s="145">
        <f>COUNTIFS('Prioritized Approach Milestones'!B38,"3",'Prioritized Approach Milestones'!C38,"N/A")</f>
        <v>0</v>
      </c>
      <c r="K38" s="145">
        <f>COUNTIFS('Prioritized Approach Milestones'!B38,"4",'Prioritized Approach Milestones'!C38,"N/A")</f>
        <v>0</v>
      </c>
      <c r="L38" s="145">
        <f>COUNTIFS('Prioritized Approach Milestones'!B38,"5",'Prioritized Approach Milestones'!C38,"N/A")</f>
        <v>0</v>
      </c>
      <c r="M38" s="145">
        <f>COUNTIFS('Prioritized Approach Milestones'!B38,"6",'Prioritized Approach Milestones'!C38,"N/A")</f>
        <v>0</v>
      </c>
      <c r="N38">
        <f t="shared" si="1"/>
        <v>0</v>
      </c>
      <c r="O38" s="238"/>
      <c r="P38" s="65" t="str">
        <f>IF('Prioritized Approach Milestones'!$B38=1,'Prioritized Approach Milestones'!$F38,"")</f>
        <v/>
      </c>
      <c r="Q38" s="65" t="str">
        <f>IF('Prioritized Approach Milestones'!$B38=2,'Prioritized Approach Milestones'!$F38,"")</f>
        <v/>
      </c>
      <c r="R38" s="65">
        <f>IF('Prioritized Approach Milestones'!$B38=3,'Prioritized Approach Milestones'!$F38,"")</f>
        <v>0</v>
      </c>
      <c r="S38" s="65" t="str">
        <f>IF('Prioritized Approach Milestones'!$B38=4,'Prioritized Approach Milestones'!$F38,"")</f>
        <v/>
      </c>
      <c r="T38" s="65" t="str">
        <f>IF('Prioritized Approach Milestones'!$B38=5,'Prioritized Approach Milestones'!$F38,"")</f>
        <v/>
      </c>
      <c r="U38" s="66" t="str">
        <f>IF('Prioritized Approach Milestones'!$B38=6,'Prioritized Approach Milestones'!$F38,"")</f>
        <v/>
      </c>
      <c r="V38" s="67" t="str">
        <f>IF(AND('Prioritized Approach Milestones'!C38="Yes",'Prioritized Approach Milestones'!F38=""),"CORRECT",IF('Prioritized Approach Milestones'!C38="No","CORRECT",IF('Prioritized Approach Milestones'!B38=1,"ERROR 1","N/A")))</f>
        <v>N/A</v>
      </c>
      <c r="W38" s="67" t="str">
        <f>IF(AND('Prioritized Approach Milestones'!C38="Yes",'Prioritized Approach Milestones'!F38=""),"CORRECT",IF('Prioritized Approach Milestones'!C38="No","CORRECT",IF('Prioritized Approach Milestones'!B38=2,"ERROR 1","N/A")))</f>
        <v>N/A</v>
      </c>
      <c r="X38" s="67" t="str">
        <f>IF(AND('Prioritized Approach Milestones'!C38="Yes",'Prioritized Approach Milestones'!F38=""),"CORRECT",IF('Prioritized Approach Milestones'!C38="No","CORRECT",IF('Prioritized Approach Milestones'!B38=3,"ERROR 1","N/A")))</f>
        <v>ERROR 1</v>
      </c>
      <c r="Y38" s="67" t="str">
        <f>IF(AND('Prioritized Approach Milestones'!C38="Yes",'Prioritized Approach Milestones'!F38=""),"CORRECT",IF('Prioritized Approach Milestones'!C38="No","CORRECT",IF('Prioritized Approach Milestones'!B38=4,"ERROR 1","N/A")))</f>
        <v>N/A</v>
      </c>
      <c r="Z38" s="67" t="str">
        <f>IF(AND('Prioritized Approach Milestones'!C38="Yes",'Prioritized Approach Milestones'!F38=""),"CORRECT",IF('Prioritized Approach Milestones'!C38="No","CORRECT",IF('Prioritized Approach Milestones'!B38=5,"ERROR 1","N/A")))</f>
        <v>N/A</v>
      </c>
      <c r="AA38" s="67" t="str">
        <f>IF(AND('Prioritized Approach Milestones'!C38="Yes",'Prioritized Approach Milestones'!F38=""),"CORRECT",IF('Prioritized Approach Milestones'!C38="No","CORRECT",IF('Prioritized Approach Milestones'!B38=6,"ERROR 1","N/A")))</f>
        <v>N/A</v>
      </c>
      <c r="AB38" s="59" t="str">
        <f>IF(AND('Prioritized Approach Milestones'!C38="No",'Prioritized Approach Milestones'!F38=""),IF('Prioritized Approach Milestones'!B38=1,"ERROR 2","N/A"),"CORRECT")</f>
        <v>CORRECT</v>
      </c>
      <c r="AC38" s="59" t="str">
        <f>IF(AND('Prioritized Approach Milestones'!C38="No",'Prioritized Approach Milestones'!F38=""),IF('Prioritized Approach Milestones'!B38=2,"ERROR 2","N/A"),"CORRECT")</f>
        <v>CORRECT</v>
      </c>
      <c r="AD38" s="59" t="str">
        <f>IF(AND('Prioritized Approach Milestones'!C38="No",'Prioritized Approach Milestones'!F38=""),IF('Prioritized Approach Milestones'!B38=3,"ERROR 2","N/A"),"CORRECT")</f>
        <v>CORRECT</v>
      </c>
      <c r="AE38" s="59" t="str">
        <f>IF(AND('Prioritized Approach Milestones'!C38="No",'Prioritized Approach Milestones'!F38=""),IF('Prioritized Approach Milestones'!B38=4,"ERROR 2","N/A"),"CORRECT")</f>
        <v>CORRECT</v>
      </c>
      <c r="AF38" s="59" t="str">
        <f>IF(AND('Prioritized Approach Milestones'!C38="No",'Prioritized Approach Milestones'!F38=""),IF('Prioritized Approach Milestones'!B38=5,"ERROR 2","N/A"),"CORRECT")</f>
        <v>CORRECT</v>
      </c>
      <c r="AG38" s="68" t="str">
        <f>IF(AND('Prioritized Approach Milestones'!C38="No",'Prioritized Approach Milestones'!F38=""),IF('Prioritized Approach Milestones'!B38=6,"ERROR 2","N/A"),"CORRECT")</f>
        <v>CORRECT</v>
      </c>
    </row>
    <row r="39" spans="1:33">
      <c r="A39" s="74">
        <f>COUNTIFS('Prioritized Approach Milestones'!B39,"1",'Prioritized Approach Milestones'!C39,"yes")</f>
        <v>0</v>
      </c>
      <c r="B39" s="79">
        <f>COUNTIFS('Prioritized Approach Milestones'!B39,"2",'Prioritized Approach Milestones'!C39,"yes")</f>
        <v>0</v>
      </c>
      <c r="C39" s="75">
        <f>COUNTIFS('Prioritized Approach Milestones'!B39,"3",'Prioritized Approach Milestones'!C39,"yes")</f>
        <v>0</v>
      </c>
      <c r="D39" s="76">
        <f>COUNTIFS('Prioritized Approach Milestones'!B39,"4",'Prioritized Approach Milestones'!C39,"yes")</f>
        <v>0</v>
      </c>
      <c r="E39" s="77">
        <f>COUNTIFS('Prioritized Approach Milestones'!B39,"5",'Prioritized Approach Milestones'!C39,"yes")</f>
        <v>0</v>
      </c>
      <c r="F39" s="78">
        <f>COUNTIFS('Prioritized Approach Milestones'!B39,"6",'Prioritized Approach Milestones'!C39,"yes")</f>
        <v>0</v>
      </c>
      <c r="G39" s="234">
        <f t="shared" si="2"/>
        <v>0</v>
      </c>
      <c r="H39" s="145">
        <f>COUNTIFS('Prioritized Approach Milestones'!B39,"1",'Prioritized Approach Milestones'!C39,"N/A")</f>
        <v>0</v>
      </c>
      <c r="I39" s="145">
        <f>COUNTIFS('Prioritized Approach Milestones'!B39,"2",'Prioritized Approach Milestones'!C39,"N/A")</f>
        <v>0</v>
      </c>
      <c r="J39" s="145">
        <f>COUNTIFS('Prioritized Approach Milestones'!B39,"3",'Prioritized Approach Milestones'!C39,"N/A")</f>
        <v>0</v>
      </c>
      <c r="K39" s="145">
        <f>COUNTIFS('Prioritized Approach Milestones'!B39,"4",'Prioritized Approach Milestones'!C39,"N/A")</f>
        <v>0</v>
      </c>
      <c r="L39" s="145">
        <f>COUNTIFS('Prioritized Approach Milestones'!B39,"5",'Prioritized Approach Milestones'!C39,"N/A")</f>
        <v>0</v>
      </c>
      <c r="M39" s="145">
        <f>COUNTIFS('Prioritized Approach Milestones'!B39,"6",'Prioritized Approach Milestones'!C39,"N/A")</f>
        <v>0</v>
      </c>
      <c r="N39">
        <f t="shared" si="1"/>
        <v>0</v>
      </c>
      <c r="O39" s="238"/>
      <c r="P39" s="65" t="str">
        <f>IF('Prioritized Approach Milestones'!$B39=1,'Prioritized Approach Milestones'!$F39,"")</f>
        <v/>
      </c>
      <c r="Q39" s="65" t="str">
        <f>IF('Prioritized Approach Milestones'!$B39=2,'Prioritized Approach Milestones'!$F39,"")</f>
        <v/>
      </c>
      <c r="R39" s="65" t="str">
        <f>IF('Prioritized Approach Milestones'!$B39=3,'Prioritized Approach Milestones'!$F39,"")</f>
        <v/>
      </c>
      <c r="S39" s="65" t="str">
        <f>IF('Prioritized Approach Milestones'!$B39=4,'Prioritized Approach Milestones'!$F39,"")</f>
        <v/>
      </c>
      <c r="T39" s="65" t="str">
        <f>IF('Prioritized Approach Milestones'!$B39=5,'Prioritized Approach Milestones'!$F39,"")</f>
        <v/>
      </c>
      <c r="U39" s="66" t="str">
        <f>IF('Prioritized Approach Milestones'!$B39=6,'Prioritized Approach Milestones'!$F39,"")</f>
        <v/>
      </c>
      <c r="V39" s="67" t="str">
        <f>IF(AND('Prioritized Approach Milestones'!C39="Yes",'Prioritized Approach Milestones'!F39=""),"CORRECT",IF('Prioritized Approach Milestones'!C39="No","CORRECT",IF('Prioritized Approach Milestones'!B39=1,"ERROR 1","N/A")))</f>
        <v>N/A</v>
      </c>
      <c r="W39" s="67" t="str">
        <f>IF(AND('Prioritized Approach Milestones'!C39="Yes",'Prioritized Approach Milestones'!F39=""),"CORRECT",IF('Prioritized Approach Milestones'!C39="No","CORRECT",IF('Prioritized Approach Milestones'!B39=2,"ERROR 1","N/A")))</f>
        <v>N/A</v>
      </c>
      <c r="X39" s="67" t="str">
        <f>IF(AND('Prioritized Approach Milestones'!C39="Yes",'Prioritized Approach Milestones'!F39=""),"CORRECT",IF('Prioritized Approach Milestones'!C39="No","CORRECT",IF('Prioritized Approach Milestones'!B39=3,"ERROR 1","N/A")))</f>
        <v>N/A</v>
      </c>
      <c r="Y39" s="67" t="str">
        <f>IF(AND('Prioritized Approach Milestones'!C39="Yes",'Prioritized Approach Milestones'!F39=""),"CORRECT",IF('Prioritized Approach Milestones'!C39="No","CORRECT",IF('Prioritized Approach Milestones'!B39=4,"ERROR 1","N/A")))</f>
        <v>N/A</v>
      </c>
      <c r="Z39" s="67" t="str">
        <f>IF(AND('Prioritized Approach Milestones'!C39="Yes",'Prioritized Approach Milestones'!F39=""),"CORRECT",IF('Prioritized Approach Milestones'!C39="No","CORRECT",IF('Prioritized Approach Milestones'!B39=5,"ERROR 1","N/A")))</f>
        <v>N/A</v>
      </c>
      <c r="AA39" s="67" t="str">
        <f>IF(AND('Prioritized Approach Milestones'!C39="Yes",'Prioritized Approach Milestones'!F39=""),"CORRECT",IF('Prioritized Approach Milestones'!C39="No","CORRECT",IF('Prioritized Approach Milestones'!B39=6,"ERROR 1","N/A")))</f>
        <v>N/A</v>
      </c>
      <c r="AB39" s="59" t="str">
        <f>IF(AND('Prioritized Approach Milestones'!C39="No",'Prioritized Approach Milestones'!F39=""),IF('Prioritized Approach Milestones'!B39=1,"ERROR 2","N/A"),"CORRECT")</f>
        <v>CORRECT</v>
      </c>
      <c r="AC39" s="59" t="str">
        <f>IF(AND('Prioritized Approach Milestones'!C39="No",'Prioritized Approach Milestones'!F39=""),IF('Prioritized Approach Milestones'!B39=2,"ERROR 2","N/A"),"CORRECT")</f>
        <v>CORRECT</v>
      </c>
      <c r="AD39" s="59" t="str">
        <f>IF(AND('Prioritized Approach Milestones'!C39="No",'Prioritized Approach Milestones'!F39=""),IF('Prioritized Approach Milestones'!B39=3,"ERROR 2","N/A"),"CORRECT")</f>
        <v>CORRECT</v>
      </c>
      <c r="AE39" s="59" t="str">
        <f>IF(AND('Prioritized Approach Milestones'!C39="No",'Prioritized Approach Milestones'!F39=""),IF('Prioritized Approach Milestones'!B39=4,"ERROR 2","N/A"),"CORRECT")</f>
        <v>CORRECT</v>
      </c>
      <c r="AF39" s="59" t="str">
        <f>IF(AND('Prioritized Approach Milestones'!C39="No",'Prioritized Approach Milestones'!F39=""),IF('Prioritized Approach Milestones'!B39=5,"ERROR 2","N/A"),"CORRECT")</f>
        <v>CORRECT</v>
      </c>
      <c r="AG39" s="68" t="str">
        <f>IF(AND('Prioritized Approach Milestones'!C39="No",'Prioritized Approach Milestones'!F39=""),IF('Prioritized Approach Milestones'!B39=6,"ERROR 2","N/A"),"CORRECT")</f>
        <v>CORRECT</v>
      </c>
    </row>
    <row r="40" spans="1:33">
      <c r="A40" s="74">
        <f>COUNTIFS('Prioritized Approach Milestones'!B40,"1",'Prioritized Approach Milestones'!C40,"yes")</f>
        <v>0</v>
      </c>
      <c r="B40" s="79">
        <f>COUNTIFS('Prioritized Approach Milestones'!B40,"2",'Prioritized Approach Milestones'!C40,"yes")</f>
        <v>0</v>
      </c>
      <c r="C40" s="75">
        <f>COUNTIFS('Prioritized Approach Milestones'!B40,"3",'Prioritized Approach Milestones'!C40,"yes")</f>
        <v>0</v>
      </c>
      <c r="D40" s="76">
        <f>COUNTIFS('Prioritized Approach Milestones'!B40,"4",'Prioritized Approach Milestones'!C40,"yes")</f>
        <v>0</v>
      </c>
      <c r="E40" s="77">
        <f>COUNTIFS('Prioritized Approach Milestones'!B40,"5",'Prioritized Approach Milestones'!C40,"yes")</f>
        <v>0</v>
      </c>
      <c r="F40" s="78">
        <f>COUNTIFS('Prioritized Approach Milestones'!B40,"6",'Prioritized Approach Milestones'!C40,"yes")</f>
        <v>0</v>
      </c>
      <c r="G40" s="234">
        <f t="shared" si="2"/>
        <v>0</v>
      </c>
      <c r="H40" s="145">
        <f>COUNTIFS('Prioritized Approach Milestones'!B40,"1",'Prioritized Approach Milestones'!C40,"N/A")</f>
        <v>0</v>
      </c>
      <c r="I40" s="145">
        <f>COUNTIFS('Prioritized Approach Milestones'!B40,"2",'Prioritized Approach Milestones'!C40,"N/A")</f>
        <v>0</v>
      </c>
      <c r="J40" s="145">
        <f>COUNTIFS('Prioritized Approach Milestones'!B40,"3",'Prioritized Approach Milestones'!C40,"N/A")</f>
        <v>0</v>
      </c>
      <c r="K40" s="145">
        <f>COUNTIFS('Prioritized Approach Milestones'!B40,"4",'Prioritized Approach Milestones'!C40,"N/A")</f>
        <v>0</v>
      </c>
      <c r="L40" s="145">
        <f>COUNTIFS('Prioritized Approach Milestones'!B40,"5",'Prioritized Approach Milestones'!C40,"N/A")</f>
        <v>0</v>
      </c>
      <c r="M40" s="145">
        <f>COUNTIFS('Prioritized Approach Milestones'!B40,"6",'Prioritized Approach Milestones'!C40,"N/A")</f>
        <v>0</v>
      </c>
      <c r="N40">
        <f t="shared" si="1"/>
        <v>0</v>
      </c>
      <c r="O40" s="238"/>
      <c r="P40" s="65">
        <f>IF('Prioritized Approach Milestones'!$B40=1,'Prioritized Approach Milestones'!$F40,"")</f>
        <v>0</v>
      </c>
      <c r="Q40" s="65" t="str">
        <f>IF('Prioritized Approach Milestones'!$B40=2,'Prioritized Approach Milestones'!$F40,"")</f>
        <v/>
      </c>
      <c r="R40" s="65" t="str">
        <f>IF('Prioritized Approach Milestones'!$B40=3,'Prioritized Approach Milestones'!$F40,"")</f>
        <v/>
      </c>
      <c r="S40" s="65" t="str">
        <f>IF('Prioritized Approach Milestones'!$B40=4,'Prioritized Approach Milestones'!$F40,"")</f>
        <v/>
      </c>
      <c r="T40" s="65" t="str">
        <f>IF('Prioritized Approach Milestones'!$B40=5,'Prioritized Approach Milestones'!$F40,"")</f>
        <v/>
      </c>
      <c r="U40" s="66" t="str">
        <f>IF('Prioritized Approach Milestones'!$B40=6,'Prioritized Approach Milestones'!$F40,"")</f>
        <v/>
      </c>
      <c r="V40" s="67" t="str">
        <f>IF(AND('Prioritized Approach Milestones'!C40="Yes",'Prioritized Approach Milestones'!F40=""),"CORRECT",IF('Prioritized Approach Milestones'!C40="No","CORRECT",IF('Prioritized Approach Milestones'!B40=1,"ERROR 1","N/A")))</f>
        <v>ERROR 1</v>
      </c>
      <c r="W40" s="67" t="str">
        <f>IF(AND('Prioritized Approach Milestones'!C40="Yes",'Prioritized Approach Milestones'!F40=""),"CORRECT",IF('Prioritized Approach Milestones'!C40="No","CORRECT",IF('Prioritized Approach Milestones'!B40=2,"ERROR 1","N/A")))</f>
        <v>N/A</v>
      </c>
      <c r="X40" s="67" t="str">
        <f>IF(AND('Prioritized Approach Milestones'!C40="Yes",'Prioritized Approach Milestones'!F40=""),"CORRECT",IF('Prioritized Approach Milestones'!C40="No","CORRECT",IF('Prioritized Approach Milestones'!B40=3,"ERROR 1","N/A")))</f>
        <v>N/A</v>
      </c>
      <c r="Y40" s="67" t="str">
        <f>IF(AND('Prioritized Approach Milestones'!C40="Yes",'Prioritized Approach Milestones'!F40=""),"CORRECT",IF('Prioritized Approach Milestones'!C40="No","CORRECT",IF('Prioritized Approach Milestones'!B40=4,"ERROR 1","N/A")))</f>
        <v>N/A</v>
      </c>
      <c r="Z40" s="67" t="str">
        <f>IF(AND('Prioritized Approach Milestones'!C40="Yes",'Prioritized Approach Milestones'!F40=""),"CORRECT",IF('Prioritized Approach Milestones'!C40="No","CORRECT",IF('Prioritized Approach Milestones'!B40=5,"ERROR 1","N/A")))</f>
        <v>N/A</v>
      </c>
      <c r="AA40" s="67" t="str">
        <f>IF(AND('Prioritized Approach Milestones'!C40="Yes",'Prioritized Approach Milestones'!F40=""),"CORRECT",IF('Prioritized Approach Milestones'!C40="No","CORRECT",IF('Prioritized Approach Milestones'!B40=6,"ERROR 1","N/A")))</f>
        <v>N/A</v>
      </c>
      <c r="AB40" s="59" t="str">
        <f>IF(AND('Prioritized Approach Milestones'!C40="No",'Prioritized Approach Milestones'!F40=""),IF('Prioritized Approach Milestones'!B40=1,"ERROR 2","N/A"),"CORRECT")</f>
        <v>CORRECT</v>
      </c>
      <c r="AC40" s="59" t="str">
        <f>IF(AND('Prioritized Approach Milestones'!C40="No",'Prioritized Approach Milestones'!F40=""),IF('Prioritized Approach Milestones'!B40=2,"ERROR 2","N/A"),"CORRECT")</f>
        <v>CORRECT</v>
      </c>
      <c r="AD40" s="59" t="str">
        <f>IF(AND('Prioritized Approach Milestones'!C40="No",'Prioritized Approach Milestones'!F40=""),IF('Prioritized Approach Milestones'!B40=3,"ERROR 2","N/A"),"CORRECT")</f>
        <v>CORRECT</v>
      </c>
      <c r="AE40" s="59" t="str">
        <f>IF(AND('Prioritized Approach Milestones'!C40="No",'Prioritized Approach Milestones'!F40=""),IF('Prioritized Approach Milestones'!B40=4,"ERROR 2","N/A"),"CORRECT")</f>
        <v>CORRECT</v>
      </c>
      <c r="AF40" s="59" t="str">
        <f>IF(AND('Prioritized Approach Milestones'!C40="No",'Prioritized Approach Milestones'!F40=""),IF('Prioritized Approach Milestones'!B40=5,"ERROR 2","N/A"),"CORRECT")</f>
        <v>CORRECT</v>
      </c>
      <c r="AG40" s="68" t="str">
        <f>IF(AND('Prioritized Approach Milestones'!C40="No",'Prioritized Approach Milestones'!F40=""),IF('Prioritized Approach Milestones'!B40=6,"ERROR 2","N/A"),"CORRECT")</f>
        <v>CORRECT</v>
      </c>
    </row>
    <row r="41" spans="1:33">
      <c r="A41" s="74">
        <f>COUNTIFS('Prioritized Approach Milestones'!B41,"1",'Prioritized Approach Milestones'!C41,"yes")</f>
        <v>0</v>
      </c>
      <c r="B41" s="79">
        <f>COUNTIFS('Prioritized Approach Milestones'!B41,"2",'Prioritized Approach Milestones'!C41,"yes")</f>
        <v>0</v>
      </c>
      <c r="C41" s="75">
        <f>COUNTIFS('Prioritized Approach Milestones'!B41,"3",'Prioritized Approach Milestones'!C41,"yes")</f>
        <v>0</v>
      </c>
      <c r="D41" s="76">
        <f>COUNTIFS('Prioritized Approach Milestones'!B41,"4",'Prioritized Approach Milestones'!C41,"yes")</f>
        <v>0</v>
      </c>
      <c r="E41" s="77">
        <f>COUNTIFS('Prioritized Approach Milestones'!B41,"5",'Prioritized Approach Milestones'!C41,"yes")</f>
        <v>0</v>
      </c>
      <c r="F41" s="78">
        <f>COUNTIFS('Prioritized Approach Milestones'!B41,"6",'Prioritized Approach Milestones'!C41,"yes")</f>
        <v>0</v>
      </c>
      <c r="G41" s="234">
        <f t="shared" si="2"/>
        <v>0</v>
      </c>
      <c r="H41" s="145">
        <f>COUNTIFS('Prioritized Approach Milestones'!B41,"1",'Prioritized Approach Milestones'!C41,"N/A")</f>
        <v>0</v>
      </c>
      <c r="I41" s="145">
        <f>COUNTIFS('Prioritized Approach Milestones'!B41,"2",'Prioritized Approach Milestones'!C41,"N/A")</f>
        <v>0</v>
      </c>
      <c r="J41" s="145">
        <f>COUNTIFS('Prioritized Approach Milestones'!B41,"3",'Prioritized Approach Milestones'!C41,"N/A")</f>
        <v>0</v>
      </c>
      <c r="K41" s="145">
        <f>COUNTIFS('Prioritized Approach Milestones'!B41,"4",'Prioritized Approach Milestones'!C41,"N/A")</f>
        <v>0</v>
      </c>
      <c r="L41" s="145">
        <f>COUNTIFS('Prioritized Approach Milestones'!B41,"5",'Prioritized Approach Milestones'!C41,"N/A")</f>
        <v>0</v>
      </c>
      <c r="M41" s="145">
        <f>COUNTIFS('Prioritized Approach Milestones'!B41,"6",'Prioritized Approach Milestones'!C41,"N/A")</f>
        <v>0</v>
      </c>
      <c r="N41">
        <f t="shared" si="1"/>
        <v>0</v>
      </c>
      <c r="O41" s="238"/>
      <c r="P41" s="65">
        <f>IF('Prioritized Approach Milestones'!$B41=1,'Prioritized Approach Milestones'!$F41,"")</f>
        <v>0</v>
      </c>
      <c r="Q41" s="65" t="str">
        <f>IF('Prioritized Approach Milestones'!$B41=2,'Prioritized Approach Milestones'!$F41,"")</f>
        <v/>
      </c>
      <c r="R41" s="65" t="str">
        <f>IF('Prioritized Approach Milestones'!$B41=3,'Prioritized Approach Milestones'!$F41,"")</f>
        <v/>
      </c>
      <c r="S41" s="65" t="str">
        <f>IF('Prioritized Approach Milestones'!$B41=4,'Prioritized Approach Milestones'!$F41,"")</f>
        <v/>
      </c>
      <c r="T41" s="65" t="str">
        <f>IF('Prioritized Approach Milestones'!$B41=5,'Prioritized Approach Milestones'!$F41,"")</f>
        <v/>
      </c>
      <c r="U41" s="66" t="str">
        <f>IF('Prioritized Approach Milestones'!$B41=6,'Prioritized Approach Milestones'!$F41,"")</f>
        <v/>
      </c>
      <c r="V41" s="67" t="str">
        <f>IF(AND('Prioritized Approach Milestones'!C41="Yes",'Prioritized Approach Milestones'!F41=""),"CORRECT",IF('Prioritized Approach Milestones'!C41="No","CORRECT",IF('Prioritized Approach Milestones'!B41=1,"ERROR 1","N/A")))</f>
        <v>ERROR 1</v>
      </c>
      <c r="W41" s="67" t="str">
        <f>IF(AND('Prioritized Approach Milestones'!C41="Yes",'Prioritized Approach Milestones'!F41=""),"CORRECT",IF('Prioritized Approach Milestones'!C41="No","CORRECT",IF('Prioritized Approach Milestones'!B41=2,"ERROR 1","N/A")))</f>
        <v>N/A</v>
      </c>
      <c r="X41" s="67" t="str">
        <f>IF(AND('Prioritized Approach Milestones'!C41="Yes",'Prioritized Approach Milestones'!F41=""),"CORRECT",IF('Prioritized Approach Milestones'!C41="No","CORRECT",IF('Prioritized Approach Milestones'!B41=3,"ERROR 1","N/A")))</f>
        <v>N/A</v>
      </c>
      <c r="Y41" s="67" t="str">
        <f>IF(AND('Prioritized Approach Milestones'!C41="Yes",'Prioritized Approach Milestones'!F41=""),"CORRECT",IF('Prioritized Approach Milestones'!C41="No","CORRECT",IF('Prioritized Approach Milestones'!B41=4,"ERROR 1","N/A")))</f>
        <v>N/A</v>
      </c>
      <c r="Z41" s="67" t="str">
        <f>IF(AND('Prioritized Approach Milestones'!C41="Yes",'Prioritized Approach Milestones'!F41=""),"CORRECT",IF('Prioritized Approach Milestones'!C41="No","CORRECT",IF('Prioritized Approach Milestones'!B41=5,"ERROR 1","N/A")))</f>
        <v>N/A</v>
      </c>
      <c r="AA41" s="67" t="str">
        <f>IF(AND('Prioritized Approach Milestones'!C41="Yes",'Prioritized Approach Milestones'!F41=""),"CORRECT",IF('Prioritized Approach Milestones'!C41="No","CORRECT",IF('Prioritized Approach Milestones'!B41=6,"ERROR 1","N/A")))</f>
        <v>N/A</v>
      </c>
      <c r="AB41" s="59" t="str">
        <f>IF(AND('Prioritized Approach Milestones'!C41="No",'Prioritized Approach Milestones'!F41=""),IF('Prioritized Approach Milestones'!B41=1,"ERROR 2","N/A"),"CORRECT")</f>
        <v>CORRECT</v>
      </c>
      <c r="AC41" s="59" t="str">
        <f>IF(AND('Prioritized Approach Milestones'!C41="No",'Prioritized Approach Milestones'!F41=""),IF('Prioritized Approach Milestones'!B41=2,"ERROR 2","N/A"),"CORRECT")</f>
        <v>CORRECT</v>
      </c>
      <c r="AD41" s="59" t="str">
        <f>IF(AND('Prioritized Approach Milestones'!C41="No",'Prioritized Approach Milestones'!F41=""),IF('Prioritized Approach Milestones'!B41=3,"ERROR 2","N/A"),"CORRECT")</f>
        <v>CORRECT</v>
      </c>
      <c r="AE41" s="59" t="str">
        <f>IF(AND('Prioritized Approach Milestones'!C41="No",'Prioritized Approach Milestones'!F41=""),IF('Prioritized Approach Milestones'!B41=4,"ERROR 2","N/A"),"CORRECT")</f>
        <v>CORRECT</v>
      </c>
      <c r="AF41" s="59" t="str">
        <f>IF(AND('Prioritized Approach Milestones'!C41="No",'Prioritized Approach Milestones'!F41=""),IF('Prioritized Approach Milestones'!B41=5,"ERROR 2","N/A"),"CORRECT")</f>
        <v>CORRECT</v>
      </c>
      <c r="AG41" s="68" t="str">
        <f>IF(AND('Prioritized Approach Milestones'!C41="No",'Prioritized Approach Milestones'!F41=""),IF('Prioritized Approach Milestones'!B41=6,"ERROR 2","N/A"),"CORRECT")</f>
        <v>CORRECT</v>
      </c>
    </row>
    <row r="42" spans="1:33">
      <c r="A42" s="74">
        <f>COUNTIFS('Prioritized Approach Milestones'!B42,"1",'Prioritized Approach Milestones'!C42,"yes")</f>
        <v>0</v>
      </c>
      <c r="B42" s="79">
        <f>COUNTIFS('Prioritized Approach Milestones'!B42,"2",'Prioritized Approach Milestones'!C42,"yes")</f>
        <v>0</v>
      </c>
      <c r="C42" s="75">
        <f>COUNTIFS('Prioritized Approach Milestones'!B42,"3",'Prioritized Approach Milestones'!C42,"yes")</f>
        <v>0</v>
      </c>
      <c r="D42" s="76">
        <f>COUNTIFS('Prioritized Approach Milestones'!B42,"4",'Prioritized Approach Milestones'!C42,"yes")</f>
        <v>0</v>
      </c>
      <c r="E42" s="77">
        <f>COUNTIFS('Prioritized Approach Milestones'!B42,"5",'Prioritized Approach Milestones'!C42,"yes")</f>
        <v>0</v>
      </c>
      <c r="F42" s="78">
        <f>COUNTIFS('Prioritized Approach Milestones'!B42,"6",'Prioritized Approach Milestones'!C42,"yes")</f>
        <v>0</v>
      </c>
      <c r="G42" s="234">
        <f t="shared" si="2"/>
        <v>0</v>
      </c>
      <c r="H42" s="145">
        <f>COUNTIFS('Prioritized Approach Milestones'!B42,"1",'Prioritized Approach Milestones'!C42,"N/A")</f>
        <v>0</v>
      </c>
      <c r="I42" s="145">
        <f>COUNTIFS('Prioritized Approach Milestones'!B42,"2",'Prioritized Approach Milestones'!C42,"N/A")</f>
        <v>0</v>
      </c>
      <c r="J42" s="145">
        <f>COUNTIFS('Prioritized Approach Milestones'!B42,"3",'Prioritized Approach Milestones'!C42,"N/A")</f>
        <v>0</v>
      </c>
      <c r="K42" s="145">
        <f>COUNTIFS('Prioritized Approach Milestones'!B42,"4",'Prioritized Approach Milestones'!C42,"N/A")</f>
        <v>0</v>
      </c>
      <c r="L42" s="145">
        <f>COUNTIFS('Prioritized Approach Milestones'!B42,"5",'Prioritized Approach Milestones'!C42,"N/A")</f>
        <v>0</v>
      </c>
      <c r="M42" s="145">
        <f>COUNTIFS('Prioritized Approach Milestones'!B42,"6",'Prioritized Approach Milestones'!C42,"N/A")</f>
        <v>0</v>
      </c>
      <c r="N42">
        <f t="shared" si="1"/>
        <v>0</v>
      </c>
      <c r="O42" s="238"/>
      <c r="P42" s="65">
        <f>IF('Prioritized Approach Milestones'!$B42=1,'Prioritized Approach Milestones'!$F42,"")</f>
        <v>0</v>
      </c>
      <c r="Q42" s="65" t="str">
        <f>IF('Prioritized Approach Milestones'!$B42=2,'Prioritized Approach Milestones'!$F42,"")</f>
        <v/>
      </c>
      <c r="R42" s="65" t="str">
        <f>IF('Prioritized Approach Milestones'!$B42=3,'Prioritized Approach Milestones'!$F42,"")</f>
        <v/>
      </c>
      <c r="S42" s="65" t="str">
        <f>IF('Prioritized Approach Milestones'!$B42=4,'Prioritized Approach Milestones'!$F42,"")</f>
        <v/>
      </c>
      <c r="T42" s="65" t="str">
        <f>IF('Prioritized Approach Milestones'!$B42=5,'Prioritized Approach Milestones'!$F42,"")</f>
        <v/>
      </c>
      <c r="U42" s="66" t="str">
        <f>IF('Prioritized Approach Milestones'!$B42=6,'Prioritized Approach Milestones'!$F42,"")</f>
        <v/>
      </c>
      <c r="V42" s="67" t="str">
        <f>IF(AND('Prioritized Approach Milestones'!C42="Yes",'Prioritized Approach Milestones'!F42=""),"CORRECT",IF('Prioritized Approach Milestones'!C42="No","CORRECT",IF('Prioritized Approach Milestones'!B42=1,"ERROR 1","N/A")))</f>
        <v>ERROR 1</v>
      </c>
      <c r="W42" s="67" t="str">
        <f>IF(AND('Prioritized Approach Milestones'!C42="Yes",'Prioritized Approach Milestones'!F42=""),"CORRECT",IF('Prioritized Approach Milestones'!C42="No","CORRECT",IF('Prioritized Approach Milestones'!B42=2,"ERROR 1","N/A")))</f>
        <v>N/A</v>
      </c>
      <c r="X42" s="67" t="str">
        <f>IF(AND('Prioritized Approach Milestones'!C42="Yes",'Prioritized Approach Milestones'!F42=""),"CORRECT",IF('Prioritized Approach Milestones'!C42="No","CORRECT",IF('Prioritized Approach Milestones'!B42=3,"ERROR 1","N/A")))</f>
        <v>N/A</v>
      </c>
      <c r="Y42" s="67" t="str">
        <f>IF(AND('Prioritized Approach Milestones'!C42="Yes",'Prioritized Approach Milestones'!F42=""),"CORRECT",IF('Prioritized Approach Milestones'!C42="No","CORRECT",IF('Prioritized Approach Milestones'!B42=4,"ERROR 1","N/A")))</f>
        <v>N/A</v>
      </c>
      <c r="Z42" s="67" t="str">
        <f>IF(AND('Prioritized Approach Milestones'!C42="Yes",'Prioritized Approach Milestones'!F42=""),"CORRECT",IF('Prioritized Approach Milestones'!C42="No","CORRECT",IF('Prioritized Approach Milestones'!B42=5,"ERROR 1","N/A")))</f>
        <v>N/A</v>
      </c>
      <c r="AA42" s="67" t="str">
        <f>IF(AND('Prioritized Approach Milestones'!C42="Yes",'Prioritized Approach Milestones'!F42=""),"CORRECT",IF('Prioritized Approach Milestones'!C42="No","CORRECT",IF('Prioritized Approach Milestones'!B42=6,"ERROR 1","N/A")))</f>
        <v>N/A</v>
      </c>
      <c r="AB42" s="59" t="str">
        <f>IF(AND('Prioritized Approach Milestones'!C42="No",'Prioritized Approach Milestones'!F42=""),IF('Prioritized Approach Milestones'!B42=1,"ERROR 2","N/A"),"CORRECT")</f>
        <v>CORRECT</v>
      </c>
      <c r="AC42" s="59" t="str">
        <f>IF(AND('Prioritized Approach Milestones'!C42="No",'Prioritized Approach Milestones'!F42=""),IF('Prioritized Approach Milestones'!B42=2,"ERROR 2","N/A"),"CORRECT")</f>
        <v>CORRECT</v>
      </c>
      <c r="AD42" s="59" t="str">
        <f>IF(AND('Prioritized Approach Milestones'!C42="No",'Prioritized Approach Milestones'!F42=""),IF('Prioritized Approach Milestones'!B42=3,"ERROR 2","N/A"),"CORRECT")</f>
        <v>CORRECT</v>
      </c>
      <c r="AE42" s="59" t="str">
        <f>IF(AND('Prioritized Approach Milestones'!C42="No",'Prioritized Approach Milestones'!F42=""),IF('Prioritized Approach Milestones'!B42=4,"ERROR 2","N/A"),"CORRECT")</f>
        <v>CORRECT</v>
      </c>
      <c r="AF42" s="59" t="str">
        <f>IF(AND('Prioritized Approach Milestones'!C42="No",'Prioritized Approach Milestones'!F42=""),IF('Prioritized Approach Milestones'!B42=5,"ERROR 2","N/A"),"CORRECT")</f>
        <v>CORRECT</v>
      </c>
      <c r="AG42" s="68" t="str">
        <f>IF(AND('Prioritized Approach Milestones'!C42="No",'Prioritized Approach Milestones'!F42=""),IF('Prioritized Approach Milestones'!B42=6,"ERROR 2","N/A"),"CORRECT")</f>
        <v>CORRECT</v>
      </c>
    </row>
    <row r="43" spans="1:33">
      <c r="A43" s="74">
        <f>COUNTIFS('Prioritized Approach Milestones'!B43,"1",'Prioritized Approach Milestones'!C43,"yes")</f>
        <v>0</v>
      </c>
      <c r="B43" s="79">
        <f>COUNTIFS('Prioritized Approach Milestones'!B43,"2",'Prioritized Approach Milestones'!C43,"yes")</f>
        <v>0</v>
      </c>
      <c r="C43" s="75">
        <f>COUNTIFS('Prioritized Approach Milestones'!B43,"3",'Prioritized Approach Milestones'!C43,"yes")</f>
        <v>0</v>
      </c>
      <c r="D43" s="76">
        <f>COUNTIFS('Prioritized Approach Milestones'!B43,"4",'Prioritized Approach Milestones'!C43,"yes")</f>
        <v>0</v>
      </c>
      <c r="E43" s="77">
        <f>COUNTIFS('Prioritized Approach Milestones'!B43,"5",'Prioritized Approach Milestones'!C43,"yes")</f>
        <v>0</v>
      </c>
      <c r="F43" s="78">
        <f>COUNTIFS('Prioritized Approach Milestones'!B43,"6",'Prioritized Approach Milestones'!C43,"yes")</f>
        <v>0</v>
      </c>
      <c r="G43" s="234">
        <f t="shared" si="2"/>
        <v>0</v>
      </c>
      <c r="H43" s="145">
        <f>COUNTIFS('Prioritized Approach Milestones'!B43,"1",'Prioritized Approach Milestones'!C43,"N/A")</f>
        <v>0</v>
      </c>
      <c r="I43" s="145">
        <f>COUNTIFS('Prioritized Approach Milestones'!B43,"2",'Prioritized Approach Milestones'!C43,"N/A")</f>
        <v>0</v>
      </c>
      <c r="J43" s="145">
        <f>COUNTIFS('Prioritized Approach Milestones'!B43,"3",'Prioritized Approach Milestones'!C43,"N/A")</f>
        <v>0</v>
      </c>
      <c r="K43" s="145">
        <f>COUNTIFS('Prioritized Approach Milestones'!B43,"4",'Prioritized Approach Milestones'!C43,"N/A")</f>
        <v>0</v>
      </c>
      <c r="L43" s="145">
        <f>COUNTIFS('Prioritized Approach Milestones'!B43,"5",'Prioritized Approach Milestones'!C43,"N/A")</f>
        <v>0</v>
      </c>
      <c r="M43" s="145">
        <f>COUNTIFS('Prioritized Approach Milestones'!B43,"6",'Prioritized Approach Milestones'!C43,"N/A")</f>
        <v>0</v>
      </c>
      <c r="N43">
        <f t="shared" si="1"/>
        <v>0</v>
      </c>
      <c r="O43" s="238"/>
      <c r="P43" s="65">
        <f>IF('Prioritized Approach Milestones'!$B43=1,'Prioritized Approach Milestones'!$F43,"")</f>
        <v>0</v>
      </c>
      <c r="Q43" s="65" t="str">
        <f>IF('Prioritized Approach Milestones'!$B43=2,'Prioritized Approach Milestones'!$F43,"")</f>
        <v/>
      </c>
      <c r="R43" s="65" t="str">
        <f>IF('Prioritized Approach Milestones'!$B43=3,'Prioritized Approach Milestones'!$F43,"")</f>
        <v/>
      </c>
      <c r="S43" s="65" t="str">
        <f>IF('Prioritized Approach Milestones'!$B43=4,'Prioritized Approach Milestones'!$F43,"")</f>
        <v/>
      </c>
      <c r="T43" s="65" t="str">
        <f>IF('Prioritized Approach Milestones'!$B43=5,'Prioritized Approach Milestones'!$F43,"")</f>
        <v/>
      </c>
      <c r="U43" s="66" t="str">
        <f>IF('Prioritized Approach Milestones'!$B43=6,'Prioritized Approach Milestones'!$F43,"")</f>
        <v/>
      </c>
      <c r="V43" s="67" t="str">
        <f>IF(AND('Prioritized Approach Milestones'!C43="Yes",'Prioritized Approach Milestones'!F43=""),"CORRECT",IF('Prioritized Approach Milestones'!C43="No","CORRECT",IF('Prioritized Approach Milestones'!B43=1,"ERROR 1","N/A")))</f>
        <v>ERROR 1</v>
      </c>
      <c r="W43" s="67" t="str">
        <f>IF(AND('Prioritized Approach Milestones'!C43="Yes",'Prioritized Approach Milestones'!F43=""),"CORRECT",IF('Prioritized Approach Milestones'!C43="No","CORRECT",IF('Prioritized Approach Milestones'!B43=2,"ERROR 1","N/A")))</f>
        <v>N/A</v>
      </c>
      <c r="X43" s="67" t="str">
        <f>IF(AND('Prioritized Approach Milestones'!C43="Yes",'Prioritized Approach Milestones'!F43=""),"CORRECT",IF('Prioritized Approach Milestones'!C43="No","CORRECT",IF('Prioritized Approach Milestones'!B43=3,"ERROR 1","N/A")))</f>
        <v>N/A</v>
      </c>
      <c r="Y43" s="67" t="str">
        <f>IF(AND('Prioritized Approach Milestones'!C43="Yes",'Prioritized Approach Milestones'!F43=""),"CORRECT",IF('Prioritized Approach Milestones'!C43="No","CORRECT",IF('Prioritized Approach Milestones'!B43=4,"ERROR 1","N/A")))</f>
        <v>N/A</v>
      </c>
      <c r="Z43" s="67" t="str">
        <f>IF(AND('Prioritized Approach Milestones'!C43="Yes",'Prioritized Approach Milestones'!F43=""),"CORRECT",IF('Prioritized Approach Milestones'!C43="No","CORRECT",IF('Prioritized Approach Milestones'!B43=5,"ERROR 1","N/A")))</f>
        <v>N/A</v>
      </c>
      <c r="AA43" s="67" t="str">
        <f>IF(AND('Prioritized Approach Milestones'!C43="Yes",'Prioritized Approach Milestones'!F43=""),"CORRECT",IF('Prioritized Approach Milestones'!C43="No","CORRECT",IF('Prioritized Approach Milestones'!B43=6,"ERROR 1","N/A")))</f>
        <v>N/A</v>
      </c>
      <c r="AB43" s="59" t="str">
        <f>IF(AND('Prioritized Approach Milestones'!C43="No",'Prioritized Approach Milestones'!F43=""),IF('Prioritized Approach Milestones'!B43=1,"ERROR 2","N/A"),"CORRECT")</f>
        <v>CORRECT</v>
      </c>
      <c r="AC43" s="59" t="str">
        <f>IF(AND('Prioritized Approach Milestones'!C43="No",'Prioritized Approach Milestones'!F43=""),IF('Prioritized Approach Milestones'!B43=2,"ERROR 2","N/A"),"CORRECT")</f>
        <v>CORRECT</v>
      </c>
      <c r="AD43" s="59" t="str">
        <f>IF(AND('Prioritized Approach Milestones'!C43="No",'Prioritized Approach Milestones'!F43=""),IF('Prioritized Approach Milestones'!B43=3,"ERROR 2","N/A"),"CORRECT")</f>
        <v>CORRECT</v>
      </c>
      <c r="AE43" s="59" t="str">
        <f>IF(AND('Prioritized Approach Milestones'!C43="No",'Prioritized Approach Milestones'!F43=""),IF('Prioritized Approach Milestones'!B43=4,"ERROR 2","N/A"),"CORRECT")</f>
        <v>CORRECT</v>
      </c>
      <c r="AF43" s="59" t="str">
        <f>IF(AND('Prioritized Approach Milestones'!C43="No",'Prioritized Approach Milestones'!F43=""),IF('Prioritized Approach Milestones'!B43=5,"ERROR 2","N/A"),"CORRECT")</f>
        <v>CORRECT</v>
      </c>
      <c r="AG43" s="68" t="str">
        <f>IF(AND('Prioritized Approach Milestones'!C43="No",'Prioritized Approach Milestones'!F43=""),IF('Prioritized Approach Milestones'!B43=6,"ERROR 2","N/A"),"CORRECT")</f>
        <v>CORRECT</v>
      </c>
    </row>
    <row r="44" spans="1:33">
      <c r="A44" s="74">
        <f>COUNTIFS('Prioritized Approach Milestones'!B44,"1",'Prioritized Approach Milestones'!C44,"yes")</f>
        <v>0</v>
      </c>
      <c r="B44" s="79">
        <f>COUNTIFS('Prioritized Approach Milestones'!B44,"2",'Prioritized Approach Milestones'!C44,"yes")</f>
        <v>0</v>
      </c>
      <c r="C44" s="75">
        <f>COUNTIFS('Prioritized Approach Milestones'!B44,"3",'Prioritized Approach Milestones'!C44,"yes")</f>
        <v>0</v>
      </c>
      <c r="D44" s="76">
        <f>COUNTIFS('Prioritized Approach Milestones'!B44,"4",'Prioritized Approach Milestones'!C44,"yes")</f>
        <v>0</v>
      </c>
      <c r="E44" s="77">
        <f>COUNTIFS('Prioritized Approach Milestones'!B44,"5",'Prioritized Approach Milestones'!C44,"yes")</f>
        <v>0</v>
      </c>
      <c r="F44" s="78">
        <f>COUNTIFS('Prioritized Approach Milestones'!B44,"6",'Prioritized Approach Milestones'!C44,"yes")</f>
        <v>0</v>
      </c>
      <c r="G44" s="234">
        <f t="shared" si="2"/>
        <v>0</v>
      </c>
      <c r="H44" s="145">
        <f>COUNTIFS('Prioritized Approach Milestones'!B44,"1",'Prioritized Approach Milestones'!C44,"N/A")</f>
        <v>0</v>
      </c>
      <c r="I44" s="145">
        <f>COUNTIFS('Prioritized Approach Milestones'!B44,"2",'Prioritized Approach Milestones'!C44,"N/A")</f>
        <v>0</v>
      </c>
      <c r="J44" s="145">
        <f>COUNTIFS('Prioritized Approach Milestones'!B44,"3",'Prioritized Approach Milestones'!C44,"N/A")</f>
        <v>0</v>
      </c>
      <c r="K44" s="145">
        <f>COUNTIFS('Prioritized Approach Milestones'!B44,"4",'Prioritized Approach Milestones'!C44,"N/A")</f>
        <v>0</v>
      </c>
      <c r="L44" s="145">
        <f>COUNTIFS('Prioritized Approach Milestones'!B44,"5",'Prioritized Approach Milestones'!C44,"N/A")</f>
        <v>0</v>
      </c>
      <c r="M44" s="145">
        <f>COUNTIFS('Prioritized Approach Milestones'!B44,"6",'Prioritized Approach Milestones'!C44,"N/A")</f>
        <v>0</v>
      </c>
      <c r="N44">
        <f t="shared" si="1"/>
        <v>0</v>
      </c>
      <c r="O44" s="238"/>
      <c r="P44" s="65">
        <f>IF('Prioritized Approach Milestones'!$B44=1,'Prioritized Approach Milestones'!$F44,"")</f>
        <v>0</v>
      </c>
      <c r="Q44" s="65" t="str">
        <f>IF('Prioritized Approach Milestones'!$B44=2,'Prioritized Approach Milestones'!$F44,"")</f>
        <v/>
      </c>
      <c r="R44" s="65" t="str">
        <f>IF('Prioritized Approach Milestones'!$B44=3,'Prioritized Approach Milestones'!$F44,"")</f>
        <v/>
      </c>
      <c r="S44" s="65" t="str">
        <f>IF('Prioritized Approach Milestones'!$B44=4,'Prioritized Approach Milestones'!$F44,"")</f>
        <v/>
      </c>
      <c r="T44" s="65" t="str">
        <f>IF('Prioritized Approach Milestones'!$B44=5,'Prioritized Approach Milestones'!$F44,"")</f>
        <v/>
      </c>
      <c r="U44" s="66" t="str">
        <f>IF('Prioritized Approach Milestones'!$B44=6,'Prioritized Approach Milestones'!$F44,"")</f>
        <v/>
      </c>
      <c r="V44" s="67" t="str">
        <f>IF(AND('Prioritized Approach Milestones'!C44="Yes",'Prioritized Approach Milestones'!F44=""),"CORRECT",IF('Prioritized Approach Milestones'!C44="No","CORRECT",IF('Prioritized Approach Milestones'!B44=1,"ERROR 1","N/A")))</f>
        <v>ERROR 1</v>
      </c>
      <c r="W44" s="67" t="str">
        <f>IF(AND('Prioritized Approach Milestones'!C44="Yes",'Prioritized Approach Milestones'!F44=""),"CORRECT",IF('Prioritized Approach Milestones'!C44="No","CORRECT",IF('Prioritized Approach Milestones'!B44=2,"ERROR 1","N/A")))</f>
        <v>N/A</v>
      </c>
      <c r="X44" s="67" t="str">
        <f>IF(AND('Prioritized Approach Milestones'!C44="Yes",'Prioritized Approach Milestones'!F44=""),"CORRECT",IF('Prioritized Approach Milestones'!C44="No","CORRECT",IF('Prioritized Approach Milestones'!B44=3,"ERROR 1","N/A")))</f>
        <v>N/A</v>
      </c>
      <c r="Y44" s="67" t="str">
        <f>IF(AND('Prioritized Approach Milestones'!C44="Yes",'Prioritized Approach Milestones'!F44=""),"CORRECT",IF('Prioritized Approach Milestones'!C44="No","CORRECT",IF('Prioritized Approach Milestones'!B44=4,"ERROR 1","N/A")))</f>
        <v>N/A</v>
      </c>
      <c r="Z44" s="67" t="str">
        <f>IF(AND('Prioritized Approach Milestones'!C44="Yes",'Prioritized Approach Milestones'!F44=""),"CORRECT",IF('Prioritized Approach Milestones'!C44="No","CORRECT",IF('Prioritized Approach Milestones'!B44=5,"ERROR 1","N/A")))</f>
        <v>N/A</v>
      </c>
      <c r="AA44" s="67" t="str">
        <f>IF(AND('Prioritized Approach Milestones'!C44="Yes",'Prioritized Approach Milestones'!F44=""),"CORRECT",IF('Prioritized Approach Milestones'!C44="No","CORRECT",IF('Prioritized Approach Milestones'!B44=6,"ERROR 1","N/A")))</f>
        <v>N/A</v>
      </c>
      <c r="AB44" s="59" t="str">
        <f>IF(AND('Prioritized Approach Milestones'!C44="No",'Prioritized Approach Milestones'!F44=""),IF('Prioritized Approach Milestones'!B44=1,"ERROR 2","N/A"),"CORRECT")</f>
        <v>CORRECT</v>
      </c>
      <c r="AC44" s="59" t="str">
        <f>IF(AND('Prioritized Approach Milestones'!C44="No",'Prioritized Approach Milestones'!F44=""),IF('Prioritized Approach Milestones'!B44=2,"ERROR 2","N/A"),"CORRECT")</f>
        <v>CORRECT</v>
      </c>
      <c r="AD44" s="59" t="str">
        <f>IF(AND('Prioritized Approach Milestones'!C44="No",'Prioritized Approach Milestones'!F44=""),IF('Prioritized Approach Milestones'!B44=3,"ERROR 2","N/A"),"CORRECT")</f>
        <v>CORRECT</v>
      </c>
      <c r="AE44" s="59" t="str">
        <f>IF(AND('Prioritized Approach Milestones'!C44="No",'Prioritized Approach Milestones'!F44=""),IF('Prioritized Approach Milestones'!B44=4,"ERROR 2","N/A"),"CORRECT")</f>
        <v>CORRECT</v>
      </c>
      <c r="AF44" s="59" t="str">
        <f>IF(AND('Prioritized Approach Milestones'!C44="No",'Prioritized Approach Milestones'!F44=""),IF('Prioritized Approach Milestones'!B44=5,"ERROR 2","N/A"),"CORRECT")</f>
        <v>CORRECT</v>
      </c>
      <c r="AG44" s="68" t="str">
        <f>IF(AND('Prioritized Approach Milestones'!C44="No",'Prioritized Approach Milestones'!F44=""),IF('Prioritized Approach Milestones'!B44=6,"ERROR 2","N/A"),"CORRECT")</f>
        <v>CORRECT</v>
      </c>
    </row>
    <row r="45" spans="1:33">
      <c r="A45" s="74">
        <f>COUNTIFS('Prioritized Approach Milestones'!B45,"1",'Prioritized Approach Milestones'!C45,"yes")</f>
        <v>0</v>
      </c>
      <c r="B45" s="79">
        <f>COUNTIFS('Prioritized Approach Milestones'!B45,"2",'Prioritized Approach Milestones'!C45,"yes")</f>
        <v>0</v>
      </c>
      <c r="C45" s="75">
        <f>COUNTIFS('Prioritized Approach Milestones'!B45,"3",'Prioritized Approach Milestones'!C45,"yes")</f>
        <v>0</v>
      </c>
      <c r="D45" s="76">
        <f>COUNTIFS('Prioritized Approach Milestones'!B45,"4",'Prioritized Approach Milestones'!C45,"yes")</f>
        <v>0</v>
      </c>
      <c r="E45" s="77">
        <f>COUNTIFS('Prioritized Approach Milestones'!B45,"5",'Prioritized Approach Milestones'!C45,"yes")</f>
        <v>0</v>
      </c>
      <c r="F45" s="78">
        <f>COUNTIFS('Prioritized Approach Milestones'!B45,"6",'Prioritized Approach Milestones'!C45,"yes")</f>
        <v>0</v>
      </c>
      <c r="G45" s="234">
        <f t="shared" si="2"/>
        <v>0</v>
      </c>
      <c r="H45" s="145">
        <f>COUNTIFS('Prioritized Approach Milestones'!B45,"1",'Prioritized Approach Milestones'!C45,"N/A")</f>
        <v>0</v>
      </c>
      <c r="I45" s="145">
        <f>COUNTIFS('Prioritized Approach Milestones'!B45,"2",'Prioritized Approach Milestones'!C45,"N/A")</f>
        <v>0</v>
      </c>
      <c r="J45" s="145">
        <f>COUNTIFS('Prioritized Approach Milestones'!B45,"3",'Prioritized Approach Milestones'!C45,"N/A")</f>
        <v>0</v>
      </c>
      <c r="K45" s="145">
        <f>COUNTIFS('Prioritized Approach Milestones'!B45,"4",'Prioritized Approach Milestones'!C45,"N/A")</f>
        <v>0</v>
      </c>
      <c r="L45" s="145">
        <f>COUNTIFS('Prioritized Approach Milestones'!B45,"5",'Prioritized Approach Milestones'!C45,"N/A")</f>
        <v>0</v>
      </c>
      <c r="M45" s="145">
        <f>COUNTIFS('Prioritized Approach Milestones'!B45,"6",'Prioritized Approach Milestones'!C45,"N/A")</f>
        <v>0</v>
      </c>
      <c r="N45">
        <f t="shared" si="1"/>
        <v>0</v>
      </c>
      <c r="O45" s="238"/>
      <c r="P45" s="65" t="str">
        <f>IF('Prioritized Approach Milestones'!$B45=1,'Prioritized Approach Milestones'!$F45,"")</f>
        <v/>
      </c>
      <c r="Q45" s="65" t="str">
        <f>IF('Prioritized Approach Milestones'!$B45=2,'Prioritized Approach Milestones'!$F45,"")</f>
        <v/>
      </c>
      <c r="R45" s="65" t="str">
        <f>IF('Prioritized Approach Milestones'!$B45=3,'Prioritized Approach Milestones'!$F45,"")</f>
        <v/>
      </c>
      <c r="S45" s="65" t="str">
        <f>IF('Prioritized Approach Milestones'!$B45=4,'Prioritized Approach Milestones'!$F45,"")</f>
        <v/>
      </c>
      <c r="T45" s="65">
        <f>IF('Prioritized Approach Milestones'!$B45=5,'Prioritized Approach Milestones'!$F45,"")</f>
        <v>0</v>
      </c>
      <c r="U45" s="66" t="str">
        <f>IF('Prioritized Approach Milestones'!$B45=6,'Prioritized Approach Milestones'!$F45,"")</f>
        <v/>
      </c>
      <c r="V45" s="67" t="str">
        <f>IF(AND('Prioritized Approach Milestones'!C45="Yes",'Prioritized Approach Milestones'!F45=""),"CORRECT",IF('Prioritized Approach Milestones'!C45="No","CORRECT",IF('Prioritized Approach Milestones'!B45=1,"ERROR 1","N/A")))</f>
        <v>N/A</v>
      </c>
      <c r="W45" s="67" t="str">
        <f>IF(AND('Prioritized Approach Milestones'!C45="Yes",'Prioritized Approach Milestones'!F45=""),"CORRECT",IF('Prioritized Approach Milestones'!C45="No","CORRECT",IF('Prioritized Approach Milestones'!B45=2,"ERROR 1","N/A")))</f>
        <v>N/A</v>
      </c>
      <c r="X45" s="67" t="str">
        <f>IF(AND('Prioritized Approach Milestones'!C45="Yes",'Prioritized Approach Milestones'!F45=""),"CORRECT",IF('Prioritized Approach Milestones'!C45="No","CORRECT",IF('Prioritized Approach Milestones'!B45=3,"ERROR 1","N/A")))</f>
        <v>N/A</v>
      </c>
      <c r="Y45" s="67" t="str">
        <f>IF(AND('Prioritized Approach Milestones'!C45="Yes",'Prioritized Approach Milestones'!F45=""),"CORRECT",IF('Prioritized Approach Milestones'!C45="No","CORRECT",IF('Prioritized Approach Milestones'!B45=4,"ERROR 1","N/A")))</f>
        <v>N/A</v>
      </c>
      <c r="Z45" s="67" t="str">
        <f>IF(AND('Prioritized Approach Milestones'!C45="Yes",'Prioritized Approach Milestones'!F45=""),"CORRECT",IF('Prioritized Approach Milestones'!C45="No","CORRECT",IF('Prioritized Approach Milestones'!B45=5,"ERROR 1","N/A")))</f>
        <v>ERROR 1</v>
      </c>
      <c r="AA45" s="67" t="str">
        <f>IF(AND('Prioritized Approach Milestones'!C45="Yes",'Prioritized Approach Milestones'!F45=""),"CORRECT",IF('Prioritized Approach Milestones'!C45="No","CORRECT",IF('Prioritized Approach Milestones'!B45=6,"ERROR 1","N/A")))</f>
        <v>N/A</v>
      </c>
      <c r="AB45" s="59" t="str">
        <f>IF(AND('Prioritized Approach Milestones'!C45="No",'Prioritized Approach Milestones'!F45=""),IF('Prioritized Approach Milestones'!B45=1,"ERROR 2","N/A"),"CORRECT")</f>
        <v>CORRECT</v>
      </c>
      <c r="AC45" s="59" t="str">
        <f>IF(AND('Prioritized Approach Milestones'!C45="No",'Prioritized Approach Milestones'!F45=""),IF('Prioritized Approach Milestones'!B45=2,"ERROR 2","N/A"),"CORRECT")</f>
        <v>CORRECT</v>
      </c>
      <c r="AD45" s="59" t="str">
        <f>IF(AND('Prioritized Approach Milestones'!C45="No",'Prioritized Approach Milestones'!F45=""),IF('Prioritized Approach Milestones'!B45=3,"ERROR 2","N/A"),"CORRECT")</f>
        <v>CORRECT</v>
      </c>
      <c r="AE45" s="59" t="str">
        <f>IF(AND('Prioritized Approach Milestones'!C45="No",'Prioritized Approach Milestones'!F45=""),IF('Prioritized Approach Milestones'!B45=4,"ERROR 2","N/A"),"CORRECT")</f>
        <v>CORRECT</v>
      </c>
      <c r="AF45" s="59" t="str">
        <f>IF(AND('Prioritized Approach Milestones'!C45="No",'Prioritized Approach Milestones'!F45=""),IF('Prioritized Approach Milestones'!B45=5,"ERROR 2","N/A"),"CORRECT")</f>
        <v>CORRECT</v>
      </c>
      <c r="AG45" s="68" t="str">
        <f>IF(AND('Prioritized Approach Milestones'!C45="No",'Prioritized Approach Milestones'!F45=""),IF('Prioritized Approach Milestones'!B45=6,"ERROR 2","N/A"),"CORRECT")</f>
        <v>CORRECT</v>
      </c>
    </row>
    <row r="46" spans="1:33">
      <c r="A46" s="74">
        <f>COUNTIFS('Prioritized Approach Milestones'!B46,"1",'Prioritized Approach Milestones'!C46,"yes")</f>
        <v>0</v>
      </c>
      <c r="B46" s="79">
        <f>COUNTIFS('Prioritized Approach Milestones'!B46,"2",'Prioritized Approach Milestones'!C46,"yes")</f>
        <v>0</v>
      </c>
      <c r="C46" s="75">
        <f>COUNTIFS('Prioritized Approach Milestones'!B46,"3",'Prioritized Approach Milestones'!C46,"yes")</f>
        <v>0</v>
      </c>
      <c r="D46" s="76">
        <f>COUNTIFS('Prioritized Approach Milestones'!B46,"4",'Prioritized Approach Milestones'!C46,"yes")</f>
        <v>0</v>
      </c>
      <c r="E46" s="77">
        <f>COUNTIFS('Prioritized Approach Milestones'!B46,"5",'Prioritized Approach Milestones'!C46,"yes")</f>
        <v>0</v>
      </c>
      <c r="F46" s="78">
        <f>COUNTIFS('Prioritized Approach Milestones'!B46,"6",'Prioritized Approach Milestones'!C46,"yes")</f>
        <v>0</v>
      </c>
      <c r="G46" s="234">
        <f t="shared" si="2"/>
        <v>0</v>
      </c>
      <c r="H46" s="145">
        <f>COUNTIFS('Prioritized Approach Milestones'!B46,"1",'Prioritized Approach Milestones'!C46,"N/A")</f>
        <v>0</v>
      </c>
      <c r="I46" s="145">
        <f>COUNTIFS('Prioritized Approach Milestones'!B46,"2",'Prioritized Approach Milestones'!C46,"N/A")</f>
        <v>0</v>
      </c>
      <c r="J46" s="145">
        <f>COUNTIFS('Prioritized Approach Milestones'!B46,"3",'Prioritized Approach Milestones'!C46,"N/A")</f>
        <v>0</v>
      </c>
      <c r="K46" s="145">
        <f>COUNTIFS('Prioritized Approach Milestones'!B46,"4",'Prioritized Approach Milestones'!C46,"N/A")</f>
        <v>0</v>
      </c>
      <c r="L46" s="145">
        <f>COUNTIFS('Prioritized Approach Milestones'!B46,"5",'Prioritized Approach Milestones'!C46,"N/A")</f>
        <v>0</v>
      </c>
      <c r="M46" s="145">
        <f>COUNTIFS('Prioritized Approach Milestones'!B46,"6",'Prioritized Approach Milestones'!C46,"N/A")</f>
        <v>0</v>
      </c>
      <c r="N46">
        <f t="shared" si="1"/>
        <v>0</v>
      </c>
      <c r="O46" s="238"/>
      <c r="P46" s="65" t="str">
        <f>IF('Prioritized Approach Milestones'!$B46=1,'Prioritized Approach Milestones'!$F46,"")</f>
        <v/>
      </c>
      <c r="Q46" s="65" t="str">
        <f>IF('Prioritized Approach Milestones'!$B46=2,'Prioritized Approach Milestones'!$F46,"")</f>
        <v/>
      </c>
      <c r="R46" s="65" t="str">
        <f>IF('Prioritized Approach Milestones'!$B46=3,'Prioritized Approach Milestones'!$F46,"")</f>
        <v/>
      </c>
      <c r="S46" s="65" t="str">
        <f>IF('Prioritized Approach Milestones'!$B46=4,'Prioritized Approach Milestones'!$F46,"")</f>
        <v/>
      </c>
      <c r="T46" s="65">
        <f>IF('Prioritized Approach Milestones'!$B46=5,'Prioritized Approach Milestones'!$F46,"")</f>
        <v>0</v>
      </c>
      <c r="U46" s="66" t="str">
        <f>IF('Prioritized Approach Milestones'!$B46=6,'Prioritized Approach Milestones'!$F46,"")</f>
        <v/>
      </c>
      <c r="V46" s="67" t="str">
        <f>IF(AND('Prioritized Approach Milestones'!C46="Yes",'Prioritized Approach Milestones'!F46=""),"CORRECT",IF('Prioritized Approach Milestones'!C46="No","CORRECT",IF('Prioritized Approach Milestones'!B46=1,"ERROR 1","N/A")))</f>
        <v>N/A</v>
      </c>
      <c r="W46" s="67" t="str">
        <f>IF(AND('Prioritized Approach Milestones'!C46="Yes",'Prioritized Approach Milestones'!F46=""),"CORRECT",IF('Prioritized Approach Milestones'!C46="No","CORRECT",IF('Prioritized Approach Milestones'!B46=2,"ERROR 1","N/A")))</f>
        <v>N/A</v>
      </c>
      <c r="X46" s="67" t="str">
        <f>IF(AND('Prioritized Approach Milestones'!C46="Yes",'Prioritized Approach Milestones'!F46=""),"CORRECT",IF('Prioritized Approach Milestones'!C46="No","CORRECT",IF('Prioritized Approach Milestones'!B46=3,"ERROR 1","N/A")))</f>
        <v>N/A</v>
      </c>
      <c r="Y46" s="67" t="str">
        <f>IF(AND('Prioritized Approach Milestones'!C46="Yes",'Prioritized Approach Milestones'!F46=""),"CORRECT",IF('Prioritized Approach Milestones'!C46="No","CORRECT",IF('Prioritized Approach Milestones'!B46=4,"ERROR 1","N/A")))</f>
        <v>N/A</v>
      </c>
      <c r="Z46" s="67" t="str">
        <f>IF(AND('Prioritized Approach Milestones'!C46="Yes",'Prioritized Approach Milestones'!F46=""),"CORRECT",IF('Prioritized Approach Milestones'!C46="No","CORRECT",IF('Prioritized Approach Milestones'!B46=5,"ERROR 1","N/A")))</f>
        <v>ERROR 1</v>
      </c>
      <c r="AA46" s="67" t="str">
        <f>IF(AND('Prioritized Approach Milestones'!C46="Yes",'Prioritized Approach Milestones'!F46=""),"CORRECT",IF('Prioritized Approach Milestones'!C46="No","CORRECT",IF('Prioritized Approach Milestones'!B46=6,"ERROR 1","N/A")))</f>
        <v>N/A</v>
      </c>
      <c r="AB46" s="59" t="str">
        <f>IF(AND('Prioritized Approach Milestones'!C46="No",'Prioritized Approach Milestones'!F46=""),IF('Prioritized Approach Milestones'!B46=1,"ERROR 2","N/A"),"CORRECT")</f>
        <v>CORRECT</v>
      </c>
      <c r="AC46" s="59" t="str">
        <f>IF(AND('Prioritized Approach Milestones'!C46="No",'Prioritized Approach Milestones'!F46=""),IF('Prioritized Approach Milestones'!B46=2,"ERROR 2","N/A"),"CORRECT")</f>
        <v>CORRECT</v>
      </c>
      <c r="AD46" s="59" t="str">
        <f>IF(AND('Prioritized Approach Milestones'!C46="No",'Prioritized Approach Milestones'!F46=""),IF('Prioritized Approach Milestones'!B46=3,"ERROR 2","N/A"),"CORRECT")</f>
        <v>CORRECT</v>
      </c>
      <c r="AE46" s="59" t="str">
        <f>IF(AND('Prioritized Approach Milestones'!C46="No",'Prioritized Approach Milestones'!F46=""),IF('Prioritized Approach Milestones'!B46=4,"ERROR 2","N/A"),"CORRECT")</f>
        <v>CORRECT</v>
      </c>
      <c r="AF46" s="59" t="str">
        <f>IF(AND('Prioritized Approach Milestones'!C46="No",'Prioritized Approach Milestones'!F46=""),IF('Prioritized Approach Milestones'!B46=5,"ERROR 2","N/A"),"CORRECT")</f>
        <v>CORRECT</v>
      </c>
      <c r="AG46" s="68" t="str">
        <f>IF(AND('Prioritized Approach Milestones'!C46="No",'Prioritized Approach Milestones'!F46=""),IF('Prioritized Approach Milestones'!B46=6,"ERROR 2","N/A"),"CORRECT")</f>
        <v>CORRECT</v>
      </c>
    </row>
    <row r="47" spans="1:33">
      <c r="A47" s="74">
        <f>COUNTIFS('Prioritized Approach Milestones'!B47,"1",'Prioritized Approach Milestones'!C47,"yes")</f>
        <v>0</v>
      </c>
      <c r="B47" s="79">
        <f>COUNTIFS('Prioritized Approach Milestones'!B47,"2",'Prioritized Approach Milestones'!C47,"yes")</f>
        <v>0</v>
      </c>
      <c r="C47" s="75">
        <f>COUNTIFS('Prioritized Approach Milestones'!B47,"3",'Prioritized Approach Milestones'!C47,"yes")</f>
        <v>0</v>
      </c>
      <c r="D47" s="76">
        <f>COUNTIFS('Prioritized Approach Milestones'!B47,"4",'Prioritized Approach Milestones'!C47,"yes")</f>
        <v>0</v>
      </c>
      <c r="E47" s="77">
        <f>COUNTIFS('Prioritized Approach Milestones'!B47,"5",'Prioritized Approach Milestones'!C47,"yes")</f>
        <v>0</v>
      </c>
      <c r="F47" s="78">
        <f>COUNTIFS('Prioritized Approach Milestones'!B47,"6",'Prioritized Approach Milestones'!C47,"yes")</f>
        <v>0</v>
      </c>
      <c r="G47" s="234">
        <f t="shared" si="2"/>
        <v>0</v>
      </c>
      <c r="H47" s="145">
        <f>COUNTIFS('Prioritized Approach Milestones'!B47,"1",'Prioritized Approach Milestones'!C47,"N/A")</f>
        <v>0</v>
      </c>
      <c r="I47" s="145">
        <f>COUNTIFS('Prioritized Approach Milestones'!B47,"2",'Prioritized Approach Milestones'!C47,"N/A")</f>
        <v>0</v>
      </c>
      <c r="J47" s="145">
        <f>COUNTIFS('Prioritized Approach Milestones'!B47,"3",'Prioritized Approach Milestones'!C47,"N/A")</f>
        <v>0</v>
      </c>
      <c r="K47" s="145">
        <f>COUNTIFS('Prioritized Approach Milestones'!B47,"4",'Prioritized Approach Milestones'!C47,"N/A")</f>
        <v>0</v>
      </c>
      <c r="L47" s="145">
        <f>COUNTIFS('Prioritized Approach Milestones'!B47,"5",'Prioritized Approach Milestones'!C47,"N/A")</f>
        <v>0</v>
      </c>
      <c r="M47" s="145">
        <f>COUNTIFS('Prioritized Approach Milestones'!B47,"6",'Prioritized Approach Milestones'!C47,"N/A")</f>
        <v>0</v>
      </c>
      <c r="N47">
        <f t="shared" si="1"/>
        <v>0</v>
      </c>
      <c r="O47" s="238"/>
      <c r="P47" s="65" t="str">
        <f>IF('Prioritized Approach Milestones'!$B47=1,'Prioritized Approach Milestones'!$F47,"")</f>
        <v/>
      </c>
      <c r="Q47" s="65" t="str">
        <f>IF('Prioritized Approach Milestones'!$B47=2,'Prioritized Approach Milestones'!$F47,"")</f>
        <v/>
      </c>
      <c r="R47" s="65" t="str">
        <f>IF('Prioritized Approach Milestones'!$B47=3,'Prioritized Approach Milestones'!$F47,"")</f>
        <v/>
      </c>
      <c r="S47" s="65" t="str">
        <f>IF('Prioritized Approach Milestones'!$B47=4,'Prioritized Approach Milestones'!$F47,"")</f>
        <v/>
      </c>
      <c r="T47" s="65">
        <f>IF('Prioritized Approach Milestones'!$B47=5,'Prioritized Approach Milestones'!$F47,"")</f>
        <v>0</v>
      </c>
      <c r="U47" s="66" t="str">
        <f>IF('Prioritized Approach Milestones'!$B47=6,'Prioritized Approach Milestones'!$F47,"")</f>
        <v/>
      </c>
      <c r="V47" s="67" t="str">
        <f>IF(AND('Prioritized Approach Milestones'!C47="Yes",'Prioritized Approach Milestones'!F47=""),"CORRECT",IF('Prioritized Approach Milestones'!C47="No","CORRECT",IF('Prioritized Approach Milestones'!B47=1,"ERROR 1","N/A")))</f>
        <v>N/A</v>
      </c>
      <c r="W47" s="67" t="str">
        <f>IF(AND('Prioritized Approach Milestones'!C47="Yes",'Prioritized Approach Milestones'!F47=""),"CORRECT",IF('Prioritized Approach Milestones'!C47="No","CORRECT",IF('Prioritized Approach Milestones'!B47=2,"ERROR 1","N/A")))</f>
        <v>N/A</v>
      </c>
      <c r="X47" s="67" t="str">
        <f>IF(AND('Prioritized Approach Milestones'!C47="Yes",'Prioritized Approach Milestones'!F47=""),"CORRECT",IF('Prioritized Approach Milestones'!C47="No","CORRECT",IF('Prioritized Approach Milestones'!B47=3,"ERROR 1","N/A")))</f>
        <v>N/A</v>
      </c>
      <c r="Y47" s="67" t="str">
        <f>IF(AND('Prioritized Approach Milestones'!C47="Yes",'Prioritized Approach Milestones'!F47=""),"CORRECT",IF('Prioritized Approach Milestones'!C47="No","CORRECT",IF('Prioritized Approach Milestones'!B47=4,"ERROR 1","N/A")))</f>
        <v>N/A</v>
      </c>
      <c r="Z47" s="67" t="str">
        <f>IF(AND('Prioritized Approach Milestones'!C47="Yes",'Prioritized Approach Milestones'!F47=""),"CORRECT",IF('Prioritized Approach Milestones'!C47="No","CORRECT",IF('Prioritized Approach Milestones'!B47=5,"ERROR 1","N/A")))</f>
        <v>ERROR 1</v>
      </c>
      <c r="AA47" s="67" t="str">
        <f>IF(AND('Prioritized Approach Milestones'!C47="Yes",'Prioritized Approach Milestones'!F47=""),"CORRECT",IF('Prioritized Approach Milestones'!C47="No","CORRECT",IF('Prioritized Approach Milestones'!B47=6,"ERROR 1","N/A")))</f>
        <v>N/A</v>
      </c>
      <c r="AB47" s="59" t="str">
        <f>IF(AND('Prioritized Approach Milestones'!C47="No",'Prioritized Approach Milestones'!F47=""),IF('Prioritized Approach Milestones'!B47=1,"ERROR 2","N/A"),"CORRECT")</f>
        <v>CORRECT</v>
      </c>
      <c r="AC47" s="59" t="str">
        <f>IF(AND('Prioritized Approach Milestones'!C47="No",'Prioritized Approach Milestones'!F47=""),IF('Prioritized Approach Milestones'!B47=2,"ERROR 2","N/A"),"CORRECT")</f>
        <v>CORRECT</v>
      </c>
      <c r="AD47" s="59" t="str">
        <f>IF(AND('Prioritized Approach Milestones'!C47="No",'Prioritized Approach Milestones'!F47=""),IF('Prioritized Approach Milestones'!B47=3,"ERROR 2","N/A"),"CORRECT")</f>
        <v>CORRECT</v>
      </c>
      <c r="AE47" s="59" t="str">
        <f>IF(AND('Prioritized Approach Milestones'!C47="No",'Prioritized Approach Milestones'!F47=""),IF('Prioritized Approach Milestones'!B47=4,"ERROR 2","N/A"),"CORRECT")</f>
        <v>CORRECT</v>
      </c>
      <c r="AF47" s="59" t="str">
        <f>IF(AND('Prioritized Approach Milestones'!C47="No",'Prioritized Approach Milestones'!F47=""),IF('Prioritized Approach Milestones'!B47=5,"ERROR 2","N/A"),"CORRECT")</f>
        <v>CORRECT</v>
      </c>
      <c r="AG47" s="68" t="str">
        <f>IF(AND('Prioritized Approach Milestones'!C47="No",'Prioritized Approach Milestones'!F47=""),IF('Prioritized Approach Milestones'!B47=6,"ERROR 2","N/A"),"CORRECT")</f>
        <v>CORRECT</v>
      </c>
    </row>
    <row r="48" spans="1:33">
      <c r="A48" s="74">
        <f>COUNTIFS('Prioritized Approach Milestones'!B48,"1",'Prioritized Approach Milestones'!C48,"yes")</f>
        <v>0</v>
      </c>
      <c r="B48" s="79">
        <f>COUNTIFS('Prioritized Approach Milestones'!B48,"2",'Prioritized Approach Milestones'!C48,"yes")</f>
        <v>0</v>
      </c>
      <c r="C48" s="75">
        <f>COUNTIFS('Prioritized Approach Milestones'!B48,"3",'Prioritized Approach Milestones'!C48,"yes")</f>
        <v>0</v>
      </c>
      <c r="D48" s="76">
        <f>COUNTIFS('Prioritized Approach Milestones'!B48,"4",'Prioritized Approach Milestones'!C48,"yes")</f>
        <v>0</v>
      </c>
      <c r="E48" s="77">
        <f>COUNTIFS('Prioritized Approach Milestones'!B48,"5",'Prioritized Approach Milestones'!C48,"yes")</f>
        <v>0</v>
      </c>
      <c r="F48" s="78">
        <f>COUNTIFS('Prioritized Approach Milestones'!B48,"6",'Prioritized Approach Milestones'!C48,"yes")</f>
        <v>0</v>
      </c>
      <c r="G48" s="234">
        <f t="shared" si="2"/>
        <v>0</v>
      </c>
      <c r="H48" s="145">
        <f>COUNTIFS('Prioritized Approach Milestones'!B48,"1",'Prioritized Approach Milestones'!C48,"N/A")</f>
        <v>0</v>
      </c>
      <c r="I48" s="145">
        <f>COUNTIFS('Prioritized Approach Milestones'!B48,"2",'Prioritized Approach Milestones'!C48,"N/A")</f>
        <v>0</v>
      </c>
      <c r="J48" s="145">
        <f>COUNTIFS('Prioritized Approach Milestones'!B48,"3",'Prioritized Approach Milestones'!C48,"N/A")</f>
        <v>0</v>
      </c>
      <c r="K48" s="145">
        <f>COUNTIFS('Prioritized Approach Milestones'!B48,"4",'Prioritized Approach Milestones'!C48,"N/A")</f>
        <v>0</v>
      </c>
      <c r="L48" s="145">
        <f>COUNTIFS('Prioritized Approach Milestones'!B48,"5",'Prioritized Approach Milestones'!C48,"N/A")</f>
        <v>0</v>
      </c>
      <c r="M48" s="145">
        <f>COUNTIFS('Prioritized Approach Milestones'!B48,"6",'Prioritized Approach Milestones'!C48,"N/A")</f>
        <v>0</v>
      </c>
      <c r="N48">
        <f t="shared" si="1"/>
        <v>0</v>
      </c>
      <c r="O48" s="238"/>
      <c r="P48" s="65" t="str">
        <f>IF('Prioritized Approach Milestones'!$B48=1,'Prioritized Approach Milestones'!$F48,"")</f>
        <v/>
      </c>
      <c r="Q48" s="65" t="str">
        <f>IF('Prioritized Approach Milestones'!$B48=2,'Prioritized Approach Milestones'!$F48,"")</f>
        <v/>
      </c>
      <c r="R48" s="65" t="str">
        <f>IF('Prioritized Approach Milestones'!$B48=3,'Prioritized Approach Milestones'!$F48,"")</f>
        <v/>
      </c>
      <c r="S48" s="65" t="str">
        <f>IF('Prioritized Approach Milestones'!$B48=4,'Prioritized Approach Milestones'!$F48,"")</f>
        <v/>
      </c>
      <c r="T48" s="65" t="str">
        <f>IF('Prioritized Approach Milestones'!$B48=5,'Prioritized Approach Milestones'!$F48,"")</f>
        <v/>
      </c>
      <c r="U48" s="66" t="str">
        <f>IF('Prioritized Approach Milestones'!$B48=6,'Prioritized Approach Milestones'!$F48,"")</f>
        <v/>
      </c>
      <c r="V48" s="67" t="str">
        <f>IF(AND('Prioritized Approach Milestones'!C48="Yes",'Prioritized Approach Milestones'!F48=""),"CORRECT",IF('Prioritized Approach Milestones'!C48="No","CORRECT",IF('Prioritized Approach Milestones'!B48=1,"ERROR 1","N/A")))</f>
        <v>N/A</v>
      </c>
      <c r="W48" s="67" t="str">
        <f>IF(AND('Prioritized Approach Milestones'!C48="Yes",'Prioritized Approach Milestones'!F48=""),"CORRECT",IF('Prioritized Approach Milestones'!C48="No","CORRECT",IF('Prioritized Approach Milestones'!B48=2,"ERROR 1","N/A")))</f>
        <v>N/A</v>
      </c>
      <c r="X48" s="67" t="str">
        <f>IF(AND('Prioritized Approach Milestones'!C48="Yes",'Prioritized Approach Milestones'!F48=""),"CORRECT",IF('Prioritized Approach Milestones'!C48="No","CORRECT",IF('Prioritized Approach Milestones'!B48=3,"ERROR 1","N/A")))</f>
        <v>N/A</v>
      </c>
      <c r="Y48" s="67" t="str">
        <f>IF(AND('Prioritized Approach Milestones'!C48="Yes",'Prioritized Approach Milestones'!F48=""),"CORRECT",IF('Prioritized Approach Milestones'!C48="No","CORRECT",IF('Prioritized Approach Milestones'!B48=4,"ERROR 1","N/A")))</f>
        <v>N/A</v>
      </c>
      <c r="Z48" s="67" t="str">
        <f>IF(AND('Prioritized Approach Milestones'!C48="Yes",'Prioritized Approach Milestones'!F48=""),"CORRECT",IF('Prioritized Approach Milestones'!C48="No","CORRECT",IF('Prioritized Approach Milestones'!B48=5,"ERROR 1","N/A")))</f>
        <v>N/A</v>
      </c>
      <c r="AA48" s="67" t="str">
        <f>IF(AND('Prioritized Approach Milestones'!C48="Yes",'Prioritized Approach Milestones'!F48=""),"CORRECT",IF('Prioritized Approach Milestones'!C48="No","CORRECT",IF('Prioritized Approach Milestones'!B48=6,"ERROR 1","N/A")))</f>
        <v>N/A</v>
      </c>
      <c r="AB48" s="59" t="str">
        <f>IF(AND('Prioritized Approach Milestones'!C48="No",'Prioritized Approach Milestones'!F48=""),IF('Prioritized Approach Milestones'!B48=1,"ERROR 2","N/A"),"CORRECT")</f>
        <v>CORRECT</v>
      </c>
      <c r="AC48" s="59" t="str">
        <f>IF(AND('Prioritized Approach Milestones'!C48="No",'Prioritized Approach Milestones'!F48=""),IF('Prioritized Approach Milestones'!B48=2,"ERROR 2","N/A"),"CORRECT")</f>
        <v>CORRECT</v>
      </c>
      <c r="AD48" s="59" t="str">
        <f>IF(AND('Prioritized Approach Milestones'!C48="No",'Prioritized Approach Milestones'!F48=""),IF('Prioritized Approach Milestones'!B48=3,"ERROR 2","N/A"),"CORRECT")</f>
        <v>CORRECT</v>
      </c>
      <c r="AE48" s="59" t="str">
        <f>IF(AND('Prioritized Approach Milestones'!C48="No",'Prioritized Approach Milestones'!F48=""),IF('Prioritized Approach Milestones'!B48=4,"ERROR 2","N/A"),"CORRECT")</f>
        <v>CORRECT</v>
      </c>
      <c r="AF48" s="59" t="str">
        <f>IF(AND('Prioritized Approach Milestones'!C48="No",'Prioritized Approach Milestones'!F48=""),IF('Prioritized Approach Milestones'!B48=5,"ERROR 2","N/A"),"CORRECT")</f>
        <v>CORRECT</v>
      </c>
      <c r="AG48" s="68" t="str">
        <f>IF(AND('Prioritized Approach Milestones'!C48="No",'Prioritized Approach Milestones'!F48=""),IF('Prioritized Approach Milestones'!B48=6,"ERROR 2","N/A"),"CORRECT")</f>
        <v>CORRECT</v>
      </c>
    </row>
    <row r="49" spans="1:33">
      <c r="A49" s="74">
        <f>COUNTIFS('Prioritized Approach Milestones'!B49,"1",'Prioritized Approach Milestones'!C49,"yes")</f>
        <v>0</v>
      </c>
      <c r="B49" s="79">
        <f>COUNTIFS('Prioritized Approach Milestones'!B49,"2",'Prioritized Approach Milestones'!C49,"yes")</f>
        <v>0</v>
      </c>
      <c r="C49" s="75">
        <f>COUNTIFS('Prioritized Approach Milestones'!B49,"3",'Prioritized Approach Milestones'!C49,"yes")</f>
        <v>0</v>
      </c>
      <c r="D49" s="76">
        <f>COUNTIFS('Prioritized Approach Milestones'!B49,"4",'Prioritized Approach Milestones'!C49,"yes")</f>
        <v>0</v>
      </c>
      <c r="E49" s="77">
        <f>COUNTIFS('Prioritized Approach Milestones'!B49,"5",'Prioritized Approach Milestones'!C49,"yes")</f>
        <v>0</v>
      </c>
      <c r="F49" s="78">
        <f>COUNTIFS('Prioritized Approach Milestones'!B49,"6",'Prioritized Approach Milestones'!C49,"yes")</f>
        <v>0</v>
      </c>
      <c r="G49" s="234">
        <f t="shared" si="2"/>
        <v>0</v>
      </c>
      <c r="H49" s="145">
        <f>COUNTIFS('Prioritized Approach Milestones'!B49,"1",'Prioritized Approach Milestones'!C49,"N/A")</f>
        <v>0</v>
      </c>
      <c r="I49" s="145">
        <f>COUNTIFS('Prioritized Approach Milestones'!B49,"2",'Prioritized Approach Milestones'!C49,"N/A")</f>
        <v>0</v>
      </c>
      <c r="J49" s="145">
        <f>COUNTIFS('Prioritized Approach Milestones'!B49,"3",'Prioritized Approach Milestones'!C49,"N/A")</f>
        <v>0</v>
      </c>
      <c r="K49" s="145">
        <f>COUNTIFS('Prioritized Approach Milestones'!B49,"4",'Prioritized Approach Milestones'!C49,"N/A")</f>
        <v>0</v>
      </c>
      <c r="L49" s="145">
        <f>COUNTIFS('Prioritized Approach Milestones'!B49,"5",'Prioritized Approach Milestones'!C49,"N/A")</f>
        <v>0</v>
      </c>
      <c r="M49" s="145">
        <f>COUNTIFS('Prioritized Approach Milestones'!B49,"6",'Prioritized Approach Milestones'!C49,"N/A")</f>
        <v>0</v>
      </c>
      <c r="N49">
        <f t="shared" si="1"/>
        <v>0</v>
      </c>
      <c r="O49" s="238"/>
      <c r="P49" s="65" t="str">
        <f>IF('Prioritized Approach Milestones'!$B49=1,'Prioritized Approach Milestones'!$F49,"")</f>
        <v/>
      </c>
      <c r="Q49" s="65" t="str">
        <f>IF('Prioritized Approach Milestones'!$B49=2,'Prioritized Approach Milestones'!$F49,"")</f>
        <v/>
      </c>
      <c r="R49" s="65" t="str">
        <f>IF('Prioritized Approach Milestones'!$B49=3,'Prioritized Approach Milestones'!$F49,"")</f>
        <v/>
      </c>
      <c r="S49" s="65" t="str">
        <f>IF('Prioritized Approach Milestones'!$B49=4,'Prioritized Approach Milestones'!$F49,"")</f>
        <v/>
      </c>
      <c r="T49" s="65">
        <f>IF('Prioritized Approach Milestones'!$B49=5,'Prioritized Approach Milestones'!$F49,"")</f>
        <v>0</v>
      </c>
      <c r="U49" s="66" t="str">
        <f>IF('Prioritized Approach Milestones'!$B49=6,'Prioritized Approach Milestones'!$F49,"")</f>
        <v/>
      </c>
      <c r="V49" s="67" t="str">
        <f>IF(AND('Prioritized Approach Milestones'!C49="Yes",'Prioritized Approach Milestones'!F49=""),"CORRECT",IF('Prioritized Approach Milestones'!C49="No","CORRECT",IF('Prioritized Approach Milestones'!B49=1,"ERROR 1","N/A")))</f>
        <v>N/A</v>
      </c>
      <c r="W49" s="67" t="str">
        <f>IF(AND('Prioritized Approach Milestones'!C49="Yes",'Prioritized Approach Milestones'!F49=""),"CORRECT",IF('Prioritized Approach Milestones'!C49="No","CORRECT",IF('Prioritized Approach Milestones'!B49=2,"ERROR 1","N/A")))</f>
        <v>N/A</v>
      </c>
      <c r="X49" s="67" t="str">
        <f>IF(AND('Prioritized Approach Milestones'!C49="Yes",'Prioritized Approach Milestones'!F49=""),"CORRECT",IF('Prioritized Approach Milestones'!C49="No","CORRECT",IF('Prioritized Approach Milestones'!B49=3,"ERROR 1","N/A")))</f>
        <v>N/A</v>
      </c>
      <c r="Y49" s="67" t="str">
        <f>IF(AND('Prioritized Approach Milestones'!C49="Yes",'Prioritized Approach Milestones'!F49=""),"CORRECT",IF('Prioritized Approach Milestones'!C49="No","CORRECT",IF('Prioritized Approach Milestones'!B49=4,"ERROR 1","N/A")))</f>
        <v>N/A</v>
      </c>
      <c r="Z49" s="67" t="str">
        <f>IF(AND('Prioritized Approach Milestones'!C49="Yes",'Prioritized Approach Milestones'!F49=""),"CORRECT",IF('Prioritized Approach Milestones'!C49="No","CORRECT",IF('Prioritized Approach Milestones'!B49=5,"ERROR 1","N/A")))</f>
        <v>ERROR 1</v>
      </c>
      <c r="AA49" s="67" t="str">
        <f>IF(AND('Prioritized Approach Milestones'!C49="Yes",'Prioritized Approach Milestones'!F49=""),"CORRECT",IF('Prioritized Approach Milestones'!C49="No","CORRECT",IF('Prioritized Approach Milestones'!B49=6,"ERROR 1","N/A")))</f>
        <v>N/A</v>
      </c>
      <c r="AB49" s="59" t="str">
        <f>IF(AND('Prioritized Approach Milestones'!C49="No",'Prioritized Approach Milestones'!F49=""),IF('Prioritized Approach Milestones'!B49=1,"ERROR 2","N/A"),"CORRECT")</f>
        <v>CORRECT</v>
      </c>
      <c r="AC49" s="59" t="str">
        <f>IF(AND('Prioritized Approach Milestones'!C49="No",'Prioritized Approach Milestones'!F49=""),IF('Prioritized Approach Milestones'!B49=2,"ERROR 2","N/A"),"CORRECT")</f>
        <v>CORRECT</v>
      </c>
      <c r="AD49" s="59" t="str">
        <f>IF(AND('Prioritized Approach Milestones'!C49="No",'Prioritized Approach Milestones'!F49=""),IF('Prioritized Approach Milestones'!B49=3,"ERROR 2","N/A"),"CORRECT")</f>
        <v>CORRECT</v>
      </c>
      <c r="AE49" s="59" t="str">
        <f>IF(AND('Prioritized Approach Milestones'!C49="No",'Prioritized Approach Milestones'!F49=""),IF('Prioritized Approach Milestones'!B49=4,"ERROR 2","N/A"),"CORRECT")</f>
        <v>CORRECT</v>
      </c>
      <c r="AF49" s="59" t="str">
        <f>IF(AND('Prioritized Approach Milestones'!C49="No",'Prioritized Approach Milestones'!F49=""),IF('Prioritized Approach Milestones'!B49=5,"ERROR 2","N/A"),"CORRECT")</f>
        <v>CORRECT</v>
      </c>
      <c r="AG49" s="68" t="str">
        <f>IF(AND('Prioritized Approach Milestones'!C49="No",'Prioritized Approach Milestones'!F49=""),IF('Prioritized Approach Milestones'!B49=6,"ERROR 2","N/A"),"CORRECT")</f>
        <v>CORRECT</v>
      </c>
    </row>
    <row r="50" spans="1:33">
      <c r="A50" s="74">
        <f>COUNTIFS('Prioritized Approach Milestones'!B50,"1",'Prioritized Approach Milestones'!C50,"yes")</f>
        <v>0</v>
      </c>
      <c r="B50" s="79">
        <f>COUNTIFS('Prioritized Approach Milestones'!B50,"2",'Prioritized Approach Milestones'!C50,"yes")</f>
        <v>0</v>
      </c>
      <c r="C50" s="75">
        <f>COUNTIFS('Prioritized Approach Milestones'!B50,"3",'Prioritized Approach Milestones'!C50,"yes")</f>
        <v>0</v>
      </c>
      <c r="D50" s="76">
        <f>COUNTIFS('Prioritized Approach Milestones'!B50,"4",'Prioritized Approach Milestones'!C50,"yes")</f>
        <v>0</v>
      </c>
      <c r="E50" s="77">
        <f>COUNTIFS('Prioritized Approach Milestones'!B50,"5",'Prioritized Approach Milestones'!C50,"yes")</f>
        <v>0</v>
      </c>
      <c r="F50" s="78">
        <f>COUNTIFS('Prioritized Approach Milestones'!B50,"6",'Prioritized Approach Milestones'!C50,"yes")</f>
        <v>0</v>
      </c>
      <c r="G50" s="234">
        <f t="shared" si="2"/>
        <v>0</v>
      </c>
      <c r="H50" s="145">
        <f>COUNTIFS('Prioritized Approach Milestones'!B50,"1",'Prioritized Approach Milestones'!C50,"N/A")</f>
        <v>0</v>
      </c>
      <c r="I50" s="145">
        <f>COUNTIFS('Prioritized Approach Milestones'!B50,"2",'Prioritized Approach Milestones'!C50,"N/A")</f>
        <v>0</v>
      </c>
      <c r="J50" s="145">
        <f>COUNTIFS('Prioritized Approach Milestones'!B50,"3",'Prioritized Approach Milestones'!C50,"N/A")</f>
        <v>0</v>
      </c>
      <c r="K50" s="145">
        <f>COUNTIFS('Prioritized Approach Milestones'!B50,"4",'Prioritized Approach Milestones'!C50,"N/A")</f>
        <v>0</v>
      </c>
      <c r="L50" s="145">
        <f>COUNTIFS('Prioritized Approach Milestones'!B50,"5",'Prioritized Approach Milestones'!C50,"N/A")</f>
        <v>0</v>
      </c>
      <c r="M50" s="145">
        <f>COUNTIFS('Prioritized Approach Milestones'!B50,"6",'Prioritized Approach Milestones'!C50,"N/A")</f>
        <v>0</v>
      </c>
      <c r="N50">
        <f t="shared" si="1"/>
        <v>0</v>
      </c>
      <c r="O50" s="238"/>
      <c r="P50" s="65" t="str">
        <f>IF('Prioritized Approach Milestones'!$B50=1,'Prioritized Approach Milestones'!$F50,"")</f>
        <v/>
      </c>
      <c r="Q50" s="65" t="str">
        <f>IF('Prioritized Approach Milestones'!$B50=2,'Prioritized Approach Milestones'!$F50,"")</f>
        <v/>
      </c>
      <c r="R50" s="65" t="str">
        <f>IF('Prioritized Approach Milestones'!$B50=3,'Prioritized Approach Milestones'!$F50,"")</f>
        <v/>
      </c>
      <c r="S50" s="65" t="str">
        <f>IF('Prioritized Approach Milestones'!$B50=4,'Prioritized Approach Milestones'!$F50,"")</f>
        <v/>
      </c>
      <c r="T50" s="65">
        <f>IF('Prioritized Approach Milestones'!$B50=5,'Prioritized Approach Milestones'!$F50,"")</f>
        <v>0</v>
      </c>
      <c r="U50" s="66" t="str">
        <f>IF('Prioritized Approach Milestones'!$B50=6,'Prioritized Approach Milestones'!$F50,"")</f>
        <v/>
      </c>
      <c r="V50" s="67" t="str">
        <f>IF(AND('Prioritized Approach Milestones'!C50="Yes",'Prioritized Approach Milestones'!F50=""),"CORRECT",IF('Prioritized Approach Milestones'!C50="No","CORRECT",IF('Prioritized Approach Milestones'!B50=1,"ERROR 1","N/A")))</f>
        <v>N/A</v>
      </c>
      <c r="W50" s="67" t="str">
        <f>IF(AND('Prioritized Approach Milestones'!C50="Yes",'Prioritized Approach Milestones'!F50=""),"CORRECT",IF('Prioritized Approach Milestones'!C50="No","CORRECT",IF('Prioritized Approach Milestones'!B50=2,"ERROR 1","N/A")))</f>
        <v>N/A</v>
      </c>
      <c r="X50" s="67" t="str">
        <f>IF(AND('Prioritized Approach Milestones'!C50="Yes",'Prioritized Approach Milestones'!F50=""),"CORRECT",IF('Prioritized Approach Milestones'!C50="No","CORRECT",IF('Prioritized Approach Milestones'!B50=3,"ERROR 1","N/A")))</f>
        <v>N/A</v>
      </c>
      <c r="Y50" s="67" t="str">
        <f>IF(AND('Prioritized Approach Milestones'!C50="Yes",'Prioritized Approach Milestones'!F50=""),"CORRECT",IF('Prioritized Approach Milestones'!C50="No","CORRECT",IF('Prioritized Approach Milestones'!B50=4,"ERROR 1","N/A")))</f>
        <v>N/A</v>
      </c>
      <c r="Z50" s="67" t="str">
        <f>IF(AND('Prioritized Approach Milestones'!C50="Yes",'Prioritized Approach Milestones'!F50=""),"CORRECT",IF('Prioritized Approach Milestones'!C50="No","CORRECT",IF('Prioritized Approach Milestones'!B50=5,"ERROR 1","N/A")))</f>
        <v>ERROR 1</v>
      </c>
      <c r="AA50" s="67" t="str">
        <f>IF(AND('Prioritized Approach Milestones'!C50="Yes",'Prioritized Approach Milestones'!F50=""),"CORRECT",IF('Prioritized Approach Milestones'!C50="No","CORRECT",IF('Prioritized Approach Milestones'!B50=6,"ERROR 1","N/A")))</f>
        <v>N/A</v>
      </c>
      <c r="AB50" s="59" t="str">
        <f>IF(AND('Prioritized Approach Milestones'!C50="No",'Prioritized Approach Milestones'!F50=""),IF('Prioritized Approach Milestones'!B50=1,"ERROR 2","N/A"),"CORRECT")</f>
        <v>CORRECT</v>
      </c>
      <c r="AC50" s="59" t="str">
        <f>IF(AND('Prioritized Approach Milestones'!C50="No",'Prioritized Approach Milestones'!F50=""),IF('Prioritized Approach Milestones'!B50=2,"ERROR 2","N/A"),"CORRECT")</f>
        <v>CORRECT</v>
      </c>
      <c r="AD50" s="59" t="str">
        <f>IF(AND('Prioritized Approach Milestones'!C50="No",'Prioritized Approach Milestones'!F50=""),IF('Prioritized Approach Milestones'!B50=3,"ERROR 2","N/A"),"CORRECT")</f>
        <v>CORRECT</v>
      </c>
      <c r="AE50" s="59" t="str">
        <f>IF(AND('Prioritized Approach Milestones'!C50="No",'Prioritized Approach Milestones'!F50=""),IF('Prioritized Approach Milestones'!B50=4,"ERROR 2","N/A"),"CORRECT")</f>
        <v>CORRECT</v>
      </c>
      <c r="AF50" s="59" t="str">
        <f>IF(AND('Prioritized Approach Milestones'!C50="No",'Prioritized Approach Milestones'!F50=""),IF('Prioritized Approach Milestones'!B50=5,"ERROR 2","N/A"),"CORRECT")</f>
        <v>CORRECT</v>
      </c>
      <c r="AG50" s="68" t="str">
        <f>IF(AND('Prioritized Approach Milestones'!C50="No",'Prioritized Approach Milestones'!F50=""),IF('Prioritized Approach Milestones'!B50=6,"ERROR 2","N/A"),"CORRECT")</f>
        <v>CORRECT</v>
      </c>
    </row>
    <row r="51" spans="1:33">
      <c r="A51" s="74">
        <f>COUNTIFS('Prioritized Approach Milestones'!B51,"1",'Prioritized Approach Milestones'!C51,"yes")</f>
        <v>0</v>
      </c>
      <c r="B51" s="79">
        <f>COUNTIFS('Prioritized Approach Milestones'!B51,"2",'Prioritized Approach Milestones'!C51,"yes")</f>
        <v>0</v>
      </c>
      <c r="C51" s="75">
        <f>COUNTIFS('Prioritized Approach Milestones'!B51,"3",'Prioritized Approach Milestones'!C51,"yes")</f>
        <v>0</v>
      </c>
      <c r="D51" s="76">
        <f>COUNTIFS('Prioritized Approach Milestones'!B51,"4",'Prioritized Approach Milestones'!C51,"yes")</f>
        <v>0</v>
      </c>
      <c r="E51" s="77">
        <f>COUNTIFS('Prioritized Approach Milestones'!B51,"5",'Prioritized Approach Milestones'!C51,"yes")</f>
        <v>0</v>
      </c>
      <c r="F51" s="78">
        <f>COUNTIFS('Prioritized Approach Milestones'!B51,"6",'Prioritized Approach Milestones'!C51,"yes")</f>
        <v>0</v>
      </c>
      <c r="G51" s="234">
        <f t="shared" si="2"/>
        <v>0</v>
      </c>
      <c r="H51" s="145">
        <f>COUNTIFS('Prioritized Approach Milestones'!B51,"1",'Prioritized Approach Milestones'!C51,"N/A")</f>
        <v>0</v>
      </c>
      <c r="I51" s="145">
        <f>COUNTIFS('Prioritized Approach Milestones'!B51,"2",'Prioritized Approach Milestones'!C51,"N/A")</f>
        <v>0</v>
      </c>
      <c r="J51" s="145">
        <f>COUNTIFS('Prioritized Approach Milestones'!B51,"3",'Prioritized Approach Milestones'!C51,"N/A")</f>
        <v>0</v>
      </c>
      <c r="K51" s="145">
        <f>COUNTIFS('Prioritized Approach Milestones'!B51,"4",'Prioritized Approach Milestones'!C51,"N/A")</f>
        <v>0</v>
      </c>
      <c r="L51" s="145">
        <f>COUNTIFS('Prioritized Approach Milestones'!B51,"5",'Prioritized Approach Milestones'!C51,"N/A")</f>
        <v>0</v>
      </c>
      <c r="M51" s="145">
        <f>COUNTIFS('Prioritized Approach Milestones'!B51,"6",'Prioritized Approach Milestones'!C51,"N/A")</f>
        <v>0</v>
      </c>
      <c r="N51">
        <f t="shared" si="1"/>
        <v>0</v>
      </c>
      <c r="O51" s="238"/>
      <c r="P51" s="65" t="str">
        <f>IF('Prioritized Approach Milestones'!$B51=1,'Prioritized Approach Milestones'!$F51,"")</f>
        <v/>
      </c>
      <c r="Q51" s="65" t="str">
        <f>IF('Prioritized Approach Milestones'!$B51=2,'Prioritized Approach Milestones'!$F51,"")</f>
        <v/>
      </c>
      <c r="R51" s="65" t="str">
        <f>IF('Prioritized Approach Milestones'!$B51=3,'Prioritized Approach Milestones'!$F51,"")</f>
        <v/>
      </c>
      <c r="S51" s="65" t="str">
        <f>IF('Prioritized Approach Milestones'!$B51=4,'Prioritized Approach Milestones'!$F51,"")</f>
        <v/>
      </c>
      <c r="T51" s="65">
        <f>IF('Prioritized Approach Milestones'!$B51=5,'Prioritized Approach Milestones'!$F51,"")</f>
        <v>0</v>
      </c>
      <c r="U51" s="66" t="str">
        <f>IF('Prioritized Approach Milestones'!$B51=6,'Prioritized Approach Milestones'!$F51,"")</f>
        <v/>
      </c>
      <c r="V51" s="67" t="str">
        <f>IF(AND('Prioritized Approach Milestones'!C51="Yes",'Prioritized Approach Milestones'!F51=""),"CORRECT",IF('Prioritized Approach Milestones'!C51="No","CORRECT",IF('Prioritized Approach Milestones'!B51=1,"ERROR 1","N/A")))</f>
        <v>N/A</v>
      </c>
      <c r="W51" s="67" t="str">
        <f>IF(AND('Prioritized Approach Milestones'!C51="Yes",'Prioritized Approach Milestones'!F51=""),"CORRECT",IF('Prioritized Approach Milestones'!C51="No","CORRECT",IF('Prioritized Approach Milestones'!B51=2,"ERROR 1","N/A")))</f>
        <v>N/A</v>
      </c>
      <c r="X51" s="67" t="str">
        <f>IF(AND('Prioritized Approach Milestones'!C51="Yes",'Prioritized Approach Milestones'!F51=""),"CORRECT",IF('Prioritized Approach Milestones'!C51="No","CORRECT",IF('Prioritized Approach Milestones'!B51=3,"ERROR 1","N/A")))</f>
        <v>N/A</v>
      </c>
      <c r="Y51" s="67" t="str">
        <f>IF(AND('Prioritized Approach Milestones'!C51="Yes",'Prioritized Approach Milestones'!F51=""),"CORRECT",IF('Prioritized Approach Milestones'!C51="No","CORRECT",IF('Prioritized Approach Milestones'!B51=4,"ERROR 1","N/A")))</f>
        <v>N/A</v>
      </c>
      <c r="Z51" s="67" t="str">
        <f>IF(AND('Prioritized Approach Milestones'!C51="Yes",'Prioritized Approach Milestones'!F51=""),"CORRECT",IF('Prioritized Approach Milestones'!C51="No","CORRECT",IF('Prioritized Approach Milestones'!B51=5,"ERROR 1","N/A")))</f>
        <v>ERROR 1</v>
      </c>
      <c r="AA51" s="67" t="str">
        <f>IF(AND('Prioritized Approach Milestones'!C51="Yes",'Prioritized Approach Milestones'!F51=""),"CORRECT",IF('Prioritized Approach Milestones'!C51="No","CORRECT",IF('Prioritized Approach Milestones'!B51=6,"ERROR 1","N/A")))</f>
        <v>N/A</v>
      </c>
      <c r="AB51" s="59" t="str">
        <f>IF(AND('Prioritized Approach Milestones'!C51="No",'Prioritized Approach Milestones'!F51=""),IF('Prioritized Approach Milestones'!B51=1,"ERROR 2","N/A"),"CORRECT")</f>
        <v>CORRECT</v>
      </c>
      <c r="AC51" s="59" t="str">
        <f>IF(AND('Prioritized Approach Milestones'!C51="No",'Prioritized Approach Milestones'!F51=""),IF('Prioritized Approach Milestones'!B51=2,"ERROR 2","N/A"),"CORRECT")</f>
        <v>CORRECT</v>
      </c>
      <c r="AD51" s="59" t="str">
        <f>IF(AND('Prioritized Approach Milestones'!C51="No",'Prioritized Approach Milestones'!F51=""),IF('Prioritized Approach Milestones'!B51=3,"ERROR 2","N/A"),"CORRECT")</f>
        <v>CORRECT</v>
      </c>
      <c r="AE51" s="59" t="str">
        <f>IF(AND('Prioritized Approach Milestones'!C51="No",'Prioritized Approach Milestones'!F51=""),IF('Prioritized Approach Milestones'!B51=4,"ERROR 2","N/A"),"CORRECT")</f>
        <v>CORRECT</v>
      </c>
      <c r="AF51" s="59" t="str">
        <f>IF(AND('Prioritized Approach Milestones'!C51="No",'Prioritized Approach Milestones'!F51=""),IF('Prioritized Approach Milestones'!B51=5,"ERROR 2","N/A"),"CORRECT")</f>
        <v>CORRECT</v>
      </c>
      <c r="AG51" s="68" t="str">
        <f>IF(AND('Prioritized Approach Milestones'!C51="No",'Prioritized Approach Milestones'!F51=""),IF('Prioritized Approach Milestones'!B51=6,"ERROR 2","N/A"),"CORRECT")</f>
        <v>CORRECT</v>
      </c>
    </row>
    <row r="52" spans="1:33">
      <c r="A52" s="74">
        <f>COUNTIFS('Prioritized Approach Milestones'!B52,"1",'Prioritized Approach Milestones'!C52,"yes")</f>
        <v>0</v>
      </c>
      <c r="B52" s="79">
        <f>COUNTIFS('Prioritized Approach Milestones'!B52,"2",'Prioritized Approach Milestones'!C52,"yes")</f>
        <v>0</v>
      </c>
      <c r="C52" s="75">
        <f>COUNTIFS('Prioritized Approach Milestones'!B52,"3",'Prioritized Approach Milestones'!C52,"yes")</f>
        <v>0</v>
      </c>
      <c r="D52" s="76">
        <f>COUNTIFS('Prioritized Approach Milestones'!B52,"4",'Prioritized Approach Milestones'!C52,"yes")</f>
        <v>0</v>
      </c>
      <c r="E52" s="77">
        <f>COUNTIFS('Prioritized Approach Milestones'!B52,"5",'Prioritized Approach Milestones'!C52,"yes")</f>
        <v>0</v>
      </c>
      <c r="F52" s="78">
        <f>COUNTIFS('Prioritized Approach Milestones'!B52,"6",'Prioritized Approach Milestones'!C52,"yes")</f>
        <v>0</v>
      </c>
      <c r="G52" s="234">
        <f t="shared" si="2"/>
        <v>0</v>
      </c>
      <c r="H52" s="145">
        <f>COUNTIFS('Prioritized Approach Milestones'!B52,"1",'Prioritized Approach Milestones'!C52,"N/A")</f>
        <v>0</v>
      </c>
      <c r="I52" s="145">
        <f>COUNTIFS('Prioritized Approach Milestones'!B52,"2",'Prioritized Approach Milestones'!C52,"N/A")</f>
        <v>0</v>
      </c>
      <c r="J52" s="145">
        <f>COUNTIFS('Prioritized Approach Milestones'!B52,"3",'Prioritized Approach Milestones'!C52,"N/A")</f>
        <v>0</v>
      </c>
      <c r="K52" s="145">
        <f>COUNTIFS('Prioritized Approach Milestones'!B52,"4",'Prioritized Approach Milestones'!C52,"N/A")</f>
        <v>0</v>
      </c>
      <c r="L52" s="145">
        <f>COUNTIFS('Prioritized Approach Milestones'!B52,"5",'Prioritized Approach Milestones'!C52,"N/A")</f>
        <v>0</v>
      </c>
      <c r="M52" s="145">
        <f>COUNTIFS('Prioritized Approach Milestones'!B52,"6",'Prioritized Approach Milestones'!C52,"N/A")</f>
        <v>0</v>
      </c>
      <c r="N52">
        <f t="shared" si="1"/>
        <v>0</v>
      </c>
      <c r="O52" s="238"/>
      <c r="P52" s="65" t="str">
        <f>IF('Prioritized Approach Milestones'!$B52=1,'Prioritized Approach Milestones'!$F52,"")</f>
        <v/>
      </c>
      <c r="Q52" s="65" t="str">
        <f>IF('Prioritized Approach Milestones'!$B52=2,'Prioritized Approach Milestones'!$F52,"")</f>
        <v/>
      </c>
      <c r="R52" s="65" t="str">
        <f>IF('Prioritized Approach Milestones'!$B52=3,'Prioritized Approach Milestones'!$F52,"")</f>
        <v/>
      </c>
      <c r="S52" s="65" t="str">
        <f>IF('Prioritized Approach Milestones'!$B52=4,'Prioritized Approach Milestones'!$F52,"")</f>
        <v/>
      </c>
      <c r="T52" s="65">
        <f>IF('Prioritized Approach Milestones'!$B52=5,'Prioritized Approach Milestones'!$F52,"")</f>
        <v>0</v>
      </c>
      <c r="U52" s="66" t="str">
        <f>IF('Prioritized Approach Milestones'!$B52=6,'Prioritized Approach Milestones'!$F52,"")</f>
        <v/>
      </c>
      <c r="V52" s="67" t="str">
        <f>IF(AND('Prioritized Approach Milestones'!C52="Yes",'Prioritized Approach Milestones'!F52=""),"CORRECT",IF('Prioritized Approach Milestones'!C52="No","CORRECT",IF('Prioritized Approach Milestones'!B52=1,"ERROR 1","N/A")))</f>
        <v>N/A</v>
      </c>
      <c r="W52" s="67" t="str">
        <f>IF(AND('Prioritized Approach Milestones'!C52="Yes",'Prioritized Approach Milestones'!F52=""),"CORRECT",IF('Prioritized Approach Milestones'!C52="No","CORRECT",IF('Prioritized Approach Milestones'!B52=2,"ERROR 1","N/A")))</f>
        <v>N/A</v>
      </c>
      <c r="X52" s="67" t="str">
        <f>IF(AND('Prioritized Approach Milestones'!C52="Yes",'Prioritized Approach Milestones'!F52=""),"CORRECT",IF('Prioritized Approach Milestones'!C52="No","CORRECT",IF('Prioritized Approach Milestones'!B52=3,"ERROR 1","N/A")))</f>
        <v>N/A</v>
      </c>
      <c r="Y52" s="67" t="str">
        <f>IF(AND('Prioritized Approach Milestones'!C52="Yes",'Prioritized Approach Milestones'!F52=""),"CORRECT",IF('Prioritized Approach Milestones'!C52="No","CORRECT",IF('Prioritized Approach Milestones'!B52=4,"ERROR 1","N/A")))</f>
        <v>N/A</v>
      </c>
      <c r="Z52" s="67" t="str">
        <f>IF(AND('Prioritized Approach Milestones'!C52="Yes",'Prioritized Approach Milestones'!F52=""),"CORRECT",IF('Prioritized Approach Milestones'!C52="No","CORRECT",IF('Prioritized Approach Milestones'!B52=5,"ERROR 1","N/A")))</f>
        <v>ERROR 1</v>
      </c>
      <c r="AA52" s="67" t="str">
        <f>IF(AND('Prioritized Approach Milestones'!C52="Yes",'Prioritized Approach Milestones'!F52=""),"CORRECT",IF('Prioritized Approach Milestones'!C52="No","CORRECT",IF('Prioritized Approach Milestones'!B52=6,"ERROR 1","N/A")))</f>
        <v>N/A</v>
      </c>
      <c r="AB52" s="59" t="str">
        <f>IF(AND('Prioritized Approach Milestones'!C52="No",'Prioritized Approach Milestones'!F52=""),IF('Prioritized Approach Milestones'!B52=1,"ERROR 2","N/A"),"CORRECT")</f>
        <v>CORRECT</v>
      </c>
      <c r="AC52" s="59" t="str">
        <f>IF(AND('Prioritized Approach Milestones'!C52="No",'Prioritized Approach Milestones'!F52=""),IF('Prioritized Approach Milestones'!B52=2,"ERROR 2","N/A"),"CORRECT")</f>
        <v>CORRECT</v>
      </c>
      <c r="AD52" s="59" t="str">
        <f>IF(AND('Prioritized Approach Milestones'!C52="No",'Prioritized Approach Milestones'!F52=""),IF('Prioritized Approach Milestones'!B52=3,"ERROR 2","N/A"),"CORRECT")</f>
        <v>CORRECT</v>
      </c>
      <c r="AE52" s="59" t="str">
        <f>IF(AND('Prioritized Approach Milestones'!C52="No",'Prioritized Approach Milestones'!F52=""),IF('Prioritized Approach Milestones'!B52=4,"ERROR 2","N/A"),"CORRECT")</f>
        <v>CORRECT</v>
      </c>
      <c r="AF52" s="59" t="str">
        <f>IF(AND('Prioritized Approach Milestones'!C52="No",'Prioritized Approach Milestones'!F52=""),IF('Prioritized Approach Milestones'!B52=5,"ERROR 2","N/A"),"CORRECT")</f>
        <v>CORRECT</v>
      </c>
      <c r="AG52" s="68" t="str">
        <f>IF(AND('Prioritized Approach Milestones'!C52="No",'Prioritized Approach Milestones'!F52=""),IF('Prioritized Approach Milestones'!B52=6,"ERROR 2","N/A"),"CORRECT")</f>
        <v>CORRECT</v>
      </c>
    </row>
    <row r="53" spans="1:33">
      <c r="A53" s="74">
        <f>COUNTIFS('Prioritized Approach Milestones'!B53,"1",'Prioritized Approach Milestones'!C53,"yes")</f>
        <v>0</v>
      </c>
      <c r="B53" s="79">
        <f>COUNTIFS('Prioritized Approach Milestones'!B53,"2",'Prioritized Approach Milestones'!C53,"yes")</f>
        <v>0</v>
      </c>
      <c r="C53" s="75">
        <f>COUNTIFS('Prioritized Approach Milestones'!B53,"3",'Prioritized Approach Milestones'!C53,"yes")</f>
        <v>0</v>
      </c>
      <c r="D53" s="76">
        <f>COUNTIFS('Prioritized Approach Milestones'!B53,"4",'Prioritized Approach Milestones'!C53,"yes")</f>
        <v>0</v>
      </c>
      <c r="E53" s="77">
        <f>COUNTIFS('Prioritized Approach Milestones'!B53,"5",'Prioritized Approach Milestones'!C53,"yes")</f>
        <v>0</v>
      </c>
      <c r="F53" s="78">
        <f>COUNTIFS('Prioritized Approach Milestones'!B53,"6",'Prioritized Approach Milestones'!C53,"yes")</f>
        <v>0</v>
      </c>
      <c r="G53" s="234">
        <f t="shared" si="2"/>
        <v>0</v>
      </c>
      <c r="H53" s="145">
        <f>COUNTIFS('Prioritized Approach Milestones'!B53,"1",'Prioritized Approach Milestones'!C53,"N/A")</f>
        <v>0</v>
      </c>
      <c r="I53" s="145">
        <f>COUNTIFS('Prioritized Approach Milestones'!B53,"2",'Prioritized Approach Milestones'!C53,"N/A")</f>
        <v>0</v>
      </c>
      <c r="J53" s="145">
        <f>COUNTIFS('Prioritized Approach Milestones'!B53,"3",'Prioritized Approach Milestones'!C53,"N/A")</f>
        <v>0</v>
      </c>
      <c r="K53" s="145">
        <f>COUNTIFS('Prioritized Approach Milestones'!B53,"4",'Prioritized Approach Milestones'!C53,"N/A")</f>
        <v>0</v>
      </c>
      <c r="L53" s="145">
        <f>COUNTIFS('Prioritized Approach Milestones'!B53,"5",'Prioritized Approach Milestones'!C53,"N/A")</f>
        <v>0</v>
      </c>
      <c r="M53" s="145">
        <f>COUNTIFS('Prioritized Approach Milestones'!B53,"6",'Prioritized Approach Milestones'!C53,"N/A")</f>
        <v>0</v>
      </c>
      <c r="N53">
        <f t="shared" si="1"/>
        <v>0</v>
      </c>
      <c r="O53" s="238"/>
      <c r="P53" s="65" t="str">
        <f>IF('Prioritized Approach Milestones'!$B53=1,'Prioritized Approach Milestones'!$F53,"")</f>
        <v/>
      </c>
      <c r="Q53" s="65" t="str">
        <f>IF('Prioritized Approach Milestones'!$B53=2,'Prioritized Approach Milestones'!$F53,"")</f>
        <v/>
      </c>
      <c r="R53" s="65" t="str">
        <f>IF('Prioritized Approach Milestones'!$B53=3,'Prioritized Approach Milestones'!$F53,"")</f>
        <v/>
      </c>
      <c r="S53" s="65" t="str">
        <f>IF('Prioritized Approach Milestones'!$B53=4,'Prioritized Approach Milestones'!$F53,"")</f>
        <v/>
      </c>
      <c r="T53" s="65" t="str">
        <f>IF('Prioritized Approach Milestones'!$B53=5,'Prioritized Approach Milestones'!$F53,"")</f>
        <v/>
      </c>
      <c r="U53" s="66" t="str">
        <f>IF('Prioritized Approach Milestones'!$B53=6,'Prioritized Approach Milestones'!$F53,"")</f>
        <v/>
      </c>
      <c r="V53" s="67" t="str">
        <f>IF(AND('Prioritized Approach Milestones'!C53="Yes",'Prioritized Approach Milestones'!F53=""),"CORRECT",IF('Prioritized Approach Milestones'!C53="No","CORRECT",IF('Prioritized Approach Milestones'!B53=1,"ERROR 1","N/A")))</f>
        <v>N/A</v>
      </c>
      <c r="W53" s="67" t="str">
        <f>IF(AND('Prioritized Approach Milestones'!C53="Yes",'Prioritized Approach Milestones'!F53=""),"CORRECT",IF('Prioritized Approach Milestones'!C53="No","CORRECT",IF('Prioritized Approach Milestones'!B53=2,"ERROR 1","N/A")))</f>
        <v>N/A</v>
      </c>
      <c r="X53" s="67" t="str">
        <f>IF(AND('Prioritized Approach Milestones'!C53="Yes",'Prioritized Approach Milestones'!F53=""),"CORRECT",IF('Prioritized Approach Milestones'!C53="No","CORRECT",IF('Prioritized Approach Milestones'!B53=3,"ERROR 1","N/A")))</f>
        <v>N/A</v>
      </c>
      <c r="Y53" s="67" t="str">
        <f>IF(AND('Prioritized Approach Milestones'!C53="Yes",'Prioritized Approach Milestones'!F53=""),"CORRECT",IF('Prioritized Approach Milestones'!C53="No","CORRECT",IF('Prioritized Approach Milestones'!B53=4,"ERROR 1","N/A")))</f>
        <v>N/A</v>
      </c>
      <c r="Z53" s="67" t="str">
        <f>IF(AND('Prioritized Approach Milestones'!C53="Yes",'Prioritized Approach Milestones'!F53=""),"CORRECT",IF('Prioritized Approach Milestones'!C53="No","CORRECT",IF('Prioritized Approach Milestones'!B53=5,"ERROR 1","N/A")))</f>
        <v>N/A</v>
      </c>
      <c r="AA53" s="67" t="str">
        <f>IF(AND('Prioritized Approach Milestones'!C53="Yes",'Prioritized Approach Milestones'!F53=""),"CORRECT",IF('Prioritized Approach Milestones'!C53="No","CORRECT",IF('Prioritized Approach Milestones'!B53=6,"ERROR 1","N/A")))</f>
        <v>N/A</v>
      </c>
      <c r="AB53" s="59" t="str">
        <f>IF(AND('Prioritized Approach Milestones'!C53="No",'Prioritized Approach Milestones'!F53=""),IF('Prioritized Approach Milestones'!B53=1,"ERROR 2","N/A"),"CORRECT")</f>
        <v>CORRECT</v>
      </c>
      <c r="AC53" s="59" t="str">
        <f>IF(AND('Prioritized Approach Milestones'!C53="No",'Prioritized Approach Milestones'!F53=""),IF('Prioritized Approach Milestones'!B53=2,"ERROR 2","N/A"),"CORRECT")</f>
        <v>CORRECT</v>
      </c>
      <c r="AD53" s="59" t="str">
        <f>IF(AND('Prioritized Approach Milestones'!C53="No",'Prioritized Approach Milestones'!F53=""),IF('Prioritized Approach Milestones'!B53=3,"ERROR 2","N/A"),"CORRECT")</f>
        <v>CORRECT</v>
      </c>
      <c r="AE53" s="59" t="str">
        <f>IF(AND('Prioritized Approach Milestones'!C53="No",'Prioritized Approach Milestones'!F53=""),IF('Prioritized Approach Milestones'!B53=4,"ERROR 2","N/A"),"CORRECT")</f>
        <v>CORRECT</v>
      </c>
      <c r="AF53" s="59" t="str">
        <f>IF(AND('Prioritized Approach Milestones'!C53="No",'Prioritized Approach Milestones'!F53=""),IF('Prioritized Approach Milestones'!B53=5,"ERROR 2","N/A"),"CORRECT")</f>
        <v>CORRECT</v>
      </c>
      <c r="AG53" s="68" t="str">
        <f>IF(AND('Prioritized Approach Milestones'!C53="No",'Prioritized Approach Milestones'!F53=""),IF('Prioritized Approach Milestones'!B53=6,"ERROR 2","N/A"),"CORRECT")</f>
        <v>CORRECT</v>
      </c>
    </row>
    <row r="54" spans="1:33">
      <c r="A54" s="74">
        <f>COUNTIFS('Prioritized Approach Milestones'!B54,"1",'Prioritized Approach Milestones'!C54,"yes")</f>
        <v>0</v>
      </c>
      <c r="B54" s="79">
        <f>COUNTIFS('Prioritized Approach Milestones'!B54,"2",'Prioritized Approach Milestones'!C54,"yes")</f>
        <v>0</v>
      </c>
      <c r="C54" s="75">
        <f>COUNTIFS('Prioritized Approach Milestones'!B54,"3",'Prioritized Approach Milestones'!C54,"yes")</f>
        <v>0</v>
      </c>
      <c r="D54" s="76">
        <f>COUNTIFS('Prioritized Approach Milestones'!B54,"4",'Prioritized Approach Milestones'!C54,"yes")</f>
        <v>0</v>
      </c>
      <c r="E54" s="77">
        <f>COUNTIFS('Prioritized Approach Milestones'!B54,"5",'Prioritized Approach Milestones'!C54,"yes")</f>
        <v>0</v>
      </c>
      <c r="F54" s="78">
        <f>COUNTIFS('Prioritized Approach Milestones'!B54,"6",'Prioritized Approach Milestones'!C54,"yes")</f>
        <v>0</v>
      </c>
      <c r="G54" s="234">
        <f t="shared" si="2"/>
        <v>0</v>
      </c>
      <c r="H54" s="145">
        <f>COUNTIFS('Prioritized Approach Milestones'!B54,"1",'Prioritized Approach Milestones'!C54,"N/A")</f>
        <v>0</v>
      </c>
      <c r="I54" s="145">
        <f>COUNTIFS('Prioritized Approach Milestones'!B54,"2",'Prioritized Approach Milestones'!C54,"N/A")</f>
        <v>0</v>
      </c>
      <c r="J54" s="145">
        <f>COUNTIFS('Prioritized Approach Milestones'!B54,"3",'Prioritized Approach Milestones'!C54,"N/A")</f>
        <v>0</v>
      </c>
      <c r="K54" s="145">
        <f>COUNTIFS('Prioritized Approach Milestones'!B54,"4",'Prioritized Approach Milestones'!C54,"N/A")</f>
        <v>0</v>
      </c>
      <c r="L54" s="145">
        <f>COUNTIFS('Prioritized Approach Milestones'!B54,"5",'Prioritized Approach Milestones'!C54,"N/A")</f>
        <v>0</v>
      </c>
      <c r="M54" s="145">
        <f>COUNTIFS('Prioritized Approach Milestones'!B54,"6",'Prioritized Approach Milestones'!C54,"N/A")</f>
        <v>0</v>
      </c>
      <c r="N54">
        <f t="shared" si="1"/>
        <v>0</v>
      </c>
      <c r="O54" s="238"/>
      <c r="P54" s="65" t="str">
        <f>IF('Prioritized Approach Milestones'!$B54=1,'Prioritized Approach Milestones'!$F54,"")</f>
        <v/>
      </c>
      <c r="Q54" s="65" t="str">
        <f>IF('Prioritized Approach Milestones'!$B54=2,'Prioritized Approach Milestones'!$F54,"")</f>
        <v/>
      </c>
      <c r="R54" s="65" t="str">
        <f>IF('Prioritized Approach Milestones'!$B54=3,'Prioritized Approach Milestones'!$F54,"")</f>
        <v/>
      </c>
      <c r="S54" s="65" t="str">
        <f>IF('Prioritized Approach Milestones'!$B54=4,'Prioritized Approach Milestones'!$F54,"")</f>
        <v/>
      </c>
      <c r="T54" s="65">
        <f>IF('Prioritized Approach Milestones'!$B54=5,'Prioritized Approach Milestones'!$F54,"")</f>
        <v>0</v>
      </c>
      <c r="U54" s="66" t="str">
        <f>IF('Prioritized Approach Milestones'!$B54=6,'Prioritized Approach Milestones'!$F54,"")</f>
        <v/>
      </c>
      <c r="V54" s="67" t="str">
        <f>IF(AND('Prioritized Approach Milestones'!C54="Yes",'Prioritized Approach Milestones'!F54=""),"CORRECT",IF('Prioritized Approach Milestones'!C54="No","CORRECT",IF('Prioritized Approach Milestones'!B54=1,"ERROR 1","N/A")))</f>
        <v>N/A</v>
      </c>
      <c r="W54" s="67" t="str">
        <f>IF(AND('Prioritized Approach Milestones'!C54="Yes",'Prioritized Approach Milestones'!F54=""),"CORRECT",IF('Prioritized Approach Milestones'!C54="No","CORRECT",IF('Prioritized Approach Milestones'!B54=2,"ERROR 1","N/A")))</f>
        <v>N/A</v>
      </c>
      <c r="X54" s="67" t="str">
        <f>IF(AND('Prioritized Approach Milestones'!C54="Yes",'Prioritized Approach Milestones'!F54=""),"CORRECT",IF('Prioritized Approach Milestones'!C54="No","CORRECT",IF('Prioritized Approach Milestones'!B54=3,"ERROR 1","N/A")))</f>
        <v>N/A</v>
      </c>
      <c r="Y54" s="67" t="str">
        <f>IF(AND('Prioritized Approach Milestones'!C54="Yes",'Prioritized Approach Milestones'!F54=""),"CORRECT",IF('Prioritized Approach Milestones'!C54="No","CORRECT",IF('Prioritized Approach Milestones'!B54=4,"ERROR 1","N/A")))</f>
        <v>N/A</v>
      </c>
      <c r="Z54" s="67" t="str">
        <f>IF(AND('Prioritized Approach Milestones'!C54="Yes",'Prioritized Approach Milestones'!F54=""),"CORRECT",IF('Prioritized Approach Milestones'!C54="No","CORRECT",IF('Prioritized Approach Milestones'!B54=5,"ERROR 1","N/A")))</f>
        <v>ERROR 1</v>
      </c>
      <c r="AA54" s="67" t="str">
        <f>IF(AND('Prioritized Approach Milestones'!C54="Yes",'Prioritized Approach Milestones'!F54=""),"CORRECT",IF('Prioritized Approach Milestones'!C54="No","CORRECT",IF('Prioritized Approach Milestones'!B54=6,"ERROR 1","N/A")))</f>
        <v>N/A</v>
      </c>
      <c r="AB54" s="59" t="str">
        <f>IF(AND('Prioritized Approach Milestones'!C54="No",'Prioritized Approach Milestones'!F54=""),IF('Prioritized Approach Milestones'!B54=1,"ERROR 2","N/A"),"CORRECT")</f>
        <v>CORRECT</v>
      </c>
      <c r="AC54" s="59" t="str">
        <f>IF(AND('Prioritized Approach Milestones'!C54="No",'Prioritized Approach Milestones'!F54=""),IF('Prioritized Approach Milestones'!B54=2,"ERROR 2","N/A"),"CORRECT")</f>
        <v>CORRECT</v>
      </c>
      <c r="AD54" s="59" t="str">
        <f>IF(AND('Prioritized Approach Milestones'!C54="No",'Prioritized Approach Milestones'!F54=""),IF('Prioritized Approach Milestones'!B54=3,"ERROR 2","N/A"),"CORRECT")</f>
        <v>CORRECT</v>
      </c>
      <c r="AE54" s="59" t="str">
        <f>IF(AND('Prioritized Approach Milestones'!C54="No",'Prioritized Approach Milestones'!F54=""),IF('Prioritized Approach Milestones'!B54=4,"ERROR 2","N/A"),"CORRECT")</f>
        <v>CORRECT</v>
      </c>
      <c r="AF54" s="59" t="str">
        <f>IF(AND('Prioritized Approach Milestones'!C54="No",'Prioritized Approach Milestones'!F54=""),IF('Prioritized Approach Milestones'!B54=5,"ERROR 2","N/A"),"CORRECT")</f>
        <v>CORRECT</v>
      </c>
      <c r="AG54" s="68" t="str">
        <f>IF(AND('Prioritized Approach Milestones'!C54="No",'Prioritized Approach Milestones'!F54=""),IF('Prioritized Approach Milestones'!B54=6,"ERROR 2","N/A"),"CORRECT")</f>
        <v>CORRECT</v>
      </c>
    </row>
    <row r="55" spans="1:33">
      <c r="A55" s="74">
        <f>COUNTIFS('Prioritized Approach Milestones'!B55,"1",'Prioritized Approach Milestones'!C55,"yes")</f>
        <v>0</v>
      </c>
      <c r="B55" s="79">
        <f>COUNTIFS('Prioritized Approach Milestones'!B55,"2",'Prioritized Approach Milestones'!C55,"yes")</f>
        <v>0</v>
      </c>
      <c r="C55" s="75">
        <f>COUNTIFS('Prioritized Approach Milestones'!B55,"3",'Prioritized Approach Milestones'!C55,"yes")</f>
        <v>0</v>
      </c>
      <c r="D55" s="76">
        <f>COUNTIFS('Prioritized Approach Milestones'!B55,"4",'Prioritized Approach Milestones'!C55,"yes")</f>
        <v>0</v>
      </c>
      <c r="E55" s="77">
        <f>COUNTIFS('Prioritized Approach Milestones'!B55,"5",'Prioritized Approach Milestones'!C55,"yes")</f>
        <v>0</v>
      </c>
      <c r="F55" s="78">
        <f>COUNTIFS('Prioritized Approach Milestones'!B55,"6",'Prioritized Approach Milestones'!C55,"yes")</f>
        <v>0</v>
      </c>
      <c r="G55" s="234">
        <f t="shared" si="2"/>
        <v>0</v>
      </c>
      <c r="H55" s="145">
        <f>COUNTIFS('Prioritized Approach Milestones'!B55,"1",'Prioritized Approach Milestones'!C55,"N/A")</f>
        <v>0</v>
      </c>
      <c r="I55" s="145">
        <f>COUNTIFS('Prioritized Approach Milestones'!B55,"2",'Prioritized Approach Milestones'!C55,"N/A")</f>
        <v>0</v>
      </c>
      <c r="J55" s="145">
        <f>COUNTIFS('Prioritized Approach Milestones'!B55,"3",'Prioritized Approach Milestones'!C55,"N/A")</f>
        <v>0</v>
      </c>
      <c r="K55" s="145">
        <f>COUNTIFS('Prioritized Approach Milestones'!B55,"4",'Prioritized Approach Milestones'!C55,"N/A")</f>
        <v>0</v>
      </c>
      <c r="L55" s="145">
        <f>COUNTIFS('Prioritized Approach Milestones'!B55,"5",'Prioritized Approach Milestones'!C55,"N/A")</f>
        <v>0</v>
      </c>
      <c r="M55" s="145">
        <f>COUNTIFS('Prioritized Approach Milestones'!B55,"6",'Prioritized Approach Milestones'!C55,"N/A")</f>
        <v>0</v>
      </c>
      <c r="N55">
        <f t="shared" si="1"/>
        <v>0</v>
      </c>
      <c r="O55" s="238"/>
      <c r="P55" s="65" t="str">
        <f>IF('Prioritized Approach Milestones'!$B55=1,'Prioritized Approach Milestones'!$F55,"")</f>
        <v/>
      </c>
      <c r="Q55" s="65" t="str">
        <f>IF('Prioritized Approach Milestones'!$B55=2,'Prioritized Approach Milestones'!$F55,"")</f>
        <v/>
      </c>
      <c r="R55" s="65" t="str">
        <f>IF('Prioritized Approach Milestones'!$B55=3,'Prioritized Approach Milestones'!$F55,"")</f>
        <v/>
      </c>
      <c r="S55" s="65" t="str">
        <f>IF('Prioritized Approach Milestones'!$B55=4,'Prioritized Approach Milestones'!$F55,"")</f>
        <v/>
      </c>
      <c r="T55" s="65">
        <f>IF('Prioritized Approach Milestones'!$B55=5,'Prioritized Approach Milestones'!$F55,"")</f>
        <v>0</v>
      </c>
      <c r="U55" s="66" t="str">
        <f>IF('Prioritized Approach Milestones'!$B55=6,'Prioritized Approach Milestones'!$F55,"")</f>
        <v/>
      </c>
      <c r="V55" s="67" t="str">
        <f>IF(AND('Prioritized Approach Milestones'!C55="Yes",'Prioritized Approach Milestones'!F55=""),"CORRECT",IF('Prioritized Approach Milestones'!C55="No","CORRECT",IF('Prioritized Approach Milestones'!B55=1,"ERROR 1","N/A")))</f>
        <v>N/A</v>
      </c>
      <c r="W55" s="67" t="str">
        <f>IF(AND('Prioritized Approach Milestones'!C55="Yes",'Prioritized Approach Milestones'!F55=""),"CORRECT",IF('Prioritized Approach Milestones'!C55="No","CORRECT",IF('Prioritized Approach Milestones'!B55=2,"ERROR 1","N/A")))</f>
        <v>N/A</v>
      </c>
      <c r="X55" s="67" t="str">
        <f>IF(AND('Prioritized Approach Milestones'!C55="Yes",'Prioritized Approach Milestones'!F55=""),"CORRECT",IF('Prioritized Approach Milestones'!C55="No","CORRECT",IF('Prioritized Approach Milestones'!B55=3,"ERROR 1","N/A")))</f>
        <v>N/A</v>
      </c>
      <c r="Y55" s="67" t="str">
        <f>IF(AND('Prioritized Approach Milestones'!C55="Yes",'Prioritized Approach Milestones'!F55=""),"CORRECT",IF('Prioritized Approach Milestones'!C55="No","CORRECT",IF('Prioritized Approach Milestones'!B55=4,"ERROR 1","N/A")))</f>
        <v>N/A</v>
      </c>
      <c r="Z55" s="67" t="str">
        <f>IF(AND('Prioritized Approach Milestones'!C55="Yes",'Prioritized Approach Milestones'!F55=""),"CORRECT",IF('Prioritized Approach Milestones'!C55="No","CORRECT",IF('Prioritized Approach Milestones'!B55=5,"ERROR 1","N/A")))</f>
        <v>ERROR 1</v>
      </c>
      <c r="AA55" s="67" t="str">
        <f>IF(AND('Prioritized Approach Milestones'!C55="Yes",'Prioritized Approach Milestones'!F55=""),"CORRECT",IF('Prioritized Approach Milestones'!C55="No","CORRECT",IF('Prioritized Approach Milestones'!B55=6,"ERROR 1","N/A")))</f>
        <v>N/A</v>
      </c>
      <c r="AB55" s="59" t="str">
        <f>IF(AND('Prioritized Approach Milestones'!C55="No",'Prioritized Approach Milestones'!F55=""),IF('Prioritized Approach Milestones'!B55=1,"ERROR 2","N/A"),"CORRECT")</f>
        <v>CORRECT</v>
      </c>
      <c r="AC55" s="59" t="str">
        <f>IF(AND('Prioritized Approach Milestones'!C55="No",'Prioritized Approach Milestones'!F55=""),IF('Prioritized Approach Milestones'!B55=2,"ERROR 2","N/A"),"CORRECT")</f>
        <v>CORRECT</v>
      </c>
      <c r="AD55" s="59" t="str">
        <f>IF(AND('Prioritized Approach Milestones'!C55="No",'Prioritized Approach Milestones'!F55=""),IF('Prioritized Approach Milestones'!B55=3,"ERROR 2","N/A"),"CORRECT")</f>
        <v>CORRECT</v>
      </c>
      <c r="AE55" s="59" t="str">
        <f>IF(AND('Prioritized Approach Milestones'!C55="No",'Prioritized Approach Milestones'!F55=""),IF('Prioritized Approach Milestones'!B55=4,"ERROR 2","N/A"),"CORRECT")</f>
        <v>CORRECT</v>
      </c>
      <c r="AF55" s="59" t="str">
        <f>IF(AND('Prioritized Approach Milestones'!C55="No",'Prioritized Approach Milestones'!F55=""),IF('Prioritized Approach Milestones'!B55=5,"ERROR 2","N/A"),"CORRECT")</f>
        <v>CORRECT</v>
      </c>
      <c r="AG55" s="68" t="str">
        <f>IF(AND('Prioritized Approach Milestones'!C55="No",'Prioritized Approach Milestones'!F55=""),IF('Prioritized Approach Milestones'!B55=6,"ERROR 2","N/A"),"CORRECT")</f>
        <v>CORRECT</v>
      </c>
    </row>
    <row r="56" spans="1:33">
      <c r="A56" s="74">
        <f>COUNTIFS('Prioritized Approach Milestones'!B56,"1",'Prioritized Approach Milestones'!C56,"yes")</f>
        <v>0</v>
      </c>
      <c r="B56" s="79">
        <f>COUNTIFS('Prioritized Approach Milestones'!B56,"2",'Prioritized Approach Milestones'!C56,"yes")</f>
        <v>0</v>
      </c>
      <c r="C56" s="75">
        <f>COUNTIFS('Prioritized Approach Milestones'!B56,"3",'Prioritized Approach Milestones'!C56,"yes")</f>
        <v>0</v>
      </c>
      <c r="D56" s="76">
        <f>COUNTIFS('Prioritized Approach Milestones'!B56,"4",'Prioritized Approach Milestones'!C56,"yes")</f>
        <v>0</v>
      </c>
      <c r="E56" s="77">
        <f>COUNTIFS('Prioritized Approach Milestones'!B56,"5",'Prioritized Approach Milestones'!C56,"yes")</f>
        <v>0</v>
      </c>
      <c r="F56" s="78">
        <f>COUNTIFS('Prioritized Approach Milestones'!B56,"6",'Prioritized Approach Milestones'!C56,"yes")</f>
        <v>0</v>
      </c>
      <c r="G56" s="234">
        <f t="shared" si="2"/>
        <v>0</v>
      </c>
      <c r="H56" s="145">
        <f>COUNTIFS('Prioritized Approach Milestones'!B56,"1",'Prioritized Approach Milestones'!C56,"N/A")</f>
        <v>0</v>
      </c>
      <c r="I56" s="145">
        <f>COUNTIFS('Prioritized Approach Milestones'!B56,"2",'Prioritized Approach Milestones'!C56,"N/A")</f>
        <v>0</v>
      </c>
      <c r="J56" s="145">
        <f>COUNTIFS('Prioritized Approach Milestones'!B56,"3",'Prioritized Approach Milestones'!C56,"N/A")</f>
        <v>0</v>
      </c>
      <c r="K56" s="145">
        <f>COUNTIFS('Prioritized Approach Milestones'!B56,"4",'Prioritized Approach Milestones'!C56,"N/A")</f>
        <v>0</v>
      </c>
      <c r="L56" s="145">
        <f>COUNTIFS('Prioritized Approach Milestones'!B56,"5",'Prioritized Approach Milestones'!C56,"N/A")</f>
        <v>0</v>
      </c>
      <c r="M56" s="145">
        <f>COUNTIFS('Prioritized Approach Milestones'!B56,"6",'Prioritized Approach Milestones'!C56,"N/A")</f>
        <v>0</v>
      </c>
      <c r="N56">
        <f t="shared" si="1"/>
        <v>0</v>
      </c>
      <c r="O56" s="238"/>
      <c r="P56" s="65" t="str">
        <f>IF('Prioritized Approach Milestones'!$B56=1,'Prioritized Approach Milestones'!$F56,"")</f>
        <v/>
      </c>
      <c r="Q56" s="65" t="str">
        <f>IF('Prioritized Approach Milestones'!$B56=2,'Prioritized Approach Milestones'!$F56,"")</f>
        <v/>
      </c>
      <c r="R56" s="65" t="str">
        <f>IF('Prioritized Approach Milestones'!$B56=3,'Prioritized Approach Milestones'!$F56,"")</f>
        <v/>
      </c>
      <c r="S56" s="65" t="str">
        <f>IF('Prioritized Approach Milestones'!$B56=4,'Prioritized Approach Milestones'!$F56,"")</f>
        <v/>
      </c>
      <c r="T56" s="65">
        <f>IF('Prioritized Approach Milestones'!$B56=5,'Prioritized Approach Milestones'!$F56,"")</f>
        <v>0</v>
      </c>
      <c r="U56" s="66" t="str">
        <f>IF('Prioritized Approach Milestones'!$B56=6,'Prioritized Approach Milestones'!$F56,"")</f>
        <v/>
      </c>
      <c r="V56" s="67" t="str">
        <f>IF(AND('Prioritized Approach Milestones'!C56="Yes",'Prioritized Approach Milestones'!F56=""),"CORRECT",IF('Prioritized Approach Milestones'!C56="No","CORRECT",IF('Prioritized Approach Milestones'!B56=1,"ERROR 1","N/A")))</f>
        <v>N/A</v>
      </c>
      <c r="W56" s="67" t="str">
        <f>IF(AND('Prioritized Approach Milestones'!C56="Yes",'Prioritized Approach Milestones'!F56=""),"CORRECT",IF('Prioritized Approach Milestones'!C56="No","CORRECT",IF('Prioritized Approach Milestones'!B56=2,"ERROR 1","N/A")))</f>
        <v>N/A</v>
      </c>
      <c r="X56" s="67" t="str">
        <f>IF(AND('Prioritized Approach Milestones'!C56="Yes",'Prioritized Approach Milestones'!F56=""),"CORRECT",IF('Prioritized Approach Milestones'!C56="No","CORRECT",IF('Prioritized Approach Milestones'!B56=3,"ERROR 1","N/A")))</f>
        <v>N/A</v>
      </c>
      <c r="Y56" s="67" t="str">
        <f>IF(AND('Prioritized Approach Milestones'!C56="Yes",'Prioritized Approach Milestones'!F56=""),"CORRECT",IF('Prioritized Approach Milestones'!C56="No","CORRECT",IF('Prioritized Approach Milestones'!B56=4,"ERROR 1","N/A")))</f>
        <v>N/A</v>
      </c>
      <c r="Z56" s="67" t="str">
        <f>IF(AND('Prioritized Approach Milestones'!C56="Yes",'Prioritized Approach Milestones'!F56=""),"CORRECT",IF('Prioritized Approach Milestones'!C56="No","CORRECT",IF('Prioritized Approach Milestones'!B56=5,"ERROR 1","N/A")))</f>
        <v>ERROR 1</v>
      </c>
      <c r="AA56" s="67" t="str">
        <f>IF(AND('Prioritized Approach Milestones'!C56="Yes",'Prioritized Approach Milestones'!F56=""),"CORRECT",IF('Prioritized Approach Milestones'!C56="No","CORRECT",IF('Prioritized Approach Milestones'!B56=6,"ERROR 1","N/A")))</f>
        <v>N/A</v>
      </c>
      <c r="AB56" s="59" t="str">
        <f>IF(AND('Prioritized Approach Milestones'!C56="No",'Prioritized Approach Milestones'!F56=""),IF('Prioritized Approach Milestones'!B56=1,"ERROR 2","N/A"),"CORRECT")</f>
        <v>CORRECT</v>
      </c>
      <c r="AC56" s="59" t="str">
        <f>IF(AND('Prioritized Approach Milestones'!C56="No",'Prioritized Approach Milestones'!F56=""),IF('Prioritized Approach Milestones'!B56=2,"ERROR 2","N/A"),"CORRECT")</f>
        <v>CORRECT</v>
      </c>
      <c r="AD56" s="59" t="str">
        <f>IF(AND('Prioritized Approach Milestones'!C56="No",'Prioritized Approach Milestones'!F56=""),IF('Prioritized Approach Milestones'!B56=3,"ERROR 2","N/A"),"CORRECT")</f>
        <v>CORRECT</v>
      </c>
      <c r="AE56" s="59" t="str">
        <f>IF(AND('Prioritized Approach Milestones'!C56="No",'Prioritized Approach Milestones'!F56=""),IF('Prioritized Approach Milestones'!B56=4,"ERROR 2","N/A"),"CORRECT")</f>
        <v>CORRECT</v>
      </c>
      <c r="AF56" s="59" t="str">
        <f>IF(AND('Prioritized Approach Milestones'!C56="No",'Prioritized Approach Milestones'!F56=""),IF('Prioritized Approach Milestones'!B56=5,"ERROR 2","N/A"),"CORRECT")</f>
        <v>CORRECT</v>
      </c>
      <c r="AG56" s="68" t="str">
        <f>IF(AND('Prioritized Approach Milestones'!C56="No",'Prioritized Approach Milestones'!F56=""),IF('Prioritized Approach Milestones'!B56=6,"ERROR 2","N/A"),"CORRECT")</f>
        <v>CORRECT</v>
      </c>
    </row>
    <row r="57" spans="1:33">
      <c r="A57" s="74">
        <f>COUNTIFS('Prioritized Approach Milestones'!B57,"1",'Prioritized Approach Milestones'!C57,"yes")</f>
        <v>0</v>
      </c>
      <c r="B57" s="79">
        <f>COUNTIFS('Prioritized Approach Milestones'!B57,"2",'Prioritized Approach Milestones'!C57,"yes")</f>
        <v>0</v>
      </c>
      <c r="C57" s="75">
        <f>COUNTIFS('Prioritized Approach Milestones'!B57,"3",'Prioritized Approach Milestones'!C57,"yes")</f>
        <v>0</v>
      </c>
      <c r="D57" s="76">
        <f>COUNTIFS('Prioritized Approach Milestones'!B57,"4",'Prioritized Approach Milestones'!C57,"yes")</f>
        <v>0</v>
      </c>
      <c r="E57" s="77">
        <f>COUNTIFS('Prioritized Approach Milestones'!B57,"5",'Prioritized Approach Milestones'!C57,"yes")</f>
        <v>0</v>
      </c>
      <c r="F57" s="78">
        <f>COUNTIFS('Prioritized Approach Milestones'!B57,"6",'Prioritized Approach Milestones'!C57,"yes")</f>
        <v>0</v>
      </c>
      <c r="G57" s="234">
        <f t="shared" si="2"/>
        <v>0</v>
      </c>
      <c r="H57" s="145">
        <f>COUNTIFS('Prioritized Approach Milestones'!B57,"1",'Prioritized Approach Milestones'!C57,"N/A")</f>
        <v>0</v>
      </c>
      <c r="I57" s="145">
        <f>COUNTIFS('Prioritized Approach Milestones'!B57,"2",'Prioritized Approach Milestones'!C57,"N/A")</f>
        <v>0</v>
      </c>
      <c r="J57" s="145">
        <f>COUNTIFS('Prioritized Approach Milestones'!B57,"3",'Prioritized Approach Milestones'!C57,"N/A")</f>
        <v>0</v>
      </c>
      <c r="K57" s="145">
        <f>COUNTIFS('Prioritized Approach Milestones'!B57,"4",'Prioritized Approach Milestones'!C57,"N/A")</f>
        <v>0</v>
      </c>
      <c r="L57" s="145">
        <f>COUNTIFS('Prioritized Approach Milestones'!B57,"5",'Prioritized Approach Milestones'!C57,"N/A")</f>
        <v>0</v>
      </c>
      <c r="M57" s="145">
        <f>COUNTIFS('Prioritized Approach Milestones'!B57,"6",'Prioritized Approach Milestones'!C57,"N/A")</f>
        <v>0</v>
      </c>
      <c r="N57">
        <f t="shared" si="1"/>
        <v>0</v>
      </c>
      <c r="O57" s="238"/>
      <c r="P57" s="65" t="str">
        <f>IF('Prioritized Approach Milestones'!$B57=1,'Prioritized Approach Milestones'!$F57,"")</f>
        <v/>
      </c>
      <c r="Q57" s="65" t="str">
        <f>IF('Prioritized Approach Milestones'!$B57=2,'Prioritized Approach Milestones'!$F57,"")</f>
        <v/>
      </c>
      <c r="R57" s="65" t="str">
        <f>IF('Prioritized Approach Milestones'!$B57=3,'Prioritized Approach Milestones'!$F57,"")</f>
        <v/>
      </c>
      <c r="S57" s="65" t="str">
        <f>IF('Prioritized Approach Milestones'!$B57=4,'Prioritized Approach Milestones'!$F57,"")</f>
        <v/>
      </c>
      <c r="T57" s="65">
        <f>IF('Prioritized Approach Milestones'!$B57=5,'Prioritized Approach Milestones'!$F57,"")</f>
        <v>0</v>
      </c>
      <c r="U57" s="66" t="str">
        <f>IF('Prioritized Approach Milestones'!$B57=6,'Prioritized Approach Milestones'!$F57,"")</f>
        <v/>
      </c>
      <c r="V57" s="67" t="str">
        <f>IF(AND('Prioritized Approach Milestones'!C57="Yes",'Prioritized Approach Milestones'!F57=""),"CORRECT",IF('Prioritized Approach Milestones'!C57="No","CORRECT",IF('Prioritized Approach Milestones'!B57=1,"ERROR 1","N/A")))</f>
        <v>N/A</v>
      </c>
      <c r="W57" s="67" t="str">
        <f>IF(AND('Prioritized Approach Milestones'!C57="Yes",'Prioritized Approach Milestones'!F57=""),"CORRECT",IF('Prioritized Approach Milestones'!C57="No","CORRECT",IF('Prioritized Approach Milestones'!B57=2,"ERROR 1","N/A")))</f>
        <v>N/A</v>
      </c>
      <c r="X57" s="67" t="str">
        <f>IF(AND('Prioritized Approach Milestones'!C57="Yes",'Prioritized Approach Milestones'!F57=""),"CORRECT",IF('Prioritized Approach Milestones'!C57="No","CORRECT",IF('Prioritized Approach Milestones'!B57=3,"ERROR 1","N/A")))</f>
        <v>N/A</v>
      </c>
      <c r="Y57" s="67" t="str">
        <f>IF(AND('Prioritized Approach Milestones'!C57="Yes",'Prioritized Approach Milestones'!F57=""),"CORRECT",IF('Prioritized Approach Milestones'!C57="No","CORRECT",IF('Prioritized Approach Milestones'!B57=4,"ERROR 1","N/A")))</f>
        <v>N/A</v>
      </c>
      <c r="Z57" s="67" t="str">
        <f>IF(AND('Prioritized Approach Milestones'!C57="Yes",'Prioritized Approach Milestones'!F57=""),"CORRECT",IF('Prioritized Approach Milestones'!C57="No","CORRECT",IF('Prioritized Approach Milestones'!B57=5,"ERROR 1","N/A")))</f>
        <v>ERROR 1</v>
      </c>
      <c r="AA57" s="67" t="str">
        <f>IF(AND('Prioritized Approach Milestones'!C57="Yes",'Prioritized Approach Milestones'!F57=""),"CORRECT",IF('Prioritized Approach Milestones'!C57="No","CORRECT",IF('Prioritized Approach Milestones'!B57=6,"ERROR 1","N/A")))</f>
        <v>N/A</v>
      </c>
      <c r="AB57" s="59" t="str">
        <f>IF(AND('Prioritized Approach Milestones'!C57="No",'Prioritized Approach Milestones'!F57=""),IF('Prioritized Approach Milestones'!B57=1,"ERROR 2","N/A"),"CORRECT")</f>
        <v>CORRECT</v>
      </c>
      <c r="AC57" s="59" t="str">
        <f>IF(AND('Prioritized Approach Milestones'!C57="No",'Prioritized Approach Milestones'!F57=""),IF('Prioritized Approach Milestones'!B57=2,"ERROR 2","N/A"),"CORRECT")</f>
        <v>CORRECT</v>
      </c>
      <c r="AD57" s="59" t="str">
        <f>IF(AND('Prioritized Approach Milestones'!C57="No",'Prioritized Approach Milestones'!F57=""),IF('Prioritized Approach Milestones'!B57=3,"ERROR 2","N/A"),"CORRECT")</f>
        <v>CORRECT</v>
      </c>
      <c r="AE57" s="59" t="str">
        <f>IF(AND('Prioritized Approach Milestones'!C57="No",'Prioritized Approach Milestones'!F57=""),IF('Prioritized Approach Milestones'!B57=4,"ERROR 2","N/A"),"CORRECT")</f>
        <v>CORRECT</v>
      </c>
      <c r="AF57" s="59" t="str">
        <f>IF(AND('Prioritized Approach Milestones'!C57="No",'Prioritized Approach Milestones'!F57=""),IF('Prioritized Approach Milestones'!B57=5,"ERROR 2","N/A"),"CORRECT")</f>
        <v>CORRECT</v>
      </c>
      <c r="AG57" s="68" t="str">
        <f>IF(AND('Prioritized Approach Milestones'!C57="No",'Prioritized Approach Milestones'!F57=""),IF('Prioritized Approach Milestones'!B57=6,"ERROR 2","N/A"),"CORRECT")</f>
        <v>CORRECT</v>
      </c>
    </row>
    <row r="58" spans="1:33">
      <c r="A58" s="74">
        <f>COUNTIFS('Prioritized Approach Milestones'!B58,"1",'Prioritized Approach Milestones'!C58,"yes")</f>
        <v>0</v>
      </c>
      <c r="B58" s="79">
        <f>COUNTIFS('Prioritized Approach Milestones'!B58,"2",'Prioritized Approach Milestones'!C58,"yes")</f>
        <v>0</v>
      </c>
      <c r="C58" s="75">
        <f>COUNTIFS('Prioritized Approach Milestones'!B58,"3",'Prioritized Approach Milestones'!C58,"yes")</f>
        <v>0</v>
      </c>
      <c r="D58" s="76">
        <f>COUNTIFS('Prioritized Approach Milestones'!B58,"4",'Prioritized Approach Milestones'!C58,"yes")</f>
        <v>0</v>
      </c>
      <c r="E58" s="77">
        <f>COUNTIFS('Prioritized Approach Milestones'!B58,"5",'Prioritized Approach Milestones'!C58,"yes")</f>
        <v>0</v>
      </c>
      <c r="F58" s="78">
        <f>COUNTIFS('Prioritized Approach Milestones'!B58,"6",'Prioritized Approach Milestones'!C58,"yes")</f>
        <v>0</v>
      </c>
      <c r="G58" s="234">
        <f t="shared" si="2"/>
        <v>0</v>
      </c>
      <c r="H58" s="145">
        <f>COUNTIFS('Prioritized Approach Milestones'!B58,"1",'Prioritized Approach Milestones'!C58,"N/A")</f>
        <v>0</v>
      </c>
      <c r="I58" s="145">
        <f>COUNTIFS('Prioritized Approach Milestones'!B58,"2",'Prioritized Approach Milestones'!C58,"N/A")</f>
        <v>0</v>
      </c>
      <c r="J58" s="145">
        <f>COUNTIFS('Prioritized Approach Milestones'!B58,"3",'Prioritized Approach Milestones'!C58,"N/A")</f>
        <v>0</v>
      </c>
      <c r="K58" s="145">
        <f>COUNTIFS('Prioritized Approach Milestones'!B58,"4",'Prioritized Approach Milestones'!C58,"N/A")</f>
        <v>0</v>
      </c>
      <c r="L58" s="145">
        <f>COUNTIFS('Prioritized Approach Milestones'!B58,"5",'Prioritized Approach Milestones'!C58,"N/A")</f>
        <v>0</v>
      </c>
      <c r="M58" s="145">
        <f>COUNTIFS('Prioritized Approach Milestones'!B58,"6",'Prioritized Approach Milestones'!C58,"N/A")</f>
        <v>0</v>
      </c>
      <c r="N58">
        <f t="shared" si="1"/>
        <v>0</v>
      </c>
      <c r="O58" s="238"/>
      <c r="P58" s="65" t="str">
        <f>IF('Prioritized Approach Milestones'!$B58=1,'Prioritized Approach Milestones'!$F58,"")</f>
        <v/>
      </c>
      <c r="Q58" s="65" t="str">
        <f>IF('Prioritized Approach Milestones'!$B58=2,'Prioritized Approach Milestones'!$F58,"")</f>
        <v/>
      </c>
      <c r="R58" s="65" t="str">
        <f>IF('Prioritized Approach Milestones'!$B58=3,'Prioritized Approach Milestones'!$F58,"")</f>
        <v/>
      </c>
      <c r="S58" s="65" t="str">
        <f>IF('Prioritized Approach Milestones'!$B58=4,'Prioritized Approach Milestones'!$F58,"")</f>
        <v/>
      </c>
      <c r="T58" s="65">
        <f>IF('Prioritized Approach Milestones'!$B58=5,'Prioritized Approach Milestones'!$F58,"")</f>
        <v>0</v>
      </c>
      <c r="U58" s="66" t="str">
        <f>IF('Prioritized Approach Milestones'!$B58=6,'Prioritized Approach Milestones'!$F58,"")</f>
        <v/>
      </c>
      <c r="V58" s="67" t="str">
        <f>IF(AND('Prioritized Approach Milestones'!C58="Yes",'Prioritized Approach Milestones'!F58=""),"CORRECT",IF('Prioritized Approach Milestones'!C58="No","CORRECT",IF('Prioritized Approach Milestones'!B58=1,"ERROR 1","N/A")))</f>
        <v>N/A</v>
      </c>
      <c r="W58" s="67" t="str">
        <f>IF(AND('Prioritized Approach Milestones'!C58="Yes",'Prioritized Approach Milestones'!F58=""),"CORRECT",IF('Prioritized Approach Milestones'!C58="No","CORRECT",IF('Prioritized Approach Milestones'!B58=2,"ERROR 1","N/A")))</f>
        <v>N/A</v>
      </c>
      <c r="X58" s="67" t="str">
        <f>IF(AND('Prioritized Approach Milestones'!C58="Yes",'Prioritized Approach Milestones'!F58=""),"CORRECT",IF('Prioritized Approach Milestones'!C58="No","CORRECT",IF('Prioritized Approach Milestones'!B58=3,"ERROR 1","N/A")))</f>
        <v>N/A</v>
      </c>
      <c r="Y58" s="67" t="str">
        <f>IF(AND('Prioritized Approach Milestones'!C58="Yes",'Prioritized Approach Milestones'!F58=""),"CORRECT",IF('Prioritized Approach Milestones'!C58="No","CORRECT",IF('Prioritized Approach Milestones'!B58=4,"ERROR 1","N/A")))</f>
        <v>N/A</v>
      </c>
      <c r="Z58" s="67" t="str">
        <f>IF(AND('Prioritized Approach Milestones'!C58="Yes",'Prioritized Approach Milestones'!F58=""),"CORRECT",IF('Prioritized Approach Milestones'!C58="No","CORRECT",IF('Prioritized Approach Milestones'!B58=5,"ERROR 1","N/A")))</f>
        <v>ERROR 1</v>
      </c>
      <c r="AA58" s="67" t="str">
        <f>IF(AND('Prioritized Approach Milestones'!C58="Yes",'Prioritized Approach Milestones'!F58=""),"CORRECT",IF('Prioritized Approach Milestones'!C58="No","CORRECT",IF('Prioritized Approach Milestones'!B58=6,"ERROR 1","N/A")))</f>
        <v>N/A</v>
      </c>
      <c r="AB58" s="59" t="str">
        <f>IF(AND('Prioritized Approach Milestones'!C58="No",'Prioritized Approach Milestones'!F58=""),IF('Prioritized Approach Milestones'!B58=1,"ERROR 2","N/A"),"CORRECT")</f>
        <v>CORRECT</v>
      </c>
      <c r="AC58" s="59" t="str">
        <f>IF(AND('Prioritized Approach Milestones'!C58="No",'Prioritized Approach Milestones'!F58=""),IF('Prioritized Approach Milestones'!B58=2,"ERROR 2","N/A"),"CORRECT")</f>
        <v>CORRECT</v>
      </c>
      <c r="AD58" s="59" t="str">
        <f>IF(AND('Prioritized Approach Milestones'!C58="No",'Prioritized Approach Milestones'!F58=""),IF('Prioritized Approach Milestones'!B58=3,"ERROR 2","N/A"),"CORRECT")</f>
        <v>CORRECT</v>
      </c>
      <c r="AE58" s="59" t="str">
        <f>IF(AND('Prioritized Approach Milestones'!C58="No",'Prioritized Approach Milestones'!F58=""),IF('Prioritized Approach Milestones'!B58=4,"ERROR 2","N/A"),"CORRECT")</f>
        <v>CORRECT</v>
      </c>
      <c r="AF58" s="59" t="str">
        <f>IF(AND('Prioritized Approach Milestones'!C58="No",'Prioritized Approach Milestones'!F58=""),IF('Prioritized Approach Milestones'!B58=5,"ERROR 2","N/A"),"CORRECT")</f>
        <v>CORRECT</v>
      </c>
      <c r="AG58" s="68" t="str">
        <f>IF(AND('Prioritized Approach Milestones'!C58="No",'Prioritized Approach Milestones'!F58=""),IF('Prioritized Approach Milestones'!B58=6,"ERROR 2","N/A"),"CORRECT")</f>
        <v>CORRECT</v>
      </c>
    </row>
    <row r="59" spans="1:33">
      <c r="A59" s="74">
        <f>COUNTIFS('Prioritized Approach Milestones'!B59,"1",'Prioritized Approach Milestones'!C59,"yes")</f>
        <v>0</v>
      </c>
      <c r="B59" s="79">
        <f>COUNTIFS('Prioritized Approach Milestones'!B59,"2",'Prioritized Approach Milestones'!C59,"yes")</f>
        <v>0</v>
      </c>
      <c r="C59" s="75">
        <f>COUNTIFS('Prioritized Approach Milestones'!B59,"3",'Prioritized Approach Milestones'!C59,"yes")</f>
        <v>0</v>
      </c>
      <c r="D59" s="76">
        <f>COUNTIFS('Prioritized Approach Milestones'!B59,"4",'Prioritized Approach Milestones'!C59,"yes")</f>
        <v>0</v>
      </c>
      <c r="E59" s="77">
        <f>COUNTIFS('Prioritized Approach Milestones'!B59,"5",'Prioritized Approach Milestones'!C59,"yes")</f>
        <v>0</v>
      </c>
      <c r="F59" s="78">
        <f>COUNTIFS('Prioritized Approach Milestones'!B59,"6",'Prioritized Approach Milestones'!C59,"yes")</f>
        <v>0</v>
      </c>
      <c r="G59" s="234">
        <f t="shared" si="2"/>
        <v>0</v>
      </c>
      <c r="H59" s="145">
        <f>COUNTIFS('Prioritized Approach Milestones'!B59,"1",'Prioritized Approach Milestones'!C59,"N/A")</f>
        <v>0</v>
      </c>
      <c r="I59" s="145">
        <f>COUNTIFS('Prioritized Approach Milestones'!B59,"2",'Prioritized Approach Milestones'!C59,"N/A")</f>
        <v>0</v>
      </c>
      <c r="J59" s="145">
        <f>COUNTIFS('Prioritized Approach Milestones'!B59,"3",'Prioritized Approach Milestones'!C59,"N/A")</f>
        <v>0</v>
      </c>
      <c r="K59" s="145">
        <f>COUNTIFS('Prioritized Approach Milestones'!B59,"4",'Prioritized Approach Milestones'!C59,"N/A")</f>
        <v>0</v>
      </c>
      <c r="L59" s="145">
        <f>COUNTIFS('Prioritized Approach Milestones'!B59,"5",'Prioritized Approach Milestones'!C59,"N/A")</f>
        <v>0</v>
      </c>
      <c r="M59" s="145">
        <f>COUNTIFS('Prioritized Approach Milestones'!B59,"6",'Prioritized Approach Milestones'!C59,"N/A")</f>
        <v>0</v>
      </c>
      <c r="N59">
        <f t="shared" si="1"/>
        <v>0</v>
      </c>
      <c r="O59" s="238"/>
      <c r="P59" s="65" t="str">
        <f>IF('Prioritized Approach Milestones'!$B59=1,'Prioritized Approach Milestones'!$F59,"")</f>
        <v/>
      </c>
      <c r="Q59" s="65" t="str">
        <f>IF('Prioritized Approach Milestones'!$B59=2,'Prioritized Approach Milestones'!$F59,"")</f>
        <v/>
      </c>
      <c r="R59" s="65" t="str">
        <f>IF('Prioritized Approach Milestones'!$B59=3,'Prioritized Approach Milestones'!$F59,"")</f>
        <v/>
      </c>
      <c r="S59" s="65" t="str">
        <f>IF('Prioritized Approach Milestones'!$B59=4,'Prioritized Approach Milestones'!$F59,"")</f>
        <v/>
      </c>
      <c r="T59" s="65">
        <f>IF('Prioritized Approach Milestones'!$B59=5,'Prioritized Approach Milestones'!$F59,"")</f>
        <v>0</v>
      </c>
      <c r="U59" s="66" t="str">
        <f>IF('Prioritized Approach Milestones'!$B59=6,'Prioritized Approach Milestones'!$F59,"")</f>
        <v/>
      </c>
      <c r="V59" s="67" t="str">
        <f>IF(AND('Prioritized Approach Milestones'!C59="Yes",'Prioritized Approach Milestones'!F59=""),"CORRECT",IF('Prioritized Approach Milestones'!C59="No","CORRECT",IF('Prioritized Approach Milestones'!B59=1,"ERROR 1","N/A")))</f>
        <v>N/A</v>
      </c>
      <c r="W59" s="67" t="str">
        <f>IF(AND('Prioritized Approach Milestones'!C59="Yes",'Prioritized Approach Milestones'!F59=""),"CORRECT",IF('Prioritized Approach Milestones'!C59="No","CORRECT",IF('Prioritized Approach Milestones'!B59=2,"ERROR 1","N/A")))</f>
        <v>N/A</v>
      </c>
      <c r="X59" s="67" t="str">
        <f>IF(AND('Prioritized Approach Milestones'!C59="Yes",'Prioritized Approach Milestones'!F59=""),"CORRECT",IF('Prioritized Approach Milestones'!C59="No","CORRECT",IF('Prioritized Approach Milestones'!B59=3,"ERROR 1","N/A")))</f>
        <v>N/A</v>
      </c>
      <c r="Y59" s="67" t="str">
        <f>IF(AND('Prioritized Approach Milestones'!C59="Yes",'Prioritized Approach Milestones'!F59=""),"CORRECT",IF('Prioritized Approach Milestones'!C59="No","CORRECT",IF('Prioritized Approach Milestones'!B59=4,"ERROR 1","N/A")))</f>
        <v>N/A</v>
      </c>
      <c r="Z59" s="67" t="str">
        <f>IF(AND('Prioritized Approach Milestones'!C59="Yes",'Prioritized Approach Milestones'!F59=""),"CORRECT",IF('Prioritized Approach Milestones'!C59="No","CORRECT",IF('Prioritized Approach Milestones'!B59=5,"ERROR 1","N/A")))</f>
        <v>ERROR 1</v>
      </c>
      <c r="AA59" s="67" t="str">
        <f>IF(AND('Prioritized Approach Milestones'!C59="Yes",'Prioritized Approach Milestones'!F59=""),"CORRECT",IF('Prioritized Approach Milestones'!C59="No","CORRECT",IF('Prioritized Approach Milestones'!B59=6,"ERROR 1","N/A")))</f>
        <v>N/A</v>
      </c>
      <c r="AB59" s="59" t="str">
        <f>IF(AND('Prioritized Approach Milestones'!C59="No",'Prioritized Approach Milestones'!F59=""),IF('Prioritized Approach Milestones'!B59=1,"ERROR 2","N/A"),"CORRECT")</f>
        <v>CORRECT</v>
      </c>
      <c r="AC59" s="59" t="str">
        <f>IF(AND('Prioritized Approach Milestones'!C59="No",'Prioritized Approach Milestones'!F59=""),IF('Prioritized Approach Milestones'!B59=2,"ERROR 2","N/A"),"CORRECT")</f>
        <v>CORRECT</v>
      </c>
      <c r="AD59" s="59" t="str">
        <f>IF(AND('Prioritized Approach Milestones'!C59="No",'Prioritized Approach Milestones'!F59=""),IF('Prioritized Approach Milestones'!B59=3,"ERROR 2","N/A"),"CORRECT")</f>
        <v>CORRECT</v>
      </c>
      <c r="AE59" s="59" t="str">
        <f>IF(AND('Prioritized Approach Milestones'!C59="No",'Prioritized Approach Milestones'!F59=""),IF('Prioritized Approach Milestones'!B59=4,"ERROR 2","N/A"),"CORRECT")</f>
        <v>CORRECT</v>
      </c>
      <c r="AF59" s="59" t="str">
        <f>IF(AND('Prioritized Approach Milestones'!C59="No",'Prioritized Approach Milestones'!F59=""),IF('Prioritized Approach Milestones'!B59=5,"ERROR 2","N/A"),"CORRECT")</f>
        <v>CORRECT</v>
      </c>
      <c r="AG59" s="68" t="str">
        <f>IF(AND('Prioritized Approach Milestones'!C59="No",'Prioritized Approach Milestones'!F59=""),IF('Prioritized Approach Milestones'!B59=6,"ERROR 2","N/A"),"CORRECT")</f>
        <v>CORRECT</v>
      </c>
    </row>
    <row r="60" spans="1:33">
      <c r="A60" s="74">
        <f>COUNTIFS('Prioritized Approach Milestones'!B60,"1",'Prioritized Approach Milestones'!C60,"yes")</f>
        <v>0</v>
      </c>
      <c r="B60" s="79">
        <f>COUNTIFS('Prioritized Approach Milestones'!B60,"2",'Prioritized Approach Milestones'!C60,"yes")</f>
        <v>0</v>
      </c>
      <c r="C60" s="75">
        <f>COUNTIFS('Prioritized Approach Milestones'!B60,"3",'Prioritized Approach Milestones'!C60,"yes")</f>
        <v>0</v>
      </c>
      <c r="D60" s="76">
        <f>COUNTIFS('Prioritized Approach Milestones'!B60,"4",'Prioritized Approach Milestones'!C60,"yes")</f>
        <v>0</v>
      </c>
      <c r="E60" s="77">
        <f>COUNTIFS('Prioritized Approach Milestones'!B60,"5",'Prioritized Approach Milestones'!C60,"yes")</f>
        <v>0</v>
      </c>
      <c r="F60" s="78">
        <f>COUNTIFS('Prioritized Approach Milestones'!B60,"6",'Prioritized Approach Milestones'!C60,"yes")</f>
        <v>0</v>
      </c>
      <c r="G60" s="234">
        <f t="shared" si="2"/>
        <v>0</v>
      </c>
      <c r="H60" s="145">
        <f>COUNTIFS('Prioritized Approach Milestones'!B60,"1",'Prioritized Approach Milestones'!C60,"N/A")</f>
        <v>0</v>
      </c>
      <c r="I60" s="145">
        <f>COUNTIFS('Prioritized Approach Milestones'!B60,"2",'Prioritized Approach Milestones'!C60,"N/A")</f>
        <v>0</v>
      </c>
      <c r="J60" s="145">
        <f>COUNTIFS('Prioritized Approach Milestones'!B60,"3",'Prioritized Approach Milestones'!C60,"N/A")</f>
        <v>0</v>
      </c>
      <c r="K60" s="145">
        <f>COUNTIFS('Prioritized Approach Milestones'!B60,"4",'Prioritized Approach Milestones'!C60,"N/A")</f>
        <v>0</v>
      </c>
      <c r="L60" s="145">
        <f>COUNTIFS('Prioritized Approach Milestones'!B60,"5",'Prioritized Approach Milestones'!C60,"N/A")</f>
        <v>0</v>
      </c>
      <c r="M60" s="145">
        <f>COUNTIFS('Prioritized Approach Milestones'!B60,"6",'Prioritized Approach Milestones'!C60,"N/A")</f>
        <v>0</v>
      </c>
      <c r="N60">
        <f t="shared" si="1"/>
        <v>0</v>
      </c>
      <c r="O60" s="238"/>
      <c r="P60" s="65" t="str">
        <f>IF('Prioritized Approach Milestones'!$B60=1,'Prioritized Approach Milestones'!$F60,"")</f>
        <v/>
      </c>
      <c r="Q60" s="65" t="str">
        <f>IF('Prioritized Approach Milestones'!$B60=2,'Prioritized Approach Milestones'!$F60,"")</f>
        <v/>
      </c>
      <c r="R60" s="65" t="str">
        <f>IF('Prioritized Approach Milestones'!$B60=3,'Prioritized Approach Milestones'!$F60,"")</f>
        <v/>
      </c>
      <c r="S60" s="65" t="str">
        <f>IF('Prioritized Approach Milestones'!$B60=4,'Prioritized Approach Milestones'!$F60,"")</f>
        <v/>
      </c>
      <c r="T60" s="65">
        <f>IF('Prioritized Approach Milestones'!$B60=5,'Prioritized Approach Milestones'!$F60,"")</f>
        <v>0</v>
      </c>
      <c r="U60" s="66" t="str">
        <f>IF('Prioritized Approach Milestones'!$B60=6,'Prioritized Approach Milestones'!$F60,"")</f>
        <v/>
      </c>
      <c r="V60" s="67" t="str">
        <f>IF(AND('Prioritized Approach Milestones'!C60="Yes",'Prioritized Approach Milestones'!F60=""),"CORRECT",IF('Prioritized Approach Milestones'!C60="No","CORRECT",IF('Prioritized Approach Milestones'!B60=1,"ERROR 1","N/A")))</f>
        <v>N/A</v>
      </c>
      <c r="W60" s="67" t="str">
        <f>IF(AND('Prioritized Approach Milestones'!C60="Yes",'Prioritized Approach Milestones'!F60=""),"CORRECT",IF('Prioritized Approach Milestones'!C60="No","CORRECT",IF('Prioritized Approach Milestones'!B60=2,"ERROR 1","N/A")))</f>
        <v>N/A</v>
      </c>
      <c r="X60" s="67" t="str">
        <f>IF(AND('Prioritized Approach Milestones'!C60="Yes",'Prioritized Approach Milestones'!F60=""),"CORRECT",IF('Prioritized Approach Milestones'!C60="No","CORRECT",IF('Prioritized Approach Milestones'!B60=3,"ERROR 1","N/A")))</f>
        <v>N/A</v>
      </c>
      <c r="Y60" s="67" t="str">
        <f>IF(AND('Prioritized Approach Milestones'!C60="Yes",'Prioritized Approach Milestones'!F60=""),"CORRECT",IF('Prioritized Approach Milestones'!C60="No","CORRECT",IF('Prioritized Approach Milestones'!B60=4,"ERROR 1","N/A")))</f>
        <v>N/A</v>
      </c>
      <c r="Z60" s="67" t="str">
        <f>IF(AND('Prioritized Approach Milestones'!C60="Yes",'Prioritized Approach Milestones'!F60=""),"CORRECT",IF('Prioritized Approach Milestones'!C60="No","CORRECT",IF('Prioritized Approach Milestones'!B60=5,"ERROR 1","N/A")))</f>
        <v>ERROR 1</v>
      </c>
      <c r="AA60" s="67" t="str">
        <f>IF(AND('Prioritized Approach Milestones'!C60="Yes",'Prioritized Approach Milestones'!F60=""),"CORRECT",IF('Prioritized Approach Milestones'!C60="No","CORRECT",IF('Prioritized Approach Milestones'!B60=6,"ERROR 1","N/A")))</f>
        <v>N/A</v>
      </c>
      <c r="AB60" s="59" t="str">
        <f>IF(AND('Prioritized Approach Milestones'!C60="No",'Prioritized Approach Milestones'!F60=""),IF('Prioritized Approach Milestones'!B60=1,"ERROR 2","N/A"),"CORRECT")</f>
        <v>CORRECT</v>
      </c>
      <c r="AC60" s="59" t="str">
        <f>IF(AND('Prioritized Approach Milestones'!C60="No",'Prioritized Approach Milestones'!F60=""),IF('Prioritized Approach Milestones'!B60=2,"ERROR 2","N/A"),"CORRECT")</f>
        <v>CORRECT</v>
      </c>
      <c r="AD60" s="59" t="str">
        <f>IF(AND('Prioritized Approach Milestones'!C60="No",'Prioritized Approach Milestones'!F60=""),IF('Prioritized Approach Milestones'!B60=3,"ERROR 2","N/A"),"CORRECT")</f>
        <v>CORRECT</v>
      </c>
      <c r="AE60" s="59" t="str">
        <f>IF(AND('Prioritized Approach Milestones'!C60="No",'Prioritized Approach Milestones'!F60=""),IF('Prioritized Approach Milestones'!B60=4,"ERROR 2","N/A"),"CORRECT")</f>
        <v>CORRECT</v>
      </c>
      <c r="AF60" s="59" t="str">
        <f>IF(AND('Prioritized Approach Milestones'!C60="No",'Prioritized Approach Milestones'!F60=""),IF('Prioritized Approach Milestones'!B60=5,"ERROR 2","N/A"),"CORRECT")</f>
        <v>CORRECT</v>
      </c>
      <c r="AG60" s="68" t="str">
        <f>IF(AND('Prioritized Approach Milestones'!C60="No",'Prioritized Approach Milestones'!F60=""),IF('Prioritized Approach Milestones'!B60=6,"ERROR 2","N/A"),"CORRECT")</f>
        <v>CORRECT</v>
      </c>
    </row>
    <row r="61" spans="1:33">
      <c r="A61" s="74">
        <f>COUNTIFS('Prioritized Approach Milestones'!B61,"1",'Prioritized Approach Milestones'!C61,"yes")</f>
        <v>0</v>
      </c>
      <c r="B61" s="79">
        <f>COUNTIFS('Prioritized Approach Milestones'!B61,"2",'Prioritized Approach Milestones'!C61,"yes")</f>
        <v>0</v>
      </c>
      <c r="C61" s="75">
        <f>COUNTIFS('Prioritized Approach Milestones'!B61,"3",'Prioritized Approach Milestones'!C61,"yes")</f>
        <v>0</v>
      </c>
      <c r="D61" s="76">
        <f>COUNTIFS('Prioritized Approach Milestones'!B61,"4",'Prioritized Approach Milestones'!C61,"yes")</f>
        <v>0</v>
      </c>
      <c r="E61" s="77">
        <f>COUNTIFS('Prioritized Approach Milestones'!B61,"5",'Prioritized Approach Milestones'!C61,"yes")</f>
        <v>0</v>
      </c>
      <c r="F61" s="78">
        <f>COUNTIFS('Prioritized Approach Milestones'!B61,"6",'Prioritized Approach Milestones'!C61,"yes")</f>
        <v>0</v>
      </c>
      <c r="G61" s="234">
        <f t="shared" si="2"/>
        <v>0</v>
      </c>
      <c r="H61" s="145">
        <f>COUNTIFS('Prioritized Approach Milestones'!B61,"1",'Prioritized Approach Milestones'!C61,"N/A")</f>
        <v>0</v>
      </c>
      <c r="I61" s="145">
        <f>COUNTIFS('Prioritized Approach Milestones'!B61,"2",'Prioritized Approach Milestones'!C61,"N/A")</f>
        <v>0</v>
      </c>
      <c r="J61" s="145">
        <f>COUNTIFS('Prioritized Approach Milestones'!B61,"3",'Prioritized Approach Milestones'!C61,"N/A")</f>
        <v>0</v>
      </c>
      <c r="K61" s="145">
        <f>COUNTIFS('Prioritized Approach Milestones'!B61,"4",'Prioritized Approach Milestones'!C61,"N/A")</f>
        <v>0</v>
      </c>
      <c r="L61" s="145">
        <f>COUNTIFS('Prioritized Approach Milestones'!B61,"5",'Prioritized Approach Milestones'!C61,"N/A")</f>
        <v>0</v>
      </c>
      <c r="M61" s="145">
        <f>COUNTIFS('Prioritized Approach Milestones'!B61,"6",'Prioritized Approach Milestones'!C61,"N/A")</f>
        <v>0</v>
      </c>
      <c r="N61">
        <f t="shared" si="1"/>
        <v>0</v>
      </c>
      <c r="O61" s="238"/>
      <c r="P61" s="65" t="str">
        <f>IF('Prioritized Approach Milestones'!$B61=1,'Prioritized Approach Milestones'!$F61,"")</f>
        <v/>
      </c>
      <c r="Q61" s="65" t="str">
        <f>IF('Prioritized Approach Milestones'!$B61=2,'Prioritized Approach Milestones'!$F61,"")</f>
        <v/>
      </c>
      <c r="R61" s="65" t="str">
        <f>IF('Prioritized Approach Milestones'!$B61=3,'Prioritized Approach Milestones'!$F61,"")</f>
        <v/>
      </c>
      <c r="S61" s="65" t="str">
        <f>IF('Prioritized Approach Milestones'!$B61=4,'Prioritized Approach Milestones'!$F61,"")</f>
        <v/>
      </c>
      <c r="T61" s="65">
        <f>IF('Prioritized Approach Milestones'!$B61=5,'Prioritized Approach Milestones'!$F61,"")</f>
        <v>0</v>
      </c>
      <c r="U61" s="66" t="str">
        <f>IF('Prioritized Approach Milestones'!$B61=6,'Prioritized Approach Milestones'!$F61,"")</f>
        <v/>
      </c>
      <c r="V61" s="67" t="str">
        <f>IF(AND('Prioritized Approach Milestones'!C61="Yes",'Prioritized Approach Milestones'!F61=""),"CORRECT",IF('Prioritized Approach Milestones'!C61="No","CORRECT",IF('Prioritized Approach Milestones'!B61=1,"ERROR 1","N/A")))</f>
        <v>N/A</v>
      </c>
      <c r="W61" s="67" t="str">
        <f>IF(AND('Prioritized Approach Milestones'!C61="Yes",'Prioritized Approach Milestones'!F61=""),"CORRECT",IF('Prioritized Approach Milestones'!C61="No","CORRECT",IF('Prioritized Approach Milestones'!B61=2,"ERROR 1","N/A")))</f>
        <v>N/A</v>
      </c>
      <c r="X61" s="67" t="str">
        <f>IF(AND('Prioritized Approach Milestones'!C61="Yes",'Prioritized Approach Milestones'!F61=""),"CORRECT",IF('Prioritized Approach Milestones'!C61="No","CORRECT",IF('Prioritized Approach Milestones'!B61=3,"ERROR 1","N/A")))</f>
        <v>N/A</v>
      </c>
      <c r="Y61" s="67" t="str">
        <f>IF(AND('Prioritized Approach Milestones'!C61="Yes",'Prioritized Approach Milestones'!F61=""),"CORRECT",IF('Prioritized Approach Milestones'!C61="No","CORRECT",IF('Prioritized Approach Milestones'!B61=4,"ERROR 1","N/A")))</f>
        <v>N/A</v>
      </c>
      <c r="Z61" s="67" t="str">
        <f>IF(AND('Prioritized Approach Milestones'!C61="Yes",'Prioritized Approach Milestones'!F61=""),"CORRECT",IF('Prioritized Approach Milestones'!C61="No","CORRECT",IF('Prioritized Approach Milestones'!B61=5,"ERROR 1","N/A")))</f>
        <v>ERROR 1</v>
      </c>
      <c r="AA61" s="67" t="str">
        <f>IF(AND('Prioritized Approach Milestones'!C61="Yes",'Prioritized Approach Milestones'!F61=""),"CORRECT",IF('Prioritized Approach Milestones'!C61="No","CORRECT",IF('Prioritized Approach Milestones'!B61=6,"ERROR 1","N/A")))</f>
        <v>N/A</v>
      </c>
      <c r="AB61" s="59" t="str">
        <f>IF(AND('Prioritized Approach Milestones'!C61="No",'Prioritized Approach Milestones'!F61=""),IF('Prioritized Approach Milestones'!B61=1,"ERROR 2","N/A"),"CORRECT")</f>
        <v>CORRECT</v>
      </c>
      <c r="AC61" s="59" t="str">
        <f>IF(AND('Prioritized Approach Milestones'!C61="No",'Prioritized Approach Milestones'!F61=""),IF('Prioritized Approach Milestones'!B61=2,"ERROR 2","N/A"),"CORRECT")</f>
        <v>CORRECT</v>
      </c>
      <c r="AD61" s="59" t="str">
        <f>IF(AND('Prioritized Approach Milestones'!C61="No",'Prioritized Approach Milestones'!F61=""),IF('Prioritized Approach Milestones'!B61=3,"ERROR 2","N/A"),"CORRECT")</f>
        <v>CORRECT</v>
      </c>
      <c r="AE61" s="59" t="str">
        <f>IF(AND('Prioritized Approach Milestones'!C61="No",'Prioritized Approach Milestones'!F61=""),IF('Prioritized Approach Milestones'!B61=4,"ERROR 2","N/A"),"CORRECT")</f>
        <v>CORRECT</v>
      </c>
      <c r="AF61" s="59" t="str">
        <f>IF(AND('Prioritized Approach Milestones'!C61="No",'Prioritized Approach Milestones'!F61=""),IF('Prioritized Approach Milestones'!B61=5,"ERROR 2","N/A"),"CORRECT")</f>
        <v>CORRECT</v>
      </c>
      <c r="AG61" s="68" t="str">
        <f>IF(AND('Prioritized Approach Milestones'!C61="No",'Prioritized Approach Milestones'!F61=""),IF('Prioritized Approach Milestones'!B61=6,"ERROR 2","N/A"),"CORRECT")</f>
        <v>CORRECT</v>
      </c>
    </row>
    <row r="62" spans="1:33">
      <c r="A62" s="74">
        <f>COUNTIFS('Prioritized Approach Milestones'!B62,"1",'Prioritized Approach Milestones'!C62,"yes")</f>
        <v>0</v>
      </c>
      <c r="B62" s="79">
        <f>COUNTIFS('Prioritized Approach Milestones'!B62,"2",'Prioritized Approach Milestones'!C62,"yes")</f>
        <v>0</v>
      </c>
      <c r="C62" s="75">
        <f>COUNTIFS('Prioritized Approach Milestones'!B62,"3",'Prioritized Approach Milestones'!C62,"yes")</f>
        <v>0</v>
      </c>
      <c r="D62" s="76">
        <f>COUNTIFS('Prioritized Approach Milestones'!B62,"4",'Prioritized Approach Milestones'!C62,"yes")</f>
        <v>0</v>
      </c>
      <c r="E62" s="77">
        <f>COUNTIFS('Prioritized Approach Milestones'!B62,"5",'Prioritized Approach Milestones'!C62,"yes")</f>
        <v>0</v>
      </c>
      <c r="F62" s="78">
        <f>COUNTIFS('Prioritized Approach Milestones'!B62,"6",'Prioritized Approach Milestones'!C62,"yes")</f>
        <v>0</v>
      </c>
      <c r="G62" s="234">
        <f t="shared" si="2"/>
        <v>0</v>
      </c>
      <c r="H62" s="145">
        <f>COUNTIFS('Prioritized Approach Milestones'!B62,"1",'Prioritized Approach Milestones'!C62,"N/A")</f>
        <v>0</v>
      </c>
      <c r="I62" s="145">
        <f>COUNTIFS('Prioritized Approach Milestones'!B62,"2",'Prioritized Approach Milestones'!C62,"N/A")</f>
        <v>0</v>
      </c>
      <c r="J62" s="145">
        <f>COUNTIFS('Prioritized Approach Milestones'!B62,"3",'Prioritized Approach Milestones'!C62,"N/A")</f>
        <v>0</v>
      </c>
      <c r="K62" s="145">
        <f>COUNTIFS('Prioritized Approach Milestones'!B62,"4",'Prioritized Approach Milestones'!C62,"N/A")</f>
        <v>0</v>
      </c>
      <c r="L62" s="145">
        <f>COUNTIFS('Prioritized Approach Milestones'!B62,"5",'Prioritized Approach Milestones'!C62,"N/A")</f>
        <v>0</v>
      </c>
      <c r="M62" s="145">
        <f>COUNTIFS('Prioritized Approach Milestones'!B62,"6",'Prioritized Approach Milestones'!C62,"N/A")</f>
        <v>0</v>
      </c>
      <c r="N62">
        <f t="shared" si="1"/>
        <v>0</v>
      </c>
      <c r="O62" s="238"/>
      <c r="P62" s="65" t="str">
        <f>IF('Prioritized Approach Milestones'!$B62=1,'Prioritized Approach Milestones'!$F62,"")</f>
        <v/>
      </c>
      <c r="Q62" s="65" t="str">
        <f>IF('Prioritized Approach Milestones'!$B62=2,'Prioritized Approach Milestones'!$F62,"")</f>
        <v/>
      </c>
      <c r="R62" s="65" t="str">
        <f>IF('Prioritized Approach Milestones'!$B62=3,'Prioritized Approach Milestones'!$F62,"")</f>
        <v/>
      </c>
      <c r="S62" s="65" t="str">
        <f>IF('Prioritized Approach Milestones'!$B62=4,'Prioritized Approach Milestones'!$F62,"")</f>
        <v/>
      </c>
      <c r="T62" s="65">
        <f>IF('Prioritized Approach Milestones'!$B62=5,'Prioritized Approach Milestones'!$F62,"")</f>
        <v>0</v>
      </c>
      <c r="U62" s="66" t="str">
        <f>IF('Prioritized Approach Milestones'!$B62=6,'Prioritized Approach Milestones'!$F62,"")</f>
        <v/>
      </c>
      <c r="V62" s="67" t="str">
        <f>IF(AND('Prioritized Approach Milestones'!C62="Yes",'Prioritized Approach Milestones'!F62=""),"CORRECT",IF('Prioritized Approach Milestones'!C62="No","CORRECT",IF('Prioritized Approach Milestones'!B62=1,"ERROR 1","N/A")))</f>
        <v>N/A</v>
      </c>
      <c r="W62" s="67" t="str">
        <f>IF(AND('Prioritized Approach Milestones'!C62="Yes",'Prioritized Approach Milestones'!F62=""),"CORRECT",IF('Prioritized Approach Milestones'!C62="No","CORRECT",IF('Prioritized Approach Milestones'!B62=2,"ERROR 1","N/A")))</f>
        <v>N/A</v>
      </c>
      <c r="X62" s="67" t="str">
        <f>IF(AND('Prioritized Approach Milestones'!C62="Yes",'Prioritized Approach Milestones'!F62=""),"CORRECT",IF('Prioritized Approach Milestones'!C62="No","CORRECT",IF('Prioritized Approach Milestones'!B62=3,"ERROR 1","N/A")))</f>
        <v>N/A</v>
      </c>
      <c r="Y62" s="67" t="str">
        <f>IF(AND('Prioritized Approach Milestones'!C62="Yes",'Prioritized Approach Milestones'!F62=""),"CORRECT",IF('Prioritized Approach Milestones'!C62="No","CORRECT",IF('Prioritized Approach Milestones'!B62=4,"ERROR 1","N/A")))</f>
        <v>N/A</v>
      </c>
      <c r="Z62" s="67" t="str">
        <f>IF(AND('Prioritized Approach Milestones'!C62="Yes",'Prioritized Approach Milestones'!F62=""),"CORRECT",IF('Prioritized Approach Milestones'!C62="No","CORRECT",IF('Prioritized Approach Milestones'!B62=5,"ERROR 1","N/A")))</f>
        <v>ERROR 1</v>
      </c>
      <c r="AA62" s="67" t="str">
        <f>IF(AND('Prioritized Approach Milestones'!C62="Yes",'Prioritized Approach Milestones'!F62=""),"CORRECT",IF('Prioritized Approach Milestones'!C62="No","CORRECT",IF('Prioritized Approach Milestones'!B62=6,"ERROR 1","N/A")))</f>
        <v>N/A</v>
      </c>
      <c r="AB62" s="59" t="str">
        <f>IF(AND('Prioritized Approach Milestones'!C62="No",'Prioritized Approach Milestones'!F62=""),IF('Prioritized Approach Milestones'!B62=1,"ERROR 2","N/A"),"CORRECT")</f>
        <v>CORRECT</v>
      </c>
      <c r="AC62" s="59" t="str">
        <f>IF(AND('Prioritized Approach Milestones'!C62="No",'Prioritized Approach Milestones'!F62=""),IF('Prioritized Approach Milestones'!B62=2,"ERROR 2","N/A"),"CORRECT")</f>
        <v>CORRECT</v>
      </c>
      <c r="AD62" s="59" t="str">
        <f>IF(AND('Prioritized Approach Milestones'!C62="No",'Prioritized Approach Milestones'!F62=""),IF('Prioritized Approach Milestones'!B62=3,"ERROR 2","N/A"),"CORRECT")</f>
        <v>CORRECT</v>
      </c>
      <c r="AE62" s="59" t="str">
        <f>IF(AND('Prioritized Approach Milestones'!C62="No",'Prioritized Approach Milestones'!F62=""),IF('Prioritized Approach Milestones'!B62=4,"ERROR 2","N/A"),"CORRECT")</f>
        <v>CORRECT</v>
      </c>
      <c r="AF62" s="59" t="str">
        <f>IF(AND('Prioritized Approach Milestones'!C62="No",'Prioritized Approach Milestones'!F62=""),IF('Prioritized Approach Milestones'!B62=5,"ERROR 2","N/A"),"CORRECT")</f>
        <v>CORRECT</v>
      </c>
      <c r="AG62" s="68" t="str">
        <f>IF(AND('Prioritized Approach Milestones'!C62="No",'Prioritized Approach Milestones'!F62=""),IF('Prioritized Approach Milestones'!B62=6,"ERROR 2","N/A"),"CORRECT")</f>
        <v>CORRECT</v>
      </c>
    </row>
    <row r="63" spans="1:33">
      <c r="A63" s="74">
        <f>COUNTIFS('Prioritized Approach Milestones'!B63,"1",'Prioritized Approach Milestones'!C63,"yes")</f>
        <v>0</v>
      </c>
      <c r="B63" s="79">
        <f>COUNTIFS('Prioritized Approach Milestones'!B63,"2",'Prioritized Approach Milestones'!C63,"yes")</f>
        <v>0</v>
      </c>
      <c r="C63" s="75">
        <f>COUNTIFS('Prioritized Approach Milestones'!B63,"3",'Prioritized Approach Milestones'!C63,"yes")</f>
        <v>0</v>
      </c>
      <c r="D63" s="76">
        <f>COUNTIFS('Prioritized Approach Milestones'!B63,"4",'Prioritized Approach Milestones'!C63,"yes")</f>
        <v>0</v>
      </c>
      <c r="E63" s="77">
        <f>COUNTIFS('Prioritized Approach Milestones'!B63,"5",'Prioritized Approach Milestones'!C63,"yes")</f>
        <v>0</v>
      </c>
      <c r="F63" s="78">
        <f>COUNTIFS('Prioritized Approach Milestones'!B63,"6",'Prioritized Approach Milestones'!C63,"yes")</f>
        <v>0</v>
      </c>
      <c r="G63" s="234">
        <f t="shared" si="2"/>
        <v>0</v>
      </c>
      <c r="H63" s="145">
        <f>COUNTIFS('Prioritized Approach Milestones'!B63,"1",'Prioritized Approach Milestones'!C63,"N/A")</f>
        <v>0</v>
      </c>
      <c r="I63" s="145">
        <f>COUNTIFS('Prioritized Approach Milestones'!B63,"2",'Prioritized Approach Milestones'!C63,"N/A")</f>
        <v>0</v>
      </c>
      <c r="J63" s="145">
        <f>COUNTIFS('Prioritized Approach Milestones'!B63,"3",'Prioritized Approach Milestones'!C63,"N/A")</f>
        <v>0</v>
      </c>
      <c r="K63" s="145">
        <f>COUNTIFS('Prioritized Approach Milestones'!B63,"4",'Prioritized Approach Milestones'!C63,"N/A")</f>
        <v>0</v>
      </c>
      <c r="L63" s="145">
        <f>COUNTIFS('Prioritized Approach Milestones'!B63,"5",'Prioritized Approach Milestones'!C63,"N/A")</f>
        <v>0</v>
      </c>
      <c r="M63" s="145">
        <f>COUNTIFS('Prioritized Approach Milestones'!B63,"6",'Prioritized Approach Milestones'!C63,"N/A")</f>
        <v>0</v>
      </c>
      <c r="N63">
        <f t="shared" si="1"/>
        <v>0</v>
      </c>
      <c r="O63" s="238"/>
      <c r="P63" s="65" t="str">
        <f>IF('Prioritized Approach Milestones'!$B63=1,'Prioritized Approach Milestones'!$F63,"")</f>
        <v/>
      </c>
      <c r="Q63" s="65" t="str">
        <f>IF('Prioritized Approach Milestones'!$B63=2,'Prioritized Approach Milestones'!$F63,"")</f>
        <v/>
      </c>
      <c r="R63" s="65" t="str">
        <f>IF('Prioritized Approach Milestones'!$B63=3,'Prioritized Approach Milestones'!$F63,"")</f>
        <v/>
      </c>
      <c r="S63" s="65" t="str">
        <f>IF('Prioritized Approach Milestones'!$B63=4,'Prioritized Approach Milestones'!$F63,"")</f>
        <v/>
      </c>
      <c r="T63" s="65" t="str">
        <f>IF('Prioritized Approach Milestones'!$B63=5,'Prioritized Approach Milestones'!$F63,"")</f>
        <v/>
      </c>
      <c r="U63" s="66" t="str">
        <f>IF('Prioritized Approach Milestones'!$B63=6,'Prioritized Approach Milestones'!$F63,"")</f>
        <v/>
      </c>
      <c r="V63" s="67" t="str">
        <f>IF(AND('Prioritized Approach Milestones'!C63="Yes",'Prioritized Approach Milestones'!F63=""),"CORRECT",IF('Prioritized Approach Milestones'!C63="No","CORRECT",IF('Prioritized Approach Milestones'!B63=1,"ERROR 1","N/A")))</f>
        <v>N/A</v>
      </c>
      <c r="W63" s="67" t="str">
        <f>IF(AND('Prioritized Approach Milestones'!C63="Yes",'Prioritized Approach Milestones'!F63=""),"CORRECT",IF('Prioritized Approach Milestones'!C63="No","CORRECT",IF('Prioritized Approach Milestones'!B63=2,"ERROR 1","N/A")))</f>
        <v>N/A</v>
      </c>
      <c r="X63" s="67" t="str">
        <f>IF(AND('Prioritized Approach Milestones'!C63="Yes",'Prioritized Approach Milestones'!F63=""),"CORRECT",IF('Prioritized Approach Milestones'!C63="No","CORRECT",IF('Prioritized Approach Milestones'!B63=3,"ERROR 1","N/A")))</f>
        <v>N/A</v>
      </c>
      <c r="Y63" s="67" t="str">
        <f>IF(AND('Prioritized Approach Milestones'!C63="Yes",'Prioritized Approach Milestones'!F63=""),"CORRECT",IF('Prioritized Approach Milestones'!C63="No","CORRECT",IF('Prioritized Approach Milestones'!B63=4,"ERROR 1","N/A")))</f>
        <v>N/A</v>
      </c>
      <c r="Z63" s="67" t="str">
        <f>IF(AND('Prioritized Approach Milestones'!C63="Yes",'Prioritized Approach Milestones'!F63=""),"CORRECT",IF('Prioritized Approach Milestones'!C63="No","CORRECT",IF('Prioritized Approach Milestones'!B63=5,"ERROR 1","N/A")))</f>
        <v>N/A</v>
      </c>
      <c r="AA63" s="67" t="str">
        <f>IF(AND('Prioritized Approach Milestones'!C63="Yes",'Prioritized Approach Milestones'!F63=""),"CORRECT",IF('Prioritized Approach Milestones'!C63="No","CORRECT",IF('Prioritized Approach Milestones'!B63=6,"ERROR 1","N/A")))</f>
        <v>N/A</v>
      </c>
      <c r="AB63" s="59" t="str">
        <f>IF(AND('Prioritized Approach Milestones'!C63="No",'Prioritized Approach Milestones'!F63=""),IF('Prioritized Approach Milestones'!B63=1,"ERROR 2","N/A"),"CORRECT")</f>
        <v>CORRECT</v>
      </c>
      <c r="AC63" s="59" t="str">
        <f>IF(AND('Prioritized Approach Milestones'!C63="No",'Prioritized Approach Milestones'!F63=""),IF('Prioritized Approach Milestones'!B63=2,"ERROR 2","N/A"),"CORRECT")</f>
        <v>CORRECT</v>
      </c>
      <c r="AD63" s="59" t="str">
        <f>IF(AND('Prioritized Approach Milestones'!C63="No",'Prioritized Approach Milestones'!F63=""),IF('Prioritized Approach Milestones'!B63=3,"ERROR 2","N/A"),"CORRECT")</f>
        <v>CORRECT</v>
      </c>
      <c r="AE63" s="59" t="str">
        <f>IF(AND('Prioritized Approach Milestones'!C63="No",'Prioritized Approach Milestones'!F63=""),IF('Prioritized Approach Milestones'!B63=4,"ERROR 2","N/A"),"CORRECT")</f>
        <v>CORRECT</v>
      </c>
      <c r="AF63" s="59" t="str">
        <f>IF(AND('Prioritized Approach Milestones'!C63="No",'Prioritized Approach Milestones'!F63=""),IF('Prioritized Approach Milestones'!B63=5,"ERROR 2","N/A"),"CORRECT")</f>
        <v>CORRECT</v>
      </c>
      <c r="AG63" s="68" t="str">
        <f>IF(AND('Prioritized Approach Milestones'!C63="No",'Prioritized Approach Milestones'!F63=""),IF('Prioritized Approach Milestones'!B63=6,"ERROR 2","N/A"),"CORRECT")</f>
        <v>CORRECT</v>
      </c>
    </row>
    <row r="64" spans="1:33">
      <c r="A64" s="74">
        <f>COUNTIFS('Prioritized Approach Milestones'!B64,"1",'Prioritized Approach Milestones'!C64,"yes")</f>
        <v>0</v>
      </c>
      <c r="B64" s="79">
        <f>COUNTIFS('Prioritized Approach Milestones'!B64,"2",'Prioritized Approach Milestones'!C64,"yes")</f>
        <v>0</v>
      </c>
      <c r="C64" s="75">
        <f>COUNTIFS('Prioritized Approach Milestones'!B64,"3",'Prioritized Approach Milestones'!C64,"yes")</f>
        <v>0</v>
      </c>
      <c r="D64" s="76">
        <f>COUNTIFS('Prioritized Approach Milestones'!B64,"4",'Prioritized Approach Milestones'!C64,"yes")</f>
        <v>0</v>
      </c>
      <c r="E64" s="77">
        <f>COUNTIFS('Prioritized Approach Milestones'!B64,"5",'Prioritized Approach Milestones'!C64,"yes")</f>
        <v>0</v>
      </c>
      <c r="F64" s="78">
        <f>COUNTIFS('Prioritized Approach Milestones'!B64,"6",'Prioritized Approach Milestones'!C64,"yes")</f>
        <v>0</v>
      </c>
      <c r="G64" s="234">
        <f t="shared" si="2"/>
        <v>0</v>
      </c>
      <c r="H64" s="145">
        <f>COUNTIFS('Prioritized Approach Milestones'!B64,"1",'Prioritized Approach Milestones'!C64,"N/A")</f>
        <v>0</v>
      </c>
      <c r="I64" s="145">
        <f>COUNTIFS('Prioritized Approach Milestones'!B64,"2",'Prioritized Approach Milestones'!C64,"N/A")</f>
        <v>0</v>
      </c>
      <c r="J64" s="145">
        <f>COUNTIFS('Prioritized Approach Milestones'!B64,"3",'Prioritized Approach Milestones'!C64,"N/A")</f>
        <v>0</v>
      </c>
      <c r="K64" s="145">
        <f>COUNTIFS('Prioritized Approach Milestones'!B64,"4",'Prioritized Approach Milestones'!C64,"N/A")</f>
        <v>0</v>
      </c>
      <c r="L64" s="145">
        <f>COUNTIFS('Prioritized Approach Milestones'!B64,"5",'Prioritized Approach Milestones'!C64,"N/A")</f>
        <v>0</v>
      </c>
      <c r="M64" s="145">
        <f>COUNTIFS('Prioritized Approach Milestones'!B64,"6",'Prioritized Approach Milestones'!C64,"N/A")</f>
        <v>0</v>
      </c>
      <c r="N64">
        <f t="shared" si="1"/>
        <v>0</v>
      </c>
      <c r="O64" s="238"/>
      <c r="P64" s="65" t="str">
        <f>IF('Prioritized Approach Milestones'!$B64=1,'Prioritized Approach Milestones'!$F64,"")</f>
        <v/>
      </c>
      <c r="Q64" s="65">
        <f>IF('Prioritized Approach Milestones'!$B64=2,'Prioritized Approach Milestones'!$F64,"")</f>
        <v>0</v>
      </c>
      <c r="R64" s="65" t="str">
        <f>IF('Prioritized Approach Milestones'!$B64=3,'Prioritized Approach Milestones'!$F64,"")</f>
        <v/>
      </c>
      <c r="S64" s="65" t="str">
        <f>IF('Prioritized Approach Milestones'!$B64=4,'Prioritized Approach Milestones'!$F64,"")</f>
        <v/>
      </c>
      <c r="T64" s="65" t="str">
        <f>IF('Prioritized Approach Milestones'!$B64=5,'Prioritized Approach Milestones'!$F64,"")</f>
        <v/>
      </c>
      <c r="U64" s="66" t="str">
        <f>IF('Prioritized Approach Milestones'!$B64=6,'Prioritized Approach Milestones'!$F64,"")</f>
        <v/>
      </c>
      <c r="V64" s="67" t="str">
        <f>IF(AND('Prioritized Approach Milestones'!C64="Yes",'Prioritized Approach Milestones'!F64=""),"CORRECT",IF('Prioritized Approach Milestones'!C64="No","CORRECT",IF('Prioritized Approach Milestones'!B64=1,"ERROR 1","N/A")))</f>
        <v>N/A</v>
      </c>
      <c r="W64" s="67" t="str">
        <f>IF(AND('Prioritized Approach Milestones'!C64="Yes",'Prioritized Approach Milestones'!F64=""),"CORRECT",IF('Prioritized Approach Milestones'!C64="No","CORRECT",IF('Prioritized Approach Milestones'!B64=2,"ERROR 1","N/A")))</f>
        <v>ERROR 1</v>
      </c>
      <c r="X64" s="67" t="str">
        <f>IF(AND('Prioritized Approach Milestones'!C64="Yes",'Prioritized Approach Milestones'!F64=""),"CORRECT",IF('Prioritized Approach Milestones'!C64="No","CORRECT",IF('Prioritized Approach Milestones'!B64=3,"ERROR 1","N/A")))</f>
        <v>N/A</v>
      </c>
      <c r="Y64" s="67" t="str">
        <f>IF(AND('Prioritized Approach Milestones'!C64="Yes",'Prioritized Approach Milestones'!F64=""),"CORRECT",IF('Prioritized Approach Milestones'!C64="No","CORRECT",IF('Prioritized Approach Milestones'!B64=4,"ERROR 1","N/A")))</f>
        <v>N/A</v>
      </c>
      <c r="Z64" s="67" t="str">
        <f>IF(AND('Prioritized Approach Milestones'!C64="Yes",'Prioritized Approach Milestones'!F64=""),"CORRECT",IF('Prioritized Approach Milestones'!C64="No","CORRECT",IF('Prioritized Approach Milestones'!B64=5,"ERROR 1","N/A")))</f>
        <v>N/A</v>
      </c>
      <c r="AA64" s="67" t="str">
        <f>IF(AND('Prioritized Approach Milestones'!C64="Yes",'Prioritized Approach Milestones'!F64=""),"CORRECT",IF('Prioritized Approach Milestones'!C64="No","CORRECT",IF('Prioritized Approach Milestones'!B64=6,"ERROR 1","N/A")))</f>
        <v>N/A</v>
      </c>
      <c r="AB64" s="59" t="str">
        <f>IF(AND('Prioritized Approach Milestones'!C64="No",'Prioritized Approach Milestones'!F64=""),IF('Prioritized Approach Milestones'!B64=1,"ERROR 2","N/A"),"CORRECT")</f>
        <v>CORRECT</v>
      </c>
      <c r="AC64" s="59" t="str">
        <f>IF(AND('Prioritized Approach Milestones'!C64="No",'Prioritized Approach Milestones'!F64=""),IF('Prioritized Approach Milestones'!B64=2,"ERROR 2","N/A"),"CORRECT")</f>
        <v>CORRECT</v>
      </c>
      <c r="AD64" s="59" t="str">
        <f>IF(AND('Prioritized Approach Milestones'!C64="No",'Prioritized Approach Milestones'!F64=""),IF('Prioritized Approach Milestones'!B64=3,"ERROR 2","N/A"),"CORRECT")</f>
        <v>CORRECT</v>
      </c>
      <c r="AE64" s="59" t="str">
        <f>IF(AND('Prioritized Approach Milestones'!C64="No",'Prioritized Approach Milestones'!F64=""),IF('Prioritized Approach Milestones'!B64=4,"ERROR 2","N/A"),"CORRECT")</f>
        <v>CORRECT</v>
      </c>
      <c r="AF64" s="59" t="str">
        <f>IF(AND('Prioritized Approach Milestones'!C64="No",'Prioritized Approach Milestones'!F64=""),IF('Prioritized Approach Milestones'!B64=5,"ERROR 2","N/A"),"CORRECT")</f>
        <v>CORRECT</v>
      </c>
      <c r="AG64" s="68" t="str">
        <f>IF(AND('Prioritized Approach Milestones'!C64="No",'Prioritized Approach Milestones'!F64=""),IF('Prioritized Approach Milestones'!B64=6,"ERROR 2","N/A"),"CORRECT")</f>
        <v>CORRECT</v>
      </c>
    </row>
    <row r="65" spans="1:33">
      <c r="A65" s="74">
        <f>COUNTIFS('Prioritized Approach Milestones'!B65,"1",'Prioritized Approach Milestones'!C65,"yes")</f>
        <v>0</v>
      </c>
      <c r="B65" s="79">
        <f>COUNTIFS('Prioritized Approach Milestones'!B65,"2",'Prioritized Approach Milestones'!C65,"yes")</f>
        <v>0</v>
      </c>
      <c r="C65" s="75">
        <f>COUNTIFS('Prioritized Approach Milestones'!B65,"3",'Prioritized Approach Milestones'!C65,"yes")</f>
        <v>0</v>
      </c>
      <c r="D65" s="76">
        <f>COUNTIFS('Prioritized Approach Milestones'!B65,"4",'Prioritized Approach Milestones'!C65,"yes")</f>
        <v>0</v>
      </c>
      <c r="E65" s="77">
        <f>COUNTIFS('Prioritized Approach Milestones'!B65,"5",'Prioritized Approach Milestones'!C65,"yes")</f>
        <v>0</v>
      </c>
      <c r="F65" s="78">
        <f>COUNTIFS('Prioritized Approach Milestones'!B65,"6",'Prioritized Approach Milestones'!C65,"yes")</f>
        <v>0</v>
      </c>
      <c r="G65" s="234">
        <f t="shared" si="2"/>
        <v>0</v>
      </c>
      <c r="H65" s="145">
        <f>COUNTIFS('Prioritized Approach Milestones'!B65,"1",'Prioritized Approach Milestones'!C65,"N/A")</f>
        <v>0</v>
      </c>
      <c r="I65" s="145">
        <f>COUNTIFS('Prioritized Approach Milestones'!B65,"2",'Prioritized Approach Milestones'!C65,"N/A")</f>
        <v>0</v>
      </c>
      <c r="J65" s="145">
        <f>COUNTIFS('Prioritized Approach Milestones'!B65,"3",'Prioritized Approach Milestones'!C65,"N/A")</f>
        <v>0</v>
      </c>
      <c r="K65" s="145">
        <f>COUNTIFS('Prioritized Approach Milestones'!B65,"4",'Prioritized Approach Milestones'!C65,"N/A")</f>
        <v>0</v>
      </c>
      <c r="L65" s="145">
        <f>COUNTIFS('Prioritized Approach Milestones'!B65,"5",'Prioritized Approach Milestones'!C65,"N/A")</f>
        <v>0</v>
      </c>
      <c r="M65" s="145">
        <f>COUNTIFS('Prioritized Approach Milestones'!B65,"6",'Prioritized Approach Milestones'!C65,"N/A")</f>
        <v>0</v>
      </c>
      <c r="N65">
        <f t="shared" si="1"/>
        <v>0</v>
      </c>
      <c r="O65" s="238"/>
      <c r="P65" s="65" t="str">
        <f>IF('Prioritized Approach Milestones'!$B65=1,'Prioritized Approach Milestones'!$F65,"")</f>
        <v/>
      </c>
      <c r="Q65" s="65">
        <f>IF('Prioritized Approach Milestones'!$B65=2,'Prioritized Approach Milestones'!$F65,"")</f>
        <v>0</v>
      </c>
      <c r="R65" s="65" t="str">
        <f>IF('Prioritized Approach Milestones'!$B65=3,'Prioritized Approach Milestones'!$F65,"")</f>
        <v/>
      </c>
      <c r="S65" s="65" t="str">
        <f>IF('Prioritized Approach Milestones'!$B65=4,'Prioritized Approach Milestones'!$F65,"")</f>
        <v/>
      </c>
      <c r="T65" s="65" t="str">
        <f>IF('Prioritized Approach Milestones'!$B65=5,'Prioritized Approach Milestones'!$F65,"")</f>
        <v/>
      </c>
      <c r="U65" s="66" t="str">
        <f>IF('Prioritized Approach Milestones'!$B65=6,'Prioritized Approach Milestones'!$F65,"")</f>
        <v/>
      </c>
      <c r="V65" s="67" t="str">
        <f>IF(AND('Prioritized Approach Milestones'!C65="Yes",'Prioritized Approach Milestones'!F65=""),"CORRECT",IF('Prioritized Approach Milestones'!C65="No","CORRECT",IF('Prioritized Approach Milestones'!B65=1,"ERROR 1","N/A")))</f>
        <v>N/A</v>
      </c>
      <c r="W65" s="67" t="str">
        <f>IF(AND('Prioritized Approach Milestones'!C65="Yes",'Prioritized Approach Milestones'!F65=""),"CORRECT",IF('Prioritized Approach Milestones'!C65="No","CORRECT",IF('Prioritized Approach Milestones'!B65=2,"ERROR 1","N/A")))</f>
        <v>ERROR 1</v>
      </c>
      <c r="X65" s="67" t="str">
        <f>IF(AND('Prioritized Approach Milestones'!C65="Yes",'Prioritized Approach Milestones'!F65=""),"CORRECT",IF('Prioritized Approach Milestones'!C65="No","CORRECT",IF('Prioritized Approach Milestones'!B65=3,"ERROR 1","N/A")))</f>
        <v>N/A</v>
      </c>
      <c r="Y65" s="67" t="str">
        <f>IF(AND('Prioritized Approach Milestones'!C65="Yes",'Prioritized Approach Milestones'!F65=""),"CORRECT",IF('Prioritized Approach Milestones'!C65="No","CORRECT",IF('Prioritized Approach Milestones'!B65=4,"ERROR 1","N/A")))</f>
        <v>N/A</v>
      </c>
      <c r="Z65" s="67" t="str">
        <f>IF(AND('Prioritized Approach Milestones'!C65="Yes",'Prioritized Approach Milestones'!F65=""),"CORRECT",IF('Prioritized Approach Milestones'!C65="No","CORRECT",IF('Prioritized Approach Milestones'!B65=5,"ERROR 1","N/A")))</f>
        <v>N/A</v>
      </c>
      <c r="AA65" s="67" t="str">
        <f>IF(AND('Prioritized Approach Milestones'!C65="Yes",'Prioritized Approach Milestones'!F65=""),"CORRECT",IF('Prioritized Approach Milestones'!C65="No","CORRECT",IF('Prioritized Approach Milestones'!B65=6,"ERROR 1","N/A")))</f>
        <v>N/A</v>
      </c>
      <c r="AB65" s="59" t="str">
        <f>IF(AND('Prioritized Approach Milestones'!C65="No",'Prioritized Approach Milestones'!F65=""),IF('Prioritized Approach Milestones'!B65=1,"ERROR 2","N/A"),"CORRECT")</f>
        <v>CORRECT</v>
      </c>
      <c r="AC65" s="59" t="str">
        <f>IF(AND('Prioritized Approach Milestones'!C65="No",'Prioritized Approach Milestones'!F65=""),IF('Prioritized Approach Milestones'!B65=2,"ERROR 2","N/A"),"CORRECT")</f>
        <v>CORRECT</v>
      </c>
      <c r="AD65" s="59" t="str">
        <f>IF(AND('Prioritized Approach Milestones'!C65="No",'Prioritized Approach Milestones'!F65=""),IF('Prioritized Approach Milestones'!B65=3,"ERROR 2","N/A"),"CORRECT")</f>
        <v>CORRECT</v>
      </c>
      <c r="AE65" s="59" t="str">
        <f>IF(AND('Prioritized Approach Milestones'!C65="No",'Prioritized Approach Milestones'!F65=""),IF('Prioritized Approach Milestones'!B65=4,"ERROR 2","N/A"),"CORRECT")</f>
        <v>CORRECT</v>
      </c>
      <c r="AF65" s="59" t="str">
        <f>IF(AND('Prioritized Approach Milestones'!C65="No",'Prioritized Approach Milestones'!F65=""),IF('Prioritized Approach Milestones'!B65=5,"ERROR 2","N/A"),"CORRECT")</f>
        <v>CORRECT</v>
      </c>
      <c r="AG65" s="68" t="str">
        <f>IF(AND('Prioritized Approach Milestones'!C65="No",'Prioritized Approach Milestones'!F65=""),IF('Prioritized Approach Milestones'!B65=6,"ERROR 2","N/A"),"CORRECT")</f>
        <v>CORRECT</v>
      </c>
    </row>
    <row r="66" spans="1:33">
      <c r="A66" s="74">
        <f>COUNTIFS('Prioritized Approach Milestones'!B66,"1",'Prioritized Approach Milestones'!C66,"yes")</f>
        <v>0</v>
      </c>
      <c r="B66" s="79">
        <f>COUNTIFS('Prioritized Approach Milestones'!B66,"2",'Prioritized Approach Milestones'!C66,"yes")</f>
        <v>0</v>
      </c>
      <c r="C66" s="75">
        <f>COUNTIFS('Prioritized Approach Milestones'!B66,"3",'Prioritized Approach Milestones'!C66,"yes")</f>
        <v>0</v>
      </c>
      <c r="D66" s="76">
        <f>COUNTIFS('Prioritized Approach Milestones'!B66,"4",'Prioritized Approach Milestones'!C66,"yes")</f>
        <v>0</v>
      </c>
      <c r="E66" s="77">
        <f>COUNTIFS('Prioritized Approach Milestones'!B66,"5",'Prioritized Approach Milestones'!C66,"yes")</f>
        <v>0</v>
      </c>
      <c r="F66" s="78">
        <f>COUNTIFS('Prioritized Approach Milestones'!B66,"6",'Prioritized Approach Milestones'!C66,"yes")</f>
        <v>0</v>
      </c>
      <c r="G66" s="234">
        <f t="shared" si="2"/>
        <v>0</v>
      </c>
      <c r="H66" s="145">
        <f>COUNTIFS('Prioritized Approach Milestones'!B66,"1",'Prioritized Approach Milestones'!C66,"N/A")</f>
        <v>0</v>
      </c>
      <c r="I66" s="145">
        <f>COUNTIFS('Prioritized Approach Milestones'!B66,"2",'Prioritized Approach Milestones'!C66,"N/A")</f>
        <v>0</v>
      </c>
      <c r="J66" s="145">
        <f>COUNTIFS('Prioritized Approach Milestones'!B66,"3",'Prioritized Approach Milestones'!C66,"N/A")</f>
        <v>0</v>
      </c>
      <c r="K66" s="145">
        <f>COUNTIFS('Prioritized Approach Milestones'!B66,"4",'Prioritized Approach Milestones'!C66,"N/A")</f>
        <v>0</v>
      </c>
      <c r="L66" s="145">
        <f>COUNTIFS('Prioritized Approach Milestones'!B66,"5",'Prioritized Approach Milestones'!C66,"N/A")</f>
        <v>0</v>
      </c>
      <c r="M66" s="145">
        <f>COUNTIFS('Prioritized Approach Milestones'!B66,"6",'Prioritized Approach Milestones'!C66,"N/A")</f>
        <v>0</v>
      </c>
      <c r="N66">
        <f t="shared" si="1"/>
        <v>0</v>
      </c>
      <c r="O66" s="238"/>
      <c r="P66" s="65" t="str">
        <f>IF('Prioritized Approach Milestones'!$B66=1,'Prioritized Approach Milestones'!$F66,"")</f>
        <v/>
      </c>
      <c r="Q66" s="65">
        <f>IF('Prioritized Approach Milestones'!$B66=2,'Prioritized Approach Milestones'!$F66,"")</f>
        <v>0</v>
      </c>
      <c r="R66" s="65" t="str">
        <f>IF('Prioritized Approach Milestones'!$B66=3,'Prioritized Approach Milestones'!$F66,"")</f>
        <v/>
      </c>
      <c r="S66" s="65" t="str">
        <f>IF('Prioritized Approach Milestones'!$B66=4,'Prioritized Approach Milestones'!$F66,"")</f>
        <v/>
      </c>
      <c r="T66" s="65" t="str">
        <f>IF('Prioritized Approach Milestones'!$B66=5,'Prioritized Approach Milestones'!$F66,"")</f>
        <v/>
      </c>
      <c r="U66" s="66" t="str">
        <f>IF('Prioritized Approach Milestones'!$B66=6,'Prioritized Approach Milestones'!$F66,"")</f>
        <v/>
      </c>
      <c r="V66" s="67" t="str">
        <f>IF(AND('Prioritized Approach Milestones'!C66="Yes",'Prioritized Approach Milestones'!F66=""),"CORRECT",IF('Prioritized Approach Milestones'!C66="No","CORRECT",IF('Prioritized Approach Milestones'!B66=1,"ERROR 1","N/A")))</f>
        <v>N/A</v>
      </c>
      <c r="W66" s="67" t="str">
        <f>IF(AND('Prioritized Approach Milestones'!C66="Yes",'Prioritized Approach Milestones'!F66=""),"CORRECT",IF('Prioritized Approach Milestones'!C66="No","CORRECT",IF('Prioritized Approach Milestones'!B66=2,"ERROR 1","N/A")))</f>
        <v>ERROR 1</v>
      </c>
      <c r="X66" s="67" t="str">
        <f>IF(AND('Prioritized Approach Milestones'!C66="Yes",'Prioritized Approach Milestones'!F66=""),"CORRECT",IF('Prioritized Approach Milestones'!C66="No","CORRECT",IF('Prioritized Approach Milestones'!B66=3,"ERROR 1","N/A")))</f>
        <v>N/A</v>
      </c>
      <c r="Y66" s="67" t="str">
        <f>IF(AND('Prioritized Approach Milestones'!C66="Yes",'Prioritized Approach Milestones'!F66=""),"CORRECT",IF('Prioritized Approach Milestones'!C66="No","CORRECT",IF('Prioritized Approach Milestones'!B66=4,"ERROR 1","N/A")))</f>
        <v>N/A</v>
      </c>
      <c r="Z66" s="67" t="str">
        <f>IF(AND('Prioritized Approach Milestones'!C66="Yes",'Prioritized Approach Milestones'!F66=""),"CORRECT",IF('Prioritized Approach Milestones'!C66="No","CORRECT",IF('Prioritized Approach Milestones'!B66=5,"ERROR 1","N/A")))</f>
        <v>N/A</v>
      </c>
      <c r="AA66" s="67" t="str">
        <f>IF(AND('Prioritized Approach Milestones'!C66="Yes",'Prioritized Approach Milestones'!F66=""),"CORRECT",IF('Prioritized Approach Milestones'!C66="No","CORRECT",IF('Prioritized Approach Milestones'!B66=6,"ERROR 1","N/A")))</f>
        <v>N/A</v>
      </c>
      <c r="AB66" s="59" t="str">
        <f>IF(AND('Prioritized Approach Milestones'!C66="No",'Prioritized Approach Milestones'!F66=""),IF('Prioritized Approach Milestones'!B66=1,"ERROR 2","N/A"),"CORRECT")</f>
        <v>CORRECT</v>
      </c>
      <c r="AC66" s="59" t="str">
        <f>IF(AND('Prioritized Approach Milestones'!C66="No",'Prioritized Approach Milestones'!F66=""),IF('Prioritized Approach Milestones'!B66=2,"ERROR 2","N/A"),"CORRECT")</f>
        <v>CORRECT</v>
      </c>
      <c r="AD66" s="59" t="str">
        <f>IF(AND('Prioritized Approach Milestones'!C66="No",'Prioritized Approach Milestones'!F66=""),IF('Prioritized Approach Milestones'!B66=3,"ERROR 2","N/A"),"CORRECT")</f>
        <v>CORRECT</v>
      </c>
      <c r="AE66" s="59" t="str">
        <f>IF(AND('Prioritized Approach Milestones'!C66="No",'Prioritized Approach Milestones'!F66=""),IF('Prioritized Approach Milestones'!B66=4,"ERROR 2","N/A"),"CORRECT")</f>
        <v>CORRECT</v>
      </c>
      <c r="AF66" s="59" t="str">
        <f>IF(AND('Prioritized Approach Milestones'!C66="No",'Prioritized Approach Milestones'!F66=""),IF('Prioritized Approach Milestones'!B66=5,"ERROR 2","N/A"),"CORRECT")</f>
        <v>CORRECT</v>
      </c>
      <c r="AG66" s="68" t="str">
        <f>IF(AND('Prioritized Approach Milestones'!C66="No",'Prioritized Approach Milestones'!F66=""),IF('Prioritized Approach Milestones'!B66=6,"ERROR 2","N/A"),"CORRECT")</f>
        <v>CORRECT</v>
      </c>
    </row>
    <row r="67" spans="1:33">
      <c r="A67" s="74">
        <f>COUNTIFS('Prioritized Approach Milestones'!B67,"1",'Prioritized Approach Milestones'!C67,"yes")</f>
        <v>0</v>
      </c>
      <c r="B67" s="79">
        <f>COUNTIFS('Prioritized Approach Milestones'!B67,"2",'Prioritized Approach Milestones'!C67,"yes")</f>
        <v>0</v>
      </c>
      <c r="C67" s="75">
        <f>COUNTIFS('Prioritized Approach Milestones'!B67,"3",'Prioritized Approach Milestones'!C67,"yes")</f>
        <v>0</v>
      </c>
      <c r="D67" s="76">
        <f>COUNTIFS('Prioritized Approach Milestones'!B67,"4",'Prioritized Approach Milestones'!C67,"yes")</f>
        <v>0</v>
      </c>
      <c r="E67" s="77">
        <f>COUNTIFS('Prioritized Approach Milestones'!B67,"5",'Prioritized Approach Milestones'!C67,"yes")</f>
        <v>0</v>
      </c>
      <c r="F67" s="78">
        <f>COUNTIFS('Prioritized Approach Milestones'!B67,"6",'Prioritized Approach Milestones'!C67,"yes")</f>
        <v>0</v>
      </c>
      <c r="G67" s="234">
        <f t="shared" si="2"/>
        <v>0</v>
      </c>
      <c r="H67" s="145">
        <f>COUNTIFS('Prioritized Approach Milestones'!B67,"1",'Prioritized Approach Milestones'!C67,"N/A")</f>
        <v>0</v>
      </c>
      <c r="I67" s="145">
        <f>COUNTIFS('Prioritized Approach Milestones'!B67,"2",'Prioritized Approach Milestones'!C67,"N/A")</f>
        <v>0</v>
      </c>
      <c r="J67" s="145">
        <f>COUNTIFS('Prioritized Approach Milestones'!B67,"3",'Prioritized Approach Milestones'!C67,"N/A")</f>
        <v>0</v>
      </c>
      <c r="K67" s="145">
        <f>COUNTIFS('Prioritized Approach Milestones'!B67,"4",'Prioritized Approach Milestones'!C67,"N/A")</f>
        <v>0</v>
      </c>
      <c r="L67" s="145">
        <f>COUNTIFS('Prioritized Approach Milestones'!B67,"5",'Prioritized Approach Milestones'!C67,"N/A")</f>
        <v>0</v>
      </c>
      <c r="M67" s="145">
        <f>COUNTIFS('Prioritized Approach Milestones'!B67,"6",'Prioritized Approach Milestones'!C67,"N/A")</f>
        <v>0</v>
      </c>
      <c r="N67">
        <f t="shared" si="1"/>
        <v>0</v>
      </c>
      <c r="O67" s="238"/>
      <c r="P67" s="65" t="str">
        <f>IF('Prioritized Approach Milestones'!$B67=1,'Prioritized Approach Milestones'!$F67,"")</f>
        <v/>
      </c>
      <c r="Q67" s="65">
        <f>IF('Prioritized Approach Milestones'!$B67=2,'Prioritized Approach Milestones'!$F67,"")</f>
        <v>0</v>
      </c>
      <c r="R67" s="65" t="str">
        <f>IF('Prioritized Approach Milestones'!$B67=3,'Prioritized Approach Milestones'!$F67,"")</f>
        <v/>
      </c>
      <c r="S67" s="65" t="str">
        <f>IF('Prioritized Approach Milestones'!$B67=4,'Prioritized Approach Milestones'!$F67,"")</f>
        <v/>
      </c>
      <c r="T67" s="65" t="str">
        <f>IF('Prioritized Approach Milestones'!$B67=5,'Prioritized Approach Milestones'!$F67,"")</f>
        <v/>
      </c>
      <c r="U67" s="66" t="str">
        <f>IF('Prioritized Approach Milestones'!$B67=6,'Prioritized Approach Milestones'!$F67,"")</f>
        <v/>
      </c>
      <c r="V67" s="67" t="str">
        <f>IF(AND('Prioritized Approach Milestones'!C67="Yes",'Prioritized Approach Milestones'!F67=""),"CORRECT",IF('Prioritized Approach Milestones'!C67="No","CORRECT",IF('Prioritized Approach Milestones'!B67=1,"ERROR 1","N/A")))</f>
        <v>N/A</v>
      </c>
      <c r="W67" s="67" t="str">
        <f>IF(AND('Prioritized Approach Milestones'!C67="Yes",'Prioritized Approach Milestones'!F67=""),"CORRECT",IF('Prioritized Approach Milestones'!C67="No","CORRECT",IF('Prioritized Approach Milestones'!B67=2,"ERROR 1","N/A")))</f>
        <v>ERROR 1</v>
      </c>
      <c r="X67" s="67" t="str">
        <f>IF(AND('Prioritized Approach Milestones'!C67="Yes",'Prioritized Approach Milestones'!F67=""),"CORRECT",IF('Prioritized Approach Milestones'!C67="No","CORRECT",IF('Prioritized Approach Milestones'!B67=3,"ERROR 1","N/A")))</f>
        <v>N/A</v>
      </c>
      <c r="Y67" s="67" t="str">
        <f>IF(AND('Prioritized Approach Milestones'!C67="Yes",'Prioritized Approach Milestones'!F67=""),"CORRECT",IF('Prioritized Approach Milestones'!C67="No","CORRECT",IF('Prioritized Approach Milestones'!B67=4,"ERROR 1","N/A")))</f>
        <v>N/A</v>
      </c>
      <c r="Z67" s="67" t="str">
        <f>IF(AND('Prioritized Approach Milestones'!C67="Yes",'Prioritized Approach Milestones'!F67=""),"CORRECT",IF('Prioritized Approach Milestones'!C67="No","CORRECT",IF('Prioritized Approach Milestones'!B67=5,"ERROR 1","N/A")))</f>
        <v>N/A</v>
      </c>
      <c r="AA67" s="67" t="str">
        <f>IF(AND('Prioritized Approach Milestones'!C67="Yes",'Prioritized Approach Milestones'!F67=""),"CORRECT",IF('Prioritized Approach Milestones'!C67="No","CORRECT",IF('Prioritized Approach Milestones'!B67=6,"ERROR 1","N/A")))</f>
        <v>N/A</v>
      </c>
      <c r="AB67" s="59" t="str">
        <f>IF(AND('Prioritized Approach Milestones'!C67="No",'Prioritized Approach Milestones'!F67=""),IF('Prioritized Approach Milestones'!B67=1,"ERROR 2","N/A"),"CORRECT")</f>
        <v>CORRECT</v>
      </c>
      <c r="AC67" s="59" t="str">
        <f>IF(AND('Prioritized Approach Milestones'!C67="No",'Prioritized Approach Milestones'!F67=""),IF('Prioritized Approach Milestones'!B67=2,"ERROR 2","N/A"),"CORRECT")</f>
        <v>CORRECT</v>
      </c>
      <c r="AD67" s="59" t="str">
        <f>IF(AND('Prioritized Approach Milestones'!C67="No",'Prioritized Approach Milestones'!F67=""),IF('Prioritized Approach Milestones'!B67=3,"ERROR 2","N/A"),"CORRECT")</f>
        <v>CORRECT</v>
      </c>
      <c r="AE67" s="59" t="str">
        <f>IF(AND('Prioritized Approach Milestones'!C67="No",'Prioritized Approach Milestones'!F67=""),IF('Prioritized Approach Milestones'!B67=4,"ERROR 2","N/A"),"CORRECT")</f>
        <v>CORRECT</v>
      </c>
      <c r="AF67" s="59" t="str">
        <f>IF(AND('Prioritized Approach Milestones'!C67="No",'Prioritized Approach Milestones'!F67=""),IF('Prioritized Approach Milestones'!B67=5,"ERROR 2","N/A"),"CORRECT")</f>
        <v>CORRECT</v>
      </c>
      <c r="AG67" s="68" t="str">
        <f>IF(AND('Prioritized Approach Milestones'!C67="No",'Prioritized Approach Milestones'!F67=""),IF('Prioritized Approach Milestones'!B67=6,"ERROR 2","N/A"),"CORRECT")</f>
        <v>CORRECT</v>
      </c>
    </row>
    <row r="68" spans="1:33">
      <c r="A68" s="74">
        <f>COUNTIFS('Prioritized Approach Milestones'!B68,"1",'Prioritized Approach Milestones'!C68,"yes")</f>
        <v>0</v>
      </c>
      <c r="B68" s="79">
        <f>COUNTIFS('Prioritized Approach Milestones'!B68,"2",'Prioritized Approach Milestones'!C68,"yes")</f>
        <v>0</v>
      </c>
      <c r="C68" s="75">
        <f>COUNTIFS('Prioritized Approach Milestones'!B68,"3",'Prioritized Approach Milestones'!C68,"yes")</f>
        <v>0</v>
      </c>
      <c r="D68" s="76">
        <f>COUNTIFS('Prioritized Approach Milestones'!B68,"4",'Prioritized Approach Milestones'!C68,"yes")</f>
        <v>0</v>
      </c>
      <c r="E68" s="77">
        <f>COUNTIFS('Prioritized Approach Milestones'!B68,"5",'Prioritized Approach Milestones'!C68,"yes")</f>
        <v>0</v>
      </c>
      <c r="F68" s="78">
        <f>COUNTIFS('Prioritized Approach Milestones'!B68,"6",'Prioritized Approach Milestones'!C68,"yes")</f>
        <v>0</v>
      </c>
      <c r="G68" s="234">
        <f t="shared" si="2"/>
        <v>0</v>
      </c>
      <c r="H68" s="145">
        <f>COUNTIFS('Prioritized Approach Milestones'!B68,"1",'Prioritized Approach Milestones'!C68,"N/A")</f>
        <v>0</v>
      </c>
      <c r="I68" s="145">
        <f>COUNTIFS('Prioritized Approach Milestones'!B68,"2",'Prioritized Approach Milestones'!C68,"N/A")</f>
        <v>0</v>
      </c>
      <c r="J68" s="145">
        <f>COUNTIFS('Prioritized Approach Milestones'!B68,"3",'Prioritized Approach Milestones'!C68,"N/A")</f>
        <v>0</v>
      </c>
      <c r="K68" s="145">
        <f>COUNTIFS('Prioritized Approach Milestones'!B68,"4",'Prioritized Approach Milestones'!C68,"N/A")</f>
        <v>0</v>
      </c>
      <c r="L68" s="145">
        <f>COUNTIFS('Prioritized Approach Milestones'!B68,"5",'Prioritized Approach Milestones'!C68,"N/A")</f>
        <v>0</v>
      </c>
      <c r="M68" s="145">
        <f>COUNTIFS('Prioritized Approach Milestones'!B68,"6",'Prioritized Approach Milestones'!C68,"N/A")</f>
        <v>0</v>
      </c>
      <c r="N68">
        <f t="shared" ref="N68:N131" si="3">SUM(H68:M68)</f>
        <v>0</v>
      </c>
      <c r="O68" s="238"/>
      <c r="P68" s="65" t="str">
        <f>IF('Prioritized Approach Milestones'!$B68=1,'Prioritized Approach Milestones'!$F68,"")</f>
        <v/>
      </c>
      <c r="Q68" s="65" t="str">
        <f>IF('Prioritized Approach Milestones'!$B68=2,'Prioritized Approach Milestones'!$F68,"")</f>
        <v/>
      </c>
      <c r="R68" s="65" t="str">
        <f>IF('Prioritized Approach Milestones'!$B68=3,'Prioritized Approach Milestones'!$F68,"")</f>
        <v/>
      </c>
      <c r="S68" s="65" t="str">
        <f>IF('Prioritized Approach Milestones'!$B68=4,'Prioritized Approach Milestones'!$F68,"")</f>
        <v/>
      </c>
      <c r="T68" s="65" t="str">
        <f>IF('Prioritized Approach Milestones'!$B68=5,'Prioritized Approach Milestones'!$F68,"")</f>
        <v/>
      </c>
      <c r="U68" s="66" t="str">
        <f>IF('Prioritized Approach Milestones'!$B68=6,'Prioritized Approach Milestones'!$F68,"")</f>
        <v/>
      </c>
      <c r="V68" s="67" t="str">
        <f>IF(AND('Prioritized Approach Milestones'!C68="Yes",'Prioritized Approach Milestones'!F68=""),"CORRECT",IF('Prioritized Approach Milestones'!C68="No","CORRECT",IF('Prioritized Approach Milestones'!B68=1,"ERROR 1","N/A")))</f>
        <v>N/A</v>
      </c>
      <c r="W68" s="67" t="str">
        <f>IF(AND('Prioritized Approach Milestones'!C68="Yes",'Prioritized Approach Milestones'!F68=""),"CORRECT",IF('Prioritized Approach Milestones'!C68="No","CORRECT",IF('Prioritized Approach Milestones'!B68=2,"ERROR 1","N/A")))</f>
        <v>N/A</v>
      </c>
      <c r="X68" s="67" t="str">
        <f>IF(AND('Prioritized Approach Milestones'!C68="Yes",'Prioritized Approach Milestones'!F68=""),"CORRECT",IF('Prioritized Approach Milestones'!C68="No","CORRECT",IF('Prioritized Approach Milestones'!B68=3,"ERROR 1","N/A")))</f>
        <v>N/A</v>
      </c>
      <c r="Y68" s="67" t="str">
        <f>IF(AND('Prioritized Approach Milestones'!C68="Yes",'Prioritized Approach Milestones'!F68=""),"CORRECT",IF('Prioritized Approach Milestones'!C68="No","CORRECT",IF('Prioritized Approach Milestones'!B68=4,"ERROR 1","N/A")))</f>
        <v>N/A</v>
      </c>
      <c r="Z68" s="67" t="str">
        <f>IF(AND('Prioritized Approach Milestones'!C68="Yes",'Prioritized Approach Milestones'!F68=""),"CORRECT",IF('Prioritized Approach Milestones'!C68="No","CORRECT",IF('Prioritized Approach Milestones'!B68=5,"ERROR 1","N/A")))</f>
        <v>N/A</v>
      </c>
      <c r="AA68" s="67" t="str">
        <f>IF(AND('Prioritized Approach Milestones'!C68="Yes",'Prioritized Approach Milestones'!F68=""),"CORRECT",IF('Prioritized Approach Milestones'!C68="No","CORRECT",IF('Prioritized Approach Milestones'!B68=6,"ERROR 1","N/A")))</f>
        <v>N/A</v>
      </c>
      <c r="AB68" s="59" t="str">
        <f>IF(AND('Prioritized Approach Milestones'!C68="No",'Prioritized Approach Milestones'!F68=""),IF('Prioritized Approach Milestones'!B68=1,"ERROR 2","N/A"),"CORRECT")</f>
        <v>CORRECT</v>
      </c>
      <c r="AC68" s="59" t="str">
        <f>IF(AND('Prioritized Approach Milestones'!C68="No",'Prioritized Approach Milestones'!F68=""),IF('Prioritized Approach Milestones'!B68=2,"ERROR 2","N/A"),"CORRECT")</f>
        <v>CORRECT</v>
      </c>
      <c r="AD68" s="59" t="str">
        <f>IF(AND('Prioritized Approach Milestones'!C68="No",'Prioritized Approach Milestones'!F68=""),IF('Prioritized Approach Milestones'!B68=3,"ERROR 2","N/A"),"CORRECT")</f>
        <v>CORRECT</v>
      </c>
      <c r="AE68" s="59" t="str">
        <f>IF(AND('Prioritized Approach Milestones'!C68="No",'Prioritized Approach Milestones'!F68=""),IF('Prioritized Approach Milestones'!B68=4,"ERROR 2","N/A"),"CORRECT")</f>
        <v>CORRECT</v>
      </c>
      <c r="AF68" s="59" t="str">
        <f>IF(AND('Prioritized Approach Milestones'!C68="No",'Prioritized Approach Milestones'!F68=""),IF('Prioritized Approach Milestones'!B68=5,"ERROR 2","N/A"),"CORRECT")</f>
        <v>CORRECT</v>
      </c>
      <c r="AG68" s="68" t="str">
        <f>IF(AND('Prioritized Approach Milestones'!C68="No",'Prioritized Approach Milestones'!F68=""),IF('Prioritized Approach Milestones'!B68=6,"ERROR 2","N/A"),"CORRECT")</f>
        <v>CORRECT</v>
      </c>
    </row>
    <row r="69" spans="1:33">
      <c r="A69" s="74">
        <f>COUNTIFS('Prioritized Approach Milestones'!B69,"1",'Prioritized Approach Milestones'!C69,"yes")</f>
        <v>0</v>
      </c>
      <c r="B69" s="79">
        <f>COUNTIFS('Prioritized Approach Milestones'!B69,"2",'Prioritized Approach Milestones'!C69,"yes")</f>
        <v>0</v>
      </c>
      <c r="C69" s="75">
        <f>COUNTIFS('Prioritized Approach Milestones'!B69,"3",'Prioritized Approach Milestones'!C69,"yes")</f>
        <v>0</v>
      </c>
      <c r="D69" s="76">
        <f>COUNTIFS('Prioritized Approach Milestones'!B69,"4",'Prioritized Approach Milestones'!C69,"yes")</f>
        <v>0</v>
      </c>
      <c r="E69" s="77">
        <f>COUNTIFS('Prioritized Approach Milestones'!B69,"5",'Prioritized Approach Milestones'!C69,"yes")</f>
        <v>0</v>
      </c>
      <c r="F69" s="78">
        <f>COUNTIFS('Prioritized Approach Milestones'!B69,"6",'Prioritized Approach Milestones'!C69,"yes")</f>
        <v>0</v>
      </c>
      <c r="G69" s="234">
        <f t="shared" ref="G69:G100" si="4">SUM(A69:F69)</f>
        <v>0</v>
      </c>
      <c r="H69" s="145">
        <f>COUNTIFS('Prioritized Approach Milestones'!B69,"1",'Prioritized Approach Milestones'!C69,"N/A")</f>
        <v>0</v>
      </c>
      <c r="I69" s="145">
        <f>COUNTIFS('Prioritized Approach Milestones'!B69,"2",'Prioritized Approach Milestones'!C69,"N/A")</f>
        <v>0</v>
      </c>
      <c r="J69" s="145">
        <f>COUNTIFS('Prioritized Approach Milestones'!B69,"3",'Prioritized Approach Milestones'!C69,"N/A")</f>
        <v>0</v>
      </c>
      <c r="K69" s="145">
        <f>COUNTIFS('Prioritized Approach Milestones'!B69,"4",'Prioritized Approach Milestones'!C69,"N/A")</f>
        <v>0</v>
      </c>
      <c r="L69" s="145">
        <f>COUNTIFS('Prioritized Approach Milestones'!B69,"5",'Prioritized Approach Milestones'!C69,"N/A")</f>
        <v>0</v>
      </c>
      <c r="M69" s="145">
        <f>COUNTIFS('Prioritized Approach Milestones'!B69,"6",'Prioritized Approach Milestones'!C69,"N/A")</f>
        <v>0</v>
      </c>
      <c r="N69">
        <f t="shared" si="3"/>
        <v>0</v>
      </c>
      <c r="O69" s="238"/>
      <c r="P69" s="65" t="str">
        <f>IF('Prioritized Approach Milestones'!$B69=1,'Prioritized Approach Milestones'!$F69,"")</f>
        <v/>
      </c>
      <c r="Q69" s="65">
        <f>IF('Prioritized Approach Milestones'!$B69=2,'Prioritized Approach Milestones'!$F69,"")</f>
        <v>0</v>
      </c>
      <c r="R69" s="65" t="str">
        <f>IF('Prioritized Approach Milestones'!$B69=3,'Prioritized Approach Milestones'!$F69,"")</f>
        <v/>
      </c>
      <c r="S69" s="65" t="str">
        <f>IF('Prioritized Approach Milestones'!$B69=4,'Prioritized Approach Milestones'!$F69,"")</f>
        <v/>
      </c>
      <c r="T69" s="65" t="str">
        <f>IF('Prioritized Approach Milestones'!$B69=5,'Prioritized Approach Milestones'!$F69,"")</f>
        <v/>
      </c>
      <c r="U69" s="66" t="str">
        <f>IF('Prioritized Approach Milestones'!$B69=6,'Prioritized Approach Milestones'!$F69,"")</f>
        <v/>
      </c>
      <c r="V69" s="67" t="str">
        <f>IF(AND('Prioritized Approach Milestones'!C69="Yes",'Prioritized Approach Milestones'!F69=""),"CORRECT",IF('Prioritized Approach Milestones'!C69="No","CORRECT",IF('Prioritized Approach Milestones'!B69=1,"ERROR 1","N/A")))</f>
        <v>N/A</v>
      </c>
      <c r="W69" s="67" t="str">
        <f>IF(AND('Prioritized Approach Milestones'!C69="Yes",'Prioritized Approach Milestones'!F69=""),"CORRECT",IF('Prioritized Approach Milestones'!C69="No","CORRECT",IF('Prioritized Approach Milestones'!B69=2,"ERROR 1","N/A")))</f>
        <v>ERROR 1</v>
      </c>
      <c r="X69" s="67" t="str">
        <f>IF(AND('Prioritized Approach Milestones'!C69="Yes",'Prioritized Approach Milestones'!F69=""),"CORRECT",IF('Prioritized Approach Milestones'!C69="No","CORRECT",IF('Prioritized Approach Milestones'!B69=3,"ERROR 1","N/A")))</f>
        <v>N/A</v>
      </c>
      <c r="Y69" s="67" t="str">
        <f>IF(AND('Prioritized Approach Milestones'!C69="Yes",'Prioritized Approach Milestones'!F69=""),"CORRECT",IF('Prioritized Approach Milestones'!C69="No","CORRECT",IF('Prioritized Approach Milestones'!B69=4,"ERROR 1","N/A")))</f>
        <v>N/A</v>
      </c>
      <c r="Z69" s="67" t="str">
        <f>IF(AND('Prioritized Approach Milestones'!C69="Yes",'Prioritized Approach Milestones'!F69=""),"CORRECT",IF('Prioritized Approach Milestones'!C69="No","CORRECT",IF('Prioritized Approach Milestones'!B69=5,"ERROR 1","N/A")))</f>
        <v>N/A</v>
      </c>
      <c r="AA69" s="67" t="str">
        <f>IF(AND('Prioritized Approach Milestones'!C69="Yes",'Prioritized Approach Milestones'!F69=""),"CORRECT",IF('Prioritized Approach Milestones'!C69="No","CORRECT",IF('Prioritized Approach Milestones'!B69=6,"ERROR 1","N/A")))</f>
        <v>N/A</v>
      </c>
      <c r="AB69" s="59" t="str">
        <f>IF(AND('Prioritized Approach Milestones'!C69="No",'Prioritized Approach Milestones'!F69=""),IF('Prioritized Approach Milestones'!B69=1,"ERROR 2","N/A"),"CORRECT")</f>
        <v>CORRECT</v>
      </c>
      <c r="AC69" s="59" t="str">
        <f>IF(AND('Prioritized Approach Milestones'!C69="No",'Prioritized Approach Milestones'!F69=""),IF('Prioritized Approach Milestones'!B69=2,"ERROR 2","N/A"),"CORRECT")</f>
        <v>CORRECT</v>
      </c>
      <c r="AD69" s="59" t="str">
        <f>IF(AND('Prioritized Approach Milestones'!C69="No",'Prioritized Approach Milestones'!F69=""),IF('Prioritized Approach Milestones'!B69=3,"ERROR 2","N/A"),"CORRECT")</f>
        <v>CORRECT</v>
      </c>
      <c r="AE69" s="59" t="str">
        <f>IF(AND('Prioritized Approach Milestones'!C69="No",'Prioritized Approach Milestones'!F69=""),IF('Prioritized Approach Milestones'!B69=4,"ERROR 2","N/A"),"CORRECT")</f>
        <v>CORRECT</v>
      </c>
      <c r="AF69" s="59" t="str">
        <f>IF(AND('Prioritized Approach Milestones'!C69="No",'Prioritized Approach Milestones'!F69=""),IF('Prioritized Approach Milestones'!B69=5,"ERROR 2","N/A"),"CORRECT")</f>
        <v>CORRECT</v>
      </c>
      <c r="AG69" s="68" t="str">
        <f>IF(AND('Prioritized Approach Milestones'!C69="No",'Prioritized Approach Milestones'!F69=""),IF('Prioritized Approach Milestones'!B69=6,"ERROR 2","N/A"),"CORRECT")</f>
        <v>CORRECT</v>
      </c>
    </row>
    <row r="70" spans="1:33">
      <c r="A70" s="74">
        <f>COUNTIFS('Prioritized Approach Milestones'!B70,"1",'Prioritized Approach Milestones'!C70,"yes")</f>
        <v>0</v>
      </c>
      <c r="B70" s="79">
        <f>COUNTIFS('Prioritized Approach Milestones'!B70,"2",'Prioritized Approach Milestones'!C70,"yes")</f>
        <v>0</v>
      </c>
      <c r="C70" s="75">
        <f>COUNTIFS('Prioritized Approach Milestones'!B70,"3",'Prioritized Approach Milestones'!C70,"yes")</f>
        <v>0</v>
      </c>
      <c r="D70" s="76">
        <f>COUNTIFS('Prioritized Approach Milestones'!B70,"4",'Prioritized Approach Milestones'!C70,"yes")</f>
        <v>0</v>
      </c>
      <c r="E70" s="77">
        <f>COUNTIFS('Prioritized Approach Milestones'!B70,"5",'Prioritized Approach Milestones'!C70,"yes")</f>
        <v>0</v>
      </c>
      <c r="F70" s="78">
        <f>COUNTIFS('Prioritized Approach Milestones'!B70,"6",'Prioritized Approach Milestones'!C70,"yes")</f>
        <v>0</v>
      </c>
      <c r="G70" s="234">
        <f t="shared" si="4"/>
        <v>0</v>
      </c>
      <c r="H70" s="145">
        <f>COUNTIFS('Prioritized Approach Milestones'!B70,"1",'Prioritized Approach Milestones'!C70,"N/A")</f>
        <v>0</v>
      </c>
      <c r="I70" s="145">
        <f>COUNTIFS('Prioritized Approach Milestones'!B70,"2",'Prioritized Approach Milestones'!C70,"N/A")</f>
        <v>0</v>
      </c>
      <c r="J70" s="145">
        <f>COUNTIFS('Prioritized Approach Milestones'!B70,"3",'Prioritized Approach Milestones'!C70,"N/A")</f>
        <v>0</v>
      </c>
      <c r="K70" s="145">
        <f>COUNTIFS('Prioritized Approach Milestones'!B70,"4",'Prioritized Approach Milestones'!C70,"N/A")</f>
        <v>0</v>
      </c>
      <c r="L70" s="145">
        <f>COUNTIFS('Prioritized Approach Milestones'!B70,"5",'Prioritized Approach Milestones'!C70,"N/A")</f>
        <v>0</v>
      </c>
      <c r="M70" s="145">
        <f>COUNTIFS('Prioritized Approach Milestones'!B70,"6",'Prioritized Approach Milestones'!C70,"N/A")</f>
        <v>0</v>
      </c>
      <c r="N70">
        <f t="shared" si="3"/>
        <v>0</v>
      </c>
      <c r="O70" s="238"/>
      <c r="P70" s="65" t="str">
        <f>IF('Prioritized Approach Milestones'!$B70=1,'Prioritized Approach Milestones'!$F70,"")</f>
        <v/>
      </c>
      <c r="Q70" s="65">
        <f>IF('Prioritized Approach Milestones'!$B70=2,'Prioritized Approach Milestones'!$F70,"")</f>
        <v>0</v>
      </c>
      <c r="R70" s="65" t="str">
        <f>IF('Prioritized Approach Milestones'!$B70=3,'Prioritized Approach Milestones'!$F70,"")</f>
        <v/>
      </c>
      <c r="S70" s="65" t="str">
        <f>IF('Prioritized Approach Milestones'!$B70=4,'Prioritized Approach Milestones'!$F70,"")</f>
        <v/>
      </c>
      <c r="T70" s="65" t="str">
        <f>IF('Prioritized Approach Milestones'!$B70=5,'Prioritized Approach Milestones'!$F70,"")</f>
        <v/>
      </c>
      <c r="U70" s="66" t="str">
        <f>IF('Prioritized Approach Milestones'!$B70=6,'Prioritized Approach Milestones'!$F70,"")</f>
        <v/>
      </c>
      <c r="V70" s="67" t="str">
        <f>IF(AND('Prioritized Approach Milestones'!C70="Yes",'Prioritized Approach Milestones'!F70=""),"CORRECT",IF('Prioritized Approach Milestones'!C70="No","CORRECT",IF('Prioritized Approach Milestones'!B70=1,"ERROR 1","N/A")))</f>
        <v>N/A</v>
      </c>
      <c r="W70" s="67" t="str">
        <f>IF(AND('Prioritized Approach Milestones'!C70="Yes",'Prioritized Approach Milestones'!F70=""),"CORRECT",IF('Prioritized Approach Milestones'!C70="No","CORRECT",IF('Prioritized Approach Milestones'!B70=2,"ERROR 1","N/A")))</f>
        <v>ERROR 1</v>
      </c>
      <c r="X70" s="67" t="str">
        <f>IF(AND('Prioritized Approach Milestones'!C70="Yes",'Prioritized Approach Milestones'!F70=""),"CORRECT",IF('Prioritized Approach Milestones'!C70="No","CORRECT",IF('Prioritized Approach Milestones'!B70=3,"ERROR 1","N/A")))</f>
        <v>N/A</v>
      </c>
      <c r="Y70" s="67" t="str">
        <f>IF(AND('Prioritized Approach Milestones'!C70="Yes",'Prioritized Approach Milestones'!F70=""),"CORRECT",IF('Prioritized Approach Milestones'!C70="No","CORRECT",IF('Prioritized Approach Milestones'!B70=4,"ERROR 1","N/A")))</f>
        <v>N/A</v>
      </c>
      <c r="Z70" s="67" t="str">
        <f>IF(AND('Prioritized Approach Milestones'!C70="Yes",'Prioritized Approach Milestones'!F70=""),"CORRECT",IF('Prioritized Approach Milestones'!C70="No","CORRECT",IF('Prioritized Approach Milestones'!B70=5,"ERROR 1","N/A")))</f>
        <v>N/A</v>
      </c>
      <c r="AA70" s="67" t="str">
        <f>IF(AND('Prioritized Approach Milestones'!C70="Yes",'Prioritized Approach Milestones'!F70=""),"CORRECT",IF('Prioritized Approach Milestones'!C70="No","CORRECT",IF('Prioritized Approach Milestones'!B70=6,"ERROR 1","N/A")))</f>
        <v>N/A</v>
      </c>
      <c r="AB70" s="59" t="str">
        <f>IF(AND('Prioritized Approach Milestones'!C70="No",'Prioritized Approach Milestones'!F70=""),IF('Prioritized Approach Milestones'!B70=1,"ERROR 2","N/A"),"CORRECT")</f>
        <v>CORRECT</v>
      </c>
      <c r="AC70" s="59" t="str">
        <f>IF(AND('Prioritized Approach Milestones'!C70="No",'Prioritized Approach Milestones'!F70=""),IF('Prioritized Approach Milestones'!B70=2,"ERROR 2","N/A"),"CORRECT")</f>
        <v>CORRECT</v>
      </c>
      <c r="AD70" s="59" t="str">
        <f>IF(AND('Prioritized Approach Milestones'!C70="No",'Prioritized Approach Milestones'!F70=""),IF('Prioritized Approach Milestones'!B70=3,"ERROR 2","N/A"),"CORRECT")</f>
        <v>CORRECT</v>
      </c>
      <c r="AE70" s="59" t="str">
        <f>IF(AND('Prioritized Approach Milestones'!C70="No",'Prioritized Approach Milestones'!F70=""),IF('Prioritized Approach Milestones'!B70=4,"ERROR 2","N/A"),"CORRECT")</f>
        <v>CORRECT</v>
      </c>
      <c r="AF70" s="59" t="str">
        <f>IF(AND('Prioritized Approach Milestones'!C70="No",'Prioritized Approach Milestones'!F70=""),IF('Prioritized Approach Milestones'!B70=5,"ERROR 2","N/A"),"CORRECT")</f>
        <v>CORRECT</v>
      </c>
      <c r="AG70" s="68" t="str">
        <f>IF(AND('Prioritized Approach Milestones'!C70="No",'Prioritized Approach Milestones'!F70=""),IF('Prioritized Approach Milestones'!B70=6,"ERROR 2","N/A"),"CORRECT")</f>
        <v>CORRECT</v>
      </c>
    </row>
    <row r="71" spans="1:33">
      <c r="A71" s="74">
        <f>COUNTIFS('Prioritized Approach Milestones'!B71,"1",'Prioritized Approach Milestones'!C71,"yes")</f>
        <v>0</v>
      </c>
      <c r="B71" s="79">
        <f>COUNTIFS('Prioritized Approach Milestones'!B71,"2",'Prioritized Approach Milestones'!C71,"yes")</f>
        <v>0</v>
      </c>
      <c r="C71" s="75">
        <f>COUNTIFS('Prioritized Approach Milestones'!B71,"3",'Prioritized Approach Milestones'!C71,"yes")</f>
        <v>0</v>
      </c>
      <c r="D71" s="76">
        <f>COUNTIFS('Prioritized Approach Milestones'!B71,"4",'Prioritized Approach Milestones'!C71,"yes")</f>
        <v>0</v>
      </c>
      <c r="E71" s="77">
        <f>COUNTIFS('Prioritized Approach Milestones'!B71,"5",'Prioritized Approach Milestones'!C71,"yes")</f>
        <v>0</v>
      </c>
      <c r="F71" s="78">
        <f>COUNTIFS('Prioritized Approach Milestones'!B71,"6",'Prioritized Approach Milestones'!C71,"yes")</f>
        <v>0</v>
      </c>
      <c r="G71" s="234">
        <f t="shared" si="4"/>
        <v>0</v>
      </c>
      <c r="H71" s="145">
        <f>COUNTIFS('Prioritized Approach Milestones'!B71,"1",'Prioritized Approach Milestones'!C71,"N/A")</f>
        <v>0</v>
      </c>
      <c r="I71" s="145">
        <f>COUNTIFS('Prioritized Approach Milestones'!B71,"2",'Prioritized Approach Milestones'!C71,"N/A")</f>
        <v>0</v>
      </c>
      <c r="J71" s="145">
        <f>COUNTIFS('Prioritized Approach Milestones'!B71,"3",'Prioritized Approach Milestones'!C71,"N/A")</f>
        <v>0</v>
      </c>
      <c r="K71" s="145">
        <f>COUNTIFS('Prioritized Approach Milestones'!B71,"4",'Prioritized Approach Milestones'!C71,"N/A")</f>
        <v>0</v>
      </c>
      <c r="L71" s="145">
        <f>COUNTIFS('Prioritized Approach Milestones'!B71,"5",'Prioritized Approach Milestones'!C71,"N/A")</f>
        <v>0</v>
      </c>
      <c r="M71" s="145">
        <f>COUNTIFS('Prioritized Approach Milestones'!B71,"6",'Prioritized Approach Milestones'!C71,"N/A")</f>
        <v>0</v>
      </c>
      <c r="N71">
        <f t="shared" si="3"/>
        <v>0</v>
      </c>
      <c r="O71" s="238"/>
      <c r="P71" s="65" t="str">
        <f>IF('Prioritized Approach Milestones'!$B71=1,'Prioritized Approach Milestones'!$F71,"")</f>
        <v/>
      </c>
      <c r="Q71" s="65">
        <f>IF('Prioritized Approach Milestones'!$B71=2,'Prioritized Approach Milestones'!$F71,"")</f>
        <v>0</v>
      </c>
      <c r="R71" s="65" t="str">
        <f>IF('Prioritized Approach Milestones'!$B71=3,'Prioritized Approach Milestones'!$F71,"")</f>
        <v/>
      </c>
      <c r="S71" s="65" t="str">
        <f>IF('Prioritized Approach Milestones'!$B71=4,'Prioritized Approach Milestones'!$F71,"")</f>
        <v/>
      </c>
      <c r="T71" s="65" t="str">
        <f>IF('Prioritized Approach Milestones'!$B71=5,'Prioritized Approach Milestones'!$F71,"")</f>
        <v/>
      </c>
      <c r="U71" s="66" t="str">
        <f>IF('Prioritized Approach Milestones'!$B71=6,'Prioritized Approach Milestones'!$F71,"")</f>
        <v/>
      </c>
      <c r="V71" s="67" t="str">
        <f>IF(AND('Prioritized Approach Milestones'!C71="Yes",'Prioritized Approach Milestones'!F71=""),"CORRECT",IF('Prioritized Approach Milestones'!C71="No","CORRECT",IF('Prioritized Approach Milestones'!B71=1,"ERROR 1","N/A")))</f>
        <v>N/A</v>
      </c>
      <c r="W71" s="67" t="str">
        <f>IF(AND('Prioritized Approach Milestones'!C71="Yes",'Prioritized Approach Milestones'!F71=""),"CORRECT",IF('Prioritized Approach Milestones'!C71="No","CORRECT",IF('Prioritized Approach Milestones'!B71=2,"ERROR 1","N/A")))</f>
        <v>ERROR 1</v>
      </c>
      <c r="X71" s="67" t="str">
        <f>IF(AND('Prioritized Approach Milestones'!C71="Yes",'Prioritized Approach Milestones'!F71=""),"CORRECT",IF('Prioritized Approach Milestones'!C71="No","CORRECT",IF('Prioritized Approach Milestones'!B71=3,"ERROR 1","N/A")))</f>
        <v>N/A</v>
      </c>
      <c r="Y71" s="67" t="str">
        <f>IF(AND('Prioritized Approach Milestones'!C71="Yes",'Prioritized Approach Milestones'!F71=""),"CORRECT",IF('Prioritized Approach Milestones'!C71="No","CORRECT",IF('Prioritized Approach Milestones'!B71=4,"ERROR 1","N/A")))</f>
        <v>N/A</v>
      </c>
      <c r="Z71" s="67" t="str">
        <f>IF(AND('Prioritized Approach Milestones'!C71="Yes",'Prioritized Approach Milestones'!F71=""),"CORRECT",IF('Prioritized Approach Milestones'!C71="No","CORRECT",IF('Prioritized Approach Milestones'!B71=5,"ERROR 1","N/A")))</f>
        <v>N/A</v>
      </c>
      <c r="AA71" s="67" t="str">
        <f>IF(AND('Prioritized Approach Milestones'!C71="Yes",'Prioritized Approach Milestones'!F71=""),"CORRECT",IF('Prioritized Approach Milestones'!C71="No","CORRECT",IF('Prioritized Approach Milestones'!B71=6,"ERROR 1","N/A")))</f>
        <v>N/A</v>
      </c>
      <c r="AB71" s="59" t="str">
        <f>IF(AND('Prioritized Approach Milestones'!C71="No",'Prioritized Approach Milestones'!F71=""),IF('Prioritized Approach Milestones'!B71=1,"ERROR 2","N/A"),"CORRECT")</f>
        <v>CORRECT</v>
      </c>
      <c r="AC71" s="59" t="str">
        <f>IF(AND('Prioritized Approach Milestones'!C71="No",'Prioritized Approach Milestones'!F71=""),IF('Prioritized Approach Milestones'!B71=2,"ERROR 2","N/A"),"CORRECT")</f>
        <v>CORRECT</v>
      </c>
      <c r="AD71" s="59" t="str">
        <f>IF(AND('Prioritized Approach Milestones'!C71="No",'Prioritized Approach Milestones'!F71=""),IF('Prioritized Approach Milestones'!B71=3,"ERROR 2","N/A"),"CORRECT")</f>
        <v>CORRECT</v>
      </c>
      <c r="AE71" s="59" t="str">
        <f>IF(AND('Prioritized Approach Milestones'!C71="No",'Prioritized Approach Milestones'!F71=""),IF('Prioritized Approach Milestones'!B71=4,"ERROR 2","N/A"),"CORRECT")</f>
        <v>CORRECT</v>
      </c>
      <c r="AF71" s="59" t="str">
        <f>IF(AND('Prioritized Approach Milestones'!C71="No",'Prioritized Approach Milestones'!F71=""),IF('Prioritized Approach Milestones'!B71=5,"ERROR 2","N/A"),"CORRECT")</f>
        <v>CORRECT</v>
      </c>
      <c r="AG71" s="68" t="str">
        <f>IF(AND('Prioritized Approach Milestones'!C71="No",'Prioritized Approach Milestones'!F71=""),IF('Prioritized Approach Milestones'!B71=6,"ERROR 2","N/A"),"CORRECT")</f>
        <v>CORRECT</v>
      </c>
    </row>
    <row r="72" spans="1:33">
      <c r="A72" s="74">
        <f>COUNTIFS('Prioritized Approach Milestones'!B72,"1",'Prioritized Approach Milestones'!C72,"yes")</f>
        <v>0</v>
      </c>
      <c r="B72" s="79">
        <f>COUNTIFS('Prioritized Approach Milestones'!B72,"2",'Prioritized Approach Milestones'!C72,"yes")</f>
        <v>0</v>
      </c>
      <c r="C72" s="75">
        <f>COUNTIFS('Prioritized Approach Milestones'!B72,"3",'Prioritized Approach Milestones'!C72,"yes")</f>
        <v>0</v>
      </c>
      <c r="D72" s="76">
        <f>COUNTIFS('Prioritized Approach Milestones'!B72,"4",'Prioritized Approach Milestones'!C72,"yes")</f>
        <v>0</v>
      </c>
      <c r="E72" s="77">
        <f>COUNTIFS('Prioritized Approach Milestones'!B72,"5",'Prioritized Approach Milestones'!C72,"yes")</f>
        <v>0</v>
      </c>
      <c r="F72" s="78">
        <f>COUNTIFS('Prioritized Approach Milestones'!B72,"6",'Prioritized Approach Milestones'!C72,"yes")</f>
        <v>0</v>
      </c>
      <c r="G72" s="234">
        <f t="shared" si="4"/>
        <v>0</v>
      </c>
      <c r="H72" s="145">
        <f>COUNTIFS('Prioritized Approach Milestones'!B72,"1",'Prioritized Approach Milestones'!C72,"N/A")</f>
        <v>0</v>
      </c>
      <c r="I72" s="145">
        <f>COUNTIFS('Prioritized Approach Milestones'!B72,"2",'Prioritized Approach Milestones'!C72,"N/A")</f>
        <v>0</v>
      </c>
      <c r="J72" s="145">
        <f>COUNTIFS('Prioritized Approach Milestones'!B72,"3",'Prioritized Approach Milestones'!C72,"N/A")</f>
        <v>0</v>
      </c>
      <c r="K72" s="145">
        <f>COUNTIFS('Prioritized Approach Milestones'!B72,"4",'Prioritized Approach Milestones'!C72,"N/A")</f>
        <v>0</v>
      </c>
      <c r="L72" s="145">
        <f>COUNTIFS('Prioritized Approach Milestones'!B72,"5",'Prioritized Approach Milestones'!C72,"N/A")</f>
        <v>0</v>
      </c>
      <c r="M72" s="145">
        <f>COUNTIFS('Prioritized Approach Milestones'!B72,"6",'Prioritized Approach Milestones'!C72,"N/A")</f>
        <v>0</v>
      </c>
      <c r="N72">
        <f t="shared" si="3"/>
        <v>0</v>
      </c>
      <c r="O72" s="238"/>
      <c r="P72" s="65" t="str">
        <f>IF('Prioritized Approach Milestones'!$B72=1,'Prioritized Approach Milestones'!$F72,"")</f>
        <v/>
      </c>
      <c r="Q72" s="65">
        <f>IF('Prioritized Approach Milestones'!$B72=2,'Prioritized Approach Milestones'!$F72,"")</f>
        <v>0</v>
      </c>
      <c r="R72" s="65" t="str">
        <f>IF('Prioritized Approach Milestones'!$B72=3,'Prioritized Approach Milestones'!$F72,"")</f>
        <v/>
      </c>
      <c r="S72" s="65" t="str">
        <f>IF('Prioritized Approach Milestones'!$B72=4,'Prioritized Approach Milestones'!$F72,"")</f>
        <v/>
      </c>
      <c r="T72" s="65" t="str">
        <f>IF('Prioritized Approach Milestones'!$B72=5,'Prioritized Approach Milestones'!$F72,"")</f>
        <v/>
      </c>
      <c r="U72" s="66" t="str">
        <f>IF('Prioritized Approach Milestones'!$B72=6,'Prioritized Approach Milestones'!$F72,"")</f>
        <v/>
      </c>
      <c r="V72" s="67" t="str">
        <f>IF(AND('Prioritized Approach Milestones'!C72="Yes",'Prioritized Approach Milestones'!F72=""),"CORRECT",IF('Prioritized Approach Milestones'!C72="No","CORRECT",IF('Prioritized Approach Milestones'!B72=1,"ERROR 1","N/A")))</f>
        <v>N/A</v>
      </c>
      <c r="W72" s="67" t="str">
        <f>IF(AND('Prioritized Approach Milestones'!C72="Yes",'Prioritized Approach Milestones'!F72=""),"CORRECT",IF('Prioritized Approach Milestones'!C72="No","CORRECT",IF('Prioritized Approach Milestones'!B72=2,"ERROR 1","N/A")))</f>
        <v>ERROR 1</v>
      </c>
      <c r="X72" s="67" t="str">
        <f>IF(AND('Prioritized Approach Milestones'!C72="Yes",'Prioritized Approach Milestones'!F72=""),"CORRECT",IF('Prioritized Approach Milestones'!C72="No","CORRECT",IF('Prioritized Approach Milestones'!B72=3,"ERROR 1","N/A")))</f>
        <v>N/A</v>
      </c>
      <c r="Y72" s="67" t="str">
        <f>IF(AND('Prioritized Approach Milestones'!C72="Yes",'Prioritized Approach Milestones'!F72=""),"CORRECT",IF('Prioritized Approach Milestones'!C72="No","CORRECT",IF('Prioritized Approach Milestones'!B72=4,"ERROR 1","N/A")))</f>
        <v>N/A</v>
      </c>
      <c r="Z72" s="67" t="str">
        <f>IF(AND('Prioritized Approach Milestones'!C72="Yes",'Prioritized Approach Milestones'!F72=""),"CORRECT",IF('Prioritized Approach Milestones'!C72="No","CORRECT",IF('Prioritized Approach Milestones'!B72=5,"ERROR 1","N/A")))</f>
        <v>N/A</v>
      </c>
      <c r="AA72" s="67" t="str">
        <f>IF(AND('Prioritized Approach Milestones'!C72="Yes",'Prioritized Approach Milestones'!F72=""),"CORRECT",IF('Prioritized Approach Milestones'!C72="No","CORRECT",IF('Prioritized Approach Milestones'!B72=6,"ERROR 1","N/A")))</f>
        <v>N/A</v>
      </c>
      <c r="AB72" s="59" t="str">
        <f>IF(AND('Prioritized Approach Milestones'!C72="No",'Prioritized Approach Milestones'!F72=""),IF('Prioritized Approach Milestones'!B72=1,"ERROR 2","N/A"),"CORRECT")</f>
        <v>CORRECT</v>
      </c>
      <c r="AC72" s="59" t="str">
        <f>IF(AND('Prioritized Approach Milestones'!C72="No",'Prioritized Approach Milestones'!F72=""),IF('Prioritized Approach Milestones'!B72=2,"ERROR 2","N/A"),"CORRECT")</f>
        <v>CORRECT</v>
      </c>
      <c r="AD72" s="59" t="str">
        <f>IF(AND('Prioritized Approach Milestones'!C72="No",'Prioritized Approach Milestones'!F72=""),IF('Prioritized Approach Milestones'!B72=3,"ERROR 2","N/A"),"CORRECT")</f>
        <v>CORRECT</v>
      </c>
      <c r="AE72" s="59" t="str">
        <f>IF(AND('Prioritized Approach Milestones'!C72="No",'Prioritized Approach Milestones'!F72=""),IF('Prioritized Approach Milestones'!B72=4,"ERROR 2","N/A"),"CORRECT")</f>
        <v>CORRECT</v>
      </c>
      <c r="AF72" s="59" t="str">
        <f>IF(AND('Prioritized Approach Milestones'!C72="No",'Prioritized Approach Milestones'!F72=""),IF('Prioritized Approach Milestones'!B72=5,"ERROR 2","N/A"),"CORRECT")</f>
        <v>CORRECT</v>
      </c>
      <c r="AG72" s="68" t="str">
        <f>IF(AND('Prioritized Approach Milestones'!C72="No",'Prioritized Approach Milestones'!F72=""),IF('Prioritized Approach Milestones'!B72=6,"ERROR 2","N/A"),"CORRECT")</f>
        <v>CORRECT</v>
      </c>
    </row>
    <row r="73" spans="1:33">
      <c r="A73" s="74">
        <f>COUNTIFS('Prioritized Approach Milestones'!B73,"1",'Prioritized Approach Milestones'!C73,"yes")</f>
        <v>0</v>
      </c>
      <c r="B73" s="79">
        <f>COUNTIFS('Prioritized Approach Milestones'!B73,"2",'Prioritized Approach Milestones'!C73,"yes")</f>
        <v>0</v>
      </c>
      <c r="C73" s="75">
        <f>COUNTIFS('Prioritized Approach Milestones'!B73,"3",'Prioritized Approach Milestones'!C73,"yes")</f>
        <v>0</v>
      </c>
      <c r="D73" s="76">
        <f>COUNTIFS('Prioritized Approach Milestones'!B73,"4",'Prioritized Approach Milestones'!C73,"yes")</f>
        <v>0</v>
      </c>
      <c r="E73" s="77">
        <f>COUNTIFS('Prioritized Approach Milestones'!B73,"5",'Prioritized Approach Milestones'!C73,"yes")</f>
        <v>0</v>
      </c>
      <c r="F73" s="78">
        <f>COUNTIFS('Prioritized Approach Milestones'!B73,"6",'Prioritized Approach Milestones'!C73,"yes")</f>
        <v>0</v>
      </c>
      <c r="G73" s="234">
        <f t="shared" si="4"/>
        <v>0</v>
      </c>
      <c r="H73" s="145">
        <f>COUNTIFS('Prioritized Approach Milestones'!B73,"1",'Prioritized Approach Milestones'!C73,"N/A")</f>
        <v>0</v>
      </c>
      <c r="I73" s="145">
        <f>COUNTIFS('Prioritized Approach Milestones'!B73,"2",'Prioritized Approach Milestones'!C73,"N/A")</f>
        <v>0</v>
      </c>
      <c r="J73" s="145">
        <f>COUNTIFS('Prioritized Approach Milestones'!B73,"3",'Prioritized Approach Milestones'!C73,"N/A")</f>
        <v>0</v>
      </c>
      <c r="K73" s="145">
        <f>COUNTIFS('Prioritized Approach Milestones'!B73,"4",'Prioritized Approach Milestones'!C73,"N/A")</f>
        <v>0</v>
      </c>
      <c r="L73" s="145">
        <f>COUNTIFS('Prioritized Approach Milestones'!B73,"5",'Prioritized Approach Milestones'!C73,"N/A")</f>
        <v>0</v>
      </c>
      <c r="M73" s="145">
        <f>COUNTIFS('Prioritized Approach Milestones'!B73,"6",'Prioritized Approach Milestones'!C73,"N/A")</f>
        <v>0</v>
      </c>
      <c r="N73">
        <f t="shared" si="3"/>
        <v>0</v>
      </c>
      <c r="O73" s="238"/>
      <c r="P73" s="65" t="str">
        <f>IF('Prioritized Approach Milestones'!$B73=1,'Prioritized Approach Milestones'!$F73,"")</f>
        <v/>
      </c>
      <c r="Q73" s="65">
        <f>IF('Prioritized Approach Milestones'!$B73=2,'Prioritized Approach Milestones'!$F73,"")</f>
        <v>0</v>
      </c>
      <c r="R73" s="65" t="str">
        <f>IF('Prioritized Approach Milestones'!$B73=3,'Prioritized Approach Milestones'!$F73,"")</f>
        <v/>
      </c>
      <c r="S73" s="65" t="str">
        <f>IF('Prioritized Approach Milestones'!$B73=4,'Prioritized Approach Milestones'!$F73,"")</f>
        <v/>
      </c>
      <c r="T73" s="65" t="str">
        <f>IF('Prioritized Approach Milestones'!$B73=5,'Prioritized Approach Milestones'!$F73,"")</f>
        <v/>
      </c>
      <c r="U73" s="66" t="str">
        <f>IF('Prioritized Approach Milestones'!$B73=6,'Prioritized Approach Milestones'!$F73,"")</f>
        <v/>
      </c>
      <c r="V73" s="67" t="str">
        <f>IF(AND('Prioritized Approach Milestones'!C73="Yes",'Prioritized Approach Milestones'!F73=""),"CORRECT",IF('Prioritized Approach Milestones'!C73="No","CORRECT",IF('Prioritized Approach Milestones'!B73=1,"ERROR 1","N/A")))</f>
        <v>N/A</v>
      </c>
      <c r="W73" s="67" t="str">
        <f>IF(AND('Prioritized Approach Milestones'!C73="Yes",'Prioritized Approach Milestones'!F73=""),"CORRECT",IF('Prioritized Approach Milestones'!C73="No","CORRECT",IF('Prioritized Approach Milestones'!B73=2,"ERROR 1","N/A")))</f>
        <v>ERROR 1</v>
      </c>
      <c r="X73" s="67" t="str">
        <f>IF(AND('Prioritized Approach Milestones'!C73="Yes",'Prioritized Approach Milestones'!F73=""),"CORRECT",IF('Prioritized Approach Milestones'!C73="No","CORRECT",IF('Prioritized Approach Milestones'!B73=3,"ERROR 1","N/A")))</f>
        <v>N/A</v>
      </c>
      <c r="Y73" s="67" t="str">
        <f>IF(AND('Prioritized Approach Milestones'!C73="Yes",'Prioritized Approach Milestones'!F73=""),"CORRECT",IF('Prioritized Approach Milestones'!C73="No","CORRECT",IF('Prioritized Approach Milestones'!B73=4,"ERROR 1","N/A")))</f>
        <v>N/A</v>
      </c>
      <c r="Z73" s="67" t="str">
        <f>IF(AND('Prioritized Approach Milestones'!C73="Yes",'Prioritized Approach Milestones'!F73=""),"CORRECT",IF('Prioritized Approach Milestones'!C73="No","CORRECT",IF('Prioritized Approach Milestones'!B73=5,"ERROR 1","N/A")))</f>
        <v>N/A</v>
      </c>
      <c r="AA73" s="67" t="str">
        <f>IF(AND('Prioritized Approach Milestones'!C73="Yes",'Prioritized Approach Milestones'!F73=""),"CORRECT",IF('Prioritized Approach Milestones'!C73="No","CORRECT",IF('Prioritized Approach Milestones'!B73=6,"ERROR 1","N/A")))</f>
        <v>N/A</v>
      </c>
      <c r="AB73" s="59" t="str">
        <f>IF(AND('Prioritized Approach Milestones'!C73="No",'Prioritized Approach Milestones'!F73=""),IF('Prioritized Approach Milestones'!B73=1,"ERROR 2","N/A"),"CORRECT")</f>
        <v>CORRECT</v>
      </c>
      <c r="AC73" s="59" t="str">
        <f>IF(AND('Prioritized Approach Milestones'!C73="No",'Prioritized Approach Milestones'!F73=""),IF('Prioritized Approach Milestones'!B73=2,"ERROR 2","N/A"),"CORRECT")</f>
        <v>CORRECT</v>
      </c>
      <c r="AD73" s="59" t="str">
        <f>IF(AND('Prioritized Approach Milestones'!C73="No",'Prioritized Approach Milestones'!F73=""),IF('Prioritized Approach Milestones'!B73=3,"ERROR 2","N/A"),"CORRECT")</f>
        <v>CORRECT</v>
      </c>
      <c r="AE73" s="59" t="str">
        <f>IF(AND('Prioritized Approach Milestones'!C73="No",'Prioritized Approach Milestones'!F73=""),IF('Prioritized Approach Milestones'!B73=4,"ERROR 2","N/A"),"CORRECT")</f>
        <v>CORRECT</v>
      </c>
      <c r="AF73" s="59" t="str">
        <f>IF(AND('Prioritized Approach Milestones'!C73="No",'Prioritized Approach Milestones'!F73=""),IF('Prioritized Approach Milestones'!B73=5,"ERROR 2","N/A"),"CORRECT")</f>
        <v>CORRECT</v>
      </c>
      <c r="AG73" s="68" t="str">
        <f>IF(AND('Prioritized Approach Milestones'!C73="No",'Prioritized Approach Milestones'!F73=""),IF('Prioritized Approach Milestones'!B73=6,"ERROR 2","N/A"),"CORRECT")</f>
        <v>CORRECT</v>
      </c>
    </row>
    <row r="74" spans="1:33">
      <c r="A74" s="74">
        <f>COUNTIFS('Prioritized Approach Milestones'!B74,"1",'Prioritized Approach Milestones'!C74,"yes")</f>
        <v>0</v>
      </c>
      <c r="B74" s="79">
        <f>COUNTIFS('Prioritized Approach Milestones'!B74,"2",'Prioritized Approach Milestones'!C74,"yes")</f>
        <v>0</v>
      </c>
      <c r="C74" s="75">
        <f>COUNTIFS('Prioritized Approach Milestones'!B74,"3",'Prioritized Approach Milestones'!C74,"yes")</f>
        <v>0</v>
      </c>
      <c r="D74" s="76">
        <f>COUNTIFS('Prioritized Approach Milestones'!B74,"4",'Prioritized Approach Milestones'!C74,"yes")</f>
        <v>0</v>
      </c>
      <c r="E74" s="77">
        <f>COUNTIFS('Prioritized Approach Milestones'!B74,"5",'Prioritized Approach Milestones'!C74,"yes")</f>
        <v>0</v>
      </c>
      <c r="F74" s="78">
        <f>COUNTIFS('Prioritized Approach Milestones'!B74,"6",'Prioritized Approach Milestones'!C74,"yes")</f>
        <v>0</v>
      </c>
      <c r="G74" s="234">
        <f t="shared" si="4"/>
        <v>0</v>
      </c>
      <c r="H74" s="145">
        <f>COUNTIFS('Prioritized Approach Milestones'!B74,"1",'Prioritized Approach Milestones'!C74,"N/A")</f>
        <v>0</v>
      </c>
      <c r="I74" s="145">
        <f>COUNTIFS('Prioritized Approach Milestones'!B74,"2",'Prioritized Approach Milestones'!C74,"N/A")</f>
        <v>0</v>
      </c>
      <c r="J74" s="145">
        <f>COUNTIFS('Prioritized Approach Milestones'!B74,"3",'Prioritized Approach Milestones'!C74,"N/A")</f>
        <v>0</v>
      </c>
      <c r="K74" s="145">
        <f>COUNTIFS('Prioritized Approach Milestones'!B74,"4",'Prioritized Approach Milestones'!C74,"N/A")</f>
        <v>0</v>
      </c>
      <c r="L74" s="145">
        <f>COUNTIFS('Prioritized Approach Milestones'!B74,"5",'Prioritized Approach Milestones'!C74,"N/A")</f>
        <v>0</v>
      </c>
      <c r="M74" s="145">
        <f>COUNTIFS('Prioritized Approach Milestones'!B74,"6",'Prioritized Approach Milestones'!C74,"N/A")</f>
        <v>0</v>
      </c>
      <c r="N74">
        <f t="shared" si="3"/>
        <v>0</v>
      </c>
      <c r="O74" s="238"/>
      <c r="P74" s="65" t="str">
        <f>IF('Prioritized Approach Milestones'!$B74=1,'Prioritized Approach Milestones'!$F74,"")</f>
        <v/>
      </c>
      <c r="Q74" s="65">
        <f>IF('Prioritized Approach Milestones'!$B74=2,'Prioritized Approach Milestones'!$F74,"")</f>
        <v>0</v>
      </c>
      <c r="R74" s="65" t="str">
        <f>IF('Prioritized Approach Milestones'!$B74=3,'Prioritized Approach Milestones'!$F74,"")</f>
        <v/>
      </c>
      <c r="S74" s="65" t="str">
        <f>IF('Prioritized Approach Milestones'!$B74=4,'Prioritized Approach Milestones'!$F74,"")</f>
        <v/>
      </c>
      <c r="T74" s="65" t="str">
        <f>IF('Prioritized Approach Milestones'!$B74=5,'Prioritized Approach Milestones'!$F74,"")</f>
        <v/>
      </c>
      <c r="U74" s="66" t="str">
        <f>IF('Prioritized Approach Milestones'!$B74=6,'Prioritized Approach Milestones'!$F74,"")</f>
        <v/>
      </c>
      <c r="V74" s="67" t="str">
        <f>IF(AND('Prioritized Approach Milestones'!C74="Yes",'Prioritized Approach Milestones'!F74=""),"CORRECT",IF('Prioritized Approach Milestones'!C74="No","CORRECT",IF('Prioritized Approach Milestones'!B74=1,"ERROR 1","N/A")))</f>
        <v>N/A</v>
      </c>
      <c r="W74" s="67" t="str">
        <f>IF(AND('Prioritized Approach Milestones'!C74="Yes",'Prioritized Approach Milestones'!F74=""),"CORRECT",IF('Prioritized Approach Milestones'!C74="No","CORRECT",IF('Prioritized Approach Milestones'!B74=2,"ERROR 1","N/A")))</f>
        <v>ERROR 1</v>
      </c>
      <c r="X74" s="67" t="str">
        <f>IF(AND('Prioritized Approach Milestones'!C74="Yes",'Prioritized Approach Milestones'!F74=""),"CORRECT",IF('Prioritized Approach Milestones'!C74="No","CORRECT",IF('Prioritized Approach Milestones'!B74=3,"ERROR 1","N/A")))</f>
        <v>N/A</v>
      </c>
      <c r="Y74" s="67" t="str">
        <f>IF(AND('Prioritized Approach Milestones'!C74="Yes",'Prioritized Approach Milestones'!F74=""),"CORRECT",IF('Prioritized Approach Milestones'!C74="No","CORRECT",IF('Prioritized Approach Milestones'!B74=4,"ERROR 1","N/A")))</f>
        <v>N/A</v>
      </c>
      <c r="Z74" s="67" t="str">
        <f>IF(AND('Prioritized Approach Milestones'!C74="Yes",'Prioritized Approach Milestones'!F74=""),"CORRECT",IF('Prioritized Approach Milestones'!C74="No","CORRECT",IF('Prioritized Approach Milestones'!B74=5,"ERROR 1","N/A")))</f>
        <v>N/A</v>
      </c>
      <c r="AA74" s="67" t="str">
        <f>IF(AND('Prioritized Approach Milestones'!C74="Yes",'Prioritized Approach Milestones'!F74=""),"CORRECT",IF('Prioritized Approach Milestones'!C74="No","CORRECT",IF('Prioritized Approach Milestones'!B74=6,"ERROR 1","N/A")))</f>
        <v>N/A</v>
      </c>
      <c r="AB74" s="59" t="str">
        <f>IF(AND('Prioritized Approach Milestones'!C74="No",'Prioritized Approach Milestones'!F74=""),IF('Prioritized Approach Milestones'!B74=1,"ERROR 2","N/A"),"CORRECT")</f>
        <v>CORRECT</v>
      </c>
      <c r="AC74" s="59" t="str">
        <f>IF(AND('Prioritized Approach Milestones'!C74="No",'Prioritized Approach Milestones'!F74=""),IF('Prioritized Approach Milestones'!B74=2,"ERROR 2","N/A"),"CORRECT")</f>
        <v>CORRECT</v>
      </c>
      <c r="AD74" s="59" t="str">
        <f>IF(AND('Prioritized Approach Milestones'!C74="No",'Prioritized Approach Milestones'!F74=""),IF('Prioritized Approach Milestones'!B74=3,"ERROR 2","N/A"),"CORRECT")</f>
        <v>CORRECT</v>
      </c>
      <c r="AE74" s="59" t="str">
        <f>IF(AND('Prioritized Approach Milestones'!C74="No",'Prioritized Approach Milestones'!F74=""),IF('Prioritized Approach Milestones'!B74=4,"ERROR 2","N/A"),"CORRECT")</f>
        <v>CORRECT</v>
      </c>
      <c r="AF74" s="59" t="str">
        <f>IF(AND('Prioritized Approach Milestones'!C74="No",'Prioritized Approach Milestones'!F74=""),IF('Prioritized Approach Milestones'!B74=5,"ERROR 2","N/A"),"CORRECT")</f>
        <v>CORRECT</v>
      </c>
      <c r="AG74" s="68" t="str">
        <f>IF(AND('Prioritized Approach Milestones'!C74="No",'Prioritized Approach Milestones'!F74=""),IF('Prioritized Approach Milestones'!B74=6,"ERROR 2","N/A"),"CORRECT")</f>
        <v>CORRECT</v>
      </c>
    </row>
    <row r="75" spans="1:33">
      <c r="A75" s="74">
        <f>COUNTIFS('Prioritized Approach Milestones'!B75,"1",'Prioritized Approach Milestones'!C75,"yes")</f>
        <v>0</v>
      </c>
      <c r="B75" s="79">
        <f>COUNTIFS('Prioritized Approach Milestones'!B75,"2",'Prioritized Approach Milestones'!C75,"yes")</f>
        <v>0</v>
      </c>
      <c r="C75" s="75">
        <f>COUNTIFS('Prioritized Approach Milestones'!B75,"3",'Prioritized Approach Milestones'!C75,"yes")</f>
        <v>0</v>
      </c>
      <c r="D75" s="76">
        <f>COUNTIFS('Prioritized Approach Milestones'!B75,"4",'Prioritized Approach Milestones'!C75,"yes")</f>
        <v>0</v>
      </c>
      <c r="E75" s="77">
        <f>COUNTIFS('Prioritized Approach Milestones'!B75,"5",'Prioritized Approach Milestones'!C75,"yes")</f>
        <v>0</v>
      </c>
      <c r="F75" s="78">
        <f>COUNTIFS('Prioritized Approach Milestones'!B75,"6",'Prioritized Approach Milestones'!C75,"yes")</f>
        <v>0</v>
      </c>
      <c r="G75" s="234">
        <f t="shared" si="4"/>
        <v>0</v>
      </c>
      <c r="H75" s="145">
        <f>COUNTIFS('Prioritized Approach Milestones'!B75,"1",'Prioritized Approach Milestones'!C75,"N/A")</f>
        <v>0</v>
      </c>
      <c r="I75" s="145">
        <f>COUNTIFS('Prioritized Approach Milestones'!B75,"2",'Prioritized Approach Milestones'!C75,"N/A")</f>
        <v>0</v>
      </c>
      <c r="J75" s="145">
        <f>COUNTIFS('Prioritized Approach Milestones'!B75,"3",'Prioritized Approach Milestones'!C75,"N/A")</f>
        <v>0</v>
      </c>
      <c r="K75" s="145">
        <f>COUNTIFS('Prioritized Approach Milestones'!B75,"4",'Prioritized Approach Milestones'!C75,"N/A")</f>
        <v>0</v>
      </c>
      <c r="L75" s="145">
        <f>COUNTIFS('Prioritized Approach Milestones'!B75,"5",'Prioritized Approach Milestones'!C75,"N/A")</f>
        <v>0</v>
      </c>
      <c r="M75" s="145">
        <f>COUNTIFS('Prioritized Approach Milestones'!B75,"6",'Prioritized Approach Milestones'!C75,"N/A")</f>
        <v>0</v>
      </c>
      <c r="N75">
        <f t="shared" si="3"/>
        <v>0</v>
      </c>
      <c r="O75" s="238"/>
      <c r="P75" s="65" t="str">
        <f>IF('Prioritized Approach Milestones'!$B75=1,'Prioritized Approach Milestones'!$F75,"")</f>
        <v/>
      </c>
      <c r="Q75" s="65" t="str">
        <f>IF('Prioritized Approach Milestones'!$B75=2,'Prioritized Approach Milestones'!$F75,"")</f>
        <v/>
      </c>
      <c r="R75" s="65" t="str">
        <f>IF('Prioritized Approach Milestones'!$B75=3,'Prioritized Approach Milestones'!$F75,"")</f>
        <v/>
      </c>
      <c r="S75" s="65" t="str">
        <f>IF('Prioritized Approach Milestones'!$B75=4,'Prioritized Approach Milestones'!$F75,"")</f>
        <v/>
      </c>
      <c r="T75" s="65" t="str">
        <f>IF('Prioritized Approach Milestones'!$B75=5,'Prioritized Approach Milestones'!$F75,"")</f>
        <v/>
      </c>
      <c r="U75" s="66" t="str">
        <f>IF('Prioritized Approach Milestones'!$B75=6,'Prioritized Approach Milestones'!$F75,"")</f>
        <v/>
      </c>
      <c r="V75" s="67" t="str">
        <f>IF(AND('Prioritized Approach Milestones'!C75="Yes",'Prioritized Approach Milestones'!F75=""),"CORRECT",IF('Prioritized Approach Milestones'!C75="No","CORRECT",IF('Prioritized Approach Milestones'!B75=1,"ERROR 1","N/A")))</f>
        <v>N/A</v>
      </c>
      <c r="W75" s="67" t="str">
        <f>IF(AND('Prioritized Approach Milestones'!C75="Yes",'Prioritized Approach Milestones'!F75=""),"CORRECT",IF('Prioritized Approach Milestones'!C75="No","CORRECT",IF('Prioritized Approach Milestones'!B75=2,"ERROR 1","N/A")))</f>
        <v>N/A</v>
      </c>
      <c r="X75" s="67" t="str">
        <f>IF(AND('Prioritized Approach Milestones'!C75="Yes",'Prioritized Approach Milestones'!F75=""),"CORRECT",IF('Prioritized Approach Milestones'!C75="No","CORRECT",IF('Prioritized Approach Milestones'!B75=3,"ERROR 1","N/A")))</f>
        <v>N/A</v>
      </c>
      <c r="Y75" s="67" t="str">
        <f>IF(AND('Prioritized Approach Milestones'!C75="Yes",'Prioritized Approach Milestones'!F75=""),"CORRECT",IF('Prioritized Approach Milestones'!C75="No","CORRECT",IF('Prioritized Approach Milestones'!B75=4,"ERROR 1","N/A")))</f>
        <v>N/A</v>
      </c>
      <c r="Z75" s="67" t="str">
        <f>IF(AND('Prioritized Approach Milestones'!C75="Yes",'Prioritized Approach Milestones'!F75=""),"CORRECT",IF('Prioritized Approach Milestones'!C75="No","CORRECT",IF('Prioritized Approach Milestones'!B75=5,"ERROR 1","N/A")))</f>
        <v>N/A</v>
      </c>
      <c r="AA75" s="67" t="str">
        <f>IF(AND('Prioritized Approach Milestones'!C75="Yes",'Prioritized Approach Milestones'!F75=""),"CORRECT",IF('Prioritized Approach Milestones'!C75="No","CORRECT",IF('Prioritized Approach Milestones'!B75=6,"ERROR 1","N/A")))</f>
        <v>N/A</v>
      </c>
      <c r="AB75" s="59" t="str">
        <f>IF(AND('Prioritized Approach Milestones'!C75="No",'Prioritized Approach Milestones'!F75=""),IF('Prioritized Approach Milestones'!B75=1,"ERROR 2","N/A"),"CORRECT")</f>
        <v>CORRECT</v>
      </c>
      <c r="AC75" s="59" t="str">
        <f>IF(AND('Prioritized Approach Milestones'!C75="No",'Prioritized Approach Milestones'!F75=""),IF('Prioritized Approach Milestones'!B75=2,"ERROR 2","N/A"),"CORRECT")</f>
        <v>CORRECT</v>
      </c>
      <c r="AD75" s="59" t="str">
        <f>IF(AND('Prioritized Approach Milestones'!C75="No",'Prioritized Approach Milestones'!F75=""),IF('Prioritized Approach Milestones'!B75=3,"ERROR 2","N/A"),"CORRECT")</f>
        <v>CORRECT</v>
      </c>
      <c r="AE75" s="59" t="str">
        <f>IF(AND('Prioritized Approach Milestones'!C75="No",'Prioritized Approach Milestones'!F75=""),IF('Prioritized Approach Milestones'!B75=4,"ERROR 2","N/A"),"CORRECT")</f>
        <v>CORRECT</v>
      </c>
      <c r="AF75" s="59" t="str">
        <f>IF(AND('Prioritized Approach Milestones'!C75="No",'Prioritized Approach Milestones'!F75=""),IF('Prioritized Approach Milestones'!B75=5,"ERROR 2","N/A"),"CORRECT")</f>
        <v>CORRECT</v>
      </c>
      <c r="AG75" s="68" t="str">
        <f>IF(AND('Prioritized Approach Milestones'!C75="No",'Prioritized Approach Milestones'!F75=""),IF('Prioritized Approach Milestones'!B75=6,"ERROR 2","N/A"),"CORRECT")</f>
        <v>CORRECT</v>
      </c>
    </row>
    <row r="76" spans="1:33">
      <c r="A76" s="74">
        <f>COUNTIFS('Prioritized Approach Milestones'!B76,"1",'Prioritized Approach Milestones'!C76,"yes")</f>
        <v>0</v>
      </c>
      <c r="B76" s="79">
        <f>COUNTIFS('Prioritized Approach Milestones'!B76,"2",'Prioritized Approach Milestones'!C76,"yes")</f>
        <v>0</v>
      </c>
      <c r="C76" s="75">
        <f>COUNTIFS('Prioritized Approach Milestones'!B76,"3",'Prioritized Approach Milestones'!C76,"yes")</f>
        <v>0</v>
      </c>
      <c r="D76" s="76">
        <f>COUNTIFS('Prioritized Approach Milestones'!B76,"4",'Prioritized Approach Milestones'!C76,"yes")</f>
        <v>0</v>
      </c>
      <c r="E76" s="77">
        <f>COUNTIFS('Prioritized Approach Milestones'!B76,"5",'Prioritized Approach Milestones'!C76,"yes")</f>
        <v>0</v>
      </c>
      <c r="F76" s="78">
        <f>COUNTIFS('Prioritized Approach Milestones'!B76,"6",'Prioritized Approach Milestones'!C76,"yes")</f>
        <v>0</v>
      </c>
      <c r="G76" s="234">
        <f t="shared" si="4"/>
        <v>0</v>
      </c>
      <c r="H76" s="145">
        <f>COUNTIFS('Prioritized Approach Milestones'!B76,"1",'Prioritized Approach Milestones'!C76,"N/A")</f>
        <v>0</v>
      </c>
      <c r="I76" s="145">
        <f>COUNTIFS('Prioritized Approach Milestones'!B76,"2",'Prioritized Approach Milestones'!C76,"N/A")</f>
        <v>0</v>
      </c>
      <c r="J76" s="145">
        <f>COUNTIFS('Prioritized Approach Milestones'!B76,"3",'Prioritized Approach Milestones'!C76,"N/A")</f>
        <v>0</v>
      </c>
      <c r="K76" s="145">
        <f>COUNTIFS('Prioritized Approach Milestones'!B76,"4",'Prioritized Approach Milestones'!C76,"N/A")</f>
        <v>0</v>
      </c>
      <c r="L76" s="145">
        <f>COUNTIFS('Prioritized Approach Milestones'!B76,"5",'Prioritized Approach Milestones'!C76,"N/A")</f>
        <v>0</v>
      </c>
      <c r="M76" s="145">
        <f>COUNTIFS('Prioritized Approach Milestones'!B76,"6",'Prioritized Approach Milestones'!C76,"N/A")</f>
        <v>0</v>
      </c>
      <c r="N76">
        <f t="shared" si="3"/>
        <v>0</v>
      </c>
      <c r="O76" s="238"/>
      <c r="P76" s="65" t="str">
        <f>IF('Prioritized Approach Milestones'!$B76=1,'Prioritized Approach Milestones'!$F76,"")</f>
        <v/>
      </c>
      <c r="Q76" s="65" t="str">
        <f>IF('Prioritized Approach Milestones'!$B76=2,'Prioritized Approach Milestones'!$F76,"")</f>
        <v/>
      </c>
      <c r="R76" s="65">
        <f>IF('Prioritized Approach Milestones'!$B76=3,'Prioritized Approach Milestones'!$F76,"")</f>
        <v>0</v>
      </c>
      <c r="S76" s="65" t="str">
        <f>IF('Prioritized Approach Milestones'!$B76=4,'Prioritized Approach Milestones'!$F76,"")</f>
        <v/>
      </c>
      <c r="T76" s="65" t="str">
        <f>IF('Prioritized Approach Milestones'!$B76=5,'Prioritized Approach Milestones'!$F76,"")</f>
        <v/>
      </c>
      <c r="U76" s="66" t="str">
        <f>IF('Prioritized Approach Milestones'!$B76=6,'Prioritized Approach Milestones'!$F76,"")</f>
        <v/>
      </c>
      <c r="V76" s="67" t="str">
        <f>IF(AND('Prioritized Approach Milestones'!C76="Yes",'Prioritized Approach Milestones'!F76=""),"CORRECT",IF('Prioritized Approach Milestones'!C76="No","CORRECT",IF('Prioritized Approach Milestones'!B76=1,"ERROR 1","N/A")))</f>
        <v>N/A</v>
      </c>
      <c r="W76" s="67" t="str">
        <f>IF(AND('Prioritized Approach Milestones'!C76="Yes",'Prioritized Approach Milestones'!F76=""),"CORRECT",IF('Prioritized Approach Milestones'!C76="No","CORRECT",IF('Prioritized Approach Milestones'!B76=2,"ERROR 1","N/A")))</f>
        <v>N/A</v>
      </c>
      <c r="X76" s="67" t="str">
        <f>IF(AND('Prioritized Approach Milestones'!C76="Yes",'Prioritized Approach Milestones'!F76=""),"CORRECT",IF('Prioritized Approach Milestones'!C76="No","CORRECT",IF('Prioritized Approach Milestones'!B76=3,"ERROR 1","N/A")))</f>
        <v>ERROR 1</v>
      </c>
      <c r="Y76" s="67" t="str">
        <f>IF(AND('Prioritized Approach Milestones'!C76="Yes",'Prioritized Approach Milestones'!F76=""),"CORRECT",IF('Prioritized Approach Milestones'!C76="No","CORRECT",IF('Prioritized Approach Milestones'!B76=4,"ERROR 1","N/A")))</f>
        <v>N/A</v>
      </c>
      <c r="Z76" s="67" t="str">
        <f>IF(AND('Prioritized Approach Milestones'!C76="Yes",'Prioritized Approach Milestones'!F76=""),"CORRECT",IF('Prioritized Approach Milestones'!C76="No","CORRECT",IF('Prioritized Approach Milestones'!B76=5,"ERROR 1","N/A")))</f>
        <v>N/A</v>
      </c>
      <c r="AA76" s="67" t="str">
        <f>IF(AND('Prioritized Approach Milestones'!C76="Yes",'Prioritized Approach Milestones'!F76=""),"CORRECT",IF('Prioritized Approach Milestones'!C76="No","CORRECT",IF('Prioritized Approach Milestones'!B76=6,"ERROR 1","N/A")))</f>
        <v>N/A</v>
      </c>
      <c r="AB76" s="59" t="str">
        <f>IF(AND('Prioritized Approach Milestones'!C76="No",'Prioritized Approach Milestones'!F76=""),IF('Prioritized Approach Milestones'!B76=1,"ERROR 2","N/A"),"CORRECT")</f>
        <v>CORRECT</v>
      </c>
      <c r="AC76" s="59" t="str">
        <f>IF(AND('Prioritized Approach Milestones'!C76="No",'Prioritized Approach Milestones'!F76=""),IF('Prioritized Approach Milestones'!B76=2,"ERROR 2","N/A"),"CORRECT")</f>
        <v>CORRECT</v>
      </c>
      <c r="AD76" s="59" t="str">
        <f>IF(AND('Prioritized Approach Milestones'!C76="No",'Prioritized Approach Milestones'!F76=""),IF('Prioritized Approach Milestones'!B76=3,"ERROR 2","N/A"),"CORRECT")</f>
        <v>CORRECT</v>
      </c>
      <c r="AE76" s="59" t="str">
        <f>IF(AND('Prioritized Approach Milestones'!C76="No",'Prioritized Approach Milestones'!F76=""),IF('Prioritized Approach Milestones'!B76=4,"ERROR 2","N/A"),"CORRECT")</f>
        <v>CORRECT</v>
      </c>
      <c r="AF76" s="59" t="str">
        <f>IF(AND('Prioritized Approach Milestones'!C76="No",'Prioritized Approach Milestones'!F76=""),IF('Prioritized Approach Milestones'!B76=5,"ERROR 2","N/A"),"CORRECT")</f>
        <v>CORRECT</v>
      </c>
      <c r="AG76" s="68" t="str">
        <f>IF(AND('Prioritized Approach Milestones'!C76="No",'Prioritized Approach Milestones'!F76=""),IF('Prioritized Approach Milestones'!B76=6,"ERROR 2","N/A"),"CORRECT")</f>
        <v>CORRECT</v>
      </c>
    </row>
    <row r="77" spans="1:33">
      <c r="A77" s="74">
        <f>COUNTIFS('Prioritized Approach Milestones'!B77,"1",'Prioritized Approach Milestones'!C77,"yes")</f>
        <v>0</v>
      </c>
      <c r="B77" s="79">
        <f>COUNTIFS('Prioritized Approach Milestones'!B77,"2",'Prioritized Approach Milestones'!C77,"yes")</f>
        <v>0</v>
      </c>
      <c r="C77" s="75">
        <f>COUNTIFS('Prioritized Approach Milestones'!B77,"3",'Prioritized Approach Milestones'!C77,"yes")</f>
        <v>0</v>
      </c>
      <c r="D77" s="76">
        <f>COUNTIFS('Prioritized Approach Milestones'!B77,"4",'Prioritized Approach Milestones'!C77,"yes")</f>
        <v>0</v>
      </c>
      <c r="E77" s="77">
        <f>COUNTIFS('Prioritized Approach Milestones'!B77,"5",'Prioritized Approach Milestones'!C77,"yes")</f>
        <v>0</v>
      </c>
      <c r="F77" s="78">
        <f>COUNTIFS('Prioritized Approach Milestones'!B77,"6",'Prioritized Approach Milestones'!C77,"yes")</f>
        <v>0</v>
      </c>
      <c r="G77" s="234">
        <f t="shared" si="4"/>
        <v>0</v>
      </c>
      <c r="H77" s="145">
        <f>COUNTIFS('Prioritized Approach Milestones'!B77,"1",'Prioritized Approach Milestones'!C77,"N/A")</f>
        <v>0</v>
      </c>
      <c r="I77" s="145">
        <f>COUNTIFS('Prioritized Approach Milestones'!B77,"2",'Prioritized Approach Milestones'!C77,"N/A")</f>
        <v>0</v>
      </c>
      <c r="J77" s="145">
        <f>COUNTIFS('Prioritized Approach Milestones'!B77,"3",'Prioritized Approach Milestones'!C77,"N/A")</f>
        <v>0</v>
      </c>
      <c r="K77" s="145">
        <f>COUNTIFS('Prioritized Approach Milestones'!B77,"4",'Prioritized Approach Milestones'!C77,"N/A")</f>
        <v>0</v>
      </c>
      <c r="L77" s="145">
        <f>COUNTIFS('Prioritized Approach Milestones'!B77,"5",'Prioritized Approach Milestones'!C77,"N/A")</f>
        <v>0</v>
      </c>
      <c r="M77" s="145">
        <f>COUNTIFS('Prioritized Approach Milestones'!B77,"6",'Prioritized Approach Milestones'!C77,"N/A")</f>
        <v>0</v>
      </c>
      <c r="N77">
        <f t="shared" si="3"/>
        <v>0</v>
      </c>
      <c r="O77" s="238"/>
      <c r="P77" s="65" t="str">
        <f>IF('Prioritized Approach Milestones'!$B77=1,'Prioritized Approach Milestones'!$F77,"")</f>
        <v/>
      </c>
      <c r="Q77" s="65" t="str">
        <f>IF('Prioritized Approach Milestones'!$B77=2,'Prioritized Approach Milestones'!$F77,"")</f>
        <v/>
      </c>
      <c r="R77" s="65">
        <f>IF('Prioritized Approach Milestones'!$B77=3,'Prioritized Approach Milestones'!$F77,"")</f>
        <v>0</v>
      </c>
      <c r="S77" s="65" t="str">
        <f>IF('Prioritized Approach Milestones'!$B77=4,'Prioritized Approach Milestones'!$F77,"")</f>
        <v/>
      </c>
      <c r="T77" s="65" t="str">
        <f>IF('Prioritized Approach Milestones'!$B77=5,'Prioritized Approach Milestones'!$F77,"")</f>
        <v/>
      </c>
      <c r="U77" s="66" t="str">
        <f>IF('Prioritized Approach Milestones'!$B77=6,'Prioritized Approach Milestones'!$F77,"")</f>
        <v/>
      </c>
      <c r="V77" s="67" t="str">
        <f>IF(AND('Prioritized Approach Milestones'!C77="Yes",'Prioritized Approach Milestones'!F77=""),"CORRECT",IF('Prioritized Approach Milestones'!C77="No","CORRECT",IF('Prioritized Approach Milestones'!B77=1,"ERROR 1","N/A")))</f>
        <v>N/A</v>
      </c>
      <c r="W77" s="67" t="str">
        <f>IF(AND('Prioritized Approach Milestones'!C77="Yes",'Prioritized Approach Milestones'!F77=""),"CORRECT",IF('Prioritized Approach Milestones'!C77="No","CORRECT",IF('Prioritized Approach Milestones'!B77=2,"ERROR 1","N/A")))</f>
        <v>N/A</v>
      </c>
      <c r="X77" s="67" t="str">
        <f>IF(AND('Prioritized Approach Milestones'!C77="Yes",'Prioritized Approach Milestones'!F77=""),"CORRECT",IF('Prioritized Approach Milestones'!C77="No","CORRECT",IF('Prioritized Approach Milestones'!B77=3,"ERROR 1","N/A")))</f>
        <v>ERROR 1</v>
      </c>
      <c r="Y77" s="67" t="str">
        <f>IF(AND('Prioritized Approach Milestones'!C77="Yes",'Prioritized Approach Milestones'!F77=""),"CORRECT",IF('Prioritized Approach Milestones'!C77="No","CORRECT",IF('Prioritized Approach Milestones'!B77=4,"ERROR 1","N/A")))</f>
        <v>N/A</v>
      </c>
      <c r="Z77" s="67" t="str">
        <f>IF(AND('Prioritized Approach Milestones'!C77="Yes",'Prioritized Approach Milestones'!F77=""),"CORRECT",IF('Prioritized Approach Milestones'!C77="No","CORRECT",IF('Prioritized Approach Milestones'!B77=5,"ERROR 1","N/A")))</f>
        <v>N/A</v>
      </c>
      <c r="AA77" s="67" t="str">
        <f>IF(AND('Prioritized Approach Milestones'!C77="Yes",'Prioritized Approach Milestones'!F77=""),"CORRECT",IF('Prioritized Approach Milestones'!C77="No","CORRECT",IF('Prioritized Approach Milestones'!B77=6,"ERROR 1","N/A")))</f>
        <v>N/A</v>
      </c>
      <c r="AB77" s="59" t="str">
        <f>IF(AND('Prioritized Approach Milestones'!C77="No",'Prioritized Approach Milestones'!F77=""),IF('Prioritized Approach Milestones'!B77=1,"ERROR 2","N/A"),"CORRECT")</f>
        <v>CORRECT</v>
      </c>
      <c r="AC77" s="59" t="str">
        <f>IF(AND('Prioritized Approach Milestones'!C77="No",'Prioritized Approach Milestones'!F77=""),IF('Prioritized Approach Milestones'!B77=2,"ERROR 2","N/A"),"CORRECT")</f>
        <v>CORRECT</v>
      </c>
      <c r="AD77" s="59" t="str">
        <f>IF(AND('Prioritized Approach Milestones'!C77="No",'Prioritized Approach Milestones'!F77=""),IF('Prioritized Approach Milestones'!B77=3,"ERROR 2","N/A"),"CORRECT")</f>
        <v>CORRECT</v>
      </c>
      <c r="AE77" s="59" t="str">
        <f>IF(AND('Prioritized Approach Milestones'!C77="No",'Prioritized Approach Milestones'!F77=""),IF('Prioritized Approach Milestones'!B77=4,"ERROR 2","N/A"),"CORRECT")</f>
        <v>CORRECT</v>
      </c>
      <c r="AF77" s="59" t="str">
        <f>IF(AND('Prioritized Approach Milestones'!C77="No",'Prioritized Approach Milestones'!F77=""),IF('Prioritized Approach Milestones'!B77=5,"ERROR 2","N/A"),"CORRECT")</f>
        <v>CORRECT</v>
      </c>
      <c r="AG77" s="68" t="str">
        <f>IF(AND('Prioritized Approach Milestones'!C77="No",'Prioritized Approach Milestones'!F77=""),IF('Prioritized Approach Milestones'!B77=6,"ERROR 2","N/A"),"CORRECT")</f>
        <v>CORRECT</v>
      </c>
    </row>
    <row r="78" spans="1:33">
      <c r="A78" s="74">
        <f>COUNTIFS('Prioritized Approach Milestones'!B78,"1",'Prioritized Approach Milestones'!C78,"yes")</f>
        <v>0</v>
      </c>
      <c r="B78" s="79">
        <f>COUNTIFS('Prioritized Approach Milestones'!B78,"2",'Prioritized Approach Milestones'!C78,"yes")</f>
        <v>0</v>
      </c>
      <c r="C78" s="75">
        <f>COUNTIFS('Prioritized Approach Milestones'!B78,"3",'Prioritized Approach Milestones'!C78,"yes")</f>
        <v>0</v>
      </c>
      <c r="D78" s="76">
        <f>COUNTIFS('Prioritized Approach Milestones'!B78,"4",'Prioritized Approach Milestones'!C78,"yes")</f>
        <v>0</v>
      </c>
      <c r="E78" s="77">
        <f>COUNTIFS('Prioritized Approach Milestones'!B78,"5",'Prioritized Approach Milestones'!C78,"yes")</f>
        <v>0</v>
      </c>
      <c r="F78" s="78">
        <f>COUNTIFS('Prioritized Approach Milestones'!B78,"6",'Prioritized Approach Milestones'!C78,"yes")</f>
        <v>0</v>
      </c>
      <c r="G78" s="234">
        <f t="shared" si="4"/>
        <v>0</v>
      </c>
      <c r="H78" s="145">
        <f>COUNTIFS('Prioritized Approach Milestones'!B78,"1",'Prioritized Approach Milestones'!C78,"N/A")</f>
        <v>0</v>
      </c>
      <c r="I78" s="145">
        <f>COUNTIFS('Prioritized Approach Milestones'!B78,"2",'Prioritized Approach Milestones'!C78,"N/A")</f>
        <v>0</v>
      </c>
      <c r="J78" s="145">
        <f>COUNTIFS('Prioritized Approach Milestones'!B78,"3",'Prioritized Approach Milestones'!C78,"N/A")</f>
        <v>0</v>
      </c>
      <c r="K78" s="145">
        <f>COUNTIFS('Prioritized Approach Milestones'!B78,"4",'Prioritized Approach Milestones'!C78,"N/A")</f>
        <v>0</v>
      </c>
      <c r="L78" s="145">
        <f>COUNTIFS('Prioritized Approach Milestones'!B78,"5",'Prioritized Approach Milestones'!C78,"N/A")</f>
        <v>0</v>
      </c>
      <c r="M78" s="145">
        <f>COUNTIFS('Prioritized Approach Milestones'!B78,"6",'Prioritized Approach Milestones'!C78,"N/A")</f>
        <v>0</v>
      </c>
      <c r="N78">
        <f t="shared" si="3"/>
        <v>0</v>
      </c>
      <c r="O78" s="238"/>
      <c r="P78" s="65" t="str">
        <f>IF('Prioritized Approach Milestones'!$B78=1,'Prioritized Approach Milestones'!$F78,"")</f>
        <v/>
      </c>
      <c r="Q78" s="65" t="str">
        <f>IF('Prioritized Approach Milestones'!$B78=2,'Prioritized Approach Milestones'!$F78,"")</f>
        <v/>
      </c>
      <c r="R78" s="65">
        <f>IF('Prioritized Approach Milestones'!$B78=3,'Prioritized Approach Milestones'!$F78,"")</f>
        <v>0</v>
      </c>
      <c r="S78" s="65" t="str">
        <f>IF('Prioritized Approach Milestones'!$B78=4,'Prioritized Approach Milestones'!$F78,"")</f>
        <v/>
      </c>
      <c r="T78" s="65" t="str">
        <f>IF('Prioritized Approach Milestones'!$B78=5,'Prioritized Approach Milestones'!$F78,"")</f>
        <v/>
      </c>
      <c r="U78" s="66" t="str">
        <f>IF('Prioritized Approach Milestones'!$B78=6,'Prioritized Approach Milestones'!$F78,"")</f>
        <v/>
      </c>
      <c r="V78" s="67" t="str">
        <f>IF(AND('Prioritized Approach Milestones'!C78="Yes",'Prioritized Approach Milestones'!F78=""),"CORRECT",IF('Prioritized Approach Milestones'!C78="No","CORRECT",IF('Prioritized Approach Milestones'!B78=1,"ERROR 1","N/A")))</f>
        <v>N/A</v>
      </c>
      <c r="W78" s="67" t="str">
        <f>IF(AND('Prioritized Approach Milestones'!C78="Yes",'Prioritized Approach Milestones'!F78=""),"CORRECT",IF('Prioritized Approach Milestones'!C78="No","CORRECT",IF('Prioritized Approach Milestones'!B78=2,"ERROR 1","N/A")))</f>
        <v>N/A</v>
      </c>
      <c r="X78" s="67" t="str">
        <f>IF(AND('Prioritized Approach Milestones'!C78="Yes",'Prioritized Approach Milestones'!F78=""),"CORRECT",IF('Prioritized Approach Milestones'!C78="No","CORRECT",IF('Prioritized Approach Milestones'!B78=3,"ERROR 1","N/A")))</f>
        <v>ERROR 1</v>
      </c>
      <c r="Y78" s="67" t="str">
        <f>IF(AND('Prioritized Approach Milestones'!C78="Yes",'Prioritized Approach Milestones'!F78=""),"CORRECT",IF('Prioritized Approach Milestones'!C78="No","CORRECT",IF('Prioritized Approach Milestones'!B78=4,"ERROR 1","N/A")))</f>
        <v>N/A</v>
      </c>
      <c r="Z78" s="67" t="str">
        <f>IF(AND('Prioritized Approach Milestones'!C78="Yes",'Prioritized Approach Milestones'!F78=""),"CORRECT",IF('Prioritized Approach Milestones'!C78="No","CORRECT",IF('Prioritized Approach Milestones'!B78=5,"ERROR 1","N/A")))</f>
        <v>N/A</v>
      </c>
      <c r="AA78" s="67" t="str">
        <f>IF(AND('Prioritized Approach Milestones'!C78="Yes",'Prioritized Approach Milestones'!F78=""),"CORRECT",IF('Prioritized Approach Milestones'!C78="No","CORRECT",IF('Prioritized Approach Milestones'!B78=6,"ERROR 1","N/A")))</f>
        <v>N/A</v>
      </c>
      <c r="AB78" s="59" t="str">
        <f>IF(AND('Prioritized Approach Milestones'!C78="No",'Prioritized Approach Milestones'!F78=""),IF('Prioritized Approach Milestones'!B78=1,"ERROR 2","N/A"),"CORRECT")</f>
        <v>CORRECT</v>
      </c>
      <c r="AC78" s="59" t="str">
        <f>IF(AND('Prioritized Approach Milestones'!C78="No",'Prioritized Approach Milestones'!F78=""),IF('Prioritized Approach Milestones'!B78=2,"ERROR 2","N/A"),"CORRECT")</f>
        <v>CORRECT</v>
      </c>
      <c r="AD78" s="59" t="str">
        <f>IF(AND('Prioritized Approach Milestones'!C78="No",'Prioritized Approach Milestones'!F78=""),IF('Prioritized Approach Milestones'!B78=3,"ERROR 2","N/A"),"CORRECT")</f>
        <v>CORRECT</v>
      </c>
      <c r="AE78" s="59" t="str">
        <f>IF(AND('Prioritized Approach Milestones'!C78="No",'Prioritized Approach Milestones'!F78=""),IF('Prioritized Approach Milestones'!B78=4,"ERROR 2","N/A"),"CORRECT")</f>
        <v>CORRECT</v>
      </c>
      <c r="AF78" s="59" t="str">
        <f>IF(AND('Prioritized Approach Milestones'!C78="No",'Prioritized Approach Milestones'!F78=""),IF('Prioritized Approach Milestones'!B78=5,"ERROR 2","N/A"),"CORRECT")</f>
        <v>CORRECT</v>
      </c>
      <c r="AG78" s="68" t="str">
        <f>IF(AND('Prioritized Approach Milestones'!C78="No",'Prioritized Approach Milestones'!F78=""),IF('Prioritized Approach Milestones'!B78=6,"ERROR 2","N/A"),"CORRECT")</f>
        <v>CORRECT</v>
      </c>
    </row>
    <row r="79" spans="1:33">
      <c r="A79" s="74">
        <f>COUNTIFS('Prioritized Approach Milestones'!B79,"1",'Prioritized Approach Milestones'!C79,"yes")</f>
        <v>0</v>
      </c>
      <c r="B79" s="79">
        <f>COUNTIFS('Prioritized Approach Milestones'!B79,"2",'Prioritized Approach Milestones'!C79,"yes")</f>
        <v>0</v>
      </c>
      <c r="C79" s="75">
        <f>COUNTIFS('Prioritized Approach Milestones'!B79,"3",'Prioritized Approach Milestones'!C79,"yes")</f>
        <v>0</v>
      </c>
      <c r="D79" s="76">
        <f>COUNTIFS('Prioritized Approach Milestones'!B79,"4",'Prioritized Approach Milestones'!C79,"yes")</f>
        <v>0</v>
      </c>
      <c r="E79" s="77">
        <f>COUNTIFS('Prioritized Approach Milestones'!B79,"5",'Prioritized Approach Milestones'!C79,"yes")</f>
        <v>0</v>
      </c>
      <c r="F79" s="78">
        <f>COUNTIFS('Prioritized Approach Milestones'!B79,"6",'Prioritized Approach Milestones'!C79,"yes")</f>
        <v>0</v>
      </c>
      <c r="G79" s="234">
        <f t="shared" si="4"/>
        <v>0</v>
      </c>
      <c r="H79" s="145">
        <f>COUNTIFS('Prioritized Approach Milestones'!B79,"1",'Prioritized Approach Milestones'!C79,"N/A")</f>
        <v>0</v>
      </c>
      <c r="I79" s="145">
        <f>COUNTIFS('Prioritized Approach Milestones'!B79,"2",'Prioritized Approach Milestones'!C79,"N/A")</f>
        <v>0</v>
      </c>
      <c r="J79" s="145">
        <f>COUNTIFS('Prioritized Approach Milestones'!B79,"3",'Prioritized Approach Milestones'!C79,"N/A")</f>
        <v>0</v>
      </c>
      <c r="K79" s="145">
        <f>COUNTIFS('Prioritized Approach Milestones'!B79,"4",'Prioritized Approach Milestones'!C79,"N/A")</f>
        <v>0</v>
      </c>
      <c r="L79" s="145">
        <f>COUNTIFS('Prioritized Approach Milestones'!B79,"5",'Prioritized Approach Milestones'!C79,"N/A")</f>
        <v>0</v>
      </c>
      <c r="M79" s="145">
        <f>COUNTIFS('Prioritized Approach Milestones'!B79,"6",'Prioritized Approach Milestones'!C79,"N/A")</f>
        <v>0</v>
      </c>
      <c r="N79">
        <f t="shared" si="3"/>
        <v>0</v>
      </c>
      <c r="O79" s="238"/>
      <c r="P79" s="65" t="str">
        <f>IF('Prioritized Approach Milestones'!$B79=1,'Prioritized Approach Milestones'!$F79,"")</f>
        <v/>
      </c>
      <c r="Q79" s="65" t="str">
        <f>IF('Prioritized Approach Milestones'!$B79=2,'Prioritized Approach Milestones'!$F79,"")</f>
        <v/>
      </c>
      <c r="R79" s="65">
        <f>IF('Prioritized Approach Milestones'!$B79=3,'Prioritized Approach Milestones'!$F79,"")</f>
        <v>0</v>
      </c>
      <c r="S79" s="65" t="str">
        <f>IF('Prioritized Approach Milestones'!$B79=4,'Prioritized Approach Milestones'!$F79,"")</f>
        <v/>
      </c>
      <c r="T79" s="65" t="str">
        <f>IF('Prioritized Approach Milestones'!$B79=5,'Prioritized Approach Milestones'!$F79,"")</f>
        <v/>
      </c>
      <c r="U79" s="66" t="str">
        <f>IF('Prioritized Approach Milestones'!$B79=6,'Prioritized Approach Milestones'!$F79,"")</f>
        <v/>
      </c>
      <c r="V79" s="67" t="str">
        <f>IF(AND('Prioritized Approach Milestones'!C79="Yes",'Prioritized Approach Milestones'!F79=""),"CORRECT",IF('Prioritized Approach Milestones'!C79="No","CORRECT",IF('Prioritized Approach Milestones'!B79=1,"ERROR 1","N/A")))</f>
        <v>N/A</v>
      </c>
      <c r="W79" s="67" t="str">
        <f>IF(AND('Prioritized Approach Milestones'!C79="Yes",'Prioritized Approach Milestones'!F79=""),"CORRECT",IF('Prioritized Approach Milestones'!C79="No","CORRECT",IF('Prioritized Approach Milestones'!B79=2,"ERROR 1","N/A")))</f>
        <v>N/A</v>
      </c>
      <c r="X79" s="67" t="str">
        <f>IF(AND('Prioritized Approach Milestones'!C79="Yes",'Prioritized Approach Milestones'!F79=""),"CORRECT",IF('Prioritized Approach Milestones'!C79="No","CORRECT",IF('Prioritized Approach Milestones'!B79=3,"ERROR 1","N/A")))</f>
        <v>ERROR 1</v>
      </c>
      <c r="Y79" s="67" t="str">
        <f>IF(AND('Prioritized Approach Milestones'!C79="Yes",'Prioritized Approach Milestones'!F79=""),"CORRECT",IF('Prioritized Approach Milestones'!C79="No","CORRECT",IF('Prioritized Approach Milestones'!B79=4,"ERROR 1","N/A")))</f>
        <v>N/A</v>
      </c>
      <c r="Z79" s="67" t="str">
        <f>IF(AND('Prioritized Approach Milestones'!C79="Yes",'Prioritized Approach Milestones'!F79=""),"CORRECT",IF('Prioritized Approach Milestones'!C79="No","CORRECT",IF('Prioritized Approach Milestones'!B79=5,"ERROR 1","N/A")))</f>
        <v>N/A</v>
      </c>
      <c r="AA79" s="67" t="str">
        <f>IF(AND('Prioritized Approach Milestones'!C79="Yes",'Prioritized Approach Milestones'!F79=""),"CORRECT",IF('Prioritized Approach Milestones'!C79="No","CORRECT",IF('Prioritized Approach Milestones'!B79=6,"ERROR 1","N/A")))</f>
        <v>N/A</v>
      </c>
      <c r="AB79" s="59" t="str">
        <f>IF(AND('Prioritized Approach Milestones'!C79="No",'Prioritized Approach Milestones'!F79=""),IF('Prioritized Approach Milestones'!B79=1,"ERROR 2","N/A"),"CORRECT")</f>
        <v>CORRECT</v>
      </c>
      <c r="AC79" s="59" t="str">
        <f>IF(AND('Prioritized Approach Milestones'!C79="No",'Prioritized Approach Milestones'!F79=""),IF('Prioritized Approach Milestones'!B79=2,"ERROR 2","N/A"),"CORRECT")</f>
        <v>CORRECT</v>
      </c>
      <c r="AD79" s="59" t="str">
        <f>IF(AND('Prioritized Approach Milestones'!C79="No",'Prioritized Approach Milestones'!F79=""),IF('Prioritized Approach Milestones'!B79=3,"ERROR 2","N/A"),"CORRECT")</f>
        <v>CORRECT</v>
      </c>
      <c r="AE79" s="59" t="str">
        <f>IF(AND('Prioritized Approach Milestones'!C79="No",'Prioritized Approach Milestones'!F79=""),IF('Prioritized Approach Milestones'!B79=4,"ERROR 2","N/A"),"CORRECT")</f>
        <v>CORRECT</v>
      </c>
      <c r="AF79" s="59" t="str">
        <f>IF(AND('Prioritized Approach Milestones'!C79="No",'Prioritized Approach Milestones'!F79=""),IF('Prioritized Approach Milestones'!B79=5,"ERROR 2","N/A"),"CORRECT")</f>
        <v>CORRECT</v>
      </c>
      <c r="AG79" s="68" t="str">
        <f>IF(AND('Prioritized Approach Milestones'!C79="No",'Prioritized Approach Milestones'!F79=""),IF('Prioritized Approach Milestones'!B79=6,"ERROR 2","N/A"),"CORRECT")</f>
        <v>CORRECT</v>
      </c>
    </row>
    <row r="80" spans="1:33">
      <c r="A80" s="74">
        <f>COUNTIFS('Prioritized Approach Milestones'!B80,"1",'Prioritized Approach Milestones'!C80,"yes")</f>
        <v>0</v>
      </c>
      <c r="B80" s="79">
        <f>COUNTIFS('Prioritized Approach Milestones'!B80,"2",'Prioritized Approach Milestones'!C80,"yes")</f>
        <v>0</v>
      </c>
      <c r="C80" s="75">
        <f>COUNTIFS('Prioritized Approach Milestones'!B80,"3",'Prioritized Approach Milestones'!C80,"yes")</f>
        <v>0</v>
      </c>
      <c r="D80" s="76">
        <f>COUNTIFS('Prioritized Approach Milestones'!B80,"4",'Prioritized Approach Milestones'!C80,"yes")</f>
        <v>0</v>
      </c>
      <c r="E80" s="77">
        <f>COUNTIFS('Prioritized Approach Milestones'!B80,"5",'Prioritized Approach Milestones'!C80,"yes")</f>
        <v>0</v>
      </c>
      <c r="F80" s="78">
        <f>COUNTIFS('Prioritized Approach Milestones'!B80,"6",'Prioritized Approach Milestones'!C80,"yes")</f>
        <v>0</v>
      </c>
      <c r="G80" s="234">
        <f t="shared" si="4"/>
        <v>0</v>
      </c>
      <c r="H80" s="145">
        <f>COUNTIFS('Prioritized Approach Milestones'!B80,"1",'Prioritized Approach Milestones'!C80,"N/A")</f>
        <v>0</v>
      </c>
      <c r="I80" s="145">
        <f>COUNTIFS('Prioritized Approach Milestones'!B80,"2",'Prioritized Approach Milestones'!C80,"N/A")</f>
        <v>0</v>
      </c>
      <c r="J80" s="145">
        <f>COUNTIFS('Prioritized Approach Milestones'!B80,"3",'Prioritized Approach Milestones'!C80,"N/A")</f>
        <v>0</v>
      </c>
      <c r="K80" s="145">
        <f>COUNTIFS('Prioritized Approach Milestones'!B80,"4",'Prioritized Approach Milestones'!C80,"N/A")</f>
        <v>0</v>
      </c>
      <c r="L80" s="145">
        <f>COUNTIFS('Prioritized Approach Milestones'!B80,"5",'Prioritized Approach Milestones'!C80,"N/A")</f>
        <v>0</v>
      </c>
      <c r="M80" s="145">
        <f>COUNTIFS('Prioritized Approach Milestones'!B80,"6",'Prioritized Approach Milestones'!C80,"N/A")</f>
        <v>0</v>
      </c>
      <c r="N80">
        <f t="shared" si="3"/>
        <v>0</v>
      </c>
      <c r="O80" s="239"/>
      <c r="P80" s="65" t="str">
        <f>IF('Prioritized Approach Milestones'!$B80=1,'Prioritized Approach Milestones'!$F80,"")</f>
        <v/>
      </c>
      <c r="Q80" s="65" t="str">
        <f>IF('Prioritized Approach Milestones'!$B80=2,'Prioritized Approach Milestones'!$F80,"")</f>
        <v/>
      </c>
      <c r="R80" s="65">
        <f>IF('Prioritized Approach Milestones'!$B80=3,'Prioritized Approach Milestones'!$F80,"")</f>
        <v>0</v>
      </c>
      <c r="S80" s="65" t="str">
        <f>IF('Prioritized Approach Milestones'!$B80=4,'Prioritized Approach Milestones'!$F80,"")</f>
        <v/>
      </c>
      <c r="T80" s="65" t="str">
        <f>IF('Prioritized Approach Milestones'!$B80=5,'Prioritized Approach Milestones'!$F80,"")</f>
        <v/>
      </c>
      <c r="U80" s="66" t="str">
        <f>IF('Prioritized Approach Milestones'!$B80=6,'Prioritized Approach Milestones'!$F80,"")</f>
        <v/>
      </c>
      <c r="V80" s="67" t="str">
        <f>IF(AND('Prioritized Approach Milestones'!C80="Yes",'Prioritized Approach Milestones'!F80=""),"CORRECT",IF('Prioritized Approach Milestones'!C80="No","CORRECT",IF('Prioritized Approach Milestones'!B80=1,"ERROR 1","N/A")))</f>
        <v>N/A</v>
      </c>
      <c r="W80" s="67" t="str">
        <f>IF(AND('Prioritized Approach Milestones'!C80="Yes",'Prioritized Approach Milestones'!F80=""),"CORRECT",IF('Prioritized Approach Milestones'!C80="No","CORRECT",IF('Prioritized Approach Milestones'!B80=2,"ERROR 1","N/A")))</f>
        <v>N/A</v>
      </c>
      <c r="X80" s="67" t="str">
        <f>IF(AND('Prioritized Approach Milestones'!C80="Yes",'Prioritized Approach Milestones'!F80=""),"CORRECT",IF('Prioritized Approach Milestones'!C80="No","CORRECT",IF('Prioritized Approach Milestones'!B80=3,"ERROR 1","N/A")))</f>
        <v>ERROR 1</v>
      </c>
      <c r="Y80" s="67" t="str">
        <f>IF(AND('Prioritized Approach Milestones'!C80="Yes",'Prioritized Approach Milestones'!F80=""),"CORRECT",IF('Prioritized Approach Milestones'!C80="No","CORRECT",IF('Prioritized Approach Milestones'!B80=4,"ERROR 1","N/A")))</f>
        <v>N/A</v>
      </c>
      <c r="Z80" s="67" t="str">
        <f>IF(AND('Prioritized Approach Milestones'!C80="Yes",'Prioritized Approach Milestones'!F80=""),"CORRECT",IF('Prioritized Approach Milestones'!C80="No","CORRECT",IF('Prioritized Approach Milestones'!B80=5,"ERROR 1","N/A")))</f>
        <v>N/A</v>
      </c>
      <c r="AA80" s="67" t="str">
        <f>IF(AND('Prioritized Approach Milestones'!C80="Yes",'Prioritized Approach Milestones'!F80=""),"CORRECT",IF('Prioritized Approach Milestones'!C80="No","CORRECT",IF('Prioritized Approach Milestones'!B80=6,"ERROR 1","N/A")))</f>
        <v>N/A</v>
      </c>
      <c r="AB80" s="59" t="str">
        <f>IF(AND('Prioritized Approach Milestones'!C80="No",'Prioritized Approach Milestones'!F80=""),IF('Prioritized Approach Milestones'!B80=1,"ERROR 2","N/A"),"CORRECT")</f>
        <v>CORRECT</v>
      </c>
      <c r="AC80" s="59" t="str">
        <f>IF(AND('Prioritized Approach Milestones'!C80="No",'Prioritized Approach Milestones'!F80=""),IF('Prioritized Approach Milestones'!B80=2,"ERROR 2","N/A"),"CORRECT")</f>
        <v>CORRECT</v>
      </c>
      <c r="AD80" s="59" t="str">
        <f>IF(AND('Prioritized Approach Milestones'!C80="No",'Prioritized Approach Milestones'!F80=""),IF('Prioritized Approach Milestones'!B80=3,"ERROR 2","N/A"),"CORRECT")</f>
        <v>CORRECT</v>
      </c>
      <c r="AE80" s="59" t="str">
        <f>IF(AND('Prioritized Approach Milestones'!C80="No",'Prioritized Approach Milestones'!F80=""),IF('Prioritized Approach Milestones'!B80=4,"ERROR 2","N/A"),"CORRECT")</f>
        <v>CORRECT</v>
      </c>
      <c r="AF80" s="59" t="str">
        <f>IF(AND('Prioritized Approach Milestones'!C80="No",'Prioritized Approach Milestones'!F80=""),IF('Prioritized Approach Milestones'!B80=5,"ERROR 2","N/A"),"CORRECT")</f>
        <v>CORRECT</v>
      </c>
      <c r="AG80" s="68" t="str">
        <f>IF(AND('Prioritized Approach Milestones'!C80="No",'Prioritized Approach Milestones'!F80=""),IF('Prioritized Approach Milestones'!B80=6,"ERROR 2","N/A"),"CORRECT")</f>
        <v>CORRECT</v>
      </c>
    </row>
    <row r="81" spans="1:33">
      <c r="A81" s="74">
        <f>COUNTIFS('Prioritized Approach Milestones'!B81,"1",'Prioritized Approach Milestones'!C81,"yes")</f>
        <v>0</v>
      </c>
      <c r="B81" s="79">
        <f>COUNTIFS('Prioritized Approach Milestones'!B81,"2",'Prioritized Approach Milestones'!C81,"yes")</f>
        <v>0</v>
      </c>
      <c r="C81" s="75">
        <f>COUNTIFS('Prioritized Approach Milestones'!B81,"3",'Prioritized Approach Milestones'!C81,"yes")</f>
        <v>0</v>
      </c>
      <c r="D81" s="76">
        <f>COUNTIFS('Prioritized Approach Milestones'!B81,"4",'Prioritized Approach Milestones'!C81,"yes")</f>
        <v>0</v>
      </c>
      <c r="E81" s="77">
        <f>COUNTIFS('Prioritized Approach Milestones'!B81,"5",'Prioritized Approach Milestones'!C81,"yes")</f>
        <v>0</v>
      </c>
      <c r="F81" s="78">
        <f>COUNTIFS('Prioritized Approach Milestones'!B81,"6",'Prioritized Approach Milestones'!C81,"yes")</f>
        <v>0</v>
      </c>
      <c r="G81" s="234">
        <f t="shared" si="4"/>
        <v>0</v>
      </c>
      <c r="H81" s="145">
        <f>COUNTIFS('Prioritized Approach Milestones'!B81,"1",'Prioritized Approach Milestones'!C81,"N/A")</f>
        <v>0</v>
      </c>
      <c r="I81" s="145">
        <f>COUNTIFS('Prioritized Approach Milestones'!B81,"2",'Prioritized Approach Milestones'!C81,"N/A")</f>
        <v>0</v>
      </c>
      <c r="J81" s="145">
        <f>COUNTIFS('Prioritized Approach Milestones'!B81,"3",'Prioritized Approach Milestones'!C81,"N/A")</f>
        <v>0</v>
      </c>
      <c r="K81" s="145">
        <f>COUNTIFS('Prioritized Approach Milestones'!B81,"4",'Prioritized Approach Milestones'!C81,"N/A")</f>
        <v>0</v>
      </c>
      <c r="L81" s="145">
        <f>COUNTIFS('Prioritized Approach Milestones'!B81,"5",'Prioritized Approach Milestones'!C81,"N/A")</f>
        <v>0</v>
      </c>
      <c r="M81" s="145">
        <f>COUNTIFS('Prioritized Approach Milestones'!B81,"6",'Prioritized Approach Milestones'!C81,"N/A")</f>
        <v>0</v>
      </c>
      <c r="N81">
        <f t="shared" si="3"/>
        <v>0</v>
      </c>
      <c r="O81" s="239"/>
      <c r="P81" s="65" t="str">
        <f>IF('Prioritized Approach Milestones'!$B81=1,'Prioritized Approach Milestones'!$F81,"")</f>
        <v/>
      </c>
      <c r="Q81" s="65" t="str">
        <f>IF('Prioritized Approach Milestones'!$B81=2,'Prioritized Approach Milestones'!$F81,"")</f>
        <v/>
      </c>
      <c r="R81" s="65">
        <f>IF('Prioritized Approach Milestones'!$B81=3,'Prioritized Approach Milestones'!$F81,"")</f>
        <v>0</v>
      </c>
      <c r="S81" s="65" t="str">
        <f>IF('Prioritized Approach Milestones'!$B81=4,'Prioritized Approach Milestones'!$F81,"")</f>
        <v/>
      </c>
      <c r="T81" s="65" t="str">
        <f>IF('Prioritized Approach Milestones'!$B81=5,'Prioritized Approach Milestones'!$F81,"")</f>
        <v/>
      </c>
      <c r="U81" s="66" t="str">
        <f>IF('Prioritized Approach Milestones'!$B81=6,'Prioritized Approach Milestones'!$F81,"")</f>
        <v/>
      </c>
      <c r="V81" s="67" t="str">
        <f>IF(AND('Prioritized Approach Milestones'!C81="Yes",'Prioritized Approach Milestones'!F81=""),"CORRECT",IF('Prioritized Approach Milestones'!C81="No","CORRECT",IF('Prioritized Approach Milestones'!B81=1,"ERROR 1","N/A")))</f>
        <v>N/A</v>
      </c>
      <c r="W81" s="67" t="str">
        <f>IF(AND('Prioritized Approach Milestones'!C81="Yes",'Prioritized Approach Milestones'!F81=""),"CORRECT",IF('Prioritized Approach Milestones'!C81="No","CORRECT",IF('Prioritized Approach Milestones'!B81=2,"ERROR 1","N/A")))</f>
        <v>N/A</v>
      </c>
      <c r="X81" s="67" t="str">
        <f>IF(AND('Prioritized Approach Milestones'!C81="Yes",'Prioritized Approach Milestones'!F81=""),"CORRECT",IF('Prioritized Approach Milestones'!C81="No","CORRECT",IF('Prioritized Approach Milestones'!B81=3,"ERROR 1","N/A")))</f>
        <v>ERROR 1</v>
      </c>
      <c r="Y81" s="67" t="str">
        <f>IF(AND('Prioritized Approach Milestones'!C81="Yes",'Prioritized Approach Milestones'!F81=""),"CORRECT",IF('Prioritized Approach Milestones'!C81="No","CORRECT",IF('Prioritized Approach Milestones'!B81=4,"ERROR 1","N/A")))</f>
        <v>N/A</v>
      </c>
      <c r="Z81" s="67" t="str">
        <f>IF(AND('Prioritized Approach Milestones'!C81="Yes",'Prioritized Approach Milestones'!F81=""),"CORRECT",IF('Prioritized Approach Milestones'!C81="No","CORRECT",IF('Prioritized Approach Milestones'!B81=5,"ERROR 1","N/A")))</f>
        <v>N/A</v>
      </c>
      <c r="AA81" s="67" t="str">
        <f>IF(AND('Prioritized Approach Milestones'!C81="Yes",'Prioritized Approach Milestones'!F81=""),"CORRECT",IF('Prioritized Approach Milestones'!C81="No","CORRECT",IF('Prioritized Approach Milestones'!B81=6,"ERROR 1","N/A")))</f>
        <v>N/A</v>
      </c>
      <c r="AB81" s="59" t="str">
        <f>IF(AND('Prioritized Approach Milestones'!C81="No",'Prioritized Approach Milestones'!F81=""),IF('Prioritized Approach Milestones'!B81=1,"ERROR 2","N/A"),"CORRECT")</f>
        <v>CORRECT</v>
      </c>
      <c r="AC81" s="59" t="str">
        <f>IF(AND('Prioritized Approach Milestones'!C81="No",'Prioritized Approach Milestones'!F81=""),IF('Prioritized Approach Milestones'!B81=2,"ERROR 2","N/A"),"CORRECT")</f>
        <v>CORRECT</v>
      </c>
      <c r="AD81" s="59" t="str">
        <f>IF(AND('Prioritized Approach Milestones'!C81="No",'Prioritized Approach Milestones'!F81=""),IF('Prioritized Approach Milestones'!B81=3,"ERROR 2","N/A"),"CORRECT")</f>
        <v>CORRECT</v>
      </c>
      <c r="AE81" s="59" t="str">
        <f>IF(AND('Prioritized Approach Milestones'!C81="No",'Prioritized Approach Milestones'!F81=""),IF('Prioritized Approach Milestones'!B81=4,"ERROR 2","N/A"),"CORRECT")</f>
        <v>CORRECT</v>
      </c>
      <c r="AF81" s="59" t="str">
        <f>IF(AND('Prioritized Approach Milestones'!C81="No",'Prioritized Approach Milestones'!F81=""),IF('Prioritized Approach Milestones'!B81=5,"ERROR 2","N/A"),"CORRECT")</f>
        <v>CORRECT</v>
      </c>
      <c r="AG81" s="68" t="str">
        <f>IF(AND('Prioritized Approach Milestones'!C81="No",'Prioritized Approach Milestones'!F81=""),IF('Prioritized Approach Milestones'!B81=6,"ERROR 2","N/A"),"CORRECT")</f>
        <v>CORRECT</v>
      </c>
    </row>
    <row r="82" spans="1:33">
      <c r="A82" s="74">
        <f>COUNTIFS('Prioritized Approach Milestones'!B82,"1",'Prioritized Approach Milestones'!C82,"yes")</f>
        <v>0</v>
      </c>
      <c r="B82" s="79">
        <f>COUNTIFS('Prioritized Approach Milestones'!B82,"2",'Prioritized Approach Milestones'!C82,"yes")</f>
        <v>0</v>
      </c>
      <c r="C82" s="75">
        <f>COUNTIFS('Prioritized Approach Milestones'!B82,"3",'Prioritized Approach Milestones'!C82,"yes")</f>
        <v>0</v>
      </c>
      <c r="D82" s="76">
        <f>COUNTIFS('Prioritized Approach Milestones'!B82,"4",'Prioritized Approach Milestones'!C82,"yes")</f>
        <v>0</v>
      </c>
      <c r="E82" s="77">
        <f>COUNTIFS('Prioritized Approach Milestones'!B82,"5",'Prioritized Approach Milestones'!C82,"yes")</f>
        <v>0</v>
      </c>
      <c r="F82" s="78">
        <f>COUNTIFS('Prioritized Approach Milestones'!B82,"6",'Prioritized Approach Milestones'!C82,"yes")</f>
        <v>0</v>
      </c>
      <c r="G82" s="234">
        <f t="shared" si="4"/>
        <v>0</v>
      </c>
      <c r="H82" s="145">
        <f>COUNTIFS('Prioritized Approach Milestones'!B82,"1",'Prioritized Approach Milestones'!C82,"N/A")</f>
        <v>0</v>
      </c>
      <c r="I82" s="145">
        <f>COUNTIFS('Prioritized Approach Milestones'!B82,"2",'Prioritized Approach Milestones'!C82,"N/A")</f>
        <v>0</v>
      </c>
      <c r="J82" s="145">
        <f>COUNTIFS('Prioritized Approach Milestones'!B82,"3",'Prioritized Approach Milestones'!C82,"N/A")</f>
        <v>0</v>
      </c>
      <c r="K82" s="145">
        <f>COUNTIFS('Prioritized Approach Milestones'!B82,"4",'Prioritized Approach Milestones'!C82,"N/A")</f>
        <v>0</v>
      </c>
      <c r="L82" s="145">
        <f>COUNTIFS('Prioritized Approach Milestones'!B82,"5",'Prioritized Approach Milestones'!C82,"N/A")</f>
        <v>0</v>
      </c>
      <c r="M82" s="145">
        <f>COUNTIFS('Prioritized Approach Milestones'!B82,"6",'Prioritized Approach Milestones'!C82,"N/A")</f>
        <v>0</v>
      </c>
      <c r="N82">
        <f t="shared" si="3"/>
        <v>0</v>
      </c>
      <c r="O82" s="238"/>
      <c r="P82" s="65" t="str">
        <f>IF('Prioritized Approach Milestones'!$B82=1,'Prioritized Approach Milestones'!$F82,"")</f>
        <v/>
      </c>
      <c r="Q82" s="65" t="str">
        <f>IF('Prioritized Approach Milestones'!$B82=2,'Prioritized Approach Milestones'!$F82,"")</f>
        <v/>
      </c>
      <c r="R82" s="65">
        <f>IF('Prioritized Approach Milestones'!$B82=3,'Prioritized Approach Milestones'!$F82,"")</f>
        <v>0</v>
      </c>
      <c r="S82" s="65" t="str">
        <f>IF('Prioritized Approach Milestones'!$B82=4,'Prioritized Approach Milestones'!$F82,"")</f>
        <v/>
      </c>
      <c r="T82" s="65" t="str">
        <f>IF('Prioritized Approach Milestones'!$B82=5,'Prioritized Approach Milestones'!$F82,"")</f>
        <v/>
      </c>
      <c r="U82" s="66" t="str">
        <f>IF('Prioritized Approach Milestones'!$B82=6,'Prioritized Approach Milestones'!$F82,"")</f>
        <v/>
      </c>
      <c r="V82" s="67" t="str">
        <f>IF(AND('Prioritized Approach Milestones'!C82="Yes",'Prioritized Approach Milestones'!F82=""),"CORRECT",IF('Prioritized Approach Milestones'!C82="No","CORRECT",IF('Prioritized Approach Milestones'!B82=1,"ERROR 1","N/A")))</f>
        <v>N/A</v>
      </c>
      <c r="W82" s="67" t="str">
        <f>IF(AND('Prioritized Approach Milestones'!C82="Yes",'Prioritized Approach Milestones'!F82=""),"CORRECT",IF('Prioritized Approach Milestones'!C82="No","CORRECT",IF('Prioritized Approach Milestones'!B82=2,"ERROR 1","N/A")))</f>
        <v>N/A</v>
      </c>
      <c r="X82" s="67" t="str">
        <f>IF(AND('Prioritized Approach Milestones'!C82="Yes",'Prioritized Approach Milestones'!F82=""),"CORRECT",IF('Prioritized Approach Milestones'!C82="No","CORRECT",IF('Prioritized Approach Milestones'!B82=3,"ERROR 1","N/A")))</f>
        <v>ERROR 1</v>
      </c>
      <c r="Y82" s="67" t="str">
        <f>IF(AND('Prioritized Approach Milestones'!C82="Yes",'Prioritized Approach Milestones'!F82=""),"CORRECT",IF('Prioritized Approach Milestones'!C82="No","CORRECT",IF('Prioritized Approach Milestones'!B82=4,"ERROR 1","N/A")))</f>
        <v>N/A</v>
      </c>
      <c r="Z82" s="67" t="str">
        <f>IF(AND('Prioritized Approach Milestones'!C82="Yes",'Prioritized Approach Milestones'!F82=""),"CORRECT",IF('Prioritized Approach Milestones'!C82="No","CORRECT",IF('Prioritized Approach Milestones'!B82=5,"ERROR 1","N/A")))</f>
        <v>N/A</v>
      </c>
      <c r="AA82" s="67" t="str">
        <f>IF(AND('Prioritized Approach Milestones'!C82="Yes",'Prioritized Approach Milestones'!F82=""),"CORRECT",IF('Prioritized Approach Milestones'!C82="No","CORRECT",IF('Prioritized Approach Milestones'!B82=6,"ERROR 1","N/A")))</f>
        <v>N/A</v>
      </c>
      <c r="AB82" s="59" t="str">
        <f>IF(AND('Prioritized Approach Milestones'!C82="No",'Prioritized Approach Milestones'!F82=""),IF('Prioritized Approach Milestones'!B82=1,"ERROR 2","N/A"),"CORRECT")</f>
        <v>CORRECT</v>
      </c>
      <c r="AC82" s="59" t="str">
        <f>IF(AND('Prioritized Approach Milestones'!C82="No",'Prioritized Approach Milestones'!F82=""),IF('Prioritized Approach Milestones'!B82=2,"ERROR 2","N/A"),"CORRECT")</f>
        <v>CORRECT</v>
      </c>
      <c r="AD82" s="59" t="str">
        <f>IF(AND('Prioritized Approach Milestones'!C82="No",'Prioritized Approach Milestones'!F82=""),IF('Prioritized Approach Milestones'!B82=3,"ERROR 2","N/A"),"CORRECT")</f>
        <v>CORRECT</v>
      </c>
      <c r="AE82" s="59" t="str">
        <f>IF(AND('Prioritized Approach Milestones'!C82="No",'Prioritized Approach Milestones'!F82=""),IF('Prioritized Approach Milestones'!B82=4,"ERROR 2","N/A"),"CORRECT")</f>
        <v>CORRECT</v>
      </c>
      <c r="AF82" s="59" t="str">
        <f>IF(AND('Prioritized Approach Milestones'!C82="No",'Prioritized Approach Milestones'!F82=""),IF('Prioritized Approach Milestones'!B82=5,"ERROR 2","N/A"),"CORRECT")</f>
        <v>CORRECT</v>
      </c>
      <c r="AG82" s="68" t="str">
        <f>IF(AND('Prioritized Approach Milestones'!C82="No",'Prioritized Approach Milestones'!F82=""),IF('Prioritized Approach Milestones'!B82=6,"ERROR 2","N/A"),"CORRECT")</f>
        <v>CORRECT</v>
      </c>
    </row>
    <row r="83" spans="1:33">
      <c r="A83" s="74">
        <f>COUNTIFS('Prioritized Approach Milestones'!B83,"1",'Prioritized Approach Milestones'!C83,"yes")</f>
        <v>0</v>
      </c>
      <c r="B83" s="79">
        <f>COUNTIFS('Prioritized Approach Milestones'!B83,"2",'Prioritized Approach Milestones'!C83,"yes")</f>
        <v>0</v>
      </c>
      <c r="C83" s="75">
        <f>COUNTIFS('Prioritized Approach Milestones'!B83,"3",'Prioritized Approach Milestones'!C83,"yes")</f>
        <v>0</v>
      </c>
      <c r="D83" s="76">
        <f>COUNTIFS('Prioritized Approach Milestones'!B83,"4",'Prioritized Approach Milestones'!C83,"yes")</f>
        <v>0</v>
      </c>
      <c r="E83" s="77">
        <f>COUNTIFS('Prioritized Approach Milestones'!B83,"5",'Prioritized Approach Milestones'!C83,"yes")</f>
        <v>0</v>
      </c>
      <c r="F83" s="78">
        <f>COUNTIFS('Prioritized Approach Milestones'!B83,"6",'Prioritized Approach Milestones'!C83,"yes")</f>
        <v>0</v>
      </c>
      <c r="G83" s="234">
        <f t="shared" si="4"/>
        <v>0</v>
      </c>
      <c r="H83" s="145">
        <f>COUNTIFS('Prioritized Approach Milestones'!B83,"1",'Prioritized Approach Milestones'!C83,"N/A")</f>
        <v>0</v>
      </c>
      <c r="I83" s="145">
        <f>COUNTIFS('Prioritized Approach Milestones'!B83,"2",'Prioritized Approach Milestones'!C83,"N/A")</f>
        <v>0</v>
      </c>
      <c r="J83" s="145">
        <f>COUNTIFS('Prioritized Approach Milestones'!B83,"3",'Prioritized Approach Milestones'!C83,"N/A")</f>
        <v>0</v>
      </c>
      <c r="K83" s="145">
        <f>COUNTIFS('Prioritized Approach Milestones'!B83,"4",'Prioritized Approach Milestones'!C83,"N/A")</f>
        <v>0</v>
      </c>
      <c r="L83" s="145">
        <f>COUNTIFS('Prioritized Approach Milestones'!B83,"5",'Prioritized Approach Milestones'!C83,"N/A")</f>
        <v>0</v>
      </c>
      <c r="M83" s="145">
        <f>COUNTIFS('Prioritized Approach Milestones'!B83,"6",'Prioritized Approach Milestones'!C83,"N/A")</f>
        <v>0</v>
      </c>
      <c r="N83">
        <f t="shared" si="3"/>
        <v>0</v>
      </c>
      <c r="O83" s="238"/>
      <c r="P83" s="65" t="str">
        <f>IF('Prioritized Approach Milestones'!$B83=1,'Prioritized Approach Milestones'!$F83,"")</f>
        <v/>
      </c>
      <c r="Q83" s="65" t="str">
        <f>IF('Prioritized Approach Milestones'!$B83=2,'Prioritized Approach Milestones'!$F83,"")</f>
        <v/>
      </c>
      <c r="R83" s="65">
        <f>IF('Prioritized Approach Milestones'!$B83=3,'Prioritized Approach Milestones'!$F83,"")</f>
        <v>0</v>
      </c>
      <c r="S83" s="65" t="str">
        <f>IF('Prioritized Approach Milestones'!$B83=4,'Prioritized Approach Milestones'!$F83,"")</f>
        <v/>
      </c>
      <c r="T83" s="65" t="str">
        <f>IF('Prioritized Approach Milestones'!$B83=5,'Prioritized Approach Milestones'!$F83,"")</f>
        <v/>
      </c>
      <c r="U83" s="66" t="str">
        <f>IF('Prioritized Approach Milestones'!$B83=6,'Prioritized Approach Milestones'!$F83,"")</f>
        <v/>
      </c>
      <c r="V83" s="67" t="str">
        <f>IF(AND('Prioritized Approach Milestones'!C83="Yes",'Prioritized Approach Milestones'!F83=""),"CORRECT",IF('Prioritized Approach Milestones'!C83="No","CORRECT",IF('Prioritized Approach Milestones'!B83=1,"ERROR 1","N/A")))</f>
        <v>N/A</v>
      </c>
      <c r="W83" s="67" t="str">
        <f>IF(AND('Prioritized Approach Milestones'!C83="Yes",'Prioritized Approach Milestones'!F83=""),"CORRECT",IF('Prioritized Approach Milestones'!C83="No","CORRECT",IF('Prioritized Approach Milestones'!B83=2,"ERROR 1","N/A")))</f>
        <v>N/A</v>
      </c>
      <c r="X83" s="67" t="str">
        <f>IF(AND('Prioritized Approach Milestones'!C83="Yes",'Prioritized Approach Milestones'!F83=""),"CORRECT",IF('Prioritized Approach Milestones'!C83="No","CORRECT",IF('Prioritized Approach Milestones'!B83=3,"ERROR 1","N/A")))</f>
        <v>ERROR 1</v>
      </c>
      <c r="Y83" s="67" t="str">
        <f>IF(AND('Prioritized Approach Milestones'!C83="Yes",'Prioritized Approach Milestones'!F83=""),"CORRECT",IF('Prioritized Approach Milestones'!C83="No","CORRECT",IF('Prioritized Approach Milestones'!B83=4,"ERROR 1","N/A")))</f>
        <v>N/A</v>
      </c>
      <c r="Z83" s="67" t="str">
        <f>IF(AND('Prioritized Approach Milestones'!C83="Yes",'Prioritized Approach Milestones'!F83=""),"CORRECT",IF('Prioritized Approach Milestones'!C83="No","CORRECT",IF('Prioritized Approach Milestones'!B83=5,"ERROR 1","N/A")))</f>
        <v>N/A</v>
      </c>
      <c r="AA83" s="67" t="str">
        <f>IF(AND('Prioritized Approach Milestones'!C83="Yes",'Prioritized Approach Milestones'!F83=""),"CORRECT",IF('Prioritized Approach Milestones'!C83="No","CORRECT",IF('Prioritized Approach Milestones'!B83=6,"ERROR 1","N/A")))</f>
        <v>N/A</v>
      </c>
      <c r="AB83" s="59" t="str">
        <f>IF(AND('Prioritized Approach Milestones'!C83="No",'Prioritized Approach Milestones'!F83=""),IF('Prioritized Approach Milestones'!B83=1,"ERROR 2","N/A"),"CORRECT")</f>
        <v>CORRECT</v>
      </c>
      <c r="AC83" s="59" t="str">
        <f>IF(AND('Prioritized Approach Milestones'!C83="No",'Prioritized Approach Milestones'!F83=""),IF('Prioritized Approach Milestones'!B83=2,"ERROR 2","N/A"),"CORRECT")</f>
        <v>CORRECT</v>
      </c>
      <c r="AD83" s="59" t="str">
        <f>IF(AND('Prioritized Approach Milestones'!C83="No",'Prioritized Approach Milestones'!F83=""),IF('Prioritized Approach Milestones'!B83=3,"ERROR 2","N/A"),"CORRECT")</f>
        <v>CORRECT</v>
      </c>
      <c r="AE83" s="59" t="str">
        <f>IF(AND('Prioritized Approach Milestones'!C83="No",'Prioritized Approach Milestones'!F83=""),IF('Prioritized Approach Milestones'!B83=4,"ERROR 2","N/A"),"CORRECT")</f>
        <v>CORRECT</v>
      </c>
      <c r="AF83" s="59" t="str">
        <f>IF(AND('Prioritized Approach Milestones'!C83="No",'Prioritized Approach Milestones'!F83=""),IF('Prioritized Approach Milestones'!B83=5,"ERROR 2","N/A"),"CORRECT")</f>
        <v>CORRECT</v>
      </c>
      <c r="AG83" s="68" t="str">
        <f>IF(AND('Prioritized Approach Milestones'!C83="No",'Prioritized Approach Milestones'!F83=""),IF('Prioritized Approach Milestones'!B83=6,"ERROR 2","N/A"),"CORRECT")</f>
        <v>CORRECT</v>
      </c>
    </row>
    <row r="84" spans="1:33">
      <c r="A84" s="74">
        <f>COUNTIFS('Prioritized Approach Milestones'!B84,"1",'Prioritized Approach Milestones'!C84,"yes")</f>
        <v>0</v>
      </c>
      <c r="B84" s="79">
        <f>COUNTIFS('Prioritized Approach Milestones'!B84,"2",'Prioritized Approach Milestones'!C84,"yes")</f>
        <v>0</v>
      </c>
      <c r="C84" s="75">
        <f>COUNTIFS('Prioritized Approach Milestones'!B84,"3",'Prioritized Approach Milestones'!C84,"yes")</f>
        <v>0</v>
      </c>
      <c r="D84" s="76">
        <f>COUNTIFS('Prioritized Approach Milestones'!B84,"4",'Prioritized Approach Milestones'!C84,"yes")</f>
        <v>0</v>
      </c>
      <c r="E84" s="77">
        <f>COUNTIFS('Prioritized Approach Milestones'!B84,"5",'Prioritized Approach Milestones'!C84,"yes")</f>
        <v>0</v>
      </c>
      <c r="F84" s="78">
        <f>COUNTIFS('Prioritized Approach Milestones'!B84,"6",'Prioritized Approach Milestones'!C84,"yes")</f>
        <v>0</v>
      </c>
      <c r="G84" s="234">
        <f t="shared" si="4"/>
        <v>0</v>
      </c>
      <c r="H84" s="145">
        <f>COUNTIFS('Prioritized Approach Milestones'!B84,"1",'Prioritized Approach Milestones'!C84,"N/A")</f>
        <v>0</v>
      </c>
      <c r="I84" s="145">
        <f>COUNTIFS('Prioritized Approach Milestones'!B84,"2",'Prioritized Approach Milestones'!C84,"N/A")</f>
        <v>0</v>
      </c>
      <c r="J84" s="145">
        <f>COUNTIFS('Prioritized Approach Milestones'!B84,"3",'Prioritized Approach Milestones'!C84,"N/A")</f>
        <v>0</v>
      </c>
      <c r="K84" s="145">
        <f>COUNTIFS('Prioritized Approach Milestones'!B84,"4",'Prioritized Approach Milestones'!C84,"N/A")</f>
        <v>0</v>
      </c>
      <c r="L84" s="145">
        <f>COUNTIFS('Prioritized Approach Milestones'!B84,"5",'Prioritized Approach Milestones'!C84,"N/A")</f>
        <v>0</v>
      </c>
      <c r="M84" s="145">
        <f>COUNTIFS('Prioritized Approach Milestones'!B84,"6",'Prioritized Approach Milestones'!C84,"N/A")</f>
        <v>0</v>
      </c>
      <c r="N84">
        <f t="shared" si="3"/>
        <v>0</v>
      </c>
      <c r="O84" s="238"/>
      <c r="P84" s="65" t="str">
        <f>IF('Prioritized Approach Milestones'!$B84=1,'Prioritized Approach Milestones'!$F84,"")</f>
        <v/>
      </c>
      <c r="Q84" s="65" t="str">
        <f>IF('Prioritized Approach Milestones'!$B84=2,'Prioritized Approach Milestones'!$F84,"")</f>
        <v/>
      </c>
      <c r="R84" s="65">
        <f>IF('Prioritized Approach Milestones'!$B84=3,'Prioritized Approach Milestones'!$F84,"")</f>
        <v>0</v>
      </c>
      <c r="S84" s="65" t="str">
        <f>IF('Prioritized Approach Milestones'!$B84=4,'Prioritized Approach Milestones'!$F84,"")</f>
        <v/>
      </c>
      <c r="T84" s="65" t="str">
        <f>IF('Prioritized Approach Milestones'!$B84=5,'Prioritized Approach Milestones'!$F84,"")</f>
        <v/>
      </c>
      <c r="U84" s="66" t="str">
        <f>IF('Prioritized Approach Milestones'!$B84=6,'Prioritized Approach Milestones'!$F84,"")</f>
        <v/>
      </c>
      <c r="V84" s="67" t="str">
        <f>IF(AND('Prioritized Approach Milestones'!C84="Yes",'Prioritized Approach Milestones'!F84=""),"CORRECT",IF('Prioritized Approach Milestones'!C84="No","CORRECT",IF('Prioritized Approach Milestones'!B84=1,"ERROR 1","N/A")))</f>
        <v>N/A</v>
      </c>
      <c r="W84" s="67" t="str">
        <f>IF(AND('Prioritized Approach Milestones'!C84="Yes",'Prioritized Approach Milestones'!F84=""),"CORRECT",IF('Prioritized Approach Milestones'!C84="No","CORRECT",IF('Prioritized Approach Milestones'!B84=2,"ERROR 1","N/A")))</f>
        <v>N/A</v>
      </c>
      <c r="X84" s="67" t="str">
        <f>IF(AND('Prioritized Approach Milestones'!C84="Yes",'Prioritized Approach Milestones'!F84=""),"CORRECT",IF('Prioritized Approach Milestones'!C84="No","CORRECT",IF('Prioritized Approach Milestones'!B84=3,"ERROR 1","N/A")))</f>
        <v>ERROR 1</v>
      </c>
      <c r="Y84" s="67" t="str">
        <f>IF(AND('Prioritized Approach Milestones'!C84="Yes",'Prioritized Approach Milestones'!F84=""),"CORRECT",IF('Prioritized Approach Milestones'!C84="No","CORRECT",IF('Prioritized Approach Milestones'!B84=4,"ERROR 1","N/A")))</f>
        <v>N/A</v>
      </c>
      <c r="Z84" s="67" t="str">
        <f>IF(AND('Prioritized Approach Milestones'!C84="Yes",'Prioritized Approach Milestones'!F84=""),"CORRECT",IF('Prioritized Approach Milestones'!C84="No","CORRECT",IF('Prioritized Approach Milestones'!B84=5,"ERROR 1","N/A")))</f>
        <v>N/A</v>
      </c>
      <c r="AA84" s="67" t="str">
        <f>IF(AND('Prioritized Approach Milestones'!C84="Yes",'Prioritized Approach Milestones'!F84=""),"CORRECT",IF('Prioritized Approach Milestones'!C84="No","CORRECT",IF('Prioritized Approach Milestones'!B84=6,"ERROR 1","N/A")))</f>
        <v>N/A</v>
      </c>
      <c r="AB84" s="59" t="str">
        <f>IF(AND('Prioritized Approach Milestones'!C84="No",'Prioritized Approach Milestones'!F84=""),IF('Prioritized Approach Milestones'!B84=1,"ERROR 2","N/A"),"CORRECT")</f>
        <v>CORRECT</v>
      </c>
      <c r="AC84" s="59" t="str">
        <f>IF(AND('Prioritized Approach Milestones'!C84="No",'Prioritized Approach Milestones'!F84=""),IF('Prioritized Approach Milestones'!B84=2,"ERROR 2","N/A"),"CORRECT")</f>
        <v>CORRECT</v>
      </c>
      <c r="AD84" s="59" t="str">
        <f>IF(AND('Prioritized Approach Milestones'!C84="No",'Prioritized Approach Milestones'!F84=""),IF('Prioritized Approach Milestones'!B84=3,"ERROR 2","N/A"),"CORRECT")</f>
        <v>CORRECT</v>
      </c>
      <c r="AE84" s="59" t="str">
        <f>IF(AND('Prioritized Approach Milestones'!C84="No",'Prioritized Approach Milestones'!F84=""),IF('Prioritized Approach Milestones'!B84=4,"ERROR 2","N/A"),"CORRECT")</f>
        <v>CORRECT</v>
      </c>
      <c r="AF84" s="59" t="str">
        <f>IF(AND('Prioritized Approach Milestones'!C84="No",'Prioritized Approach Milestones'!F84=""),IF('Prioritized Approach Milestones'!B84=5,"ERROR 2","N/A"),"CORRECT")</f>
        <v>CORRECT</v>
      </c>
      <c r="AG84" s="68" t="str">
        <f>IF(AND('Prioritized Approach Milestones'!C84="No",'Prioritized Approach Milestones'!F84=""),IF('Prioritized Approach Milestones'!B84=6,"ERROR 2","N/A"),"CORRECT")</f>
        <v>CORRECT</v>
      </c>
    </row>
    <row r="85" spans="1:33">
      <c r="A85" s="74">
        <f>COUNTIFS('Prioritized Approach Milestones'!B85,"1",'Prioritized Approach Milestones'!C85,"yes")</f>
        <v>0</v>
      </c>
      <c r="B85" s="79">
        <f>COUNTIFS('Prioritized Approach Milestones'!B85,"2",'Prioritized Approach Milestones'!C85,"yes")</f>
        <v>0</v>
      </c>
      <c r="C85" s="75">
        <f>COUNTIFS('Prioritized Approach Milestones'!B85,"3",'Prioritized Approach Milestones'!C85,"yes")</f>
        <v>0</v>
      </c>
      <c r="D85" s="76">
        <f>COUNTIFS('Prioritized Approach Milestones'!B85,"4",'Prioritized Approach Milestones'!C85,"yes")</f>
        <v>0</v>
      </c>
      <c r="E85" s="77">
        <f>COUNTIFS('Prioritized Approach Milestones'!B85,"5",'Prioritized Approach Milestones'!C85,"yes")</f>
        <v>0</v>
      </c>
      <c r="F85" s="78">
        <f>COUNTIFS('Prioritized Approach Milestones'!B85,"6",'Prioritized Approach Milestones'!C85,"yes")</f>
        <v>0</v>
      </c>
      <c r="G85" s="234">
        <f t="shared" si="4"/>
        <v>0</v>
      </c>
      <c r="H85" s="145">
        <f>COUNTIFS('Prioritized Approach Milestones'!B85,"1",'Prioritized Approach Milestones'!C85,"N/A")</f>
        <v>0</v>
      </c>
      <c r="I85" s="145">
        <f>COUNTIFS('Prioritized Approach Milestones'!B85,"2",'Prioritized Approach Milestones'!C85,"N/A")</f>
        <v>0</v>
      </c>
      <c r="J85" s="145">
        <f>COUNTIFS('Prioritized Approach Milestones'!B85,"3",'Prioritized Approach Milestones'!C85,"N/A")</f>
        <v>0</v>
      </c>
      <c r="K85" s="145">
        <f>COUNTIFS('Prioritized Approach Milestones'!B85,"4",'Prioritized Approach Milestones'!C85,"N/A")</f>
        <v>0</v>
      </c>
      <c r="L85" s="145">
        <f>COUNTIFS('Prioritized Approach Milestones'!B85,"5",'Prioritized Approach Milestones'!C85,"N/A")</f>
        <v>0</v>
      </c>
      <c r="M85" s="145">
        <f>COUNTIFS('Prioritized Approach Milestones'!B85,"6",'Prioritized Approach Milestones'!C85,"N/A")</f>
        <v>0</v>
      </c>
      <c r="N85">
        <f t="shared" si="3"/>
        <v>0</v>
      </c>
      <c r="O85" s="238"/>
      <c r="P85" s="65" t="str">
        <f>IF('Prioritized Approach Milestones'!$B85=1,'Prioritized Approach Milestones'!$F85,"")</f>
        <v/>
      </c>
      <c r="Q85" s="65" t="str">
        <f>IF('Prioritized Approach Milestones'!$B85=2,'Prioritized Approach Milestones'!$F85,"")</f>
        <v/>
      </c>
      <c r="R85" s="65">
        <f>IF('Prioritized Approach Milestones'!$B85=3,'Prioritized Approach Milestones'!$F85,"")</f>
        <v>0</v>
      </c>
      <c r="S85" s="65" t="str">
        <f>IF('Prioritized Approach Milestones'!$B85=4,'Prioritized Approach Milestones'!$F85,"")</f>
        <v/>
      </c>
      <c r="T85" s="65" t="str">
        <f>IF('Prioritized Approach Milestones'!$B85=5,'Prioritized Approach Milestones'!$F85,"")</f>
        <v/>
      </c>
      <c r="U85" s="66" t="str">
        <f>IF('Prioritized Approach Milestones'!$B85=6,'Prioritized Approach Milestones'!$F85,"")</f>
        <v/>
      </c>
      <c r="V85" s="67" t="str">
        <f>IF(AND('Prioritized Approach Milestones'!C85="Yes",'Prioritized Approach Milestones'!F85=""),"CORRECT",IF('Prioritized Approach Milestones'!C85="No","CORRECT",IF('Prioritized Approach Milestones'!B85=1,"ERROR 1","N/A")))</f>
        <v>N/A</v>
      </c>
      <c r="W85" s="67" t="str">
        <f>IF(AND('Prioritized Approach Milestones'!C85="Yes",'Prioritized Approach Milestones'!F85=""),"CORRECT",IF('Prioritized Approach Milestones'!C85="No","CORRECT",IF('Prioritized Approach Milestones'!B85=2,"ERROR 1","N/A")))</f>
        <v>N/A</v>
      </c>
      <c r="X85" s="67" t="str">
        <f>IF(AND('Prioritized Approach Milestones'!C85="Yes",'Prioritized Approach Milestones'!F85=""),"CORRECT",IF('Prioritized Approach Milestones'!C85="No","CORRECT",IF('Prioritized Approach Milestones'!B85=3,"ERROR 1","N/A")))</f>
        <v>ERROR 1</v>
      </c>
      <c r="Y85" s="67" t="str">
        <f>IF(AND('Prioritized Approach Milestones'!C85="Yes",'Prioritized Approach Milestones'!F85=""),"CORRECT",IF('Prioritized Approach Milestones'!C85="No","CORRECT",IF('Prioritized Approach Milestones'!B85=4,"ERROR 1","N/A")))</f>
        <v>N/A</v>
      </c>
      <c r="Z85" s="67" t="str">
        <f>IF(AND('Prioritized Approach Milestones'!C85="Yes",'Prioritized Approach Milestones'!F85=""),"CORRECT",IF('Prioritized Approach Milestones'!C85="No","CORRECT",IF('Prioritized Approach Milestones'!B85=5,"ERROR 1","N/A")))</f>
        <v>N/A</v>
      </c>
      <c r="AA85" s="67" t="str">
        <f>IF(AND('Prioritized Approach Milestones'!C85="Yes",'Prioritized Approach Milestones'!F85=""),"CORRECT",IF('Prioritized Approach Milestones'!C85="No","CORRECT",IF('Prioritized Approach Milestones'!B85=6,"ERROR 1","N/A")))</f>
        <v>N/A</v>
      </c>
      <c r="AB85" s="59" t="str">
        <f>IF(AND('Prioritized Approach Milestones'!C85="No",'Prioritized Approach Milestones'!F85=""),IF('Prioritized Approach Milestones'!B85=1,"ERROR 2","N/A"),"CORRECT")</f>
        <v>CORRECT</v>
      </c>
      <c r="AC85" s="59" t="str">
        <f>IF(AND('Prioritized Approach Milestones'!C85="No",'Prioritized Approach Milestones'!F85=""),IF('Prioritized Approach Milestones'!B85=2,"ERROR 2","N/A"),"CORRECT")</f>
        <v>CORRECT</v>
      </c>
      <c r="AD85" s="59" t="str">
        <f>IF(AND('Prioritized Approach Milestones'!C85="No",'Prioritized Approach Milestones'!F85=""),IF('Prioritized Approach Milestones'!B85=3,"ERROR 2","N/A"),"CORRECT")</f>
        <v>CORRECT</v>
      </c>
      <c r="AE85" s="59" t="str">
        <f>IF(AND('Prioritized Approach Milestones'!C85="No",'Prioritized Approach Milestones'!F85=""),IF('Prioritized Approach Milestones'!B85=4,"ERROR 2","N/A"),"CORRECT")</f>
        <v>CORRECT</v>
      </c>
      <c r="AF85" s="59" t="str">
        <f>IF(AND('Prioritized Approach Milestones'!C85="No",'Prioritized Approach Milestones'!F85=""),IF('Prioritized Approach Milestones'!B85=5,"ERROR 2","N/A"),"CORRECT")</f>
        <v>CORRECT</v>
      </c>
      <c r="AG85" s="68" t="str">
        <f>IF(AND('Prioritized Approach Milestones'!C85="No",'Prioritized Approach Milestones'!F85=""),IF('Prioritized Approach Milestones'!B85=6,"ERROR 2","N/A"),"CORRECT")</f>
        <v>CORRECT</v>
      </c>
    </row>
    <row r="86" spans="1:33">
      <c r="A86" s="74">
        <f>COUNTIFS('Prioritized Approach Milestones'!B86,"1",'Prioritized Approach Milestones'!C86,"yes")</f>
        <v>0</v>
      </c>
      <c r="B86" s="79">
        <f>COUNTIFS('Prioritized Approach Milestones'!B86,"2",'Prioritized Approach Milestones'!C86,"yes")</f>
        <v>0</v>
      </c>
      <c r="C86" s="75">
        <f>COUNTIFS('Prioritized Approach Milestones'!B86,"3",'Prioritized Approach Milestones'!C86,"yes")</f>
        <v>0</v>
      </c>
      <c r="D86" s="76">
        <f>COUNTIFS('Prioritized Approach Milestones'!B86,"4",'Prioritized Approach Milestones'!C86,"yes")</f>
        <v>0</v>
      </c>
      <c r="E86" s="77">
        <f>COUNTIFS('Prioritized Approach Milestones'!B86,"5",'Prioritized Approach Milestones'!C86,"yes")</f>
        <v>0</v>
      </c>
      <c r="F86" s="78">
        <f>COUNTIFS('Prioritized Approach Milestones'!B86,"6",'Prioritized Approach Milestones'!C86,"yes")</f>
        <v>0</v>
      </c>
      <c r="G86" s="234">
        <f t="shared" si="4"/>
        <v>0</v>
      </c>
      <c r="H86" s="145">
        <f>COUNTIFS('Prioritized Approach Milestones'!B86,"1",'Prioritized Approach Milestones'!C86,"N/A")</f>
        <v>0</v>
      </c>
      <c r="I86" s="145">
        <f>COUNTIFS('Prioritized Approach Milestones'!B86,"2",'Prioritized Approach Milestones'!C86,"N/A")</f>
        <v>0</v>
      </c>
      <c r="J86" s="145">
        <f>COUNTIFS('Prioritized Approach Milestones'!B86,"3",'Prioritized Approach Milestones'!C86,"N/A")</f>
        <v>0</v>
      </c>
      <c r="K86" s="145">
        <f>COUNTIFS('Prioritized Approach Milestones'!B86,"4",'Prioritized Approach Milestones'!C86,"N/A")</f>
        <v>0</v>
      </c>
      <c r="L86" s="145">
        <f>COUNTIFS('Prioritized Approach Milestones'!B86,"5",'Prioritized Approach Milestones'!C86,"N/A")</f>
        <v>0</v>
      </c>
      <c r="M86" s="145">
        <f>COUNTIFS('Prioritized Approach Milestones'!B86,"6",'Prioritized Approach Milestones'!C86,"N/A")</f>
        <v>0</v>
      </c>
      <c r="N86">
        <f t="shared" si="3"/>
        <v>0</v>
      </c>
      <c r="O86" s="238"/>
      <c r="P86" s="65" t="str">
        <f>IF('Prioritized Approach Milestones'!$B86=1,'Prioritized Approach Milestones'!$F86,"")</f>
        <v/>
      </c>
      <c r="Q86" s="65" t="str">
        <f>IF('Prioritized Approach Milestones'!$B86=2,'Prioritized Approach Milestones'!$F86,"")</f>
        <v/>
      </c>
      <c r="R86" s="65" t="str">
        <f>IF('Prioritized Approach Milestones'!$B86=3,'Prioritized Approach Milestones'!$F86,"")</f>
        <v/>
      </c>
      <c r="S86" s="65" t="str">
        <f>IF('Prioritized Approach Milestones'!$B86=4,'Prioritized Approach Milestones'!$F86,"")</f>
        <v/>
      </c>
      <c r="T86" s="65" t="str">
        <f>IF('Prioritized Approach Milestones'!$B86=5,'Prioritized Approach Milestones'!$F86,"")</f>
        <v/>
      </c>
      <c r="U86" s="66">
        <f>IF('Prioritized Approach Milestones'!$B86=6,'Prioritized Approach Milestones'!$F86,"")</f>
        <v>0</v>
      </c>
      <c r="V86" s="67" t="str">
        <f>IF(AND('Prioritized Approach Milestones'!C86="Yes",'Prioritized Approach Milestones'!F86=""),"CORRECT",IF('Prioritized Approach Milestones'!C86="No","CORRECT",IF('Prioritized Approach Milestones'!B86=1,"ERROR 1","N/A")))</f>
        <v>N/A</v>
      </c>
      <c r="W86" s="67" t="str">
        <f>IF(AND('Prioritized Approach Milestones'!C86="Yes",'Prioritized Approach Milestones'!F86=""),"CORRECT",IF('Prioritized Approach Milestones'!C86="No","CORRECT",IF('Prioritized Approach Milestones'!B86=2,"ERROR 1","N/A")))</f>
        <v>N/A</v>
      </c>
      <c r="X86" s="67" t="str">
        <f>IF(AND('Prioritized Approach Milestones'!C86="Yes",'Prioritized Approach Milestones'!F86=""),"CORRECT",IF('Prioritized Approach Milestones'!C86="No","CORRECT",IF('Prioritized Approach Milestones'!B86=3,"ERROR 1","N/A")))</f>
        <v>N/A</v>
      </c>
      <c r="Y86" s="67" t="str">
        <f>IF(AND('Prioritized Approach Milestones'!C86="Yes",'Prioritized Approach Milestones'!F86=""),"CORRECT",IF('Prioritized Approach Milestones'!C86="No","CORRECT",IF('Prioritized Approach Milestones'!B86=4,"ERROR 1","N/A")))</f>
        <v>N/A</v>
      </c>
      <c r="Z86" s="67" t="str">
        <f>IF(AND('Prioritized Approach Milestones'!C86="Yes",'Prioritized Approach Milestones'!F86=""),"CORRECT",IF('Prioritized Approach Milestones'!C86="No","CORRECT",IF('Prioritized Approach Milestones'!B86=5,"ERROR 1","N/A")))</f>
        <v>N/A</v>
      </c>
      <c r="AA86" s="67" t="str">
        <f>IF(AND('Prioritized Approach Milestones'!C86="Yes",'Prioritized Approach Milestones'!F86=""),"CORRECT",IF('Prioritized Approach Milestones'!C86="No","CORRECT",IF('Prioritized Approach Milestones'!B86=6,"ERROR 1","N/A")))</f>
        <v>ERROR 1</v>
      </c>
      <c r="AB86" s="59" t="str">
        <f>IF(AND('Prioritized Approach Milestones'!C86="No",'Prioritized Approach Milestones'!F86=""),IF('Prioritized Approach Milestones'!B86=1,"ERROR 2","N/A"),"CORRECT")</f>
        <v>CORRECT</v>
      </c>
      <c r="AC86" s="59" t="str">
        <f>IF(AND('Prioritized Approach Milestones'!C86="No",'Prioritized Approach Milestones'!F86=""),IF('Prioritized Approach Milestones'!B86=2,"ERROR 2","N/A"),"CORRECT")</f>
        <v>CORRECT</v>
      </c>
      <c r="AD86" s="59" t="str">
        <f>IF(AND('Prioritized Approach Milestones'!C86="No",'Prioritized Approach Milestones'!F86=""),IF('Prioritized Approach Milestones'!B86=3,"ERROR 2","N/A"),"CORRECT")</f>
        <v>CORRECT</v>
      </c>
      <c r="AE86" s="59" t="str">
        <f>IF(AND('Prioritized Approach Milestones'!C86="No",'Prioritized Approach Milestones'!F86=""),IF('Prioritized Approach Milestones'!B86=4,"ERROR 2","N/A"),"CORRECT")</f>
        <v>CORRECT</v>
      </c>
      <c r="AF86" s="59" t="str">
        <f>IF(AND('Prioritized Approach Milestones'!C86="No",'Prioritized Approach Milestones'!F86=""),IF('Prioritized Approach Milestones'!B86=5,"ERROR 2","N/A"),"CORRECT")</f>
        <v>CORRECT</v>
      </c>
      <c r="AG86" s="68" t="str">
        <f>IF(AND('Prioritized Approach Milestones'!C86="No",'Prioritized Approach Milestones'!F86=""),IF('Prioritized Approach Milestones'!B86=6,"ERROR 2","N/A"),"CORRECT")</f>
        <v>CORRECT</v>
      </c>
    </row>
    <row r="87" spans="1:33">
      <c r="A87" s="74">
        <f>COUNTIFS('Prioritized Approach Milestones'!B87,"1",'Prioritized Approach Milestones'!C87,"yes")</f>
        <v>0</v>
      </c>
      <c r="B87" s="79">
        <f>COUNTIFS('Prioritized Approach Milestones'!B87,"2",'Prioritized Approach Milestones'!C87,"yes")</f>
        <v>0</v>
      </c>
      <c r="C87" s="75">
        <f>COUNTIFS('Prioritized Approach Milestones'!B87,"3",'Prioritized Approach Milestones'!C87,"yes")</f>
        <v>0</v>
      </c>
      <c r="D87" s="76">
        <f>COUNTIFS('Prioritized Approach Milestones'!B87,"4",'Prioritized Approach Milestones'!C87,"yes")</f>
        <v>0</v>
      </c>
      <c r="E87" s="77">
        <f>COUNTIFS('Prioritized Approach Milestones'!B87,"5",'Prioritized Approach Milestones'!C87,"yes")</f>
        <v>0</v>
      </c>
      <c r="F87" s="78">
        <f>COUNTIFS('Prioritized Approach Milestones'!B87,"6",'Prioritized Approach Milestones'!C87,"yes")</f>
        <v>0</v>
      </c>
      <c r="G87" s="234">
        <f t="shared" si="4"/>
        <v>0</v>
      </c>
      <c r="H87" s="145">
        <f>COUNTIFS('Prioritized Approach Milestones'!B87,"1",'Prioritized Approach Milestones'!C87,"N/A")</f>
        <v>0</v>
      </c>
      <c r="I87" s="145">
        <f>COUNTIFS('Prioritized Approach Milestones'!B87,"2",'Prioritized Approach Milestones'!C87,"N/A")</f>
        <v>0</v>
      </c>
      <c r="J87" s="145">
        <f>COUNTIFS('Prioritized Approach Milestones'!B87,"3",'Prioritized Approach Milestones'!C87,"N/A")</f>
        <v>0</v>
      </c>
      <c r="K87" s="145">
        <f>COUNTIFS('Prioritized Approach Milestones'!B87,"4",'Prioritized Approach Milestones'!C87,"N/A")</f>
        <v>0</v>
      </c>
      <c r="L87" s="145">
        <f>COUNTIFS('Prioritized Approach Milestones'!B87,"5",'Prioritized Approach Milestones'!C87,"N/A")</f>
        <v>0</v>
      </c>
      <c r="M87" s="145">
        <f>COUNTIFS('Prioritized Approach Milestones'!B87,"6",'Prioritized Approach Milestones'!C87,"N/A")</f>
        <v>0</v>
      </c>
      <c r="N87">
        <f t="shared" si="3"/>
        <v>0</v>
      </c>
      <c r="O87" s="238"/>
      <c r="P87" s="65" t="str">
        <f>IF('Prioritized Approach Milestones'!$B87=1,'Prioritized Approach Milestones'!$F87,"")</f>
        <v/>
      </c>
      <c r="Q87" s="65" t="str">
        <f>IF('Prioritized Approach Milestones'!$B87=2,'Prioritized Approach Milestones'!$F87,"")</f>
        <v/>
      </c>
      <c r="R87" s="65" t="str">
        <f>IF('Prioritized Approach Milestones'!$B87=3,'Prioritized Approach Milestones'!$F87,"")</f>
        <v/>
      </c>
      <c r="S87" s="65" t="str">
        <f>IF('Prioritized Approach Milestones'!$B87=4,'Prioritized Approach Milestones'!$F87,"")</f>
        <v/>
      </c>
      <c r="T87" s="65" t="str">
        <f>IF('Prioritized Approach Milestones'!$B87=5,'Prioritized Approach Milestones'!$F87,"")</f>
        <v/>
      </c>
      <c r="U87" s="66">
        <f>IF('Prioritized Approach Milestones'!$B87=6,'Prioritized Approach Milestones'!$F87,"")</f>
        <v>0</v>
      </c>
      <c r="V87" s="67" t="str">
        <f>IF(AND('Prioritized Approach Milestones'!C87="Yes",'Prioritized Approach Milestones'!F87=""),"CORRECT",IF('Prioritized Approach Milestones'!C87="No","CORRECT",IF('Prioritized Approach Milestones'!B87=1,"ERROR 1","N/A")))</f>
        <v>N/A</v>
      </c>
      <c r="W87" s="67" t="str">
        <f>IF(AND('Prioritized Approach Milestones'!C87="Yes",'Prioritized Approach Milestones'!F87=""),"CORRECT",IF('Prioritized Approach Milestones'!C87="No","CORRECT",IF('Prioritized Approach Milestones'!B87=2,"ERROR 1","N/A")))</f>
        <v>N/A</v>
      </c>
      <c r="X87" s="67" t="str">
        <f>IF(AND('Prioritized Approach Milestones'!C87="Yes",'Prioritized Approach Milestones'!F87=""),"CORRECT",IF('Prioritized Approach Milestones'!C87="No","CORRECT",IF('Prioritized Approach Milestones'!B87=3,"ERROR 1","N/A")))</f>
        <v>N/A</v>
      </c>
      <c r="Y87" s="67" t="str">
        <f>IF(AND('Prioritized Approach Milestones'!C87="Yes",'Prioritized Approach Milestones'!F87=""),"CORRECT",IF('Prioritized Approach Milestones'!C87="No","CORRECT",IF('Prioritized Approach Milestones'!B87=4,"ERROR 1","N/A")))</f>
        <v>N/A</v>
      </c>
      <c r="Z87" s="67" t="str">
        <f>IF(AND('Prioritized Approach Milestones'!C87="Yes",'Prioritized Approach Milestones'!F87=""),"CORRECT",IF('Prioritized Approach Milestones'!C87="No","CORRECT",IF('Prioritized Approach Milestones'!B87=5,"ERROR 1","N/A")))</f>
        <v>N/A</v>
      </c>
      <c r="AA87" s="67" t="str">
        <f>IF(AND('Prioritized Approach Milestones'!C87="Yes",'Prioritized Approach Milestones'!F87=""),"CORRECT",IF('Prioritized Approach Milestones'!C87="No","CORRECT",IF('Prioritized Approach Milestones'!B87=6,"ERROR 1","N/A")))</f>
        <v>ERROR 1</v>
      </c>
      <c r="AB87" s="59" t="str">
        <f>IF(AND('Prioritized Approach Milestones'!C87="No",'Prioritized Approach Milestones'!F87=""),IF('Prioritized Approach Milestones'!B87=1,"ERROR 2","N/A"),"CORRECT")</f>
        <v>CORRECT</v>
      </c>
      <c r="AC87" s="59" t="str">
        <f>IF(AND('Prioritized Approach Milestones'!C87="No",'Prioritized Approach Milestones'!F87=""),IF('Prioritized Approach Milestones'!B87=2,"ERROR 2","N/A"),"CORRECT")</f>
        <v>CORRECT</v>
      </c>
      <c r="AD87" s="59" t="str">
        <f>IF(AND('Prioritized Approach Milestones'!C87="No",'Prioritized Approach Milestones'!F87=""),IF('Prioritized Approach Milestones'!B87=3,"ERROR 2","N/A"),"CORRECT")</f>
        <v>CORRECT</v>
      </c>
      <c r="AE87" s="59" t="str">
        <f>IF(AND('Prioritized Approach Milestones'!C87="No",'Prioritized Approach Milestones'!F87=""),IF('Prioritized Approach Milestones'!B87=4,"ERROR 2","N/A"),"CORRECT")</f>
        <v>CORRECT</v>
      </c>
      <c r="AF87" s="59" t="str">
        <f>IF(AND('Prioritized Approach Milestones'!C87="No",'Prioritized Approach Milestones'!F87=""),IF('Prioritized Approach Milestones'!B87=5,"ERROR 2","N/A"),"CORRECT")</f>
        <v>CORRECT</v>
      </c>
      <c r="AG87" s="68" t="str">
        <f>IF(AND('Prioritized Approach Milestones'!C87="No",'Prioritized Approach Milestones'!F87=""),IF('Prioritized Approach Milestones'!B87=6,"ERROR 2","N/A"),"CORRECT")</f>
        <v>CORRECT</v>
      </c>
    </row>
    <row r="88" spans="1:33">
      <c r="A88" s="74">
        <f>COUNTIFS('Prioritized Approach Milestones'!B88,"1",'Prioritized Approach Milestones'!C88,"yes")</f>
        <v>0</v>
      </c>
      <c r="B88" s="79">
        <f>COUNTIFS('Prioritized Approach Milestones'!B88,"2",'Prioritized Approach Milestones'!C88,"yes")</f>
        <v>0</v>
      </c>
      <c r="C88" s="75">
        <f>COUNTIFS('Prioritized Approach Milestones'!B88,"3",'Prioritized Approach Milestones'!C88,"yes")</f>
        <v>0</v>
      </c>
      <c r="D88" s="76">
        <f>COUNTIFS('Prioritized Approach Milestones'!B88,"4",'Prioritized Approach Milestones'!C88,"yes")</f>
        <v>0</v>
      </c>
      <c r="E88" s="77">
        <f>COUNTIFS('Prioritized Approach Milestones'!B88,"5",'Prioritized Approach Milestones'!C88,"yes")</f>
        <v>0</v>
      </c>
      <c r="F88" s="78">
        <f>COUNTIFS('Prioritized Approach Milestones'!B88,"6",'Prioritized Approach Milestones'!C88,"yes")</f>
        <v>0</v>
      </c>
      <c r="G88" s="234">
        <f t="shared" si="4"/>
        <v>0</v>
      </c>
      <c r="H88" s="145">
        <f>COUNTIFS('Prioritized Approach Milestones'!B88,"1",'Prioritized Approach Milestones'!C88,"N/A")</f>
        <v>0</v>
      </c>
      <c r="I88" s="145">
        <f>COUNTIFS('Prioritized Approach Milestones'!B88,"2",'Prioritized Approach Milestones'!C88,"N/A")</f>
        <v>0</v>
      </c>
      <c r="J88" s="145">
        <f>COUNTIFS('Prioritized Approach Milestones'!B88,"3",'Prioritized Approach Milestones'!C88,"N/A")</f>
        <v>0</v>
      </c>
      <c r="K88" s="145">
        <f>COUNTIFS('Prioritized Approach Milestones'!B88,"4",'Prioritized Approach Milestones'!C88,"N/A")</f>
        <v>0</v>
      </c>
      <c r="L88" s="145">
        <f>COUNTIFS('Prioritized Approach Milestones'!B88,"5",'Prioritized Approach Milestones'!C88,"N/A")</f>
        <v>0</v>
      </c>
      <c r="M88" s="145">
        <f>COUNTIFS('Prioritized Approach Milestones'!B88,"6",'Prioritized Approach Milestones'!C88,"N/A")</f>
        <v>0</v>
      </c>
      <c r="N88">
        <f t="shared" si="3"/>
        <v>0</v>
      </c>
      <c r="O88" s="238"/>
      <c r="P88" s="65" t="str">
        <f>IF('Prioritized Approach Milestones'!$B88=1,'Prioritized Approach Milestones'!$F88,"")</f>
        <v/>
      </c>
      <c r="Q88" s="65" t="str">
        <f>IF('Prioritized Approach Milestones'!$B88=2,'Prioritized Approach Milestones'!$F88,"")</f>
        <v/>
      </c>
      <c r="R88" s="65" t="str">
        <f>IF('Prioritized Approach Milestones'!$B88=3,'Prioritized Approach Milestones'!$F88,"")</f>
        <v/>
      </c>
      <c r="S88" s="65" t="str">
        <f>IF('Prioritized Approach Milestones'!$B88=4,'Prioritized Approach Milestones'!$F88,"")</f>
        <v/>
      </c>
      <c r="T88" s="65" t="str">
        <f>IF('Prioritized Approach Milestones'!$B88=5,'Prioritized Approach Milestones'!$F88,"")</f>
        <v/>
      </c>
      <c r="U88" s="66">
        <f>IF('Prioritized Approach Milestones'!$B88=6,'Prioritized Approach Milestones'!$F88,"")</f>
        <v>0</v>
      </c>
      <c r="V88" s="67" t="str">
        <f>IF(AND('Prioritized Approach Milestones'!C88="Yes",'Prioritized Approach Milestones'!F88=""),"CORRECT",IF('Prioritized Approach Milestones'!C88="No","CORRECT",IF('Prioritized Approach Milestones'!B88=1,"ERROR 1","N/A")))</f>
        <v>N/A</v>
      </c>
      <c r="W88" s="67" t="str">
        <f>IF(AND('Prioritized Approach Milestones'!C88="Yes",'Prioritized Approach Milestones'!F88=""),"CORRECT",IF('Prioritized Approach Milestones'!C88="No","CORRECT",IF('Prioritized Approach Milestones'!B88=2,"ERROR 1","N/A")))</f>
        <v>N/A</v>
      </c>
      <c r="X88" s="67" t="str">
        <f>IF(AND('Prioritized Approach Milestones'!C88="Yes",'Prioritized Approach Milestones'!F88=""),"CORRECT",IF('Prioritized Approach Milestones'!C88="No","CORRECT",IF('Prioritized Approach Milestones'!B88=3,"ERROR 1","N/A")))</f>
        <v>N/A</v>
      </c>
      <c r="Y88" s="67" t="str">
        <f>IF(AND('Prioritized Approach Milestones'!C88="Yes",'Prioritized Approach Milestones'!F88=""),"CORRECT",IF('Prioritized Approach Milestones'!C88="No","CORRECT",IF('Prioritized Approach Milestones'!B88=4,"ERROR 1","N/A")))</f>
        <v>N/A</v>
      </c>
      <c r="Z88" s="67" t="str">
        <f>IF(AND('Prioritized Approach Milestones'!C88="Yes",'Prioritized Approach Milestones'!F88=""),"CORRECT",IF('Prioritized Approach Milestones'!C88="No","CORRECT",IF('Prioritized Approach Milestones'!B88=5,"ERROR 1","N/A")))</f>
        <v>N/A</v>
      </c>
      <c r="AA88" s="67" t="str">
        <f>IF(AND('Prioritized Approach Milestones'!C88="Yes",'Prioritized Approach Milestones'!F88=""),"CORRECT",IF('Prioritized Approach Milestones'!C88="No","CORRECT",IF('Prioritized Approach Milestones'!B88=6,"ERROR 1","N/A")))</f>
        <v>ERROR 1</v>
      </c>
      <c r="AB88" s="59" t="str">
        <f>IF(AND('Prioritized Approach Milestones'!C88="No",'Prioritized Approach Milestones'!F88=""),IF('Prioritized Approach Milestones'!B88=1,"ERROR 2","N/A"),"CORRECT")</f>
        <v>CORRECT</v>
      </c>
      <c r="AC88" s="59" t="str">
        <f>IF(AND('Prioritized Approach Milestones'!C88="No",'Prioritized Approach Milestones'!F88=""),IF('Prioritized Approach Milestones'!B88=2,"ERROR 2","N/A"),"CORRECT")</f>
        <v>CORRECT</v>
      </c>
      <c r="AD88" s="59" t="str">
        <f>IF(AND('Prioritized Approach Milestones'!C88="No",'Prioritized Approach Milestones'!F88=""),IF('Prioritized Approach Milestones'!B88=3,"ERROR 2","N/A"),"CORRECT")</f>
        <v>CORRECT</v>
      </c>
      <c r="AE88" s="59" t="str">
        <f>IF(AND('Prioritized Approach Milestones'!C88="No",'Prioritized Approach Milestones'!F88=""),IF('Prioritized Approach Milestones'!B88=4,"ERROR 2","N/A"),"CORRECT")</f>
        <v>CORRECT</v>
      </c>
      <c r="AF88" s="59" t="str">
        <f>IF(AND('Prioritized Approach Milestones'!C88="No",'Prioritized Approach Milestones'!F88=""),IF('Prioritized Approach Milestones'!B88=5,"ERROR 2","N/A"),"CORRECT")</f>
        <v>CORRECT</v>
      </c>
      <c r="AG88" s="68" t="str">
        <f>IF(AND('Prioritized Approach Milestones'!C88="No",'Prioritized Approach Milestones'!F88=""),IF('Prioritized Approach Milestones'!B88=6,"ERROR 2","N/A"),"CORRECT")</f>
        <v>CORRECT</v>
      </c>
    </row>
    <row r="89" spans="1:33">
      <c r="A89" s="74">
        <f>COUNTIFS('Prioritized Approach Milestones'!B89,"1",'Prioritized Approach Milestones'!C89,"yes")</f>
        <v>0</v>
      </c>
      <c r="B89" s="79">
        <f>COUNTIFS('Prioritized Approach Milestones'!B89,"2",'Prioritized Approach Milestones'!C89,"yes")</f>
        <v>0</v>
      </c>
      <c r="C89" s="75">
        <f>COUNTIFS('Prioritized Approach Milestones'!B89,"3",'Prioritized Approach Milestones'!C89,"yes")</f>
        <v>0</v>
      </c>
      <c r="D89" s="76">
        <f>COUNTIFS('Prioritized Approach Milestones'!B89,"4",'Prioritized Approach Milestones'!C89,"yes")</f>
        <v>0</v>
      </c>
      <c r="E89" s="77">
        <f>COUNTIFS('Prioritized Approach Milestones'!B89,"5",'Prioritized Approach Milestones'!C89,"yes")</f>
        <v>0</v>
      </c>
      <c r="F89" s="78">
        <f>COUNTIFS('Prioritized Approach Milestones'!B89,"6",'Prioritized Approach Milestones'!C89,"yes")</f>
        <v>0</v>
      </c>
      <c r="G89" s="234">
        <f t="shared" si="4"/>
        <v>0</v>
      </c>
      <c r="H89" s="145">
        <f>COUNTIFS('Prioritized Approach Milestones'!B89,"1",'Prioritized Approach Milestones'!C89,"N/A")</f>
        <v>0</v>
      </c>
      <c r="I89" s="145">
        <f>COUNTIFS('Prioritized Approach Milestones'!B89,"2",'Prioritized Approach Milestones'!C89,"N/A")</f>
        <v>0</v>
      </c>
      <c r="J89" s="145">
        <f>COUNTIFS('Prioritized Approach Milestones'!B89,"3",'Prioritized Approach Milestones'!C89,"N/A")</f>
        <v>0</v>
      </c>
      <c r="K89" s="145">
        <f>COUNTIFS('Prioritized Approach Milestones'!B89,"4",'Prioritized Approach Milestones'!C89,"N/A")</f>
        <v>0</v>
      </c>
      <c r="L89" s="145">
        <f>COUNTIFS('Prioritized Approach Milestones'!B89,"5",'Prioritized Approach Milestones'!C89,"N/A")</f>
        <v>0</v>
      </c>
      <c r="M89" s="145">
        <f>COUNTIFS('Prioritized Approach Milestones'!B89,"6",'Prioritized Approach Milestones'!C89,"N/A")</f>
        <v>0</v>
      </c>
      <c r="N89">
        <f t="shared" si="3"/>
        <v>0</v>
      </c>
      <c r="O89" s="238"/>
      <c r="P89" s="65" t="str">
        <f>IF('Prioritized Approach Milestones'!$B89=1,'Prioritized Approach Milestones'!$F89,"")</f>
        <v/>
      </c>
      <c r="Q89" s="65" t="str">
        <f>IF('Prioritized Approach Milestones'!$B89=2,'Prioritized Approach Milestones'!$F89,"")</f>
        <v/>
      </c>
      <c r="R89" s="65" t="str">
        <f>IF('Prioritized Approach Milestones'!$B89=3,'Prioritized Approach Milestones'!$F89,"")</f>
        <v/>
      </c>
      <c r="S89" s="65" t="str">
        <f>IF('Prioritized Approach Milestones'!$B89=4,'Prioritized Approach Milestones'!$F89,"")</f>
        <v/>
      </c>
      <c r="T89" s="65" t="str">
        <f>IF('Prioritized Approach Milestones'!$B89=5,'Prioritized Approach Milestones'!$F89,"")</f>
        <v/>
      </c>
      <c r="U89" s="66">
        <f>IF('Prioritized Approach Milestones'!$B89=6,'Prioritized Approach Milestones'!$F89,"")</f>
        <v>0</v>
      </c>
      <c r="V89" s="67" t="str">
        <f>IF(AND('Prioritized Approach Milestones'!C89="Yes",'Prioritized Approach Milestones'!F89=""),"CORRECT",IF('Prioritized Approach Milestones'!C89="No","CORRECT",IF('Prioritized Approach Milestones'!B89=1,"ERROR 1","N/A")))</f>
        <v>N/A</v>
      </c>
      <c r="W89" s="67" t="str">
        <f>IF(AND('Prioritized Approach Milestones'!C89="Yes",'Prioritized Approach Milestones'!F89=""),"CORRECT",IF('Prioritized Approach Milestones'!C89="No","CORRECT",IF('Prioritized Approach Milestones'!B89=2,"ERROR 1","N/A")))</f>
        <v>N/A</v>
      </c>
      <c r="X89" s="67" t="str">
        <f>IF(AND('Prioritized Approach Milestones'!C89="Yes",'Prioritized Approach Milestones'!F89=""),"CORRECT",IF('Prioritized Approach Milestones'!C89="No","CORRECT",IF('Prioritized Approach Milestones'!B89=3,"ERROR 1","N/A")))</f>
        <v>N/A</v>
      </c>
      <c r="Y89" s="67" t="str">
        <f>IF(AND('Prioritized Approach Milestones'!C89="Yes",'Prioritized Approach Milestones'!F89=""),"CORRECT",IF('Prioritized Approach Milestones'!C89="No","CORRECT",IF('Prioritized Approach Milestones'!B89=4,"ERROR 1","N/A")))</f>
        <v>N/A</v>
      </c>
      <c r="Z89" s="67" t="str">
        <f>IF(AND('Prioritized Approach Milestones'!C89="Yes",'Prioritized Approach Milestones'!F89=""),"CORRECT",IF('Prioritized Approach Milestones'!C89="No","CORRECT",IF('Prioritized Approach Milestones'!B89=5,"ERROR 1","N/A")))</f>
        <v>N/A</v>
      </c>
      <c r="AA89" s="67" t="str">
        <f>IF(AND('Prioritized Approach Milestones'!C89="Yes",'Prioritized Approach Milestones'!F89=""),"CORRECT",IF('Prioritized Approach Milestones'!C89="No","CORRECT",IF('Prioritized Approach Milestones'!B89=6,"ERROR 1","N/A")))</f>
        <v>ERROR 1</v>
      </c>
      <c r="AB89" s="59" t="str">
        <f>IF(AND('Prioritized Approach Milestones'!C89="No",'Prioritized Approach Milestones'!F89=""),IF('Prioritized Approach Milestones'!B89=1,"ERROR 2","N/A"),"CORRECT")</f>
        <v>CORRECT</v>
      </c>
      <c r="AC89" s="59" t="str">
        <f>IF(AND('Prioritized Approach Milestones'!C89="No",'Prioritized Approach Milestones'!F89=""),IF('Prioritized Approach Milestones'!B89=2,"ERROR 2","N/A"),"CORRECT")</f>
        <v>CORRECT</v>
      </c>
      <c r="AD89" s="59" t="str">
        <f>IF(AND('Prioritized Approach Milestones'!C89="No",'Prioritized Approach Milestones'!F89=""),IF('Prioritized Approach Milestones'!B89=3,"ERROR 2","N/A"),"CORRECT")</f>
        <v>CORRECT</v>
      </c>
      <c r="AE89" s="59" t="str">
        <f>IF(AND('Prioritized Approach Milestones'!C89="No",'Prioritized Approach Milestones'!F89=""),IF('Prioritized Approach Milestones'!B89=4,"ERROR 2","N/A"),"CORRECT")</f>
        <v>CORRECT</v>
      </c>
      <c r="AF89" s="59" t="str">
        <f>IF(AND('Prioritized Approach Milestones'!C89="No",'Prioritized Approach Milestones'!F89=""),IF('Prioritized Approach Milestones'!B89=5,"ERROR 2","N/A"),"CORRECT")</f>
        <v>CORRECT</v>
      </c>
      <c r="AG89" s="68" t="str">
        <f>IF(AND('Prioritized Approach Milestones'!C89="No",'Prioritized Approach Milestones'!F89=""),IF('Prioritized Approach Milestones'!B89=6,"ERROR 2","N/A"),"CORRECT")</f>
        <v>CORRECT</v>
      </c>
    </row>
    <row r="90" spans="1:33">
      <c r="A90" s="74">
        <f>COUNTIFS('Prioritized Approach Milestones'!B90,"1",'Prioritized Approach Milestones'!C90,"yes")</f>
        <v>0</v>
      </c>
      <c r="B90" s="79">
        <f>COUNTIFS('Prioritized Approach Milestones'!B90,"2",'Prioritized Approach Milestones'!C90,"yes")</f>
        <v>0</v>
      </c>
      <c r="C90" s="75">
        <f>COUNTIFS('Prioritized Approach Milestones'!B90,"3",'Prioritized Approach Milestones'!C90,"yes")</f>
        <v>0</v>
      </c>
      <c r="D90" s="76">
        <f>COUNTIFS('Prioritized Approach Milestones'!B90,"4",'Prioritized Approach Milestones'!C90,"yes")</f>
        <v>0</v>
      </c>
      <c r="E90" s="77">
        <f>COUNTIFS('Prioritized Approach Milestones'!B90,"5",'Prioritized Approach Milestones'!C90,"yes")</f>
        <v>0</v>
      </c>
      <c r="F90" s="78">
        <f>COUNTIFS('Prioritized Approach Milestones'!B90,"6",'Prioritized Approach Milestones'!C90,"yes")</f>
        <v>0</v>
      </c>
      <c r="G90" s="234">
        <f t="shared" si="4"/>
        <v>0</v>
      </c>
      <c r="H90" s="145">
        <f>COUNTIFS('Prioritized Approach Milestones'!B90,"1",'Prioritized Approach Milestones'!C90,"N/A")</f>
        <v>0</v>
      </c>
      <c r="I90" s="145">
        <f>COUNTIFS('Prioritized Approach Milestones'!B90,"2",'Prioritized Approach Milestones'!C90,"N/A")</f>
        <v>0</v>
      </c>
      <c r="J90" s="145">
        <f>COUNTIFS('Prioritized Approach Milestones'!B90,"3",'Prioritized Approach Milestones'!C90,"N/A")</f>
        <v>0</v>
      </c>
      <c r="K90" s="145">
        <f>COUNTIFS('Prioritized Approach Milestones'!B90,"4",'Prioritized Approach Milestones'!C90,"N/A")</f>
        <v>0</v>
      </c>
      <c r="L90" s="145">
        <f>COUNTIFS('Prioritized Approach Milestones'!B90,"5",'Prioritized Approach Milestones'!C90,"N/A")</f>
        <v>0</v>
      </c>
      <c r="M90" s="145">
        <f>COUNTIFS('Prioritized Approach Milestones'!B90,"6",'Prioritized Approach Milestones'!C90,"N/A")</f>
        <v>0</v>
      </c>
      <c r="N90">
        <f t="shared" si="3"/>
        <v>0</v>
      </c>
      <c r="O90" s="238"/>
      <c r="P90" s="65" t="str">
        <f>IF('Prioritized Approach Milestones'!$B90=1,'Prioritized Approach Milestones'!$F90,"")</f>
        <v/>
      </c>
      <c r="Q90" s="65" t="str">
        <f>IF('Prioritized Approach Milestones'!$B90=2,'Prioritized Approach Milestones'!$F90,"")</f>
        <v/>
      </c>
      <c r="R90" s="65" t="str">
        <f>IF('Prioritized Approach Milestones'!$B90=3,'Prioritized Approach Milestones'!$F90,"")</f>
        <v/>
      </c>
      <c r="S90" s="65" t="str">
        <f>IF('Prioritized Approach Milestones'!$B90=4,'Prioritized Approach Milestones'!$F90,"")</f>
        <v/>
      </c>
      <c r="T90" s="65" t="str">
        <f>IF('Prioritized Approach Milestones'!$B90=5,'Prioritized Approach Milestones'!$F90,"")</f>
        <v/>
      </c>
      <c r="U90" s="66">
        <f>IF('Prioritized Approach Milestones'!$B90=6,'Prioritized Approach Milestones'!$F90,"")</f>
        <v>0</v>
      </c>
      <c r="V90" s="67" t="str">
        <f>IF(AND('Prioritized Approach Milestones'!C90="Yes",'Prioritized Approach Milestones'!F90=""),"CORRECT",IF('Prioritized Approach Milestones'!C90="No","CORRECT",IF('Prioritized Approach Milestones'!B90=1,"ERROR 1","N/A")))</f>
        <v>N/A</v>
      </c>
      <c r="W90" s="67" t="str">
        <f>IF(AND('Prioritized Approach Milestones'!C90="Yes",'Prioritized Approach Milestones'!F90=""),"CORRECT",IF('Prioritized Approach Milestones'!C90="No","CORRECT",IF('Prioritized Approach Milestones'!B90=2,"ERROR 1","N/A")))</f>
        <v>N/A</v>
      </c>
      <c r="X90" s="67" t="str">
        <f>IF(AND('Prioritized Approach Milestones'!C90="Yes",'Prioritized Approach Milestones'!F90=""),"CORRECT",IF('Prioritized Approach Milestones'!C90="No","CORRECT",IF('Prioritized Approach Milestones'!B90=3,"ERROR 1","N/A")))</f>
        <v>N/A</v>
      </c>
      <c r="Y90" s="67" t="str">
        <f>IF(AND('Prioritized Approach Milestones'!C90="Yes",'Prioritized Approach Milestones'!F90=""),"CORRECT",IF('Prioritized Approach Milestones'!C90="No","CORRECT",IF('Prioritized Approach Milestones'!B90=4,"ERROR 1","N/A")))</f>
        <v>N/A</v>
      </c>
      <c r="Z90" s="67" t="str">
        <f>IF(AND('Prioritized Approach Milestones'!C90="Yes",'Prioritized Approach Milestones'!F90=""),"CORRECT",IF('Prioritized Approach Milestones'!C90="No","CORRECT",IF('Prioritized Approach Milestones'!B90=5,"ERROR 1","N/A")))</f>
        <v>N/A</v>
      </c>
      <c r="AA90" s="67" t="str">
        <f>IF(AND('Prioritized Approach Milestones'!C90="Yes",'Prioritized Approach Milestones'!F90=""),"CORRECT",IF('Prioritized Approach Milestones'!C90="No","CORRECT",IF('Prioritized Approach Milestones'!B90=6,"ERROR 1","N/A")))</f>
        <v>ERROR 1</v>
      </c>
      <c r="AB90" s="59" t="str">
        <f>IF(AND('Prioritized Approach Milestones'!C90="No",'Prioritized Approach Milestones'!F90=""),IF('Prioritized Approach Milestones'!B90=1,"ERROR 2","N/A"),"CORRECT")</f>
        <v>CORRECT</v>
      </c>
      <c r="AC90" s="59" t="str">
        <f>IF(AND('Prioritized Approach Milestones'!C90="No",'Prioritized Approach Milestones'!F90=""),IF('Prioritized Approach Milestones'!B90=2,"ERROR 2","N/A"),"CORRECT")</f>
        <v>CORRECT</v>
      </c>
      <c r="AD90" s="59" t="str">
        <f>IF(AND('Prioritized Approach Milestones'!C90="No",'Prioritized Approach Milestones'!F90=""),IF('Prioritized Approach Milestones'!B90=3,"ERROR 2","N/A"),"CORRECT")</f>
        <v>CORRECT</v>
      </c>
      <c r="AE90" s="59" t="str">
        <f>IF(AND('Prioritized Approach Milestones'!C90="No",'Prioritized Approach Milestones'!F90=""),IF('Prioritized Approach Milestones'!B90=4,"ERROR 2","N/A"),"CORRECT")</f>
        <v>CORRECT</v>
      </c>
      <c r="AF90" s="59" t="str">
        <f>IF(AND('Prioritized Approach Milestones'!C90="No",'Prioritized Approach Milestones'!F90=""),IF('Prioritized Approach Milestones'!B90=5,"ERROR 2","N/A"),"CORRECT")</f>
        <v>CORRECT</v>
      </c>
      <c r="AG90" s="68" t="str">
        <f>IF(AND('Prioritized Approach Milestones'!C90="No",'Prioritized Approach Milestones'!F90=""),IF('Prioritized Approach Milestones'!B90=6,"ERROR 2","N/A"),"CORRECT")</f>
        <v>CORRECT</v>
      </c>
    </row>
    <row r="91" spans="1:33">
      <c r="A91" s="74">
        <f>COUNTIFS('Prioritized Approach Milestones'!B91,"1",'Prioritized Approach Milestones'!C91,"yes")</f>
        <v>0</v>
      </c>
      <c r="B91" s="79">
        <f>COUNTIFS('Prioritized Approach Milestones'!B91,"2",'Prioritized Approach Milestones'!C91,"yes")</f>
        <v>0</v>
      </c>
      <c r="C91" s="75">
        <f>COUNTIFS('Prioritized Approach Milestones'!B91,"3",'Prioritized Approach Milestones'!C91,"yes")</f>
        <v>0</v>
      </c>
      <c r="D91" s="76">
        <f>COUNTIFS('Prioritized Approach Milestones'!B91,"4",'Prioritized Approach Milestones'!C91,"yes")</f>
        <v>0</v>
      </c>
      <c r="E91" s="77">
        <f>COUNTIFS('Prioritized Approach Milestones'!B91,"5",'Prioritized Approach Milestones'!C91,"yes")</f>
        <v>0</v>
      </c>
      <c r="F91" s="78">
        <f>COUNTIFS('Prioritized Approach Milestones'!B91,"6",'Prioritized Approach Milestones'!C91,"yes")</f>
        <v>0</v>
      </c>
      <c r="G91" s="234">
        <f t="shared" si="4"/>
        <v>0</v>
      </c>
      <c r="H91" s="145">
        <f>COUNTIFS('Prioritized Approach Milestones'!B91,"1",'Prioritized Approach Milestones'!C91,"N/A")</f>
        <v>0</v>
      </c>
      <c r="I91" s="145">
        <f>COUNTIFS('Prioritized Approach Milestones'!B91,"2",'Prioritized Approach Milestones'!C91,"N/A")</f>
        <v>0</v>
      </c>
      <c r="J91" s="145">
        <f>COUNTIFS('Prioritized Approach Milestones'!B91,"3",'Prioritized Approach Milestones'!C91,"N/A")</f>
        <v>0</v>
      </c>
      <c r="K91" s="145">
        <f>COUNTIFS('Prioritized Approach Milestones'!B91,"4",'Prioritized Approach Milestones'!C91,"N/A")</f>
        <v>0</v>
      </c>
      <c r="L91" s="145">
        <f>COUNTIFS('Prioritized Approach Milestones'!B91,"5",'Prioritized Approach Milestones'!C91,"N/A")</f>
        <v>0</v>
      </c>
      <c r="M91" s="145">
        <f>COUNTIFS('Prioritized Approach Milestones'!B91,"6",'Prioritized Approach Milestones'!C91,"N/A")</f>
        <v>0</v>
      </c>
      <c r="N91">
        <f t="shared" si="3"/>
        <v>0</v>
      </c>
      <c r="O91" s="238"/>
      <c r="P91" s="65" t="str">
        <f>IF('Prioritized Approach Milestones'!$B91=1,'Prioritized Approach Milestones'!$F91,"")</f>
        <v/>
      </c>
      <c r="Q91" s="65" t="str">
        <f>IF('Prioritized Approach Milestones'!$B91=2,'Prioritized Approach Milestones'!$F91,"")</f>
        <v/>
      </c>
      <c r="R91" s="65" t="str">
        <f>IF('Prioritized Approach Milestones'!$B91=3,'Prioritized Approach Milestones'!$F91,"")</f>
        <v/>
      </c>
      <c r="S91" s="65" t="str">
        <f>IF('Prioritized Approach Milestones'!$B91=4,'Prioritized Approach Milestones'!$F91,"")</f>
        <v/>
      </c>
      <c r="T91" s="65" t="str">
        <f>IF('Prioritized Approach Milestones'!$B91=5,'Prioritized Approach Milestones'!$F91,"")</f>
        <v/>
      </c>
      <c r="U91" s="66">
        <f>IF('Prioritized Approach Milestones'!$B91=6,'Prioritized Approach Milestones'!$F91,"")</f>
        <v>0</v>
      </c>
      <c r="V91" s="67" t="str">
        <f>IF(AND('Prioritized Approach Milestones'!C91="Yes",'Prioritized Approach Milestones'!F91=""),"CORRECT",IF('Prioritized Approach Milestones'!C91="No","CORRECT",IF('Prioritized Approach Milestones'!B91=1,"ERROR 1","N/A")))</f>
        <v>N/A</v>
      </c>
      <c r="W91" s="67" t="str">
        <f>IF(AND('Prioritized Approach Milestones'!C91="Yes",'Prioritized Approach Milestones'!F91=""),"CORRECT",IF('Prioritized Approach Milestones'!C91="No","CORRECT",IF('Prioritized Approach Milestones'!B91=2,"ERROR 1","N/A")))</f>
        <v>N/A</v>
      </c>
      <c r="X91" s="67" t="str">
        <f>IF(AND('Prioritized Approach Milestones'!C91="Yes",'Prioritized Approach Milestones'!F91=""),"CORRECT",IF('Prioritized Approach Milestones'!C91="No","CORRECT",IF('Prioritized Approach Milestones'!B91=3,"ERROR 1","N/A")))</f>
        <v>N/A</v>
      </c>
      <c r="Y91" s="67" t="str">
        <f>IF(AND('Prioritized Approach Milestones'!C91="Yes",'Prioritized Approach Milestones'!F91=""),"CORRECT",IF('Prioritized Approach Milestones'!C91="No","CORRECT",IF('Prioritized Approach Milestones'!B91=4,"ERROR 1","N/A")))</f>
        <v>N/A</v>
      </c>
      <c r="Z91" s="67" t="str">
        <f>IF(AND('Prioritized Approach Milestones'!C91="Yes",'Prioritized Approach Milestones'!F91=""),"CORRECT",IF('Prioritized Approach Milestones'!C91="No","CORRECT",IF('Prioritized Approach Milestones'!B91=5,"ERROR 1","N/A")))</f>
        <v>N/A</v>
      </c>
      <c r="AA91" s="67" t="str">
        <f>IF(AND('Prioritized Approach Milestones'!C91="Yes",'Prioritized Approach Milestones'!F91=""),"CORRECT",IF('Prioritized Approach Milestones'!C91="No","CORRECT",IF('Prioritized Approach Milestones'!B91=6,"ERROR 1","N/A")))</f>
        <v>ERROR 1</v>
      </c>
      <c r="AB91" s="59" t="str">
        <f>IF(AND('Prioritized Approach Milestones'!C91="No",'Prioritized Approach Milestones'!F91=""),IF('Prioritized Approach Milestones'!B91=1,"ERROR 2","N/A"),"CORRECT")</f>
        <v>CORRECT</v>
      </c>
      <c r="AC91" s="59" t="str">
        <f>IF(AND('Prioritized Approach Milestones'!C91="No",'Prioritized Approach Milestones'!F91=""),IF('Prioritized Approach Milestones'!B91=2,"ERROR 2","N/A"),"CORRECT")</f>
        <v>CORRECT</v>
      </c>
      <c r="AD91" s="59" t="str">
        <f>IF(AND('Prioritized Approach Milestones'!C91="No",'Prioritized Approach Milestones'!F91=""),IF('Prioritized Approach Milestones'!B91=3,"ERROR 2","N/A"),"CORRECT")</f>
        <v>CORRECT</v>
      </c>
      <c r="AE91" s="59" t="str">
        <f>IF(AND('Prioritized Approach Milestones'!C91="No",'Prioritized Approach Milestones'!F91=""),IF('Prioritized Approach Milestones'!B91=4,"ERROR 2","N/A"),"CORRECT")</f>
        <v>CORRECT</v>
      </c>
      <c r="AF91" s="59" t="str">
        <f>IF(AND('Prioritized Approach Milestones'!C91="No",'Prioritized Approach Milestones'!F91=""),IF('Prioritized Approach Milestones'!B91=5,"ERROR 2","N/A"),"CORRECT")</f>
        <v>CORRECT</v>
      </c>
      <c r="AG91" s="68" t="str">
        <f>IF(AND('Prioritized Approach Milestones'!C91="No",'Prioritized Approach Milestones'!F91=""),IF('Prioritized Approach Milestones'!B91=6,"ERROR 2","N/A"),"CORRECT")</f>
        <v>CORRECT</v>
      </c>
    </row>
    <row r="92" spans="1:33">
      <c r="A92" s="74">
        <f>COUNTIFS('Prioritized Approach Milestones'!B92,"1",'Prioritized Approach Milestones'!C92,"yes")</f>
        <v>0</v>
      </c>
      <c r="B92" s="79">
        <f>COUNTIFS('Prioritized Approach Milestones'!B92,"2",'Prioritized Approach Milestones'!C92,"yes")</f>
        <v>0</v>
      </c>
      <c r="C92" s="75">
        <f>COUNTIFS('Prioritized Approach Milestones'!B92,"3",'Prioritized Approach Milestones'!C92,"yes")</f>
        <v>0</v>
      </c>
      <c r="D92" s="76">
        <f>COUNTIFS('Prioritized Approach Milestones'!B92,"4",'Prioritized Approach Milestones'!C92,"yes")</f>
        <v>0</v>
      </c>
      <c r="E92" s="77">
        <f>COUNTIFS('Prioritized Approach Milestones'!B92,"5",'Prioritized Approach Milestones'!C92,"yes")</f>
        <v>0</v>
      </c>
      <c r="F92" s="78">
        <f>COUNTIFS('Prioritized Approach Milestones'!B92,"6",'Prioritized Approach Milestones'!C92,"yes")</f>
        <v>0</v>
      </c>
      <c r="G92" s="234">
        <f t="shared" si="4"/>
        <v>0</v>
      </c>
      <c r="H92" s="145">
        <f>COUNTIFS('Prioritized Approach Milestones'!B92,"1",'Prioritized Approach Milestones'!C92,"N/A")</f>
        <v>0</v>
      </c>
      <c r="I92" s="145">
        <f>COUNTIFS('Prioritized Approach Milestones'!B92,"2",'Prioritized Approach Milestones'!C92,"N/A")</f>
        <v>0</v>
      </c>
      <c r="J92" s="145">
        <f>COUNTIFS('Prioritized Approach Milestones'!B92,"3",'Prioritized Approach Milestones'!C92,"N/A")</f>
        <v>0</v>
      </c>
      <c r="K92" s="145">
        <f>COUNTIFS('Prioritized Approach Milestones'!B92,"4",'Prioritized Approach Milestones'!C92,"N/A")</f>
        <v>0</v>
      </c>
      <c r="L92" s="145">
        <f>COUNTIFS('Prioritized Approach Milestones'!B92,"5",'Prioritized Approach Milestones'!C92,"N/A")</f>
        <v>0</v>
      </c>
      <c r="M92" s="145">
        <f>COUNTIFS('Prioritized Approach Milestones'!B92,"6",'Prioritized Approach Milestones'!C92,"N/A")</f>
        <v>0</v>
      </c>
      <c r="N92">
        <f t="shared" si="3"/>
        <v>0</v>
      </c>
      <c r="O92" s="238"/>
      <c r="P92" s="65" t="str">
        <f>IF('Prioritized Approach Milestones'!$B92=1,'Prioritized Approach Milestones'!$F92,"")</f>
        <v/>
      </c>
      <c r="Q92" s="65" t="str">
        <f>IF('Prioritized Approach Milestones'!$B92=2,'Prioritized Approach Milestones'!$F92,"")</f>
        <v/>
      </c>
      <c r="R92" s="65">
        <f>IF('Prioritized Approach Milestones'!$B92=3,'Prioritized Approach Milestones'!$F92,"")</f>
        <v>0</v>
      </c>
      <c r="S92" s="65" t="str">
        <f>IF('Prioritized Approach Milestones'!$B92=4,'Prioritized Approach Milestones'!$F92,"")</f>
        <v/>
      </c>
      <c r="T92" s="65" t="str">
        <f>IF('Prioritized Approach Milestones'!$B92=5,'Prioritized Approach Milestones'!$F92,"")</f>
        <v/>
      </c>
      <c r="U92" s="66" t="str">
        <f>IF('Prioritized Approach Milestones'!$B92=6,'Prioritized Approach Milestones'!$F92,"")</f>
        <v/>
      </c>
      <c r="V92" s="67" t="str">
        <f>IF(AND('Prioritized Approach Milestones'!C92="Yes",'Prioritized Approach Milestones'!F92=""),"CORRECT",IF('Prioritized Approach Milestones'!C92="No","CORRECT",IF('Prioritized Approach Milestones'!B92=1,"ERROR 1","N/A")))</f>
        <v>N/A</v>
      </c>
      <c r="W92" s="67" t="str">
        <f>IF(AND('Prioritized Approach Milestones'!C92="Yes",'Prioritized Approach Milestones'!F92=""),"CORRECT",IF('Prioritized Approach Milestones'!C92="No","CORRECT",IF('Prioritized Approach Milestones'!B92=2,"ERROR 1","N/A")))</f>
        <v>N/A</v>
      </c>
      <c r="X92" s="67" t="str">
        <f>IF(AND('Prioritized Approach Milestones'!C92="Yes",'Prioritized Approach Milestones'!F92=""),"CORRECT",IF('Prioritized Approach Milestones'!C92="No","CORRECT",IF('Prioritized Approach Milestones'!B92=3,"ERROR 1","N/A")))</f>
        <v>ERROR 1</v>
      </c>
      <c r="Y92" s="67" t="str">
        <f>IF(AND('Prioritized Approach Milestones'!C92="Yes",'Prioritized Approach Milestones'!F92=""),"CORRECT",IF('Prioritized Approach Milestones'!C92="No","CORRECT",IF('Prioritized Approach Milestones'!B92=4,"ERROR 1","N/A")))</f>
        <v>N/A</v>
      </c>
      <c r="Z92" s="67" t="str">
        <f>IF(AND('Prioritized Approach Milestones'!C92="Yes",'Prioritized Approach Milestones'!F92=""),"CORRECT",IF('Prioritized Approach Milestones'!C92="No","CORRECT",IF('Prioritized Approach Milestones'!B92=5,"ERROR 1","N/A")))</f>
        <v>N/A</v>
      </c>
      <c r="AA92" s="67" t="str">
        <f>IF(AND('Prioritized Approach Milestones'!C92="Yes",'Prioritized Approach Milestones'!F92=""),"CORRECT",IF('Prioritized Approach Milestones'!C92="No","CORRECT",IF('Prioritized Approach Milestones'!B92=6,"ERROR 1","N/A")))</f>
        <v>N/A</v>
      </c>
      <c r="AB92" s="59" t="str">
        <f>IF(AND('Prioritized Approach Milestones'!C92="No",'Prioritized Approach Milestones'!F92=""),IF('Prioritized Approach Milestones'!B92=1,"ERROR 2","N/A"),"CORRECT")</f>
        <v>CORRECT</v>
      </c>
      <c r="AC92" s="59" t="str">
        <f>IF(AND('Prioritized Approach Milestones'!C92="No",'Prioritized Approach Milestones'!F92=""),IF('Prioritized Approach Milestones'!B92=2,"ERROR 2","N/A"),"CORRECT")</f>
        <v>CORRECT</v>
      </c>
      <c r="AD92" s="59" t="str">
        <f>IF(AND('Prioritized Approach Milestones'!C92="No",'Prioritized Approach Milestones'!F92=""),IF('Prioritized Approach Milestones'!B92=3,"ERROR 2","N/A"),"CORRECT")</f>
        <v>CORRECT</v>
      </c>
      <c r="AE92" s="59" t="str">
        <f>IF(AND('Prioritized Approach Milestones'!C92="No",'Prioritized Approach Milestones'!F92=""),IF('Prioritized Approach Milestones'!B92=4,"ERROR 2","N/A"),"CORRECT")</f>
        <v>CORRECT</v>
      </c>
      <c r="AF92" s="59" t="str">
        <f>IF(AND('Prioritized Approach Milestones'!C92="No",'Prioritized Approach Milestones'!F92=""),IF('Prioritized Approach Milestones'!B92=5,"ERROR 2","N/A"),"CORRECT")</f>
        <v>CORRECT</v>
      </c>
      <c r="AG92" s="68" t="str">
        <f>IF(AND('Prioritized Approach Milestones'!C92="No",'Prioritized Approach Milestones'!F92=""),IF('Prioritized Approach Milestones'!B92=6,"ERROR 2","N/A"),"CORRECT")</f>
        <v>CORRECT</v>
      </c>
    </row>
    <row r="93" spans="1:33">
      <c r="A93" s="74">
        <f>COUNTIFS('Prioritized Approach Milestones'!B93,"1",'Prioritized Approach Milestones'!C93,"yes")</f>
        <v>0</v>
      </c>
      <c r="B93" s="79">
        <f>COUNTIFS('Prioritized Approach Milestones'!B93,"2",'Prioritized Approach Milestones'!C93,"yes")</f>
        <v>0</v>
      </c>
      <c r="C93" s="75">
        <f>COUNTIFS('Prioritized Approach Milestones'!B93,"3",'Prioritized Approach Milestones'!C93,"yes")</f>
        <v>0</v>
      </c>
      <c r="D93" s="76">
        <f>COUNTIFS('Prioritized Approach Milestones'!B93,"4",'Prioritized Approach Milestones'!C93,"yes")</f>
        <v>0</v>
      </c>
      <c r="E93" s="77">
        <f>COUNTIFS('Prioritized Approach Milestones'!B93,"5",'Prioritized Approach Milestones'!C93,"yes")</f>
        <v>0</v>
      </c>
      <c r="F93" s="78">
        <f>COUNTIFS('Prioritized Approach Milestones'!B93,"6",'Prioritized Approach Milestones'!C93,"yes")</f>
        <v>0</v>
      </c>
      <c r="G93" s="234">
        <f t="shared" si="4"/>
        <v>0</v>
      </c>
      <c r="H93" s="145">
        <f>COUNTIFS('Prioritized Approach Milestones'!B93,"1",'Prioritized Approach Milestones'!C93,"N/A")</f>
        <v>0</v>
      </c>
      <c r="I93" s="145">
        <f>COUNTIFS('Prioritized Approach Milestones'!B93,"2",'Prioritized Approach Milestones'!C93,"N/A")</f>
        <v>0</v>
      </c>
      <c r="J93" s="145">
        <f>COUNTIFS('Prioritized Approach Milestones'!B93,"3",'Prioritized Approach Milestones'!C93,"N/A")</f>
        <v>0</v>
      </c>
      <c r="K93" s="145">
        <f>COUNTIFS('Prioritized Approach Milestones'!B93,"4",'Prioritized Approach Milestones'!C93,"N/A")</f>
        <v>0</v>
      </c>
      <c r="L93" s="145">
        <f>COUNTIFS('Prioritized Approach Milestones'!B93,"5",'Prioritized Approach Milestones'!C93,"N/A")</f>
        <v>0</v>
      </c>
      <c r="M93" s="145">
        <f>COUNTIFS('Prioritized Approach Milestones'!B93,"6",'Prioritized Approach Milestones'!C93,"N/A")</f>
        <v>0</v>
      </c>
      <c r="N93">
        <f t="shared" si="3"/>
        <v>0</v>
      </c>
      <c r="O93" s="238"/>
      <c r="P93" s="65" t="str">
        <f>IF('Prioritized Approach Milestones'!$B93=1,'Prioritized Approach Milestones'!$F93,"")</f>
        <v/>
      </c>
      <c r="Q93" s="65" t="str">
        <f>IF('Prioritized Approach Milestones'!$B93=2,'Prioritized Approach Milestones'!$F93,"")</f>
        <v/>
      </c>
      <c r="R93" s="65" t="str">
        <f>IF('Prioritized Approach Milestones'!$B93=3,'Prioritized Approach Milestones'!$F93,"")</f>
        <v/>
      </c>
      <c r="S93" s="65" t="str">
        <f>IF('Prioritized Approach Milestones'!$B93=4,'Prioritized Approach Milestones'!$F93,"")</f>
        <v/>
      </c>
      <c r="T93" s="65" t="str">
        <f>IF('Prioritized Approach Milestones'!$B93=5,'Prioritized Approach Milestones'!$F93,"")</f>
        <v/>
      </c>
      <c r="U93" s="66" t="str">
        <f>IF('Prioritized Approach Milestones'!$B93=6,'Prioritized Approach Milestones'!$F93,"")</f>
        <v/>
      </c>
      <c r="V93" s="67" t="str">
        <f>IF(AND('Prioritized Approach Milestones'!C93="Yes",'Prioritized Approach Milestones'!F93=""),"CORRECT",IF('Prioritized Approach Milestones'!C93="No","CORRECT",IF('Prioritized Approach Milestones'!B93=1,"ERROR 1","N/A")))</f>
        <v>N/A</v>
      </c>
      <c r="W93" s="67" t="str">
        <f>IF(AND('Prioritized Approach Milestones'!C93="Yes",'Prioritized Approach Milestones'!F93=""),"CORRECT",IF('Prioritized Approach Milestones'!C93="No","CORRECT",IF('Prioritized Approach Milestones'!B93=2,"ERROR 1","N/A")))</f>
        <v>N/A</v>
      </c>
      <c r="X93" s="67" t="str">
        <f>IF(AND('Prioritized Approach Milestones'!C93="Yes",'Prioritized Approach Milestones'!F93=""),"CORRECT",IF('Prioritized Approach Milestones'!C93="No","CORRECT",IF('Prioritized Approach Milestones'!B93=3,"ERROR 1","N/A")))</f>
        <v>N/A</v>
      </c>
      <c r="Y93" s="67" t="str">
        <f>IF(AND('Prioritized Approach Milestones'!C93="Yes",'Prioritized Approach Milestones'!F93=""),"CORRECT",IF('Prioritized Approach Milestones'!C93="No","CORRECT",IF('Prioritized Approach Milestones'!B93=4,"ERROR 1","N/A")))</f>
        <v>N/A</v>
      </c>
      <c r="Z93" s="67" t="str">
        <f>IF(AND('Prioritized Approach Milestones'!C93="Yes",'Prioritized Approach Milestones'!F93=""),"CORRECT",IF('Prioritized Approach Milestones'!C93="No","CORRECT",IF('Prioritized Approach Milestones'!B93=5,"ERROR 1","N/A")))</f>
        <v>N/A</v>
      </c>
      <c r="AA93" s="67" t="str">
        <f>IF(AND('Prioritized Approach Milestones'!C93="Yes",'Prioritized Approach Milestones'!F93=""),"CORRECT",IF('Prioritized Approach Milestones'!C93="No","CORRECT",IF('Prioritized Approach Milestones'!B93=6,"ERROR 1","N/A")))</f>
        <v>N/A</v>
      </c>
      <c r="AB93" s="59" t="str">
        <f>IF(AND('Prioritized Approach Milestones'!C93="No",'Prioritized Approach Milestones'!F93=""),IF('Prioritized Approach Milestones'!B93=1,"ERROR 2","N/A"),"CORRECT")</f>
        <v>CORRECT</v>
      </c>
      <c r="AC93" s="59" t="str">
        <f>IF(AND('Prioritized Approach Milestones'!C93="No",'Prioritized Approach Milestones'!F93=""),IF('Prioritized Approach Milestones'!B93=2,"ERROR 2","N/A"),"CORRECT")</f>
        <v>CORRECT</v>
      </c>
      <c r="AD93" s="59" t="str">
        <f>IF(AND('Prioritized Approach Milestones'!C93="No",'Prioritized Approach Milestones'!F93=""),IF('Prioritized Approach Milestones'!B93=3,"ERROR 2","N/A"),"CORRECT")</f>
        <v>CORRECT</v>
      </c>
      <c r="AE93" s="59" t="str">
        <f>IF(AND('Prioritized Approach Milestones'!C93="No",'Prioritized Approach Milestones'!F93=""),IF('Prioritized Approach Milestones'!B93=4,"ERROR 2","N/A"),"CORRECT")</f>
        <v>CORRECT</v>
      </c>
      <c r="AF93" s="59" t="str">
        <f>IF(AND('Prioritized Approach Milestones'!C93="No",'Prioritized Approach Milestones'!F93=""),IF('Prioritized Approach Milestones'!B93=5,"ERROR 2","N/A"),"CORRECT")</f>
        <v>CORRECT</v>
      </c>
      <c r="AG93" s="68" t="str">
        <f>IF(AND('Prioritized Approach Milestones'!C93="No",'Prioritized Approach Milestones'!F93=""),IF('Prioritized Approach Milestones'!B93=6,"ERROR 2","N/A"),"CORRECT")</f>
        <v>CORRECT</v>
      </c>
    </row>
    <row r="94" spans="1:33">
      <c r="A94" s="74">
        <f>COUNTIFS('Prioritized Approach Milestones'!B94,"1",'Prioritized Approach Milestones'!C94,"yes")</f>
        <v>0</v>
      </c>
      <c r="B94" s="79">
        <f>COUNTIFS('Prioritized Approach Milestones'!B94,"2",'Prioritized Approach Milestones'!C94,"yes")</f>
        <v>0</v>
      </c>
      <c r="C94" s="75">
        <f>COUNTIFS('Prioritized Approach Milestones'!B94,"3",'Prioritized Approach Milestones'!C94,"yes")</f>
        <v>0</v>
      </c>
      <c r="D94" s="76">
        <f>COUNTIFS('Prioritized Approach Milestones'!B94,"4",'Prioritized Approach Milestones'!C94,"yes")</f>
        <v>0</v>
      </c>
      <c r="E94" s="77">
        <f>COUNTIFS('Prioritized Approach Milestones'!B94,"5",'Prioritized Approach Milestones'!C94,"yes")</f>
        <v>0</v>
      </c>
      <c r="F94" s="78">
        <f>COUNTIFS('Prioritized Approach Milestones'!B94,"6",'Prioritized Approach Milestones'!C94,"yes")</f>
        <v>0</v>
      </c>
      <c r="G94" s="234">
        <f t="shared" si="4"/>
        <v>0</v>
      </c>
      <c r="H94" s="145">
        <f>COUNTIFS('Prioritized Approach Milestones'!B94,"1",'Prioritized Approach Milestones'!C94,"N/A")</f>
        <v>0</v>
      </c>
      <c r="I94" s="145">
        <f>COUNTIFS('Prioritized Approach Milestones'!B94,"2",'Prioritized Approach Milestones'!C94,"N/A")</f>
        <v>0</v>
      </c>
      <c r="J94" s="145">
        <f>COUNTIFS('Prioritized Approach Milestones'!B94,"3",'Prioritized Approach Milestones'!C94,"N/A")</f>
        <v>0</v>
      </c>
      <c r="K94" s="145">
        <f>COUNTIFS('Prioritized Approach Milestones'!B94,"4",'Prioritized Approach Milestones'!C94,"N/A")</f>
        <v>0</v>
      </c>
      <c r="L94" s="145">
        <f>COUNTIFS('Prioritized Approach Milestones'!B94,"5",'Prioritized Approach Milestones'!C94,"N/A")</f>
        <v>0</v>
      </c>
      <c r="M94" s="145">
        <f>COUNTIFS('Prioritized Approach Milestones'!B94,"6",'Prioritized Approach Milestones'!C94,"N/A")</f>
        <v>0</v>
      </c>
      <c r="N94">
        <f t="shared" si="3"/>
        <v>0</v>
      </c>
      <c r="O94" s="238"/>
      <c r="P94" s="65" t="str">
        <f>IF('Prioritized Approach Milestones'!$B94=1,'Prioritized Approach Milestones'!$F94,"")</f>
        <v/>
      </c>
      <c r="Q94" s="65" t="str">
        <f>IF('Prioritized Approach Milestones'!$B94=2,'Prioritized Approach Milestones'!$F94,"")</f>
        <v/>
      </c>
      <c r="R94" s="65">
        <f>IF('Prioritized Approach Milestones'!$B94=3,'Prioritized Approach Milestones'!$F94,"")</f>
        <v>0</v>
      </c>
      <c r="S94" s="65" t="str">
        <f>IF('Prioritized Approach Milestones'!$B94=4,'Prioritized Approach Milestones'!$F94,"")</f>
        <v/>
      </c>
      <c r="T94" s="65" t="str">
        <f>IF('Prioritized Approach Milestones'!$B94=5,'Prioritized Approach Milestones'!$F94,"")</f>
        <v/>
      </c>
      <c r="U94" s="66" t="str">
        <f>IF('Prioritized Approach Milestones'!$B94=6,'Prioritized Approach Milestones'!$F94,"")</f>
        <v/>
      </c>
      <c r="V94" s="67" t="str">
        <f>IF(AND('Prioritized Approach Milestones'!C94="Yes",'Prioritized Approach Milestones'!F94=""),"CORRECT",IF('Prioritized Approach Milestones'!C94="No","CORRECT",IF('Prioritized Approach Milestones'!B94=1,"ERROR 1","N/A")))</f>
        <v>N/A</v>
      </c>
      <c r="W94" s="67" t="str">
        <f>IF(AND('Prioritized Approach Milestones'!C94="Yes",'Prioritized Approach Milestones'!F94=""),"CORRECT",IF('Prioritized Approach Milestones'!C94="No","CORRECT",IF('Prioritized Approach Milestones'!B94=2,"ERROR 1","N/A")))</f>
        <v>N/A</v>
      </c>
      <c r="X94" s="67" t="str">
        <f>IF(AND('Prioritized Approach Milestones'!C94="Yes",'Prioritized Approach Milestones'!F94=""),"CORRECT",IF('Prioritized Approach Milestones'!C94="No","CORRECT",IF('Prioritized Approach Milestones'!B94=3,"ERROR 1","N/A")))</f>
        <v>ERROR 1</v>
      </c>
      <c r="Y94" s="67" t="str">
        <f>IF(AND('Prioritized Approach Milestones'!C94="Yes",'Prioritized Approach Milestones'!F94=""),"CORRECT",IF('Prioritized Approach Milestones'!C94="No","CORRECT",IF('Prioritized Approach Milestones'!B94=4,"ERROR 1","N/A")))</f>
        <v>N/A</v>
      </c>
      <c r="Z94" s="67" t="str">
        <f>IF(AND('Prioritized Approach Milestones'!C94="Yes",'Prioritized Approach Milestones'!F94=""),"CORRECT",IF('Prioritized Approach Milestones'!C94="No","CORRECT",IF('Prioritized Approach Milestones'!B94=5,"ERROR 1","N/A")))</f>
        <v>N/A</v>
      </c>
      <c r="AA94" s="67" t="str">
        <f>IF(AND('Prioritized Approach Milestones'!C94="Yes",'Prioritized Approach Milestones'!F94=""),"CORRECT",IF('Prioritized Approach Milestones'!C94="No","CORRECT",IF('Prioritized Approach Milestones'!B94=6,"ERROR 1","N/A")))</f>
        <v>N/A</v>
      </c>
      <c r="AB94" s="59" t="str">
        <f>IF(AND('Prioritized Approach Milestones'!C94="No",'Prioritized Approach Milestones'!F94=""),IF('Prioritized Approach Milestones'!B94=1,"ERROR 2","N/A"),"CORRECT")</f>
        <v>CORRECT</v>
      </c>
      <c r="AC94" s="59" t="str">
        <f>IF(AND('Prioritized Approach Milestones'!C94="No",'Prioritized Approach Milestones'!F94=""),IF('Prioritized Approach Milestones'!B94=2,"ERROR 2","N/A"),"CORRECT")</f>
        <v>CORRECT</v>
      </c>
      <c r="AD94" s="59" t="str">
        <f>IF(AND('Prioritized Approach Milestones'!C94="No",'Prioritized Approach Milestones'!F94=""),IF('Prioritized Approach Milestones'!B94=3,"ERROR 2","N/A"),"CORRECT")</f>
        <v>CORRECT</v>
      </c>
      <c r="AE94" s="59" t="str">
        <f>IF(AND('Prioritized Approach Milestones'!C94="No",'Prioritized Approach Milestones'!F94=""),IF('Prioritized Approach Milestones'!B94=4,"ERROR 2","N/A"),"CORRECT")</f>
        <v>CORRECT</v>
      </c>
      <c r="AF94" s="59" t="str">
        <f>IF(AND('Prioritized Approach Milestones'!C94="No",'Prioritized Approach Milestones'!F94=""),IF('Prioritized Approach Milestones'!B94=5,"ERROR 2","N/A"),"CORRECT")</f>
        <v>CORRECT</v>
      </c>
      <c r="AG94" s="68" t="str">
        <f>IF(AND('Prioritized Approach Milestones'!C94="No",'Prioritized Approach Milestones'!F94=""),IF('Prioritized Approach Milestones'!B94=6,"ERROR 2","N/A"),"CORRECT")</f>
        <v>CORRECT</v>
      </c>
    </row>
    <row r="95" spans="1:33">
      <c r="A95" s="74">
        <f>COUNTIFS('Prioritized Approach Milestones'!B95,"1",'Prioritized Approach Milestones'!C95,"yes")</f>
        <v>0</v>
      </c>
      <c r="B95" s="79">
        <f>COUNTIFS('Prioritized Approach Milestones'!B95,"2",'Prioritized Approach Milestones'!C95,"yes")</f>
        <v>0</v>
      </c>
      <c r="C95" s="75">
        <f>COUNTIFS('Prioritized Approach Milestones'!B95,"3",'Prioritized Approach Milestones'!C95,"yes")</f>
        <v>0</v>
      </c>
      <c r="D95" s="76">
        <f>COUNTIFS('Prioritized Approach Milestones'!B95,"4",'Prioritized Approach Milestones'!C95,"yes")</f>
        <v>0</v>
      </c>
      <c r="E95" s="77">
        <f>COUNTIFS('Prioritized Approach Milestones'!B95,"5",'Prioritized Approach Milestones'!C95,"yes")</f>
        <v>0</v>
      </c>
      <c r="F95" s="78">
        <f>COUNTIFS('Prioritized Approach Milestones'!B95,"6",'Prioritized Approach Milestones'!C95,"yes")</f>
        <v>0</v>
      </c>
      <c r="G95" s="234">
        <f t="shared" si="4"/>
        <v>0</v>
      </c>
      <c r="H95" s="145">
        <f>COUNTIFS('Prioritized Approach Milestones'!B95,"1",'Prioritized Approach Milestones'!C95,"N/A")</f>
        <v>0</v>
      </c>
      <c r="I95" s="145">
        <f>COUNTIFS('Prioritized Approach Milestones'!B95,"2",'Prioritized Approach Milestones'!C95,"N/A")</f>
        <v>0</v>
      </c>
      <c r="J95" s="145">
        <f>COUNTIFS('Prioritized Approach Milestones'!B95,"3",'Prioritized Approach Milestones'!C95,"N/A")</f>
        <v>0</v>
      </c>
      <c r="K95" s="145">
        <f>COUNTIFS('Prioritized Approach Milestones'!B95,"4",'Prioritized Approach Milestones'!C95,"N/A")</f>
        <v>0</v>
      </c>
      <c r="L95" s="145">
        <f>COUNTIFS('Prioritized Approach Milestones'!B95,"5",'Prioritized Approach Milestones'!C95,"N/A")</f>
        <v>0</v>
      </c>
      <c r="M95" s="145">
        <f>COUNTIFS('Prioritized Approach Milestones'!B95,"6",'Prioritized Approach Milestones'!C95,"N/A")</f>
        <v>0</v>
      </c>
      <c r="N95">
        <f t="shared" si="3"/>
        <v>0</v>
      </c>
      <c r="O95" s="238"/>
      <c r="P95" s="65" t="str">
        <f>IF('Prioritized Approach Milestones'!$B95=1,'Prioritized Approach Milestones'!$F95,"")</f>
        <v/>
      </c>
      <c r="Q95" s="65" t="str">
        <f>IF('Prioritized Approach Milestones'!$B95=2,'Prioritized Approach Milestones'!$F95,"")</f>
        <v/>
      </c>
      <c r="R95" s="65">
        <f>IF('Prioritized Approach Milestones'!$B95=3,'Prioritized Approach Milestones'!$F95,"")</f>
        <v>0</v>
      </c>
      <c r="S95" s="65" t="str">
        <f>IF('Prioritized Approach Milestones'!$B95=4,'Prioritized Approach Milestones'!$F95,"")</f>
        <v/>
      </c>
      <c r="T95" s="65" t="str">
        <f>IF('Prioritized Approach Milestones'!$B95=5,'Prioritized Approach Milestones'!$F95,"")</f>
        <v/>
      </c>
      <c r="U95" s="66" t="str">
        <f>IF('Prioritized Approach Milestones'!$B95=6,'Prioritized Approach Milestones'!$F95,"")</f>
        <v/>
      </c>
      <c r="V95" s="67" t="str">
        <f>IF(AND('Prioritized Approach Milestones'!C95="Yes",'Prioritized Approach Milestones'!F95=""),"CORRECT",IF('Prioritized Approach Milestones'!C95="No","CORRECT",IF('Prioritized Approach Milestones'!B95=1,"ERROR 1","N/A")))</f>
        <v>N/A</v>
      </c>
      <c r="W95" s="67" t="str">
        <f>IF(AND('Prioritized Approach Milestones'!C95="Yes",'Prioritized Approach Milestones'!F95=""),"CORRECT",IF('Prioritized Approach Milestones'!C95="No","CORRECT",IF('Prioritized Approach Milestones'!B95=2,"ERROR 1","N/A")))</f>
        <v>N/A</v>
      </c>
      <c r="X95" s="67" t="str">
        <f>IF(AND('Prioritized Approach Milestones'!C95="Yes",'Prioritized Approach Milestones'!F95=""),"CORRECT",IF('Prioritized Approach Milestones'!C95="No","CORRECT",IF('Prioritized Approach Milestones'!B95=3,"ERROR 1","N/A")))</f>
        <v>ERROR 1</v>
      </c>
      <c r="Y95" s="67" t="str">
        <f>IF(AND('Prioritized Approach Milestones'!C95="Yes",'Prioritized Approach Milestones'!F95=""),"CORRECT",IF('Prioritized Approach Milestones'!C95="No","CORRECT",IF('Prioritized Approach Milestones'!B95=4,"ERROR 1","N/A")))</f>
        <v>N/A</v>
      </c>
      <c r="Z95" s="67" t="str">
        <f>IF(AND('Prioritized Approach Milestones'!C95="Yes",'Prioritized Approach Milestones'!F95=""),"CORRECT",IF('Prioritized Approach Milestones'!C95="No","CORRECT",IF('Prioritized Approach Milestones'!B95=5,"ERROR 1","N/A")))</f>
        <v>N/A</v>
      </c>
      <c r="AA95" s="67" t="str">
        <f>IF(AND('Prioritized Approach Milestones'!C95="Yes",'Prioritized Approach Milestones'!F95=""),"CORRECT",IF('Prioritized Approach Milestones'!C95="No","CORRECT",IF('Prioritized Approach Milestones'!B95=6,"ERROR 1","N/A")))</f>
        <v>N/A</v>
      </c>
      <c r="AB95" s="59" t="str">
        <f>IF(AND('Prioritized Approach Milestones'!C95="No",'Prioritized Approach Milestones'!F95=""),IF('Prioritized Approach Milestones'!B95=1,"ERROR 2","N/A"),"CORRECT")</f>
        <v>CORRECT</v>
      </c>
      <c r="AC95" s="59" t="str">
        <f>IF(AND('Prioritized Approach Milestones'!C95="No",'Prioritized Approach Milestones'!F95=""),IF('Prioritized Approach Milestones'!B95=2,"ERROR 2","N/A"),"CORRECT")</f>
        <v>CORRECT</v>
      </c>
      <c r="AD95" s="59" t="str">
        <f>IF(AND('Prioritized Approach Milestones'!C95="No",'Prioritized Approach Milestones'!F95=""),IF('Prioritized Approach Milestones'!B95=3,"ERROR 2","N/A"),"CORRECT")</f>
        <v>CORRECT</v>
      </c>
      <c r="AE95" s="59" t="str">
        <f>IF(AND('Prioritized Approach Milestones'!C95="No",'Prioritized Approach Milestones'!F95=""),IF('Prioritized Approach Milestones'!B95=4,"ERROR 2","N/A"),"CORRECT")</f>
        <v>CORRECT</v>
      </c>
      <c r="AF95" s="59" t="str">
        <f>IF(AND('Prioritized Approach Milestones'!C95="No",'Prioritized Approach Milestones'!F95=""),IF('Prioritized Approach Milestones'!B95=5,"ERROR 2","N/A"),"CORRECT")</f>
        <v>CORRECT</v>
      </c>
      <c r="AG95" s="68" t="str">
        <f>IF(AND('Prioritized Approach Milestones'!C95="No",'Prioritized Approach Milestones'!F95=""),IF('Prioritized Approach Milestones'!B95=6,"ERROR 2","N/A"),"CORRECT")</f>
        <v>CORRECT</v>
      </c>
    </row>
    <row r="96" spans="1:33">
      <c r="A96" s="74">
        <f>COUNTIFS('Prioritized Approach Milestones'!B96,"1",'Prioritized Approach Milestones'!C96,"yes")</f>
        <v>0</v>
      </c>
      <c r="B96" s="79">
        <f>COUNTIFS('Prioritized Approach Milestones'!B96,"2",'Prioritized Approach Milestones'!C96,"yes")</f>
        <v>0</v>
      </c>
      <c r="C96" s="75">
        <f>COUNTIFS('Prioritized Approach Milestones'!B96,"3",'Prioritized Approach Milestones'!C96,"yes")</f>
        <v>0</v>
      </c>
      <c r="D96" s="76">
        <f>COUNTIFS('Prioritized Approach Milestones'!B96,"4",'Prioritized Approach Milestones'!C96,"yes")</f>
        <v>0</v>
      </c>
      <c r="E96" s="77">
        <f>COUNTIFS('Prioritized Approach Milestones'!B96,"5",'Prioritized Approach Milestones'!C96,"yes")</f>
        <v>0</v>
      </c>
      <c r="F96" s="78">
        <f>COUNTIFS('Prioritized Approach Milestones'!B96,"6",'Prioritized Approach Milestones'!C96,"yes")</f>
        <v>0</v>
      </c>
      <c r="G96" s="234">
        <f t="shared" si="4"/>
        <v>0</v>
      </c>
      <c r="H96" s="145">
        <f>COUNTIFS('Prioritized Approach Milestones'!B96,"1",'Prioritized Approach Milestones'!C96,"N/A")</f>
        <v>0</v>
      </c>
      <c r="I96" s="145">
        <f>COUNTIFS('Prioritized Approach Milestones'!B96,"2",'Prioritized Approach Milestones'!C96,"N/A")</f>
        <v>0</v>
      </c>
      <c r="J96" s="145">
        <f>COUNTIFS('Prioritized Approach Milestones'!B96,"3",'Prioritized Approach Milestones'!C96,"N/A")</f>
        <v>0</v>
      </c>
      <c r="K96" s="145">
        <f>COUNTIFS('Prioritized Approach Milestones'!B96,"4",'Prioritized Approach Milestones'!C96,"N/A")</f>
        <v>0</v>
      </c>
      <c r="L96" s="145">
        <f>COUNTIFS('Prioritized Approach Milestones'!B96,"5",'Prioritized Approach Milestones'!C96,"N/A")</f>
        <v>0</v>
      </c>
      <c r="M96" s="145">
        <f>COUNTIFS('Prioritized Approach Milestones'!B96,"6",'Prioritized Approach Milestones'!C96,"N/A")</f>
        <v>0</v>
      </c>
      <c r="N96">
        <f t="shared" si="3"/>
        <v>0</v>
      </c>
      <c r="O96" s="238"/>
      <c r="P96" s="65" t="str">
        <f>IF('Prioritized Approach Milestones'!$B96=1,'Prioritized Approach Milestones'!$F96,"")</f>
        <v/>
      </c>
      <c r="Q96" s="65" t="str">
        <f>IF('Prioritized Approach Milestones'!$B96=2,'Prioritized Approach Milestones'!$F96,"")</f>
        <v/>
      </c>
      <c r="R96" s="65">
        <f>IF('Prioritized Approach Milestones'!$B96=3,'Prioritized Approach Milestones'!$F96,"")</f>
        <v>0</v>
      </c>
      <c r="S96" s="65" t="str">
        <f>IF('Prioritized Approach Milestones'!$B96=4,'Prioritized Approach Milestones'!$F96,"")</f>
        <v/>
      </c>
      <c r="T96" s="65" t="str">
        <f>IF('Prioritized Approach Milestones'!$B96=5,'Prioritized Approach Milestones'!$F96,"")</f>
        <v/>
      </c>
      <c r="U96" s="66" t="str">
        <f>IF('Prioritized Approach Milestones'!$B96=6,'Prioritized Approach Milestones'!$F96,"")</f>
        <v/>
      </c>
      <c r="V96" s="67" t="str">
        <f>IF(AND('Prioritized Approach Milestones'!C96="Yes",'Prioritized Approach Milestones'!F96=""),"CORRECT",IF('Prioritized Approach Milestones'!C96="No","CORRECT",IF('Prioritized Approach Milestones'!B96=1,"ERROR 1","N/A")))</f>
        <v>N/A</v>
      </c>
      <c r="W96" s="67" t="str">
        <f>IF(AND('Prioritized Approach Milestones'!C96="Yes",'Prioritized Approach Milestones'!F96=""),"CORRECT",IF('Prioritized Approach Milestones'!C96="No","CORRECT",IF('Prioritized Approach Milestones'!B96=2,"ERROR 1","N/A")))</f>
        <v>N/A</v>
      </c>
      <c r="X96" s="67" t="str">
        <f>IF(AND('Prioritized Approach Milestones'!C96="Yes",'Prioritized Approach Milestones'!F96=""),"CORRECT",IF('Prioritized Approach Milestones'!C96="No","CORRECT",IF('Prioritized Approach Milestones'!B96=3,"ERROR 1","N/A")))</f>
        <v>ERROR 1</v>
      </c>
      <c r="Y96" s="67" t="str">
        <f>IF(AND('Prioritized Approach Milestones'!C96="Yes",'Prioritized Approach Milestones'!F96=""),"CORRECT",IF('Prioritized Approach Milestones'!C96="No","CORRECT",IF('Prioritized Approach Milestones'!B96=4,"ERROR 1","N/A")))</f>
        <v>N/A</v>
      </c>
      <c r="Z96" s="67" t="str">
        <f>IF(AND('Prioritized Approach Milestones'!C96="Yes",'Prioritized Approach Milestones'!F96=""),"CORRECT",IF('Prioritized Approach Milestones'!C96="No","CORRECT",IF('Prioritized Approach Milestones'!B96=5,"ERROR 1","N/A")))</f>
        <v>N/A</v>
      </c>
      <c r="AA96" s="67" t="str">
        <f>IF(AND('Prioritized Approach Milestones'!C96="Yes",'Prioritized Approach Milestones'!F96=""),"CORRECT",IF('Prioritized Approach Milestones'!C96="No","CORRECT",IF('Prioritized Approach Milestones'!B96=6,"ERROR 1","N/A")))</f>
        <v>N/A</v>
      </c>
      <c r="AB96" s="59" t="str">
        <f>IF(AND('Prioritized Approach Milestones'!C96="No",'Prioritized Approach Milestones'!F96=""),IF('Prioritized Approach Milestones'!B96=1,"ERROR 2","N/A"),"CORRECT")</f>
        <v>CORRECT</v>
      </c>
      <c r="AC96" s="59" t="str">
        <f>IF(AND('Prioritized Approach Milestones'!C96="No",'Prioritized Approach Milestones'!F96=""),IF('Prioritized Approach Milestones'!B96=2,"ERROR 2","N/A"),"CORRECT")</f>
        <v>CORRECT</v>
      </c>
      <c r="AD96" s="59" t="str">
        <f>IF(AND('Prioritized Approach Milestones'!C96="No",'Prioritized Approach Milestones'!F96=""),IF('Prioritized Approach Milestones'!B96=3,"ERROR 2","N/A"),"CORRECT")</f>
        <v>CORRECT</v>
      </c>
      <c r="AE96" s="59" t="str">
        <f>IF(AND('Prioritized Approach Milestones'!C96="No",'Prioritized Approach Milestones'!F96=""),IF('Prioritized Approach Milestones'!B96=4,"ERROR 2","N/A"),"CORRECT")</f>
        <v>CORRECT</v>
      </c>
      <c r="AF96" s="59" t="str">
        <f>IF(AND('Prioritized Approach Milestones'!C96="No",'Prioritized Approach Milestones'!F96=""),IF('Prioritized Approach Milestones'!B96=5,"ERROR 2","N/A"),"CORRECT")</f>
        <v>CORRECT</v>
      </c>
      <c r="AG96" s="68" t="str">
        <f>IF(AND('Prioritized Approach Milestones'!C96="No",'Prioritized Approach Milestones'!F96=""),IF('Prioritized Approach Milestones'!B96=6,"ERROR 2","N/A"),"CORRECT")</f>
        <v>CORRECT</v>
      </c>
    </row>
    <row r="97" spans="1:33">
      <c r="A97" s="74">
        <f>COUNTIFS('Prioritized Approach Milestones'!B97,"1",'Prioritized Approach Milestones'!C97,"yes")</f>
        <v>0</v>
      </c>
      <c r="B97" s="79">
        <f>COUNTIFS('Prioritized Approach Milestones'!B97,"2",'Prioritized Approach Milestones'!C97,"yes")</f>
        <v>0</v>
      </c>
      <c r="C97" s="75">
        <f>COUNTIFS('Prioritized Approach Milestones'!B97,"3",'Prioritized Approach Milestones'!C97,"yes")</f>
        <v>0</v>
      </c>
      <c r="D97" s="76">
        <f>COUNTIFS('Prioritized Approach Milestones'!B97,"4",'Prioritized Approach Milestones'!C97,"yes")</f>
        <v>0</v>
      </c>
      <c r="E97" s="77">
        <f>COUNTIFS('Prioritized Approach Milestones'!B97,"5",'Prioritized Approach Milestones'!C97,"yes")</f>
        <v>0</v>
      </c>
      <c r="F97" s="78">
        <f>COUNTIFS('Prioritized Approach Milestones'!B97,"6",'Prioritized Approach Milestones'!C97,"yes")</f>
        <v>0</v>
      </c>
      <c r="G97" s="234">
        <f t="shared" si="4"/>
        <v>0</v>
      </c>
      <c r="H97" s="145">
        <f>COUNTIFS('Prioritized Approach Milestones'!B97,"1",'Prioritized Approach Milestones'!C97,"N/A")</f>
        <v>0</v>
      </c>
      <c r="I97" s="145">
        <f>COUNTIFS('Prioritized Approach Milestones'!B97,"2",'Prioritized Approach Milestones'!C97,"N/A")</f>
        <v>0</v>
      </c>
      <c r="J97" s="145">
        <f>COUNTIFS('Prioritized Approach Milestones'!B97,"3",'Prioritized Approach Milestones'!C97,"N/A")</f>
        <v>0</v>
      </c>
      <c r="K97" s="145">
        <f>COUNTIFS('Prioritized Approach Milestones'!B97,"4",'Prioritized Approach Milestones'!C97,"N/A")</f>
        <v>0</v>
      </c>
      <c r="L97" s="145">
        <f>COUNTIFS('Prioritized Approach Milestones'!B97,"5",'Prioritized Approach Milestones'!C97,"N/A")</f>
        <v>0</v>
      </c>
      <c r="M97" s="145">
        <f>COUNTIFS('Prioritized Approach Milestones'!B97,"6",'Prioritized Approach Milestones'!C97,"N/A")</f>
        <v>0</v>
      </c>
      <c r="N97">
        <f t="shared" si="3"/>
        <v>0</v>
      </c>
      <c r="O97" s="238"/>
      <c r="P97" s="65" t="str">
        <f>IF('Prioritized Approach Milestones'!$B97=1,'Prioritized Approach Milestones'!$F97,"")</f>
        <v/>
      </c>
      <c r="Q97" s="65" t="str">
        <f>IF('Prioritized Approach Milestones'!$B97=2,'Prioritized Approach Milestones'!$F97,"")</f>
        <v/>
      </c>
      <c r="R97" s="65">
        <f>IF('Prioritized Approach Milestones'!$B97=3,'Prioritized Approach Milestones'!$F97,"")</f>
        <v>0</v>
      </c>
      <c r="S97" s="65" t="str">
        <f>IF('Prioritized Approach Milestones'!$B97=4,'Prioritized Approach Milestones'!$F97,"")</f>
        <v/>
      </c>
      <c r="T97" s="65" t="str">
        <f>IF('Prioritized Approach Milestones'!$B97=5,'Prioritized Approach Milestones'!$F97,"")</f>
        <v/>
      </c>
      <c r="U97" s="66" t="str">
        <f>IF('Prioritized Approach Milestones'!$B97=6,'Prioritized Approach Milestones'!$F97,"")</f>
        <v/>
      </c>
      <c r="V97" s="67" t="str">
        <f>IF(AND('Prioritized Approach Milestones'!C97="Yes",'Prioritized Approach Milestones'!F97=""),"CORRECT",IF('Prioritized Approach Milestones'!C97="No","CORRECT",IF('Prioritized Approach Milestones'!B97=1,"ERROR 1","N/A")))</f>
        <v>N/A</v>
      </c>
      <c r="W97" s="67" t="str">
        <f>IF(AND('Prioritized Approach Milestones'!C97="Yes",'Prioritized Approach Milestones'!F97=""),"CORRECT",IF('Prioritized Approach Milestones'!C97="No","CORRECT",IF('Prioritized Approach Milestones'!B97=2,"ERROR 1","N/A")))</f>
        <v>N/A</v>
      </c>
      <c r="X97" s="67" t="str">
        <f>IF(AND('Prioritized Approach Milestones'!C97="Yes",'Prioritized Approach Milestones'!F97=""),"CORRECT",IF('Prioritized Approach Milestones'!C97="No","CORRECT",IF('Prioritized Approach Milestones'!B97=3,"ERROR 1","N/A")))</f>
        <v>ERROR 1</v>
      </c>
      <c r="Y97" s="67" t="str">
        <f>IF(AND('Prioritized Approach Milestones'!C97="Yes",'Prioritized Approach Milestones'!F97=""),"CORRECT",IF('Prioritized Approach Milestones'!C97="No","CORRECT",IF('Prioritized Approach Milestones'!B97=4,"ERROR 1","N/A")))</f>
        <v>N/A</v>
      </c>
      <c r="Z97" s="67" t="str">
        <f>IF(AND('Prioritized Approach Milestones'!C97="Yes",'Prioritized Approach Milestones'!F97=""),"CORRECT",IF('Prioritized Approach Milestones'!C97="No","CORRECT",IF('Prioritized Approach Milestones'!B97=5,"ERROR 1","N/A")))</f>
        <v>N/A</v>
      </c>
      <c r="AA97" s="67" t="str">
        <f>IF(AND('Prioritized Approach Milestones'!C97="Yes",'Prioritized Approach Milestones'!F97=""),"CORRECT",IF('Prioritized Approach Milestones'!C97="No","CORRECT",IF('Prioritized Approach Milestones'!B97=6,"ERROR 1","N/A")))</f>
        <v>N/A</v>
      </c>
      <c r="AB97" s="59" t="str">
        <f>IF(AND('Prioritized Approach Milestones'!C97="No",'Prioritized Approach Milestones'!F97=""),IF('Prioritized Approach Milestones'!B97=1,"ERROR 2","N/A"),"CORRECT")</f>
        <v>CORRECT</v>
      </c>
      <c r="AC97" s="59" t="str">
        <f>IF(AND('Prioritized Approach Milestones'!C97="No",'Prioritized Approach Milestones'!F97=""),IF('Prioritized Approach Milestones'!B97=2,"ERROR 2","N/A"),"CORRECT")</f>
        <v>CORRECT</v>
      </c>
      <c r="AD97" s="59" t="str">
        <f>IF(AND('Prioritized Approach Milestones'!C97="No",'Prioritized Approach Milestones'!F97=""),IF('Prioritized Approach Milestones'!B97=3,"ERROR 2","N/A"),"CORRECT")</f>
        <v>CORRECT</v>
      </c>
      <c r="AE97" s="59" t="str">
        <f>IF(AND('Prioritized Approach Milestones'!C97="No",'Prioritized Approach Milestones'!F97=""),IF('Prioritized Approach Milestones'!B97=4,"ERROR 2","N/A"),"CORRECT")</f>
        <v>CORRECT</v>
      </c>
      <c r="AF97" s="59" t="str">
        <f>IF(AND('Prioritized Approach Milestones'!C97="No",'Prioritized Approach Milestones'!F97=""),IF('Prioritized Approach Milestones'!B97=5,"ERROR 2","N/A"),"CORRECT")</f>
        <v>CORRECT</v>
      </c>
      <c r="AG97" s="68" t="str">
        <f>IF(AND('Prioritized Approach Milestones'!C97="No",'Prioritized Approach Milestones'!F97=""),IF('Prioritized Approach Milestones'!B97=6,"ERROR 2","N/A"),"CORRECT")</f>
        <v>CORRECT</v>
      </c>
    </row>
    <row r="98" spans="1:33">
      <c r="A98" s="74">
        <f>COUNTIFS('Prioritized Approach Milestones'!B98,"1",'Prioritized Approach Milestones'!C98,"yes")</f>
        <v>0</v>
      </c>
      <c r="B98" s="79">
        <f>COUNTIFS('Prioritized Approach Milestones'!B98,"2",'Prioritized Approach Milestones'!C98,"yes")</f>
        <v>0</v>
      </c>
      <c r="C98" s="75">
        <f>COUNTIFS('Prioritized Approach Milestones'!B98,"3",'Prioritized Approach Milestones'!C98,"yes")</f>
        <v>0</v>
      </c>
      <c r="D98" s="76">
        <f>COUNTIFS('Prioritized Approach Milestones'!B98,"4",'Prioritized Approach Milestones'!C98,"yes")</f>
        <v>0</v>
      </c>
      <c r="E98" s="77">
        <f>COUNTIFS('Prioritized Approach Milestones'!B98,"5",'Prioritized Approach Milestones'!C98,"yes")</f>
        <v>0</v>
      </c>
      <c r="F98" s="78">
        <f>COUNTIFS('Prioritized Approach Milestones'!B98,"6",'Prioritized Approach Milestones'!C98,"yes")</f>
        <v>0</v>
      </c>
      <c r="G98" s="234">
        <f t="shared" si="4"/>
        <v>0</v>
      </c>
      <c r="H98" s="145">
        <f>COUNTIFS('Prioritized Approach Milestones'!B98,"1",'Prioritized Approach Milestones'!C98,"N/A")</f>
        <v>0</v>
      </c>
      <c r="I98" s="145">
        <f>COUNTIFS('Prioritized Approach Milestones'!B98,"2",'Prioritized Approach Milestones'!C98,"N/A")</f>
        <v>0</v>
      </c>
      <c r="J98" s="145">
        <f>COUNTIFS('Prioritized Approach Milestones'!B98,"3",'Prioritized Approach Milestones'!C98,"N/A")</f>
        <v>0</v>
      </c>
      <c r="K98" s="145">
        <f>COUNTIFS('Prioritized Approach Milestones'!B98,"4",'Prioritized Approach Milestones'!C98,"N/A")</f>
        <v>0</v>
      </c>
      <c r="L98" s="145">
        <f>COUNTIFS('Prioritized Approach Milestones'!B98,"5",'Prioritized Approach Milestones'!C98,"N/A")</f>
        <v>0</v>
      </c>
      <c r="M98" s="145">
        <f>COUNTIFS('Prioritized Approach Milestones'!B98,"6",'Prioritized Approach Milestones'!C98,"N/A")</f>
        <v>0</v>
      </c>
      <c r="N98">
        <f t="shared" si="3"/>
        <v>0</v>
      </c>
      <c r="O98" s="238"/>
      <c r="P98" s="65" t="str">
        <f>IF('Prioritized Approach Milestones'!$B98=1,'Prioritized Approach Milestones'!$F98,"")</f>
        <v/>
      </c>
      <c r="Q98" s="65" t="str">
        <f>IF('Prioritized Approach Milestones'!$B98=2,'Prioritized Approach Milestones'!$F98,"")</f>
        <v/>
      </c>
      <c r="R98" s="65">
        <f>IF('Prioritized Approach Milestones'!$B98=3,'Prioritized Approach Milestones'!$F98,"")</f>
        <v>0</v>
      </c>
      <c r="S98" s="65" t="str">
        <f>IF('Prioritized Approach Milestones'!$B98=4,'Prioritized Approach Milestones'!$F98,"")</f>
        <v/>
      </c>
      <c r="T98" s="65" t="str">
        <f>IF('Prioritized Approach Milestones'!$B98=5,'Prioritized Approach Milestones'!$F98,"")</f>
        <v/>
      </c>
      <c r="U98" s="66" t="str">
        <f>IF('Prioritized Approach Milestones'!$B98=6,'Prioritized Approach Milestones'!$F98,"")</f>
        <v/>
      </c>
      <c r="V98" s="67" t="str">
        <f>IF(AND('Prioritized Approach Milestones'!C98="Yes",'Prioritized Approach Milestones'!F98=""),"CORRECT",IF('Prioritized Approach Milestones'!C98="No","CORRECT",IF('Prioritized Approach Milestones'!B98=1,"ERROR 1","N/A")))</f>
        <v>N/A</v>
      </c>
      <c r="W98" s="67" t="str">
        <f>IF(AND('Prioritized Approach Milestones'!C98="Yes",'Prioritized Approach Milestones'!F98=""),"CORRECT",IF('Prioritized Approach Milestones'!C98="No","CORRECT",IF('Prioritized Approach Milestones'!B98=2,"ERROR 1","N/A")))</f>
        <v>N/A</v>
      </c>
      <c r="X98" s="67" t="str">
        <f>IF(AND('Prioritized Approach Milestones'!C98="Yes",'Prioritized Approach Milestones'!F98=""),"CORRECT",IF('Prioritized Approach Milestones'!C98="No","CORRECT",IF('Prioritized Approach Milestones'!B98=3,"ERROR 1","N/A")))</f>
        <v>ERROR 1</v>
      </c>
      <c r="Y98" s="67" t="str">
        <f>IF(AND('Prioritized Approach Milestones'!C98="Yes",'Prioritized Approach Milestones'!F98=""),"CORRECT",IF('Prioritized Approach Milestones'!C98="No","CORRECT",IF('Prioritized Approach Milestones'!B98=4,"ERROR 1","N/A")))</f>
        <v>N/A</v>
      </c>
      <c r="Z98" s="67" t="str">
        <f>IF(AND('Prioritized Approach Milestones'!C98="Yes",'Prioritized Approach Milestones'!F98=""),"CORRECT",IF('Prioritized Approach Milestones'!C98="No","CORRECT",IF('Prioritized Approach Milestones'!B98=5,"ERROR 1","N/A")))</f>
        <v>N/A</v>
      </c>
      <c r="AA98" s="67" t="str">
        <f>IF(AND('Prioritized Approach Milestones'!C98="Yes",'Prioritized Approach Milestones'!F98=""),"CORRECT",IF('Prioritized Approach Milestones'!C98="No","CORRECT",IF('Prioritized Approach Milestones'!B98=6,"ERROR 1","N/A")))</f>
        <v>N/A</v>
      </c>
      <c r="AB98" s="59" t="str">
        <f>IF(AND('Prioritized Approach Milestones'!C98="No",'Prioritized Approach Milestones'!F98=""),IF('Prioritized Approach Milestones'!B98=1,"ERROR 2","N/A"),"CORRECT")</f>
        <v>CORRECT</v>
      </c>
      <c r="AC98" s="59" t="str">
        <f>IF(AND('Prioritized Approach Milestones'!C98="No",'Prioritized Approach Milestones'!F98=""),IF('Prioritized Approach Milestones'!B98=2,"ERROR 2","N/A"),"CORRECT")</f>
        <v>CORRECT</v>
      </c>
      <c r="AD98" s="59" t="str">
        <f>IF(AND('Prioritized Approach Milestones'!C98="No",'Prioritized Approach Milestones'!F98=""),IF('Prioritized Approach Milestones'!B98=3,"ERROR 2","N/A"),"CORRECT")</f>
        <v>CORRECT</v>
      </c>
      <c r="AE98" s="59" t="str">
        <f>IF(AND('Prioritized Approach Milestones'!C98="No",'Prioritized Approach Milestones'!F98=""),IF('Prioritized Approach Milestones'!B98=4,"ERROR 2","N/A"),"CORRECT")</f>
        <v>CORRECT</v>
      </c>
      <c r="AF98" s="59" t="str">
        <f>IF(AND('Prioritized Approach Milestones'!C98="No",'Prioritized Approach Milestones'!F98=""),IF('Prioritized Approach Milestones'!B98=5,"ERROR 2","N/A"),"CORRECT")</f>
        <v>CORRECT</v>
      </c>
      <c r="AG98" s="68" t="str">
        <f>IF(AND('Prioritized Approach Milestones'!C98="No",'Prioritized Approach Milestones'!F98=""),IF('Prioritized Approach Milestones'!B98=6,"ERROR 2","N/A"),"CORRECT")</f>
        <v>CORRECT</v>
      </c>
    </row>
    <row r="99" spans="1:33">
      <c r="A99" s="74">
        <f>COUNTIFS('Prioritized Approach Milestones'!B99,"1",'Prioritized Approach Milestones'!C99,"yes")</f>
        <v>0</v>
      </c>
      <c r="B99" s="79">
        <f>COUNTIFS('Prioritized Approach Milestones'!B99,"2",'Prioritized Approach Milestones'!C99,"yes")</f>
        <v>0</v>
      </c>
      <c r="C99" s="75">
        <f>COUNTIFS('Prioritized Approach Milestones'!B99,"3",'Prioritized Approach Milestones'!C99,"yes")</f>
        <v>0</v>
      </c>
      <c r="D99" s="76">
        <f>COUNTIFS('Prioritized Approach Milestones'!B99,"4",'Prioritized Approach Milestones'!C99,"yes")</f>
        <v>0</v>
      </c>
      <c r="E99" s="77">
        <f>COUNTIFS('Prioritized Approach Milestones'!B99,"5",'Prioritized Approach Milestones'!C99,"yes")</f>
        <v>0</v>
      </c>
      <c r="F99" s="78">
        <f>COUNTIFS('Prioritized Approach Milestones'!B99,"6",'Prioritized Approach Milestones'!C99,"yes")</f>
        <v>0</v>
      </c>
      <c r="G99" s="234">
        <f t="shared" si="4"/>
        <v>0</v>
      </c>
      <c r="H99" s="145">
        <f>COUNTIFS('Prioritized Approach Milestones'!B99,"1",'Prioritized Approach Milestones'!C99,"N/A")</f>
        <v>0</v>
      </c>
      <c r="I99" s="145">
        <f>COUNTIFS('Prioritized Approach Milestones'!B99,"2",'Prioritized Approach Milestones'!C99,"N/A")</f>
        <v>0</v>
      </c>
      <c r="J99" s="145">
        <f>COUNTIFS('Prioritized Approach Milestones'!B99,"3",'Prioritized Approach Milestones'!C99,"N/A")</f>
        <v>0</v>
      </c>
      <c r="K99" s="145">
        <f>COUNTIFS('Prioritized Approach Milestones'!B99,"4",'Prioritized Approach Milestones'!C99,"N/A")</f>
        <v>0</v>
      </c>
      <c r="L99" s="145">
        <f>COUNTIFS('Prioritized Approach Milestones'!B99,"5",'Prioritized Approach Milestones'!C99,"N/A")</f>
        <v>0</v>
      </c>
      <c r="M99" s="145">
        <f>COUNTIFS('Prioritized Approach Milestones'!B99,"6",'Prioritized Approach Milestones'!C99,"N/A")</f>
        <v>0</v>
      </c>
      <c r="N99">
        <f t="shared" si="3"/>
        <v>0</v>
      </c>
      <c r="O99" s="238"/>
      <c r="P99" s="65" t="str">
        <f>IF('Prioritized Approach Milestones'!$B99=1,'Prioritized Approach Milestones'!$F99,"")</f>
        <v/>
      </c>
      <c r="Q99" s="65" t="str">
        <f>IF('Prioritized Approach Milestones'!$B99=2,'Prioritized Approach Milestones'!$F99,"")</f>
        <v/>
      </c>
      <c r="R99" s="65">
        <f>IF('Prioritized Approach Milestones'!$B99=3,'Prioritized Approach Milestones'!$F99,"")</f>
        <v>0</v>
      </c>
      <c r="S99" s="65" t="str">
        <f>IF('Prioritized Approach Milestones'!$B99=4,'Prioritized Approach Milestones'!$F99,"")</f>
        <v/>
      </c>
      <c r="T99" s="65" t="str">
        <f>IF('Prioritized Approach Milestones'!$B99=5,'Prioritized Approach Milestones'!$F99,"")</f>
        <v/>
      </c>
      <c r="U99" s="66" t="str">
        <f>IF('Prioritized Approach Milestones'!$B99=6,'Prioritized Approach Milestones'!$F99,"")</f>
        <v/>
      </c>
      <c r="V99" s="67" t="str">
        <f>IF(AND('Prioritized Approach Milestones'!C99="Yes",'Prioritized Approach Milestones'!F99=""),"CORRECT",IF('Prioritized Approach Milestones'!C99="No","CORRECT",IF('Prioritized Approach Milestones'!B99=1,"ERROR 1","N/A")))</f>
        <v>N/A</v>
      </c>
      <c r="W99" s="67" t="str">
        <f>IF(AND('Prioritized Approach Milestones'!C99="Yes",'Prioritized Approach Milestones'!F99=""),"CORRECT",IF('Prioritized Approach Milestones'!C99="No","CORRECT",IF('Prioritized Approach Milestones'!B99=2,"ERROR 1","N/A")))</f>
        <v>N/A</v>
      </c>
      <c r="X99" s="67" t="str">
        <f>IF(AND('Prioritized Approach Milestones'!C99="Yes",'Prioritized Approach Milestones'!F99=""),"CORRECT",IF('Prioritized Approach Milestones'!C99="No","CORRECT",IF('Prioritized Approach Milestones'!B99=3,"ERROR 1","N/A")))</f>
        <v>ERROR 1</v>
      </c>
      <c r="Y99" s="67" t="str">
        <f>IF(AND('Prioritized Approach Milestones'!C99="Yes",'Prioritized Approach Milestones'!F99=""),"CORRECT",IF('Prioritized Approach Milestones'!C99="No","CORRECT",IF('Prioritized Approach Milestones'!B99=4,"ERROR 1","N/A")))</f>
        <v>N/A</v>
      </c>
      <c r="Z99" s="67" t="str">
        <f>IF(AND('Prioritized Approach Milestones'!C99="Yes",'Prioritized Approach Milestones'!F99=""),"CORRECT",IF('Prioritized Approach Milestones'!C99="No","CORRECT",IF('Prioritized Approach Milestones'!B99=5,"ERROR 1","N/A")))</f>
        <v>N/A</v>
      </c>
      <c r="AA99" s="67" t="str">
        <f>IF(AND('Prioritized Approach Milestones'!C99="Yes",'Prioritized Approach Milestones'!F99=""),"CORRECT",IF('Prioritized Approach Milestones'!C99="No","CORRECT",IF('Prioritized Approach Milestones'!B99=6,"ERROR 1","N/A")))</f>
        <v>N/A</v>
      </c>
      <c r="AB99" s="59" t="str">
        <f>IF(AND('Prioritized Approach Milestones'!C99="No",'Prioritized Approach Milestones'!F99=""),IF('Prioritized Approach Milestones'!B99=1,"ERROR 2","N/A"),"CORRECT")</f>
        <v>CORRECT</v>
      </c>
      <c r="AC99" s="59" t="str">
        <f>IF(AND('Prioritized Approach Milestones'!C99="No",'Prioritized Approach Milestones'!F99=""),IF('Prioritized Approach Milestones'!B99=2,"ERROR 2","N/A"),"CORRECT")</f>
        <v>CORRECT</v>
      </c>
      <c r="AD99" s="59" t="str">
        <f>IF(AND('Prioritized Approach Milestones'!C99="No",'Prioritized Approach Milestones'!F99=""),IF('Prioritized Approach Milestones'!B99=3,"ERROR 2","N/A"),"CORRECT")</f>
        <v>CORRECT</v>
      </c>
      <c r="AE99" s="59" t="str">
        <f>IF(AND('Prioritized Approach Milestones'!C99="No",'Prioritized Approach Milestones'!F99=""),IF('Prioritized Approach Milestones'!B99=4,"ERROR 2","N/A"),"CORRECT")</f>
        <v>CORRECT</v>
      </c>
      <c r="AF99" s="59" t="str">
        <f>IF(AND('Prioritized Approach Milestones'!C99="No",'Prioritized Approach Milestones'!F99=""),IF('Prioritized Approach Milestones'!B99=5,"ERROR 2","N/A"),"CORRECT")</f>
        <v>CORRECT</v>
      </c>
      <c r="AG99" s="68" t="str">
        <f>IF(AND('Prioritized Approach Milestones'!C99="No",'Prioritized Approach Milestones'!F99=""),IF('Prioritized Approach Milestones'!B99=6,"ERROR 2","N/A"),"CORRECT")</f>
        <v>CORRECT</v>
      </c>
    </row>
    <row r="100" spans="1:33">
      <c r="A100" s="74">
        <f>COUNTIFS('Prioritized Approach Milestones'!B100,"1",'Prioritized Approach Milestones'!C100,"yes")</f>
        <v>0</v>
      </c>
      <c r="B100" s="79">
        <f>COUNTIFS('Prioritized Approach Milestones'!B100,"2",'Prioritized Approach Milestones'!C100,"yes")</f>
        <v>0</v>
      </c>
      <c r="C100" s="75">
        <f>COUNTIFS('Prioritized Approach Milestones'!B100,"3",'Prioritized Approach Milestones'!C100,"yes")</f>
        <v>0</v>
      </c>
      <c r="D100" s="76">
        <f>COUNTIFS('Prioritized Approach Milestones'!B100,"4",'Prioritized Approach Milestones'!C100,"yes")</f>
        <v>0</v>
      </c>
      <c r="E100" s="77">
        <f>COUNTIFS('Prioritized Approach Milestones'!B100,"5",'Prioritized Approach Milestones'!C100,"yes")</f>
        <v>0</v>
      </c>
      <c r="F100" s="78">
        <f>COUNTIFS('Prioritized Approach Milestones'!B100,"6",'Prioritized Approach Milestones'!C100,"yes")</f>
        <v>0</v>
      </c>
      <c r="G100" s="234">
        <f t="shared" si="4"/>
        <v>0</v>
      </c>
      <c r="H100" s="145">
        <f>COUNTIFS('Prioritized Approach Milestones'!B100,"1",'Prioritized Approach Milestones'!C100,"N/A")</f>
        <v>0</v>
      </c>
      <c r="I100" s="145">
        <f>COUNTIFS('Prioritized Approach Milestones'!B100,"2",'Prioritized Approach Milestones'!C100,"N/A")</f>
        <v>0</v>
      </c>
      <c r="J100" s="145">
        <f>COUNTIFS('Prioritized Approach Milestones'!B100,"3",'Prioritized Approach Milestones'!C100,"N/A")</f>
        <v>0</v>
      </c>
      <c r="K100" s="145">
        <f>COUNTIFS('Prioritized Approach Milestones'!B100,"4",'Prioritized Approach Milestones'!C100,"N/A")</f>
        <v>0</v>
      </c>
      <c r="L100" s="145">
        <f>COUNTIFS('Prioritized Approach Milestones'!B100,"5",'Prioritized Approach Milestones'!C100,"N/A")</f>
        <v>0</v>
      </c>
      <c r="M100" s="145">
        <f>COUNTIFS('Prioritized Approach Milestones'!B100,"6",'Prioritized Approach Milestones'!C100,"N/A")</f>
        <v>0</v>
      </c>
      <c r="N100">
        <f t="shared" si="3"/>
        <v>0</v>
      </c>
      <c r="O100" s="238"/>
      <c r="P100" s="65" t="str">
        <f>IF('Prioritized Approach Milestones'!$B100=1,'Prioritized Approach Milestones'!$F100,"")</f>
        <v/>
      </c>
      <c r="Q100" s="65" t="str">
        <f>IF('Prioritized Approach Milestones'!$B100=2,'Prioritized Approach Milestones'!$F100,"")</f>
        <v/>
      </c>
      <c r="R100" s="65" t="str">
        <f>IF('Prioritized Approach Milestones'!$B100=3,'Prioritized Approach Milestones'!$F100,"")</f>
        <v/>
      </c>
      <c r="S100" s="65" t="str">
        <f>IF('Prioritized Approach Milestones'!$B100=4,'Prioritized Approach Milestones'!$F100,"")</f>
        <v/>
      </c>
      <c r="T100" s="65" t="str">
        <f>IF('Prioritized Approach Milestones'!$B100=5,'Prioritized Approach Milestones'!$F100,"")</f>
        <v/>
      </c>
      <c r="U100" s="66" t="str">
        <f>IF('Prioritized Approach Milestones'!$B100=6,'Prioritized Approach Milestones'!$F100,"")</f>
        <v/>
      </c>
      <c r="V100" s="67" t="str">
        <f>IF(AND('Prioritized Approach Milestones'!C100="Yes",'Prioritized Approach Milestones'!F100=""),"CORRECT",IF('Prioritized Approach Milestones'!C100="No","CORRECT",IF('Prioritized Approach Milestones'!B100=1,"ERROR 1","N/A")))</f>
        <v>N/A</v>
      </c>
      <c r="W100" s="67" t="str">
        <f>IF(AND('Prioritized Approach Milestones'!C100="Yes",'Prioritized Approach Milestones'!F100=""),"CORRECT",IF('Prioritized Approach Milestones'!C100="No","CORRECT",IF('Prioritized Approach Milestones'!B100=2,"ERROR 1","N/A")))</f>
        <v>N/A</v>
      </c>
      <c r="X100" s="67" t="str">
        <f>IF(AND('Prioritized Approach Milestones'!C100="Yes",'Prioritized Approach Milestones'!F100=""),"CORRECT",IF('Prioritized Approach Milestones'!C100="No","CORRECT",IF('Prioritized Approach Milestones'!B100=3,"ERROR 1","N/A")))</f>
        <v>N/A</v>
      </c>
      <c r="Y100" s="67" t="str">
        <f>IF(AND('Prioritized Approach Milestones'!C100="Yes",'Prioritized Approach Milestones'!F100=""),"CORRECT",IF('Prioritized Approach Milestones'!C100="No","CORRECT",IF('Prioritized Approach Milestones'!B100=4,"ERROR 1","N/A")))</f>
        <v>N/A</v>
      </c>
      <c r="Z100" s="67" t="str">
        <f>IF(AND('Prioritized Approach Milestones'!C100="Yes",'Prioritized Approach Milestones'!F100=""),"CORRECT",IF('Prioritized Approach Milestones'!C100="No","CORRECT",IF('Prioritized Approach Milestones'!B100=5,"ERROR 1","N/A")))</f>
        <v>N/A</v>
      </c>
      <c r="AA100" s="67" t="str">
        <f>IF(AND('Prioritized Approach Milestones'!C100="Yes",'Prioritized Approach Milestones'!F100=""),"CORRECT",IF('Prioritized Approach Milestones'!C100="No","CORRECT",IF('Prioritized Approach Milestones'!B100=6,"ERROR 1","N/A")))</f>
        <v>N/A</v>
      </c>
      <c r="AB100" s="59" t="str">
        <f>IF(AND('Prioritized Approach Milestones'!C100="No",'Prioritized Approach Milestones'!F100=""),IF('Prioritized Approach Milestones'!B100=1,"ERROR 2","N/A"),"CORRECT")</f>
        <v>CORRECT</v>
      </c>
      <c r="AC100" s="59" t="str">
        <f>IF(AND('Prioritized Approach Milestones'!C100="No",'Prioritized Approach Milestones'!F100=""),IF('Prioritized Approach Milestones'!B100=2,"ERROR 2","N/A"),"CORRECT")</f>
        <v>CORRECT</v>
      </c>
      <c r="AD100" s="59" t="str">
        <f>IF(AND('Prioritized Approach Milestones'!C100="No",'Prioritized Approach Milestones'!F100=""),IF('Prioritized Approach Milestones'!B100=3,"ERROR 2","N/A"),"CORRECT")</f>
        <v>CORRECT</v>
      </c>
      <c r="AE100" s="59" t="str">
        <f>IF(AND('Prioritized Approach Milestones'!C100="No",'Prioritized Approach Milestones'!F100=""),IF('Prioritized Approach Milestones'!B100=4,"ERROR 2","N/A"),"CORRECT")</f>
        <v>CORRECT</v>
      </c>
      <c r="AF100" s="59" t="str">
        <f>IF(AND('Prioritized Approach Milestones'!C100="No",'Prioritized Approach Milestones'!F100=""),IF('Prioritized Approach Milestones'!B100=5,"ERROR 2","N/A"),"CORRECT")</f>
        <v>CORRECT</v>
      </c>
      <c r="AG100" s="68" t="str">
        <f>IF(AND('Prioritized Approach Milestones'!C100="No",'Prioritized Approach Milestones'!F100=""),IF('Prioritized Approach Milestones'!B100=6,"ERROR 2","N/A"),"CORRECT")</f>
        <v>CORRECT</v>
      </c>
    </row>
    <row r="101" spans="1:33">
      <c r="A101" s="74">
        <f>COUNTIFS('Prioritized Approach Milestones'!B101,"1",'Prioritized Approach Milestones'!C101,"yes")</f>
        <v>0</v>
      </c>
      <c r="B101" s="79">
        <f>COUNTIFS('Prioritized Approach Milestones'!B101,"2",'Prioritized Approach Milestones'!C101,"yes")</f>
        <v>0</v>
      </c>
      <c r="C101" s="75">
        <f>COUNTIFS('Prioritized Approach Milestones'!B101,"3",'Prioritized Approach Milestones'!C101,"yes")</f>
        <v>0</v>
      </c>
      <c r="D101" s="76">
        <f>COUNTIFS('Prioritized Approach Milestones'!B101,"4",'Prioritized Approach Milestones'!C101,"yes")</f>
        <v>0</v>
      </c>
      <c r="E101" s="77">
        <f>COUNTIFS('Prioritized Approach Milestones'!B101,"5",'Prioritized Approach Milestones'!C101,"yes")</f>
        <v>0</v>
      </c>
      <c r="F101" s="78">
        <f>COUNTIFS('Prioritized Approach Milestones'!B101,"6",'Prioritized Approach Milestones'!C101,"yes")</f>
        <v>0</v>
      </c>
      <c r="G101" s="234">
        <f t="shared" ref="G101:G132" si="5">SUM(A101:F101)</f>
        <v>0</v>
      </c>
      <c r="H101" s="145">
        <f>COUNTIFS('Prioritized Approach Milestones'!B101,"1",'Prioritized Approach Milestones'!C101,"N/A")</f>
        <v>0</v>
      </c>
      <c r="I101" s="145">
        <f>COUNTIFS('Prioritized Approach Milestones'!B101,"2",'Prioritized Approach Milestones'!C101,"N/A")</f>
        <v>0</v>
      </c>
      <c r="J101" s="145">
        <f>COUNTIFS('Prioritized Approach Milestones'!B101,"3",'Prioritized Approach Milestones'!C101,"N/A")</f>
        <v>0</v>
      </c>
      <c r="K101" s="145">
        <f>COUNTIFS('Prioritized Approach Milestones'!B101,"4",'Prioritized Approach Milestones'!C101,"N/A")</f>
        <v>0</v>
      </c>
      <c r="L101" s="145">
        <f>COUNTIFS('Prioritized Approach Milestones'!B101,"5",'Prioritized Approach Milestones'!C101,"N/A")</f>
        <v>0</v>
      </c>
      <c r="M101" s="145">
        <f>COUNTIFS('Prioritized Approach Milestones'!B101,"6",'Prioritized Approach Milestones'!C101,"N/A")</f>
        <v>0</v>
      </c>
      <c r="N101">
        <f t="shared" si="3"/>
        <v>0</v>
      </c>
      <c r="O101" s="238"/>
      <c r="P101" s="65" t="str">
        <f>IF('Prioritized Approach Milestones'!$B101=1,'Prioritized Approach Milestones'!$F101,"")</f>
        <v/>
      </c>
      <c r="Q101" s="65" t="str">
        <f>IF('Prioritized Approach Milestones'!$B101=2,'Prioritized Approach Milestones'!$F101,"")</f>
        <v/>
      </c>
      <c r="R101" s="65">
        <f>IF('Prioritized Approach Milestones'!$B101=3,'Prioritized Approach Milestones'!$F101,"")</f>
        <v>0</v>
      </c>
      <c r="S101" s="65" t="str">
        <f>IF('Prioritized Approach Milestones'!$B101=4,'Prioritized Approach Milestones'!$F101,"")</f>
        <v/>
      </c>
      <c r="T101" s="65" t="str">
        <f>IF('Prioritized Approach Milestones'!$B101=5,'Prioritized Approach Milestones'!$F101,"")</f>
        <v/>
      </c>
      <c r="U101" s="66" t="str">
        <f>IF('Prioritized Approach Milestones'!$B101=6,'Prioritized Approach Milestones'!$F101,"")</f>
        <v/>
      </c>
      <c r="V101" s="67" t="str">
        <f>IF(AND('Prioritized Approach Milestones'!C101="Yes",'Prioritized Approach Milestones'!F101=""),"CORRECT",IF('Prioritized Approach Milestones'!C101="No","CORRECT",IF('Prioritized Approach Milestones'!B101=1,"ERROR 1","N/A")))</f>
        <v>N/A</v>
      </c>
      <c r="W101" s="67" t="str">
        <f>IF(AND('Prioritized Approach Milestones'!C101="Yes",'Prioritized Approach Milestones'!F101=""),"CORRECT",IF('Prioritized Approach Milestones'!C101="No","CORRECT",IF('Prioritized Approach Milestones'!B101=2,"ERROR 1","N/A")))</f>
        <v>N/A</v>
      </c>
      <c r="X101" s="67" t="str">
        <f>IF(AND('Prioritized Approach Milestones'!C101="Yes",'Prioritized Approach Milestones'!F101=""),"CORRECT",IF('Prioritized Approach Milestones'!C101="No","CORRECT",IF('Prioritized Approach Milestones'!B101=3,"ERROR 1","N/A")))</f>
        <v>ERROR 1</v>
      </c>
      <c r="Y101" s="67" t="str">
        <f>IF(AND('Prioritized Approach Milestones'!C101="Yes",'Prioritized Approach Milestones'!F101=""),"CORRECT",IF('Prioritized Approach Milestones'!C101="No","CORRECT",IF('Prioritized Approach Milestones'!B101=4,"ERROR 1","N/A")))</f>
        <v>N/A</v>
      </c>
      <c r="Z101" s="67" t="str">
        <f>IF(AND('Prioritized Approach Milestones'!C101="Yes",'Prioritized Approach Milestones'!F101=""),"CORRECT",IF('Prioritized Approach Milestones'!C101="No","CORRECT",IF('Prioritized Approach Milestones'!B101=5,"ERROR 1","N/A")))</f>
        <v>N/A</v>
      </c>
      <c r="AA101" s="67" t="str">
        <f>IF(AND('Prioritized Approach Milestones'!C101="Yes",'Prioritized Approach Milestones'!F101=""),"CORRECT",IF('Prioritized Approach Milestones'!C101="No","CORRECT",IF('Prioritized Approach Milestones'!B101=6,"ERROR 1","N/A")))</f>
        <v>N/A</v>
      </c>
      <c r="AB101" s="59" t="str">
        <f>IF(AND('Prioritized Approach Milestones'!C101="No",'Prioritized Approach Milestones'!F101=""),IF('Prioritized Approach Milestones'!B101=1,"ERROR 2","N/A"),"CORRECT")</f>
        <v>CORRECT</v>
      </c>
      <c r="AC101" s="59" t="str">
        <f>IF(AND('Prioritized Approach Milestones'!C101="No",'Prioritized Approach Milestones'!F101=""),IF('Prioritized Approach Milestones'!B101=2,"ERROR 2","N/A"),"CORRECT")</f>
        <v>CORRECT</v>
      </c>
      <c r="AD101" s="59" t="str">
        <f>IF(AND('Prioritized Approach Milestones'!C101="No",'Prioritized Approach Milestones'!F101=""),IF('Prioritized Approach Milestones'!B101=3,"ERROR 2","N/A"),"CORRECT")</f>
        <v>CORRECT</v>
      </c>
      <c r="AE101" s="59" t="str">
        <f>IF(AND('Prioritized Approach Milestones'!C101="No",'Prioritized Approach Milestones'!F101=""),IF('Prioritized Approach Milestones'!B101=4,"ERROR 2","N/A"),"CORRECT")</f>
        <v>CORRECT</v>
      </c>
      <c r="AF101" s="59" t="str">
        <f>IF(AND('Prioritized Approach Milestones'!C101="No",'Prioritized Approach Milestones'!F101=""),IF('Prioritized Approach Milestones'!B101=5,"ERROR 2","N/A"),"CORRECT")</f>
        <v>CORRECT</v>
      </c>
      <c r="AG101" s="68" t="str">
        <f>IF(AND('Prioritized Approach Milestones'!C101="No",'Prioritized Approach Milestones'!F101=""),IF('Prioritized Approach Milestones'!B101=6,"ERROR 2","N/A"),"CORRECT")</f>
        <v>CORRECT</v>
      </c>
    </row>
    <row r="102" spans="1:33">
      <c r="A102" s="74">
        <f>COUNTIFS('Prioritized Approach Milestones'!B102,"1",'Prioritized Approach Milestones'!C102,"yes")</f>
        <v>0</v>
      </c>
      <c r="B102" s="79">
        <f>COUNTIFS('Prioritized Approach Milestones'!B102,"2",'Prioritized Approach Milestones'!C102,"yes")</f>
        <v>0</v>
      </c>
      <c r="C102" s="75">
        <f>COUNTIFS('Prioritized Approach Milestones'!B102,"3",'Prioritized Approach Milestones'!C102,"yes")</f>
        <v>0</v>
      </c>
      <c r="D102" s="76">
        <f>COUNTIFS('Prioritized Approach Milestones'!B102,"4",'Prioritized Approach Milestones'!C102,"yes")</f>
        <v>0</v>
      </c>
      <c r="E102" s="77">
        <f>COUNTIFS('Prioritized Approach Milestones'!B102,"5",'Prioritized Approach Milestones'!C102,"yes")</f>
        <v>0</v>
      </c>
      <c r="F102" s="78">
        <f>COUNTIFS('Prioritized Approach Milestones'!B102,"6",'Prioritized Approach Milestones'!C102,"yes")</f>
        <v>0</v>
      </c>
      <c r="G102" s="234">
        <f t="shared" si="5"/>
        <v>0</v>
      </c>
      <c r="H102" s="145">
        <f>COUNTIFS('Prioritized Approach Milestones'!B102,"1",'Prioritized Approach Milestones'!C102,"N/A")</f>
        <v>0</v>
      </c>
      <c r="I102" s="145">
        <f>COUNTIFS('Prioritized Approach Milestones'!B102,"2",'Prioritized Approach Milestones'!C102,"N/A")</f>
        <v>0</v>
      </c>
      <c r="J102" s="145">
        <f>COUNTIFS('Prioritized Approach Milestones'!B102,"3",'Prioritized Approach Milestones'!C102,"N/A")</f>
        <v>0</v>
      </c>
      <c r="K102" s="145">
        <f>COUNTIFS('Prioritized Approach Milestones'!B102,"4",'Prioritized Approach Milestones'!C102,"N/A")</f>
        <v>0</v>
      </c>
      <c r="L102" s="145">
        <f>COUNTIFS('Prioritized Approach Milestones'!B102,"5",'Prioritized Approach Milestones'!C102,"N/A")</f>
        <v>0</v>
      </c>
      <c r="M102" s="145">
        <f>COUNTIFS('Prioritized Approach Milestones'!B102,"6",'Prioritized Approach Milestones'!C102,"N/A")</f>
        <v>0</v>
      </c>
      <c r="N102">
        <f t="shared" si="3"/>
        <v>0</v>
      </c>
      <c r="O102" s="238"/>
      <c r="P102" s="65" t="str">
        <f>IF('Prioritized Approach Milestones'!$B102=1,'Prioritized Approach Milestones'!$F102,"")</f>
        <v/>
      </c>
      <c r="Q102" s="65" t="str">
        <f>IF('Prioritized Approach Milestones'!$B102=2,'Prioritized Approach Milestones'!$F102,"")</f>
        <v/>
      </c>
      <c r="R102" s="65">
        <f>IF('Prioritized Approach Milestones'!$B102=3,'Prioritized Approach Milestones'!$F102,"")</f>
        <v>0</v>
      </c>
      <c r="S102" s="65" t="str">
        <f>IF('Prioritized Approach Milestones'!$B102=4,'Prioritized Approach Milestones'!$F102,"")</f>
        <v/>
      </c>
      <c r="T102" s="65" t="str">
        <f>IF('Prioritized Approach Milestones'!$B102=5,'Prioritized Approach Milestones'!$F102,"")</f>
        <v/>
      </c>
      <c r="U102" s="66" t="str">
        <f>IF('Prioritized Approach Milestones'!$B102=6,'Prioritized Approach Milestones'!$F102,"")</f>
        <v/>
      </c>
      <c r="V102" s="67" t="str">
        <f>IF(AND('Prioritized Approach Milestones'!C102="Yes",'Prioritized Approach Milestones'!F102=""),"CORRECT",IF('Prioritized Approach Milestones'!C102="No","CORRECT",IF('Prioritized Approach Milestones'!B102=1,"ERROR 1","N/A")))</f>
        <v>N/A</v>
      </c>
      <c r="W102" s="67" t="str">
        <f>IF(AND('Prioritized Approach Milestones'!C102="Yes",'Prioritized Approach Milestones'!F102=""),"CORRECT",IF('Prioritized Approach Milestones'!C102="No","CORRECT",IF('Prioritized Approach Milestones'!B102=2,"ERROR 1","N/A")))</f>
        <v>N/A</v>
      </c>
      <c r="X102" s="67" t="str">
        <f>IF(AND('Prioritized Approach Milestones'!C102="Yes",'Prioritized Approach Milestones'!F102=""),"CORRECT",IF('Prioritized Approach Milestones'!C102="No","CORRECT",IF('Prioritized Approach Milestones'!B102=3,"ERROR 1","N/A")))</f>
        <v>ERROR 1</v>
      </c>
      <c r="Y102" s="67" t="str">
        <f>IF(AND('Prioritized Approach Milestones'!C102="Yes",'Prioritized Approach Milestones'!F102=""),"CORRECT",IF('Prioritized Approach Milestones'!C102="No","CORRECT",IF('Prioritized Approach Milestones'!B102=4,"ERROR 1","N/A")))</f>
        <v>N/A</v>
      </c>
      <c r="Z102" s="67" t="str">
        <f>IF(AND('Prioritized Approach Milestones'!C102="Yes",'Prioritized Approach Milestones'!F102=""),"CORRECT",IF('Prioritized Approach Milestones'!C102="No","CORRECT",IF('Prioritized Approach Milestones'!B102=5,"ERROR 1","N/A")))</f>
        <v>N/A</v>
      </c>
      <c r="AA102" s="67" t="str">
        <f>IF(AND('Prioritized Approach Milestones'!C102="Yes",'Prioritized Approach Milestones'!F102=""),"CORRECT",IF('Prioritized Approach Milestones'!C102="No","CORRECT",IF('Prioritized Approach Milestones'!B102=6,"ERROR 1","N/A")))</f>
        <v>N/A</v>
      </c>
      <c r="AB102" s="59" t="str">
        <f>IF(AND('Prioritized Approach Milestones'!C102="No",'Prioritized Approach Milestones'!F102=""),IF('Prioritized Approach Milestones'!B102=1,"ERROR 2","N/A"),"CORRECT")</f>
        <v>CORRECT</v>
      </c>
      <c r="AC102" s="59" t="str">
        <f>IF(AND('Prioritized Approach Milestones'!C102="No",'Prioritized Approach Milestones'!F102=""),IF('Prioritized Approach Milestones'!B102=2,"ERROR 2","N/A"),"CORRECT")</f>
        <v>CORRECT</v>
      </c>
      <c r="AD102" s="59" t="str">
        <f>IF(AND('Prioritized Approach Milestones'!C102="No",'Prioritized Approach Milestones'!F102=""),IF('Prioritized Approach Milestones'!B102=3,"ERROR 2","N/A"),"CORRECT")</f>
        <v>CORRECT</v>
      </c>
      <c r="AE102" s="59" t="str">
        <f>IF(AND('Prioritized Approach Milestones'!C102="No",'Prioritized Approach Milestones'!F102=""),IF('Prioritized Approach Milestones'!B102=4,"ERROR 2","N/A"),"CORRECT")</f>
        <v>CORRECT</v>
      </c>
      <c r="AF102" s="59" t="str">
        <f>IF(AND('Prioritized Approach Milestones'!C102="No",'Prioritized Approach Milestones'!F102=""),IF('Prioritized Approach Milestones'!B102=5,"ERROR 2","N/A"),"CORRECT")</f>
        <v>CORRECT</v>
      </c>
      <c r="AG102" s="68" t="str">
        <f>IF(AND('Prioritized Approach Milestones'!C102="No",'Prioritized Approach Milestones'!F102=""),IF('Prioritized Approach Milestones'!B102=6,"ERROR 2","N/A"),"CORRECT")</f>
        <v>CORRECT</v>
      </c>
    </row>
    <row r="103" spans="1:33">
      <c r="A103" s="74">
        <f>COUNTIFS('Prioritized Approach Milestones'!B103,"1",'Prioritized Approach Milestones'!C103,"yes")</f>
        <v>0</v>
      </c>
      <c r="B103" s="79">
        <f>COUNTIFS('Prioritized Approach Milestones'!B103,"2",'Prioritized Approach Milestones'!C103,"yes")</f>
        <v>0</v>
      </c>
      <c r="C103" s="75">
        <f>COUNTIFS('Prioritized Approach Milestones'!B103,"3",'Prioritized Approach Milestones'!C103,"yes")</f>
        <v>0</v>
      </c>
      <c r="D103" s="76">
        <f>COUNTIFS('Prioritized Approach Milestones'!B103,"4",'Prioritized Approach Milestones'!C103,"yes")</f>
        <v>0</v>
      </c>
      <c r="E103" s="77">
        <f>COUNTIFS('Prioritized Approach Milestones'!B103,"5",'Prioritized Approach Milestones'!C103,"yes")</f>
        <v>0</v>
      </c>
      <c r="F103" s="78">
        <f>COUNTIFS('Prioritized Approach Milestones'!B103,"6",'Prioritized Approach Milestones'!C103,"yes")</f>
        <v>0</v>
      </c>
      <c r="G103" s="234">
        <f t="shared" si="5"/>
        <v>0</v>
      </c>
      <c r="H103" s="145">
        <f>COUNTIFS('Prioritized Approach Milestones'!B103,"1",'Prioritized Approach Milestones'!C103,"N/A")</f>
        <v>0</v>
      </c>
      <c r="I103" s="145">
        <f>COUNTIFS('Prioritized Approach Milestones'!B103,"2",'Prioritized Approach Milestones'!C103,"N/A")</f>
        <v>0</v>
      </c>
      <c r="J103" s="145">
        <f>COUNTIFS('Prioritized Approach Milestones'!B103,"3",'Prioritized Approach Milestones'!C103,"N/A")</f>
        <v>0</v>
      </c>
      <c r="K103" s="145">
        <f>COUNTIFS('Prioritized Approach Milestones'!B103,"4",'Prioritized Approach Milestones'!C103,"N/A")</f>
        <v>0</v>
      </c>
      <c r="L103" s="145">
        <f>COUNTIFS('Prioritized Approach Milestones'!B103,"5",'Prioritized Approach Milestones'!C103,"N/A")</f>
        <v>0</v>
      </c>
      <c r="M103" s="145">
        <f>COUNTIFS('Prioritized Approach Milestones'!B103,"6",'Prioritized Approach Milestones'!C103,"N/A")</f>
        <v>0</v>
      </c>
      <c r="N103">
        <f t="shared" si="3"/>
        <v>0</v>
      </c>
      <c r="O103" s="238"/>
      <c r="P103" s="65" t="str">
        <f>IF('Prioritized Approach Milestones'!$B103=1,'Prioritized Approach Milestones'!$F103,"")</f>
        <v/>
      </c>
      <c r="Q103" s="65" t="str">
        <f>IF('Prioritized Approach Milestones'!$B103=2,'Prioritized Approach Milestones'!$F103,"")</f>
        <v/>
      </c>
      <c r="R103" s="65">
        <f>IF('Prioritized Approach Milestones'!$B103=3,'Prioritized Approach Milestones'!$F103,"")</f>
        <v>0</v>
      </c>
      <c r="S103" s="65" t="str">
        <f>IF('Prioritized Approach Milestones'!$B103=4,'Prioritized Approach Milestones'!$F103,"")</f>
        <v/>
      </c>
      <c r="T103" s="65" t="str">
        <f>IF('Prioritized Approach Milestones'!$B103=5,'Prioritized Approach Milestones'!$F103,"")</f>
        <v/>
      </c>
      <c r="U103" s="66" t="str">
        <f>IF('Prioritized Approach Milestones'!$B103=6,'Prioritized Approach Milestones'!$F103,"")</f>
        <v/>
      </c>
      <c r="V103" s="67" t="str">
        <f>IF(AND('Prioritized Approach Milestones'!C103="Yes",'Prioritized Approach Milestones'!F103=""),"CORRECT",IF('Prioritized Approach Milestones'!C103="No","CORRECT",IF('Prioritized Approach Milestones'!B103=1,"ERROR 1","N/A")))</f>
        <v>N/A</v>
      </c>
      <c r="W103" s="67" t="str">
        <f>IF(AND('Prioritized Approach Milestones'!C103="Yes",'Prioritized Approach Milestones'!F103=""),"CORRECT",IF('Prioritized Approach Milestones'!C103="No","CORRECT",IF('Prioritized Approach Milestones'!B103=2,"ERROR 1","N/A")))</f>
        <v>N/A</v>
      </c>
      <c r="X103" s="67" t="str">
        <f>IF(AND('Prioritized Approach Milestones'!C103="Yes",'Prioritized Approach Milestones'!F103=""),"CORRECT",IF('Prioritized Approach Milestones'!C103="No","CORRECT",IF('Prioritized Approach Milestones'!B103=3,"ERROR 1","N/A")))</f>
        <v>ERROR 1</v>
      </c>
      <c r="Y103" s="67" t="str">
        <f>IF(AND('Prioritized Approach Milestones'!C103="Yes",'Prioritized Approach Milestones'!F103=""),"CORRECT",IF('Prioritized Approach Milestones'!C103="No","CORRECT",IF('Prioritized Approach Milestones'!B103=4,"ERROR 1","N/A")))</f>
        <v>N/A</v>
      </c>
      <c r="Z103" s="67" t="str">
        <f>IF(AND('Prioritized Approach Milestones'!C103="Yes",'Prioritized Approach Milestones'!F103=""),"CORRECT",IF('Prioritized Approach Milestones'!C103="No","CORRECT",IF('Prioritized Approach Milestones'!B103=5,"ERROR 1","N/A")))</f>
        <v>N/A</v>
      </c>
      <c r="AA103" s="67" t="str">
        <f>IF(AND('Prioritized Approach Milestones'!C103="Yes",'Prioritized Approach Milestones'!F103=""),"CORRECT",IF('Prioritized Approach Milestones'!C103="No","CORRECT",IF('Prioritized Approach Milestones'!B103=6,"ERROR 1","N/A")))</f>
        <v>N/A</v>
      </c>
      <c r="AB103" s="59" t="str">
        <f>IF(AND('Prioritized Approach Milestones'!C103="No",'Prioritized Approach Milestones'!F103=""),IF('Prioritized Approach Milestones'!B103=1,"ERROR 2","N/A"),"CORRECT")</f>
        <v>CORRECT</v>
      </c>
      <c r="AC103" s="59" t="str">
        <f>IF(AND('Prioritized Approach Milestones'!C103="No",'Prioritized Approach Milestones'!F103=""),IF('Prioritized Approach Milestones'!B103=2,"ERROR 2","N/A"),"CORRECT")</f>
        <v>CORRECT</v>
      </c>
      <c r="AD103" s="59" t="str">
        <f>IF(AND('Prioritized Approach Milestones'!C103="No",'Prioritized Approach Milestones'!F103=""),IF('Prioritized Approach Milestones'!B103=3,"ERROR 2","N/A"),"CORRECT")</f>
        <v>CORRECT</v>
      </c>
      <c r="AE103" s="59" t="str">
        <f>IF(AND('Prioritized Approach Milestones'!C103="No",'Prioritized Approach Milestones'!F103=""),IF('Prioritized Approach Milestones'!B103=4,"ERROR 2","N/A"),"CORRECT")</f>
        <v>CORRECT</v>
      </c>
      <c r="AF103" s="59" t="str">
        <f>IF(AND('Prioritized Approach Milestones'!C103="No",'Prioritized Approach Milestones'!F103=""),IF('Prioritized Approach Milestones'!B103=5,"ERROR 2","N/A"),"CORRECT")</f>
        <v>CORRECT</v>
      </c>
      <c r="AG103" s="68" t="str">
        <f>IF(AND('Prioritized Approach Milestones'!C103="No",'Prioritized Approach Milestones'!F103=""),IF('Prioritized Approach Milestones'!B103=6,"ERROR 2","N/A"),"CORRECT")</f>
        <v>CORRECT</v>
      </c>
    </row>
    <row r="104" spans="1:33">
      <c r="A104" s="74">
        <f>COUNTIFS('Prioritized Approach Milestones'!B104,"1",'Prioritized Approach Milestones'!C104,"yes")</f>
        <v>0</v>
      </c>
      <c r="B104" s="79">
        <f>COUNTIFS('Prioritized Approach Milestones'!B104,"2",'Prioritized Approach Milestones'!C104,"yes")</f>
        <v>0</v>
      </c>
      <c r="C104" s="75">
        <f>COUNTIFS('Prioritized Approach Milestones'!B104,"3",'Prioritized Approach Milestones'!C104,"yes")</f>
        <v>0</v>
      </c>
      <c r="D104" s="76">
        <f>COUNTIFS('Prioritized Approach Milestones'!B104,"4",'Prioritized Approach Milestones'!C104,"yes")</f>
        <v>0</v>
      </c>
      <c r="E104" s="77">
        <f>COUNTIFS('Prioritized Approach Milestones'!B104,"5",'Prioritized Approach Milestones'!C104,"yes")</f>
        <v>0</v>
      </c>
      <c r="F104" s="78">
        <f>COUNTIFS('Prioritized Approach Milestones'!B104,"6",'Prioritized Approach Milestones'!C104,"yes")</f>
        <v>0</v>
      </c>
      <c r="G104" s="234">
        <f t="shared" si="5"/>
        <v>0</v>
      </c>
      <c r="H104" s="145">
        <f>COUNTIFS('Prioritized Approach Milestones'!B104,"1",'Prioritized Approach Milestones'!C104,"N/A")</f>
        <v>0</v>
      </c>
      <c r="I104" s="145">
        <f>COUNTIFS('Prioritized Approach Milestones'!B104,"2",'Prioritized Approach Milestones'!C104,"N/A")</f>
        <v>0</v>
      </c>
      <c r="J104" s="145">
        <f>COUNTIFS('Prioritized Approach Milestones'!B104,"3",'Prioritized Approach Milestones'!C104,"N/A")</f>
        <v>0</v>
      </c>
      <c r="K104" s="145">
        <f>COUNTIFS('Prioritized Approach Milestones'!B104,"4",'Prioritized Approach Milestones'!C104,"N/A")</f>
        <v>0</v>
      </c>
      <c r="L104" s="145">
        <f>COUNTIFS('Prioritized Approach Milestones'!B104,"5",'Prioritized Approach Milestones'!C104,"N/A")</f>
        <v>0</v>
      </c>
      <c r="M104" s="145">
        <f>COUNTIFS('Prioritized Approach Milestones'!B104,"6",'Prioritized Approach Milestones'!C104,"N/A")</f>
        <v>0</v>
      </c>
      <c r="N104">
        <f t="shared" si="3"/>
        <v>0</v>
      </c>
      <c r="O104" s="238"/>
      <c r="P104" s="65" t="str">
        <f>IF('Prioritized Approach Milestones'!$B104=1,'Prioritized Approach Milestones'!$F104,"")</f>
        <v/>
      </c>
      <c r="Q104" s="65" t="str">
        <f>IF('Prioritized Approach Milestones'!$B104=2,'Prioritized Approach Milestones'!$F104,"")</f>
        <v/>
      </c>
      <c r="R104" s="65">
        <f>IF('Prioritized Approach Milestones'!$B104=3,'Prioritized Approach Milestones'!$F104,"")</f>
        <v>0</v>
      </c>
      <c r="S104" s="65" t="str">
        <f>IF('Prioritized Approach Milestones'!$B104=4,'Prioritized Approach Milestones'!$F104,"")</f>
        <v/>
      </c>
      <c r="T104" s="65" t="str">
        <f>IF('Prioritized Approach Milestones'!$B104=5,'Prioritized Approach Milestones'!$F104,"")</f>
        <v/>
      </c>
      <c r="U104" s="66" t="str">
        <f>IF('Prioritized Approach Milestones'!$B104=6,'Prioritized Approach Milestones'!$F104,"")</f>
        <v/>
      </c>
      <c r="V104" s="67" t="str">
        <f>IF(AND('Prioritized Approach Milestones'!C104="Yes",'Prioritized Approach Milestones'!F104=""),"CORRECT",IF('Prioritized Approach Milestones'!C104="No","CORRECT",IF('Prioritized Approach Milestones'!B104=1,"ERROR 1","N/A")))</f>
        <v>N/A</v>
      </c>
      <c r="W104" s="67" t="str">
        <f>IF(AND('Prioritized Approach Milestones'!C104="Yes",'Prioritized Approach Milestones'!F104=""),"CORRECT",IF('Prioritized Approach Milestones'!C104="No","CORRECT",IF('Prioritized Approach Milestones'!B104=2,"ERROR 1","N/A")))</f>
        <v>N/A</v>
      </c>
      <c r="X104" s="67" t="str">
        <f>IF(AND('Prioritized Approach Milestones'!C104="Yes",'Prioritized Approach Milestones'!F104=""),"CORRECT",IF('Prioritized Approach Milestones'!C104="No","CORRECT",IF('Prioritized Approach Milestones'!B104=3,"ERROR 1","N/A")))</f>
        <v>ERROR 1</v>
      </c>
      <c r="Y104" s="67" t="str">
        <f>IF(AND('Prioritized Approach Milestones'!C104="Yes",'Prioritized Approach Milestones'!F104=""),"CORRECT",IF('Prioritized Approach Milestones'!C104="No","CORRECT",IF('Prioritized Approach Milestones'!B104=4,"ERROR 1","N/A")))</f>
        <v>N/A</v>
      </c>
      <c r="Z104" s="67" t="str">
        <f>IF(AND('Prioritized Approach Milestones'!C104="Yes",'Prioritized Approach Milestones'!F104=""),"CORRECT",IF('Prioritized Approach Milestones'!C104="No","CORRECT",IF('Prioritized Approach Milestones'!B104=5,"ERROR 1","N/A")))</f>
        <v>N/A</v>
      </c>
      <c r="AA104" s="67" t="str">
        <f>IF(AND('Prioritized Approach Milestones'!C104="Yes",'Prioritized Approach Milestones'!F104=""),"CORRECT",IF('Prioritized Approach Milestones'!C104="No","CORRECT",IF('Prioritized Approach Milestones'!B104=6,"ERROR 1","N/A")))</f>
        <v>N/A</v>
      </c>
      <c r="AB104" s="59" t="str">
        <f>IF(AND('Prioritized Approach Milestones'!C104="No",'Prioritized Approach Milestones'!F104=""),IF('Prioritized Approach Milestones'!B104=1,"ERROR 2","N/A"),"CORRECT")</f>
        <v>CORRECT</v>
      </c>
      <c r="AC104" s="59" t="str">
        <f>IF(AND('Prioritized Approach Milestones'!C104="No",'Prioritized Approach Milestones'!F104=""),IF('Prioritized Approach Milestones'!B104=2,"ERROR 2","N/A"),"CORRECT")</f>
        <v>CORRECT</v>
      </c>
      <c r="AD104" s="59" t="str">
        <f>IF(AND('Prioritized Approach Milestones'!C104="No",'Prioritized Approach Milestones'!F104=""),IF('Prioritized Approach Milestones'!B104=3,"ERROR 2","N/A"),"CORRECT")</f>
        <v>CORRECT</v>
      </c>
      <c r="AE104" s="59" t="str">
        <f>IF(AND('Prioritized Approach Milestones'!C104="No",'Prioritized Approach Milestones'!F104=""),IF('Prioritized Approach Milestones'!B104=4,"ERROR 2","N/A"),"CORRECT")</f>
        <v>CORRECT</v>
      </c>
      <c r="AF104" s="59" t="str">
        <f>IF(AND('Prioritized Approach Milestones'!C104="No",'Prioritized Approach Milestones'!F104=""),IF('Prioritized Approach Milestones'!B104=5,"ERROR 2","N/A"),"CORRECT")</f>
        <v>CORRECT</v>
      </c>
      <c r="AG104" s="68" t="str">
        <f>IF(AND('Prioritized Approach Milestones'!C104="No",'Prioritized Approach Milestones'!F104=""),IF('Prioritized Approach Milestones'!B104=6,"ERROR 2","N/A"),"CORRECT")</f>
        <v>CORRECT</v>
      </c>
    </row>
    <row r="105" spans="1:33">
      <c r="A105" s="74">
        <f>COUNTIFS('Prioritized Approach Milestones'!B105,"1",'Prioritized Approach Milestones'!C105,"yes")</f>
        <v>0</v>
      </c>
      <c r="B105" s="79">
        <f>COUNTIFS('Prioritized Approach Milestones'!B105,"2",'Prioritized Approach Milestones'!C105,"yes")</f>
        <v>0</v>
      </c>
      <c r="C105" s="75">
        <f>COUNTIFS('Prioritized Approach Milestones'!B105,"3",'Prioritized Approach Milestones'!C105,"yes")</f>
        <v>0</v>
      </c>
      <c r="D105" s="76">
        <f>COUNTIFS('Prioritized Approach Milestones'!B105,"4",'Prioritized Approach Milestones'!C105,"yes")</f>
        <v>0</v>
      </c>
      <c r="E105" s="77">
        <f>COUNTIFS('Prioritized Approach Milestones'!B105,"5",'Prioritized Approach Milestones'!C105,"yes")</f>
        <v>0</v>
      </c>
      <c r="F105" s="78">
        <f>COUNTIFS('Prioritized Approach Milestones'!B105,"6",'Prioritized Approach Milestones'!C105,"yes")</f>
        <v>0</v>
      </c>
      <c r="G105" s="234">
        <f t="shared" si="5"/>
        <v>0</v>
      </c>
      <c r="H105" s="145">
        <f>COUNTIFS('Prioritized Approach Milestones'!B105,"1",'Prioritized Approach Milestones'!C105,"N/A")</f>
        <v>0</v>
      </c>
      <c r="I105" s="145">
        <f>COUNTIFS('Prioritized Approach Milestones'!B105,"2",'Prioritized Approach Milestones'!C105,"N/A")</f>
        <v>0</v>
      </c>
      <c r="J105" s="145">
        <f>COUNTIFS('Prioritized Approach Milestones'!B105,"3",'Prioritized Approach Milestones'!C105,"N/A")</f>
        <v>0</v>
      </c>
      <c r="K105" s="145">
        <f>COUNTIFS('Prioritized Approach Milestones'!B105,"4",'Prioritized Approach Milestones'!C105,"N/A")</f>
        <v>0</v>
      </c>
      <c r="L105" s="145">
        <f>COUNTIFS('Prioritized Approach Milestones'!B105,"5",'Prioritized Approach Milestones'!C105,"N/A")</f>
        <v>0</v>
      </c>
      <c r="M105" s="145">
        <f>COUNTIFS('Prioritized Approach Milestones'!B105,"6",'Prioritized Approach Milestones'!C105,"N/A")</f>
        <v>0</v>
      </c>
      <c r="N105">
        <f t="shared" si="3"/>
        <v>0</v>
      </c>
      <c r="O105" s="238"/>
      <c r="P105" s="65" t="str">
        <f>IF('Prioritized Approach Milestones'!$B105=1,'Prioritized Approach Milestones'!$F105,"")</f>
        <v/>
      </c>
      <c r="Q105" s="65" t="str">
        <f>IF('Prioritized Approach Milestones'!$B105=2,'Prioritized Approach Milestones'!$F105,"")</f>
        <v/>
      </c>
      <c r="R105" s="65">
        <f>IF('Prioritized Approach Milestones'!$B105=3,'Prioritized Approach Milestones'!$F105,"")</f>
        <v>0</v>
      </c>
      <c r="S105" s="65" t="str">
        <f>IF('Prioritized Approach Milestones'!$B105=4,'Prioritized Approach Milestones'!$F105,"")</f>
        <v/>
      </c>
      <c r="T105" s="65" t="str">
        <f>IF('Prioritized Approach Milestones'!$B105=5,'Prioritized Approach Milestones'!$F105,"")</f>
        <v/>
      </c>
      <c r="U105" s="66" t="str">
        <f>IF('Prioritized Approach Milestones'!$B105=6,'Prioritized Approach Milestones'!$F105,"")</f>
        <v/>
      </c>
      <c r="V105" s="67" t="str">
        <f>IF(AND('Prioritized Approach Milestones'!C105="Yes",'Prioritized Approach Milestones'!F105=""),"CORRECT",IF('Prioritized Approach Milestones'!C105="No","CORRECT",IF('Prioritized Approach Milestones'!B105=1,"ERROR 1","N/A")))</f>
        <v>N/A</v>
      </c>
      <c r="W105" s="67" t="str">
        <f>IF(AND('Prioritized Approach Milestones'!C105="Yes",'Prioritized Approach Milestones'!F105=""),"CORRECT",IF('Prioritized Approach Milestones'!C105="No","CORRECT",IF('Prioritized Approach Milestones'!B105=2,"ERROR 1","N/A")))</f>
        <v>N/A</v>
      </c>
      <c r="X105" s="67" t="str">
        <f>IF(AND('Prioritized Approach Milestones'!C105="Yes",'Prioritized Approach Milestones'!F105=""),"CORRECT",IF('Prioritized Approach Milestones'!C105="No","CORRECT",IF('Prioritized Approach Milestones'!B105=3,"ERROR 1","N/A")))</f>
        <v>ERROR 1</v>
      </c>
      <c r="Y105" s="67" t="str">
        <f>IF(AND('Prioritized Approach Milestones'!C105="Yes",'Prioritized Approach Milestones'!F105=""),"CORRECT",IF('Prioritized Approach Milestones'!C105="No","CORRECT",IF('Prioritized Approach Milestones'!B105=4,"ERROR 1","N/A")))</f>
        <v>N/A</v>
      </c>
      <c r="Z105" s="67" t="str">
        <f>IF(AND('Prioritized Approach Milestones'!C105="Yes",'Prioritized Approach Milestones'!F105=""),"CORRECT",IF('Prioritized Approach Milestones'!C105="No","CORRECT",IF('Prioritized Approach Milestones'!B105=5,"ERROR 1","N/A")))</f>
        <v>N/A</v>
      </c>
      <c r="AA105" s="67" t="str">
        <f>IF(AND('Prioritized Approach Milestones'!C105="Yes",'Prioritized Approach Milestones'!F105=""),"CORRECT",IF('Prioritized Approach Milestones'!C105="No","CORRECT",IF('Prioritized Approach Milestones'!B105=6,"ERROR 1","N/A")))</f>
        <v>N/A</v>
      </c>
      <c r="AB105" s="59" t="str">
        <f>IF(AND('Prioritized Approach Milestones'!C105="No",'Prioritized Approach Milestones'!F105=""),IF('Prioritized Approach Milestones'!B105=1,"ERROR 2","N/A"),"CORRECT")</f>
        <v>CORRECT</v>
      </c>
      <c r="AC105" s="59" t="str">
        <f>IF(AND('Prioritized Approach Milestones'!C105="No",'Prioritized Approach Milestones'!F105=""),IF('Prioritized Approach Milestones'!B105=2,"ERROR 2","N/A"),"CORRECT")</f>
        <v>CORRECT</v>
      </c>
      <c r="AD105" s="59" t="str">
        <f>IF(AND('Prioritized Approach Milestones'!C105="No",'Prioritized Approach Milestones'!F105=""),IF('Prioritized Approach Milestones'!B105=3,"ERROR 2","N/A"),"CORRECT")</f>
        <v>CORRECT</v>
      </c>
      <c r="AE105" s="59" t="str">
        <f>IF(AND('Prioritized Approach Milestones'!C105="No",'Prioritized Approach Milestones'!F105=""),IF('Prioritized Approach Milestones'!B105=4,"ERROR 2","N/A"),"CORRECT")</f>
        <v>CORRECT</v>
      </c>
      <c r="AF105" s="59" t="str">
        <f>IF(AND('Prioritized Approach Milestones'!C105="No",'Prioritized Approach Milestones'!F105=""),IF('Prioritized Approach Milestones'!B105=5,"ERROR 2","N/A"),"CORRECT")</f>
        <v>CORRECT</v>
      </c>
      <c r="AG105" s="68" t="str">
        <f>IF(AND('Prioritized Approach Milestones'!C105="No",'Prioritized Approach Milestones'!F105=""),IF('Prioritized Approach Milestones'!B105=6,"ERROR 2","N/A"),"CORRECT")</f>
        <v>CORRECT</v>
      </c>
    </row>
    <row r="106" spans="1:33">
      <c r="A106" s="74">
        <f>COUNTIFS('Prioritized Approach Milestones'!B106,"1",'Prioritized Approach Milestones'!C106,"yes")</f>
        <v>0</v>
      </c>
      <c r="B106" s="79">
        <f>COUNTIFS('Prioritized Approach Milestones'!B106,"2",'Prioritized Approach Milestones'!C106,"yes")</f>
        <v>0</v>
      </c>
      <c r="C106" s="75">
        <f>COUNTIFS('Prioritized Approach Milestones'!B106,"3",'Prioritized Approach Milestones'!C106,"yes")</f>
        <v>0</v>
      </c>
      <c r="D106" s="76">
        <f>COUNTIFS('Prioritized Approach Milestones'!B106,"4",'Prioritized Approach Milestones'!C106,"yes")</f>
        <v>0</v>
      </c>
      <c r="E106" s="77">
        <f>COUNTIFS('Prioritized Approach Milestones'!B106,"5",'Prioritized Approach Milestones'!C106,"yes")</f>
        <v>0</v>
      </c>
      <c r="F106" s="78">
        <f>COUNTIFS('Prioritized Approach Milestones'!B106,"6",'Prioritized Approach Milestones'!C106,"yes")</f>
        <v>0</v>
      </c>
      <c r="G106" s="234">
        <f t="shared" si="5"/>
        <v>0</v>
      </c>
      <c r="H106" s="145">
        <f>COUNTIFS('Prioritized Approach Milestones'!B106,"1",'Prioritized Approach Milestones'!C106,"N/A")</f>
        <v>0</v>
      </c>
      <c r="I106" s="145">
        <f>COUNTIFS('Prioritized Approach Milestones'!B106,"2",'Prioritized Approach Milestones'!C106,"N/A")</f>
        <v>0</v>
      </c>
      <c r="J106" s="145">
        <f>COUNTIFS('Prioritized Approach Milestones'!B106,"3",'Prioritized Approach Milestones'!C106,"N/A")</f>
        <v>0</v>
      </c>
      <c r="K106" s="145">
        <f>COUNTIFS('Prioritized Approach Milestones'!B106,"4",'Prioritized Approach Milestones'!C106,"N/A")</f>
        <v>0</v>
      </c>
      <c r="L106" s="145">
        <f>COUNTIFS('Prioritized Approach Milestones'!B106,"5",'Prioritized Approach Milestones'!C106,"N/A")</f>
        <v>0</v>
      </c>
      <c r="M106" s="145">
        <f>COUNTIFS('Prioritized Approach Milestones'!B106,"6",'Prioritized Approach Milestones'!C106,"N/A")</f>
        <v>0</v>
      </c>
      <c r="N106">
        <f t="shared" si="3"/>
        <v>0</v>
      </c>
      <c r="O106" s="238"/>
      <c r="P106" s="65" t="str">
        <f>IF('Prioritized Approach Milestones'!$B106=1,'Prioritized Approach Milestones'!$F106,"")</f>
        <v/>
      </c>
      <c r="Q106" s="65" t="str">
        <f>IF('Prioritized Approach Milestones'!$B106=2,'Prioritized Approach Milestones'!$F106,"")</f>
        <v/>
      </c>
      <c r="R106" s="65">
        <f>IF('Prioritized Approach Milestones'!$B106=3,'Prioritized Approach Milestones'!$F106,"")</f>
        <v>0</v>
      </c>
      <c r="S106" s="65" t="str">
        <f>IF('Prioritized Approach Milestones'!$B106=4,'Prioritized Approach Milestones'!$F106,"")</f>
        <v/>
      </c>
      <c r="T106" s="65" t="str">
        <f>IF('Prioritized Approach Milestones'!$B106=5,'Prioritized Approach Milestones'!$F106,"")</f>
        <v/>
      </c>
      <c r="U106" s="66" t="str">
        <f>IF('Prioritized Approach Milestones'!$B106=6,'Prioritized Approach Milestones'!$F106,"")</f>
        <v/>
      </c>
      <c r="V106" s="67" t="str">
        <f>IF(AND('Prioritized Approach Milestones'!C106="Yes",'Prioritized Approach Milestones'!F106=""),"CORRECT",IF('Prioritized Approach Milestones'!C106="No","CORRECT",IF('Prioritized Approach Milestones'!B106=1,"ERROR 1","N/A")))</f>
        <v>N/A</v>
      </c>
      <c r="W106" s="67" t="str">
        <f>IF(AND('Prioritized Approach Milestones'!C106="Yes",'Prioritized Approach Milestones'!F106=""),"CORRECT",IF('Prioritized Approach Milestones'!C106="No","CORRECT",IF('Prioritized Approach Milestones'!B106=2,"ERROR 1","N/A")))</f>
        <v>N/A</v>
      </c>
      <c r="X106" s="67" t="str">
        <f>IF(AND('Prioritized Approach Milestones'!C106="Yes",'Prioritized Approach Milestones'!F106=""),"CORRECT",IF('Prioritized Approach Milestones'!C106="No","CORRECT",IF('Prioritized Approach Milestones'!B106=3,"ERROR 1","N/A")))</f>
        <v>ERROR 1</v>
      </c>
      <c r="Y106" s="67" t="str">
        <f>IF(AND('Prioritized Approach Milestones'!C106="Yes",'Prioritized Approach Milestones'!F106=""),"CORRECT",IF('Prioritized Approach Milestones'!C106="No","CORRECT",IF('Prioritized Approach Milestones'!B106=4,"ERROR 1","N/A")))</f>
        <v>N/A</v>
      </c>
      <c r="Z106" s="67" t="str">
        <f>IF(AND('Prioritized Approach Milestones'!C106="Yes",'Prioritized Approach Milestones'!F106=""),"CORRECT",IF('Prioritized Approach Milestones'!C106="No","CORRECT",IF('Prioritized Approach Milestones'!B106=5,"ERROR 1","N/A")))</f>
        <v>N/A</v>
      </c>
      <c r="AA106" s="67" t="str">
        <f>IF(AND('Prioritized Approach Milestones'!C106="Yes",'Prioritized Approach Milestones'!F106=""),"CORRECT",IF('Prioritized Approach Milestones'!C106="No","CORRECT",IF('Prioritized Approach Milestones'!B106=6,"ERROR 1","N/A")))</f>
        <v>N/A</v>
      </c>
      <c r="AB106" s="59" t="str">
        <f>IF(AND('Prioritized Approach Milestones'!C106="No",'Prioritized Approach Milestones'!F106=""),IF('Prioritized Approach Milestones'!B106=1,"ERROR 2","N/A"),"CORRECT")</f>
        <v>CORRECT</v>
      </c>
      <c r="AC106" s="59" t="str">
        <f>IF(AND('Prioritized Approach Milestones'!C106="No",'Prioritized Approach Milestones'!F106=""),IF('Prioritized Approach Milestones'!B106=2,"ERROR 2","N/A"),"CORRECT")</f>
        <v>CORRECT</v>
      </c>
      <c r="AD106" s="59" t="str">
        <f>IF(AND('Prioritized Approach Milestones'!C106="No",'Prioritized Approach Milestones'!F106=""),IF('Prioritized Approach Milestones'!B106=3,"ERROR 2","N/A"),"CORRECT")</f>
        <v>CORRECT</v>
      </c>
      <c r="AE106" s="59" t="str">
        <f>IF(AND('Prioritized Approach Milestones'!C106="No",'Prioritized Approach Milestones'!F106=""),IF('Prioritized Approach Milestones'!B106=4,"ERROR 2","N/A"),"CORRECT")</f>
        <v>CORRECT</v>
      </c>
      <c r="AF106" s="59" t="str">
        <f>IF(AND('Prioritized Approach Milestones'!C106="No",'Prioritized Approach Milestones'!F106=""),IF('Prioritized Approach Milestones'!B106=5,"ERROR 2","N/A"),"CORRECT")</f>
        <v>CORRECT</v>
      </c>
      <c r="AG106" s="68" t="str">
        <f>IF(AND('Prioritized Approach Milestones'!C106="No",'Prioritized Approach Milestones'!F106=""),IF('Prioritized Approach Milestones'!B106=6,"ERROR 2","N/A"),"CORRECT")</f>
        <v>CORRECT</v>
      </c>
    </row>
    <row r="107" spans="1:33">
      <c r="A107" s="74">
        <f>COUNTIFS('Prioritized Approach Milestones'!B107,"1",'Prioritized Approach Milestones'!C107,"yes")</f>
        <v>0</v>
      </c>
      <c r="B107" s="79">
        <f>COUNTIFS('Prioritized Approach Milestones'!B107,"2",'Prioritized Approach Milestones'!C107,"yes")</f>
        <v>0</v>
      </c>
      <c r="C107" s="75">
        <f>COUNTIFS('Prioritized Approach Milestones'!B107,"3",'Prioritized Approach Milestones'!C107,"yes")</f>
        <v>0</v>
      </c>
      <c r="D107" s="76">
        <f>COUNTIFS('Prioritized Approach Milestones'!B107,"4",'Prioritized Approach Milestones'!C107,"yes")</f>
        <v>0</v>
      </c>
      <c r="E107" s="77">
        <f>COUNTIFS('Prioritized Approach Milestones'!B107,"5",'Prioritized Approach Milestones'!C107,"yes")</f>
        <v>0</v>
      </c>
      <c r="F107" s="78">
        <f>COUNTIFS('Prioritized Approach Milestones'!B107,"6",'Prioritized Approach Milestones'!C107,"yes")</f>
        <v>0</v>
      </c>
      <c r="G107" s="234">
        <f t="shared" si="5"/>
        <v>0</v>
      </c>
      <c r="H107" s="145">
        <f>COUNTIFS('Prioritized Approach Milestones'!B107,"1",'Prioritized Approach Milestones'!C107,"N/A")</f>
        <v>0</v>
      </c>
      <c r="I107" s="145">
        <f>COUNTIFS('Prioritized Approach Milestones'!B107,"2",'Prioritized Approach Milestones'!C107,"N/A")</f>
        <v>0</v>
      </c>
      <c r="J107" s="145">
        <f>COUNTIFS('Prioritized Approach Milestones'!B107,"3",'Prioritized Approach Milestones'!C107,"N/A")</f>
        <v>0</v>
      </c>
      <c r="K107" s="145">
        <f>COUNTIFS('Prioritized Approach Milestones'!B107,"4",'Prioritized Approach Milestones'!C107,"N/A")</f>
        <v>0</v>
      </c>
      <c r="L107" s="145">
        <f>COUNTIFS('Prioritized Approach Milestones'!B107,"5",'Prioritized Approach Milestones'!C107,"N/A")</f>
        <v>0</v>
      </c>
      <c r="M107" s="145">
        <f>COUNTIFS('Prioritized Approach Milestones'!B107,"6",'Prioritized Approach Milestones'!C107,"N/A")</f>
        <v>0</v>
      </c>
      <c r="N107">
        <f t="shared" si="3"/>
        <v>0</v>
      </c>
      <c r="O107" s="238"/>
      <c r="P107" s="65" t="str">
        <f>IF('Prioritized Approach Milestones'!$B107=1,'Prioritized Approach Milestones'!$F107,"")</f>
        <v/>
      </c>
      <c r="Q107" s="65" t="str">
        <f>IF('Prioritized Approach Milestones'!$B107=2,'Prioritized Approach Milestones'!$F107,"")</f>
        <v/>
      </c>
      <c r="R107" s="65" t="str">
        <f>IF('Prioritized Approach Milestones'!$B107=3,'Prioritized Approach Milestones'!$F107,"")</f>
        <v/>
      </c>
      <c r="S107" s="65" t="str">
        <f>IF('Prioritized Approach Milestones'!$B107=4,'Prioritized Approach Milestones'!$F107,"")</f>
        <v/>
      </c>
      <c r="T107" s="65" t="str">
        <f>IF('Prioritized Approach Milestones'!$B107=5,'Prioritized Approach Milestones'!$F107,"")</f>
        <v/>
      </c>
      <c r="U107" s="66" t="str">
        <f>IF('Prioritized Approach Milestones'!$B107=6,'Prioritized Approach Milestones'!$F107,"")</f>
        <v/>
      </c>
      <c r="V107" s="67" t="str">
        <f>IF(AND('Prioritized Approach Milestones'!C107="Yes",'Prioritized Approach Milestones'!F107=""),"CORRECT",IF('Prioritized Approach Milestones'!C107="No","CORRECT",IF('Prioritized Approach Milestones'!B107=1,"ERROR 1","N/A")))</f>
        <v>N/A</v>
      </c>
      <c r="W107" s="67" t="str">
        <f>IF(AND('Prioritized Approach Milestones'!C107="Yes",'Prioritized Approach Milestones'!F107=""),"CORRECT",IF('Prioritized Approach Milestones'!C107="No","CORRECT",IF('Prioritized Approach Milestones'!B107=2,"ERROR 1","N/A")))</f>
        <v>N/A</v>
      </c>
      <c r="X107" s="67" t="str">
        <f>IF(AND('Prioritized Approach Milestones'!C107="Yes",'Prioritized Approach Milestones'!F107=""),"CORRECT",IF('Prioritized Approach Milestones'!C107="No","CORRECT",IF('Prioritized Approach Milestones'!B107=3,"ERROR 1","N/A")))</f>
        <v>N/A</v>
      </c>
      <c r="Y107" s="67" t="str">
        <f>IF(AND('Prioritized Approach Milestones'!C107="Yes",'Prioritized Approach Milestones'!F107=""),"CORRECT",IF('Prioritized Approach Milestones'!C107="No","CORRECT",IF('Prioritized Approach Milestones'!B107=4,"ERROR 1","N/A")))</f>
        <v>N/A</v>
      </c>
      <c r="Z107" s="67" t="str">
        <f>IF(AND('Prioritized Approach Milestones'!C107="Yes",'Prioritized Approach Milestones'!F107=""),"CORRECT",IF('Prioritized Approach Milestones'!C107="No","CORRECT",IF('Prioritized Approach Milestones'!B107=5,"ERROR 1","N/A")))</f>
        <v>N/A</v>
      </c>
      <c r="AA107" s="67" t="str">
        <f>IF(AND('Prioritized Approach Milestones'!C107="Yes",'Prioritized Approach Milestones'!F107=""),"CORRECT",IF('Prioritized Approach Milestones'!C107="No","CORRECT",IF('Prioritized Approach Milestones'!B107=6,"ERROR 1","N/A")))</f>
        <v>N/A</v>
      </c>
      <c r="AB107" s="59" t="str">
        <f>IF(AND('Prioritized Approach Milestones'!C107="No",'Prioritized Approach Milestones'!F107=""),IF('Prioritized Approach Milestones'!B107=1,"ERROR 2","N/A"),"CORRECT")</f>
        <v>CORRECT</v>
      </c>
      <c r="AC107" s="59" t="str">
        <f>IF(AND('Prioritized Approach Milestones'!C107="No",'Prioritized Approach Milestones'!F107=""),IF('Prioritized Approach Milestones'!B107=2,"ERROR 2","N/A"),"CORRECT")</f>
        <v>CORRECT</v>
      </c>
      <c r="AD107" s="59" t="str">
        <f>IF(AND('Prioritized Approach Milestones'!C107="No",'Prioritized Approach Milestones'!F107=""),IF('Prioritized Approach Milestones'!B107=3,"ERROR 2","N/A"),"CORRECT")</f>
        <v>CORRECT</v>
      </c>
      <c r="AE107" s="59" t="str">
        <f>IF(AND('Prioritized Approach Milestones'!C107="No",'Prioritized Approach Milestones'!F107=""),IF('Prioritized Approach Milestones'!B107=4,"ERROR 2","N/A"),"CORRECT")</f>
        <v>CORRECT</v>
      </c>
      <c r="AF107" s="59" t="str">
        <f>IF(AND('Prioritized Approach Milestones'!C107="No",'Prioritized Approach Milestones'!F107=""),IF('Prioritized Approach Milestones'!B107=5,"ERROR 2","N/A"),"CORRECT")</f>
        <v>CORRECT</v>
      </c>
      <c r="AG107" s="68" t="str">
        <f>IF(AND('Prioritized Approach Milestones'!C107="No",'Prioritized Approach Milestones'!F107=""),IF('Prioritized Approach Milestones'!B107=6,"ERROR 2","N/A"),"CORRECT")</f>
        <v>CORRECT</v>
      </c>
    </row>
    <row r="108" spans="1:33">
      <c r="A108" s="74">
        <f>COUNTIFS('Prioritized Approach Milestones'!B108,"1",'Prioritized Approach Milestones'!C108,"yes")</f>
        <v>0</v>
      </c>
      <c r="B108" s="79">
        <f>COUNTIFS('Prioritized Approach Milestones'!B108,"2",'Prioritized Approach Milestones'!C108,"yes")</f>
        <v>0</v>
      </c>
      <c r="C108" s="75">
        <f>COUNTIFS('Prioritized Approach Milestones'!B108,"3",'Prioritized Approach Milestones'!C108,"yes")</f>
        <v>0</v>
      </c>
      <c r="D108" s="76">
        <f>COUNTIFS('Prioritized Approach Milestones'!B108,"4",'Prioritized Approach Milestones'!C108,"yes")</f>
        <v>0</v>
      </c>
      <c r="E108" s="77">
        <f>COUNTIFS('Prioritized Approach Milestones'!B108,"5",'Prioritized Approach Milestones'!C108,"yes")</f>
        <v>0</v>
      </c>
      <c r="F108" s="78">
        <f>COUNTIFS('Prioritized Approach Milestones'!B108,"6",'Prioritized Approach Milestones'!C108,"yes")</f>
        <v>0</v>
      </c>
      <c r="G108" s="234">
        <f t="shared" si="5"/>
        <v>0</v>
      </c>
      <c r="H108" s="145">
        <f>COUNTIFS('Prioritized Approach Milestones'!B108,"1",'Prioritized Approach Milestones'!C108,"N/A")</f>
        <v>0</v>
      </c>
      <c r="I108" s="145">
        <f>COUNTIFS('Prioritized Approach Milestones'!B108,"2",'Prioritized Approach Milestones'!C108,"N/A")</f>
        <v>0</v>
      </c>
      <c r="J108" s="145">
        <f>COUNTIFS('Prioritized Approach Milestones'!B108,"3",'Prioritized Approach Milestones'!C108,"N/A")</f>
        <v>0</v>
      </c>
      <c r="K108" s="145">
        <f>COUNTIFS('Prioritized Approach Milestones'!B108,"4",'Prioritized Approach Milestones'!C108,"N/A")</f>
        <v>0</v>
      </c>
      <c r="L108" s="145">
        <f>COUNTIFS('Prioritized Approach Milestones'!B108,"5",'Prioritized Approach Milestones'!C108,"N/A")</f>
        <v>0</v>
      </c>
      <c r="M108" s="145">
        <f>COUNTIFS('Prioritized Approach Milestones'!B108,"6",'Prioritized Approach Milestones'!C108,"N/A")</f>
        <v>0</v>
      </c>
      <c r="N108">
        <f t="shared" si="3"/>
        <v>0</v>
      </c>
      <c r="O108" s="238"/>
      <c r="P108" s="65" t="str">
        <f>IF('Prioritized Approach Milestones'!$B108=1,'Prioritized Approach Milestones'!$F108,"")</f>
        <v/>
      </c>
      <c r="Q108" s="65" t="str">
        <f>IF('Prioritized Approach Milestones'!$B108=2,'Prioritized Approach Milestones'!$F108,"")</f>
        <v/>
      </c>
      <c r="R108" s="65" t="str">
        <f>IF('Prioritized Approach Milestones'!$B108=3,'Prioritized Approach Milestones'!$F108,"")</f>
        <v/>
      </c>
      <c r="S108" s="65" t="str">
        <f>IF('Prioritized Approach Milestones'!$B108=4,'Prioritized Approach Milestones'!$F108,"")</f>
        <v/>
      </c>
      <c r="T108" s="65" t="str">
        <f>IF('Prioritized Approach Milestones'!$B108=5,'Prioritized Approach Milestones'!$F108,"")</f>
        <v/>
      </c>
      <c r="U108" s="66" t="str">
        <f>IF('Prioritized Approach Milestones'!$B108=6,'Prioritized Approach Milestones'!$F108,"")</f>
        <v/>
      </c>
      <c r="V108" s="67" t="str">
        <f>IF(AND('Prioritized Approach Milestones'!C108="Yes",'Prioritized Approach Milestones'!F108=""),"CORRECT",IF('Prioritized Approach Milestones'!C108="No","CORRECT",IF('Prioritized Approach Milestones'!B108=1,"ERROR 1","N/A")))</f>
        <v>N/A</v>
      </c>
      <c r="W108" s="67" t="str">
        <f>IF(AND('Prioritized Approach Milestones'!C108="Yes",'Prioritized Approach Milestones'!F108=""),"CORRECT",IF('Prioritized Approach Milestones'!C108="No","CORRECT",IF('Prioritized Approach Milestones'!B108=2,"ERROR 1","N/A")))</f>
        <v>N/A</v>
      </c>
      <c r="X108" s="67" t="str">
        <f>IF(AND('Prioritized Approach Milestones'!C108="Yes",'Prioritized Approach Milestones'!F108=""),"CORRECT",IF('Prioritized Approach Milestones'!C108="No","CORRECT",IF('Prioritized Approach Milestones'!B108=3,"ERROR 1","N/A")))</f>
        <v>N/A</v>
      </c>
      <c r="Y108" s="67" t="str">
        <f>IF(AND('Prioritized Approach Milestones'!C108="Yes",'Prioritized Approach Milestones'!F108=""),"CORRECT",IF('Prioritized Approach Milestones'!C108="No","CORRECT",IF('Prioritized Approach Milestones'!B108=4,"ERROR 1","N/A")))</f>
        <v>N/A</v>
      </c>
      <c r="Z108" s="67" t="str">
        <f>IF(AND('Prioritized Approach Milestones'!C108="Yes",'Prioritized Approach Milestones'!F108=""),"CORRECT",IF('Prioritized Approach Milestones'!C108="No","CORRECT",IF('Prioritized Approach Milestones'!B108=5,"ERROR 1","N/A")))</f>
        <v>N/A</v>
      </c>
      <c r="AA108" s="67" t="str">
        <f>IF(AND('Prioritized Approach Milestones'!C108="Yes",'Prioritized Approach Milestones'!F108=""),"CORRECT",IF('Prioritized Approach Milestones'!C108="No","CORRECT",IF('Prioritized Approach Milestones'!B108=6,"ERROR 1","N/A")))</f>
        <v>N/A</v>
      </c>
      <c r="AB108" s="59" t="str">
        <f>IF(AND('Prioritized Approach Milestones'!C108="No",'Prioritized Approach Milestones'!F108=""),IF('Prioritized Approach Milestones'!B108=1,"ERROR 2","N/A"),"CORRECT")</f>
        <v>CORRECT</v>
      </c>
      <c r="AC108" s="59" t="str">
        <f>IF(AND('Prioritized Approach Milestones'!C108="No",'Prioritized Approach Milestones'!F108=""),IF('Prioritized Approach Milestones'!B108=2,"ERROR 2","N/A"),"CORRECT")</f>
        <v>CORRECT</v>
      </c>
      <c r="AD108" s="59" t="str">
        <f>IF(AND('Prioritized Approach Milestones'!C108="No",'Prioritized Approach Milestones'!F108=""),IF('Prioritized Approach Milestones'!B108=3,"ERROR 2","N/A"),"CORRECT")</f>
        <v>CORRECT</v>
      </c>
      <c r="AE108" s="59" t="str">
        <f>IF(AND('Prioritized Approach Milestones'!C108="No",'Prioritized Approach Milestones'!F108=""),IF('Prioritized Approach Milestones'!B108=4,"ERROR 2","N/A"),"CORRECT")</f>
        <v>CORRECT</v>
      </c>
      <c r="AF108" s="59" t="str">
        <f>IF(AND('Prioritized Approach Milestones'!C108="No",'Prioritized Approach Milestones'!F108=""),IF('Prioritized Approach Milestones'!B108=5,"ERROR 2","N/A"),"CORRECT")</f>
        <v>CORRECT</v>
      </c>
      <c r="AG108" s="68" t="str">
        <f>IF(AND('Prioritized Approach Milestones'!C108="No",'Prioritized Approach Milestones'!F108=""),IF('Prioritized Approach Milestones'!B108=6,"ERROR 2","N/A"),"CORRECT")</f>
        <v>CORRECT</v>
      </c>
    </row>
    <row r="109" spans="1:33">
      <c r="A109" s="74">
        <f>COUNTIFS('Prioritized Approach Milestones'!B109,"1",'Prioritized Approach Milestones'!C109,"yes")</f>
        <v>0</v>
      </c>
      <c r="B109" s="79">
        <f>COUNTIFS('Prioritized Approach Milestones'!B109,"2",'Prioritized Approach Milestones'!C109,"yes")</f>
        <v>0</v>
      </c>
      <c r="C109" s="75">
        <f>COUNTIFS('Prioritized Approach Milestones'!B109,"3",'Prioritized Approach Milestones'!C109,"yes")</f>
        <v>0</v>
      </c>
      <c r="D109" s="76">
        <f>COUNTIFS('Prioritized Approach Milestones'!B109,"4",'Prioritized Approach Milestones'!C109,"yes")</f>
        <v>0</v>
      </c>
      <c r="E109" s="77">
        <f>COUNTIFS('Prioritized Approach Milestones'!B109,"5",'Prioritized Approach Milestones'!C109,"yes")</f>
        <v>0</v>
      </c>
      <c r="F109" s="78">
        <f>COUNTIFS('Prioritized Approach Milestones'!B109,"6",'Prioritized Approach Milestones'!C109,"yes")</f>
        <v>0</v>
      </c>
      <c r="G109" s="234">
        <f t="shared" si="5"/>
        <v>0</v>
      </c>
      <c r="H109" s="145">
        <f>COUNTIFS('Prioritized Approach Milestones'!B109,"1",'Prioritized Approach Milestones'!C109,"N/A")</f>
        <v>0</v>
      </c>
      <c r="I109" s="145">
        <f>COUNTIFS('Prioritized Approach Milestones'!B109,"2",'Prioritized Approach Milestones'!C109,"N/A")</f>
        <v>0</v>
      </c>
      <c r="J109" s="145">
        <f>COUNTIFS('Prioritized Approach Milestones'!B109,"3",'Prioritized Approach Milestones'!C109,"N/A")</f>
        <v>0</v>
      </c>
      <c r="K109" s="145">
        <f>COUNTIFS('Prioritized Approach Milestones'!B109,"4",'Prioritized Approach Milestones'!C109,"N/A")</f>
        <v>0</v>
      </c>
      <c r="L109" s="145">
        <f>COUNTIFS('Prioritized Approach Milestones'!B109,"5",'Prioritized Approach Milestones'!C109,"N/A")</f>
        <v>0</v>
      </c>
      <c r="M109" s="145">
        <f>COUNTIFS('Prioritized Approach Milestones'!B109,"6",'Prioritized Approach Milestones'!C109,"N/A")</f>
        <v>0</v>
      </c>
      <c r="N109">
        <f t="shared" si="3"/>
        <v>0</v>
      </c>
      <c r="O109" s="238"/>
      <c r="P109" s="65" t="str">
        <f>IF('Prioritized Approach Milestones'!$B109=1,'Prioritized Approach Milestones'!$F109,"")</f>
        <v/>
      </c>
      <c r="Q109" s="65" t="str">
        <f>IF('Prioritized Approach Milestones'!$B109=2,'Prioritized Approach Milestones'!$F109,"")</f>
        <v/>
      </c>
      <c r="R109" s="65" t="str">
        <f>IF('Prioritized Approach Milestones'!$B109=3,'Prioritized Approach Milestones'!$F109,"")</f>
        <v/>
      </c>
      <c r="S109" s="65">
        <f>IF('Prioritized Approach Milestones'!$B109=4,'Prioritized Approach Milestones'!$F109,"")</f>
        <v>0</v>
      </c>
      <c r="T109" s="65" t="str">
        <f>IF('Prioritized Approach Milestones'!$B109=5,'Prioritized Approach Milestones'!$F109,"")</f>
        <v/>
      </c>
      <c r="U109" s="66" t="str">
        <f>IF('Prioritized Approach Milestones'!$B109=6,'Prioritized Approach Milestones'!$F109,"")</f>
        <v/>
      </c>
      <c r="V109" s="67" t="str">
        <f>IF(AND('Prioritized Approach Milestones'!C109="Yes",'Prioritized Approach Milestones'!F109=""),"CORRECT",IF('Prioritized Approach Milestones'!C109="No","CORRECT",IF('Prioritized Approach Milestones'!B109=1,"ERROR 1","N/A")))</f>
        <v>N/A</v>
      </c>
      <c r="W109" s="67" t="str">
        <f>IF(AND('Prioritized Approach Milestones'!C109="Yes",'Prioritized Approach Milestones'!F109=""),"CORRECT",IF('Prioritized Approach Milestones'!C109="No","CORRECT",IF('Prioritized Approach Milestones'!B109=2,"ERROR 1","N/A")))</f>
        <v>N/A</v>
      </c>
      <c r="X109" s="67" t="str">
        <f>IF(AND('Prioritized Approach Milestones'!C109="Yes",'Prioritized Approach Milestones'!F109=""),"CORRECT",IF('Prioritized Approach Milestones'!C109="No","CORRECT",IF('Prioritized Approach Milestones'!B109=3,"ERROR 1","N/A")))</f>
        <v>N/A</v>
      </c>
      <c r="Y109" s="67" t="str">
        <f>IF(AND('Prioritized Approach Milestones'!C109="Yes",'Prioritized Approach Milestones'!F109=""),"CORRECT",IF('Prioritized Approach Milestones'!C109="No","CORRECT",IF('Prioritized Approach Milestones'!B109=4,"ERROR 1","N/A")))</f>
        <v>ERROR 1</v>
      </c>
      <c r="Z109" s="67" t="str">
        <f>IF(AND('Prioritized Approach Milestones'!C109="Yes",'Prioritized Approach Milestones'!F109=""),"CORRECT",IF('Prioritized Approach Milestones'!C109="No","CORRECT",IF('Prioritized Approach Milestones'!B109=5,"ERROR 1","N/A")))</f>
        <v>N/A</v>
      </c>
      <c r="AA109" s="67" t="str">
        <f>IF(AND('Prioritized Approach Milestones'!C109="Yes",'Prioritized Approach Milestones'!F109=""),"CORRECT",IF('Prioritized Approach Milestones'!C109="No","CORRECT",IF('Prioritized Approach Milestones'!B109=6,"ERROR 1","N/A")))</f>
        <v>N/A</v>
      </c>
      <c r="AB109" s="59" t="str">
        <f>IF(AND('Prioritized Approach Milestones'!C109="No",'Prioritized Approach Milestones'!F109=""),IF('Prioritized Approach Milestones'!B109=1,"ERROR 2","N/A"),"CORRECT")</f>
        <v>CORRECT</v>
      </c>
      <c r="AC109" s="59" t="str">
        <f>IF(AND('Prioritized Approach Milestones'!C109="No",'Prioritized Approach Milestones'!F109=""),IF('Prioritized Approach Milestones'!B109=2,"ERROR 2","N/A"),"CORRECT")</f>
        <v>CORRECT</v>
      </c>
      <c r="AD109" s="59" t="str">
        <f>IF(AND('Prioritized Approach Milestones'!C109="No",'Prioritized Approach Milestones'!F109=""),IF('Prioritized Approach Milestones'!B109=3,"ERROR 2","N/A"),"CORRECT")</f>
        <v>CORRECT</v>
      </c>
      <c r="AE109" s="59" t="str">
        <f>IF(AND('Prioritized Approach Milestones'!C109="No",'Prioritized Approach Milestones'!F109=""),IF('Prioritized Approach Milestones'!B109=4,"ERROR 2","N/A"),"CORRECT")</f>
        <v>CORRECT</v>
      </c>
      <c r="AF109" s="59" t="str">
        <f>IF(AND('Prioritized Approach Milestones'!C109="No",'Prioritized Approach Milestones'!F109=""),IF('Prioritized Approach Milestones'!B109=5,"ERROR 2","N/A"),"CORRECT")</f>
        <v>CORRECT</v>
      </c>
      <c r="AG109" s="68" t="str">
        <f>IF(AND('Prioritized Approach Milestones'!C109="No",'Prioritized Approach Milestones'!F109=""),IF('Prioritized Approach Milestones'!B109=6,"ERROR 2","N/A"),"CORRECT")</f>
        <v>CORRECT</v>
      </c>
    </row>
    <row r="110" spans="1:33">
      <c r="A110" s="74">
        <f>COUNTIFS('Prioritized Approach Milestones'!B110,"1",'Prioritized Approach Milestones'!C110,"yes")</f>
        <v>0</v>
      </c>
      <c r="B110" s="79">
        <f>COUNTIFS('Prioritized Approach Milestones'!B110,"2",'Prioritized Approach Milestones'!C110,"yes")</f>
        <v>0</v>
      </c>
      <c r="C110" s="75">
        <f>COUNTIFS('Prioritized Approach Milestones'!B110,"3",'Prioritized Approach Milestones'!C110,"yes")</f>
        <v>0</v>
      </c>
      <c r="D110" s="76">
        <f>COUNTIFS('Prioritized Approach Milestones'!B110,"4",'Prioritized Approach Milestones'!C110,"yes")</f>
        <v>0</v>
      </c>
      <c r="E110" s="77">
        <f>COUNTIFS('Prioritized Approach Milestones'!B110,"5",'Prioritized Approach Milestones'!C110,"yes")</f>
        <v>0</v>
      </c>
      <c r="F110" s="78">
        <f>COUNTIFS('Prioritized Approach Milestones'!B110,"6",'Prioritized Approach Milestones'!C110,"yes")</f>
        <v>0</v>
      </c>
      <c r="G110" s="234">
        <f t="shared" si="5"/>
        <v>0</v>
      </c>
      <c r="H110" s="145">
        <f>COUNTIFS('Prioritized Approach Milestones'!B110,"1",'Prioritized Approach Milestones'!C110,"N/A")</f>
        <v>0</v>
      </c>
      <c r="I110" s="145">
        <f>COUNTIFS('Prioritized Approach Milestones'!B110,"2",'Prioritized Approach Milestones'!C110,"N/A")</f>
        <v>0</v>
      </c>
      <c r="J110" s="145">
        <f>COUNTIFS('Prioritized Approach Milestones'!B110,"3",'Prioritized Approach Milestones'!C110,"N/A")</f>
        <v>0</v>
      </c>
      <c r="K110" s="145">
        <f>COUNTIFS('Prioritized Approach Milestones'!B110,"4",'Prioritized Approach Milestones'!C110,"N/A")</f>
        <v>0</v>
      </c>
      <c r="L110" s="145">
        <f>COUNTIFS('Prioritized Approach Milestones'!B110,"5",'Prioritized Approach Milestones'!C110,"N/A")</f>
        <v>0</v>
      </c>
      <c r="M110" s="145">
        <f>COUNTIFS('Prioritized Approach Milestones'!B110,"6",'Prioritized Approach Milestones'!C110,"N/A")</f>
        <v>0</v>
      </c>
      <c r="N110">
        <f t="shared" si="3"/>
        <v>0</v>
      </c>
      <c r="O110" s="238"/>
      <c r="P110" s="65" t="str">
        <f>IF('Prioritized Approach Milestones'!$B110=1,'Prioritized Approach Milestones'!$F110,"")</f>
        <v/>
      </c>
      <c r="Q110" s="65" t="str">
        <f>IF('Prioritized Approach Milestones'!$B110=2,'Prioritized Approach Milestones'!$F110,"")</f>
        <v/>
      </c>
      <c r="R110" s="65" t="str">
        <f>IF('Prioritized Approach Milestones'!$B110=3,'Prioritized Approach Milestones'!$F110,"")</f>
        <v/>
      </c>
      <c r="S110" s="65">
        <f>IF('Prioritized Approach Milestones'!$B110=4,'Prioritized Approach Milestones'!$F110,"")</f>
        <v>0</v>
      </c>
      <c r="T110" s="65" t="str">
        <f>IF('Prioritized Approach Milestones'!$B110=5,'Prioritized Approach Milestones'!$F110,"")</f>
        <v/>
      </c>
      <c r="U110" s="66" t="str">
        <f>IF('Prioritized Approach Milestones'!$B110=6,'Prioritized Approach Milestones'!$F110,"")</f>
        <v/>
      </c>
      <c r="V110" s="67" t="str">
        <f>IF(AND('Prioritized Approach Milestones'!C110="Yes",'Prioritized Approach Milestones'!F110=""),"CORRECT",IF('Prioritized Approach Milestones'!C110="No","CORRECT",IF('Prioritized Approach Milestones'!B110=1,"ERROR 1","N/A")))</f>
        <v>N/A</v>
      </c>
      <c r="W110" s="67" t="str">
        <f>IF(AND('Prioritized Approach Milestones'!C110="Yes",'Prioritized Approach Milestones'!F110=""),"CORRECT",IF('Prioritized Approach Milestones'!C110="No","CORRECT",IF('Prioritized Approach Milestones'!B110=2,"ERROR 1","N/A")))</f>
        <v>N/A</v>
      </c>
      <c r="X110" s="67" t="str">
        <f>IF(AND('Prioritized Approach Milestones'!C110="Yes",'Prioritized Approach Milestones'!F110=""),"CORRECT",IF('Prioritized Approach Milestones'!C110="No","CORRECT",IF('Prioritized Approach Milestones'!B110=3,"ERROR 1","N/A")))</f>
        <v>N/A</v>
      </c>
      <c r="Y110" s="67" t="str">
        <f>IF(AND('Prioritized Approach Milestones'!C110="Yes",'Prioritized Approach Milestones'!F110=""),"CORRECT",IF('Prioritized Approach Milestones'!C110="No","CORRECT",IF('Prioritized Approach Milestones'!B110=4,"ERROR 1","N/A")))</f>
        <v>ERROR 1</v>
      </c>
      <c r="Z110" s="67" t="str">
        <f>IF(AND('Prioritized Approach Milestones'!C110="Yes",'Prioritized Approach Milestones'!F110=""),"CORRECT",IF('Prioritized Approach Milestones'!C110="No","CORRECT",IF('Prioritized Approach Milestones'!B110=5,"ERROR 1","N/A")))</f>
        <v>N/A</v>
      </c>
      <c r="AA110" s="67" t="str">
        <f>IF(AND('Prioritized Approach Milestones'!C110="Yes",'Prioritized Approach Milestones'!F110=""),"CORRECT",IF('Prioritized Approach Milestones'!C110="No","CORRECT",IF('Prioritized Approach Milestones'!B110=6,"ERROR 1","N/A")))</f>
        <v>N/A</v>
      </c>
      <c r="AB110" s="59" t="str">
        <f>IF(AND('Prioritized Approach Milestones'!C110="No",'Prioritized Approach Milestones'!F110=""),IF('Prioritized Approach Milestones'!B110=1,"ERROR 2","N/A"),"CORRECT")</f>
        <v>CORRECT</v>
      </c>
      <c r="AC110" s="59" t="str">
        <f>IF(AND('Prioritized Approach Milestones'!C110="No",'Prioritized Approach Milestones'!F110=""),IF('Prioritized Approach Milestones'!B110=2,"ERROR 2","N/A"),"CORRECT")</f>
        <v>CORRECT</v>
      </c>
      <c r="AD110" s="59" t="str">
        <f>IF(AND('Prioritized Approach Milestones'!C110="No",'Prioritized Approach Milestones'!F110=""),IF('Prioritized Approach Milestones'!B110=3,"ERROR 2","N/A"),"CORRECT")</f>
        <v>CORRECT</v>
      </c>
      <c r="AE110" s="59" t="str">
        <f>IF(AND('Prioritized Approach Milestones'!C110="No",'Prioritized Approach Milestones'!F110=""),IF('Prioritized Approach Milestones'!B110=4,"ERROR 2","N/A"),"CORRECT")</f>
        <v>CORRECT</v>
      </c>
      <c r="AF110" s="59" t="str">
        <f>IF(AND('Prioritized Approach Milestones'!C110="No",'Prioritized Approach Milestones'!F110=""),IF('Prioritized Approach Milestones'!B110=5,"ERROR 2","N/A"),"CORRECT")</f>
        <v>CORRECT</v>
      </c>
      <c r="AG110" s="68" t="str">
        <f>IF(AND('Prioritized Approach Milestones'!C110="No",'Prioritized Approach Milestones'!F110=""),IF('Prioritized Approach Milestones'!B110=6,"ERROR 2","N/A"),"CORRECT")</f>
        <v>CORRECT</v>
      </c>
    </row>
    <row r="111" spans="1:33">
      <c r="A111" s="74">
        <f>COUNTIFS('Prioritized Approach Milestones'!B111,"1",'Prioritized Approach Milestones'!C111,"yes")</f>
        <v>0</v>
      </c>
      <c r="B111" s="79">
        <f>COUNTIFS('Prioritized Approach Milestones'!B111,"2",'Prioritized Approach Milestones'!C111,"yes")</f>
        <v>0</v>
      </c>
      <c r="C111" s="75">
        <f>COUNTIFS('Prioritized Approach Milestones'!B111,"3",'Prioritized Approach Milestones'!C111,"yes")</f>
        <v>0</v>
      </c>
      <c r="D111" s="76">
        <f>COUNTIFS('Prioritized Approach Milestones'!B111,"4",'Prioritized Approach Milestones'!C111,"yes")</f>
        <v>0</v>
      </c>
      <c r="E111" s="77">
        <f>COUNTIFS('Prioritized Approach Milestones'!B111,"5",'Prioritized Approach Milestones'!C111,"yes")</f>
        <v>0</v>
      </c>
      <c r="F111" s="78">
        <f>COUNTIFS('Prioritized Approach Milestones'!B111,"6",'Prioritized Approach Milestones'!C111,"yes")</f>
        <v>0</v>
      </c>
      <c r="G111" s="234">
        <f t="shared" si="5"/>
        <v>0</v>
      </c>
      <c r="H111" s="145">
        <f>COUNTIFS('Prioritized Approach Milestones'!B111,"1",'Prioritized Approach Milestones'!C111,"N/A")</f>
        <v>0</v>
      </c>
      <c r="I111" s="145">
        <f>COUNTIFS('Prioritized Approach Milestones'!B111,"2",'Prioritized Approach Milestones'!C111,"N/A")</f>
        <v>0</v>
      </c>
      <c r="J111" s="145">
        <f>COUNTIFS('Prioritized Approach Milestones'!B111,"3",'Prioritized Approach Milestones'!C111,"N/A")</f>
        <v>0</v>
      </c>
      <c r="K111" s="145">
        <f>COUNTIFS('Prioritized Approach Milestones'!B111,"4",'Prioritized Approach Milestones'!C111,"N/A")</f>
        <v>0</v>
      </c>
      <c r="L111" s="145">
        <f>COUNTIFS('Prioritized Approach Milestones'!B111,"5",'Prioritized Approach Milestones'!C111,"N/A")</f>
        <v>0</v>
      </c>
      <c r="M111" s="145">
        <f>COUNTIFS('Prioritized Approach Milestones'!B111,"6",'Prioritized Approach Milestones'!C111,"N/A")</f>
        <v>0</v>
      </c>
      <c r="N111">
        <f t="shared" si="3"/>
        <v>0</v>
      </c>
      <c r="O111" s="238"/>
      <c r="P111" s="65" t="str">
        <f>IF('Prioritized Approach Milestones'!$B111=1,'Prioritized Approach Milestones'!$F111,"")</f>
        <v/>
      </c>
      <c r="Q111" s="65" t="str">
        <f>IF('Prioritized Approach Milestones'!$B111=2,'Prioritized Approach Milestones'!$F111,"")</f>
        <v/>
      </c>
      <c r="R111" s="65" t="str">
        <f>IF('Prioritized Approach Milestones'!$B111=3,'Prioritized Approach Milestones'!$F111,"")</f>
        <v/>
      </c>
      <c r="S111" s="65">
        <f>IF('Prioritized Approach Milestones'!$B111=4,'Prioritized Approach Milestones'!$F111,"")</f>
        <v>0</v>
      </c>
      <c r="T111" s="65" t="str">
        <f>IF('Prioritized Approach Milestones'!$B111=5,'Prioritized Approach Milestones'!$F111,"")</f>
        <v/>
      </c>
      <c r="U111" s="66" t="str">
        <f>IF('Prioritized Approach Milestones'!$B111=6,'Prioritized Approach Milestones'!$F111,"")</f>
        <v/>
      </c>
      <c r="V111" s="67" t="str">
        <f>IF(AND('Prioritized Approach Milestones'!C111="Yes",'Prioritized Approach Milestones'!F111=""),"CORRECT",IF('Prioritized Approach Milestones'!C111="No","CORRECT",IF('Prioritized Approach Milestones'!B111=1,"ERROR 1","N/A")))</f>
        <v>N/A</v>
      </c>
      <c r="W111" s="67" t="str">
        <f>IF(AND('Prioritized Approach Milestones'!C111="Yes",'Prioritized Approach Milestones'!F111=""),"CORRECT",IF('Prioritized Approach Milestones'!C111="No","CORRECT",IF('Prioritized Approach Milestones'!B111=2,"ERROR 1","N/A")))</f>
        <v>N/A</v>
      </c>
      <c r="X111" s="67" t="str">
        <f>IF(AND('Prioritized Approach Milestones'!C111="Yes",'Prioritized Approach Milestones'!F111=""),"CORRECT",IF('Prioritized Approach Milestones'!C111="No","CORRECT",IF('Prioritized Approach Milestones'!B111=3,"ERROR 1","N/A")))</f>
        <v>N/A</v>
      </c>
      <c r="Y111" s="67" t="str">
        <f>IF(AND('Prioritized Approach Milestones'!C111="Yes",'Prioritized Approach Milestones'!F111=""),"CORRECT",IF('Prioritized Approach Milestones'!C111="No","CORRECT",IF('Prioritized Approach Milestones'!B111=4,"ERROR 1","N/A")))</f>
        <v>ERROR 1</v>
      </c>
      <c r="Z111" s="67" t="str">
        <f>IF(AND('Prioritized Approach Milestones'!C111="Yes",'Prioritized Approach Milestones'!F111=""),"CORRECT",IF('Prioritized Approach Milestones'!C111="No","CORRECT",IF('Prioritized Approach Milestones'!B111=5,"ERROR 1","N/A")))</f>
        <v>N/A</v>
      </c>
      <c r="AA111" s="67" t="str">
        <f>IF(AND('Prioritized Approach Milestones'!C111="Yes",'Prioritized Approach Milestones'!F111=""),"CORRECT",IF('Prioritized Approach Milestones'!C111="No","CORRECT",IF('Prioritized Approach Milestones'!B111=6,"ERROR 1","N/A")))</f>
        <v>N/A</v>
      </c>
      <c r="AB111" s="59" t="str">
        <f>IF(AND('Prioritized Approach Milestones'!C111="No",'Prioritized Approach Milestones'!F111=""),IF('Prioritized Approach Milestones'!B111=1,"ERROR 2","N/A"),"CORRECT")</f>
        <v>CORRECT</v>
      </c>
      <c r="AC111" s="59" t="str">
        <f>IF(AND('Prioritized Approach Milestones'!C111="No",'Prioritized Approach Milestones'!F111=""),IF('Prioritized Approach Milestones'!B111=2,"ERROR 2","N/A"),"CORRECT")</f>
        <v>CORRECT</v>
      </c>
      <c r="AD111" s="59" t="str">
        <f>IF(AND('Prioritized Approach Milestones'!C111="No",'Prioritized Approach Milestones'!F111=""),IF('Prioritized Approach Milestones'!B111=3,"ERROR 2","N/A"),"CORRECT")</f>
        <v>CORRECT</v>
      </c>
      <c r="AE111" s="59" t="str">
        <f>IF(AND('Prioritized Approach Milestones'!C111="No",'Prioritized Approach Milestones'!F111=""),IF('Prioritized Approach Milestones'!B111=4,"ERROR 2","N/A"),"CORRECT")</f>
        <v>CORRECT</v>
      </c>
      <c r="AF111" s="59" t="str">
        <f>IF(AND('Prioritized Approach Milestones'!C111="No",'Prioritized Approach Milestones'!F111=""),IF('Prioritized Approach Milestones'!B111=5,"ERROR 2","N/A"),"CORRECT")</f>
        <v>CORRECT</v>
      </c>
      <c r="AG111" s="68" t="str">
        <f>IF(AND('Prioritized Approach Milestones'!C111="No",'Prioritized Approach Milestones'!F111=""),IF('Prioritized Approach Milestones'!B111=6,"ERROR 2","N/A"),"CORRECT")</f>
        <v>CORRECT</v>
      </c>
    </row>
    <row r="112" spans="1:33">
      <c r="A112" s="74">
        <f>COUNTIFS('Prioritized Approach Milestones'!B112,"1",'Prioritized Approach Milestones'!C112,"yes")</f>
        <v>0</v>
      </c>
      <c r="B112" s="79">
        <f>COUNTIFS('Prioritized Approach Milestones'!B112,"2",'Prioritized Approach Milestones'!C112,"yes")</f>
        <v>0</v>
      </c>
      <c r="C112" s="75">
        <f>COUNTIFS('Prioritized Approach Milestones'!B112,"3",'Prioritized Approach Milestones'!C112,"yes")</f>
        <v>0</v>
      </c>
      <c r="D112" s="76">
        <f>COUNTIFS('Prioritized Approach Milestones'!B112,"4",'Prioritized Approach Milestones'!C112,"yes")</f>
        <v>0</v>
      </c>
      <c r="E112" s="77">
        <f>COUNTIFS('Prioritized Approach Milestones'!B112,"5",'Prioritized Approach Milestones'!C112,"yes")</f>
        <v>0</v>
      </c>
      <c r="F112" s="78">
        <f>COUNTIFS('Prioritized Approach Milestones'!B112,"6",'Prioritized Approach Milestones'!C112,"yes")</f>
        <v>0</v>
      </c>
      <c r="G112" s="234">
        <f t="shared" si="5"/>
        <v>0</v>
      </c>
      <c r="H112" s="145">
        <f>COUNTIFS('Prioritized Approach Milestones'!B112,"1",'Prioritized Approach Milestones'!C112,"N/A")</f>
        <v>0</v>
      </c>
      <c r="I112" s="145">
        <f>COUNTIFS('Prioritized Approach Milestones'!B112,"2",'Prioritized Approach Milestones'!C112,"N/A")</f>
        <v>0</v>
      </c>
      <c r="J112" s="145">
        <f>COUNTIFS('Prioritized Approach Milestones'!B112,"3",'Prioritized Approach Milestones'!C112,"N/A")</f>
        <v>0</v>
      </c>
      <c r="K112" s="145">
        <f>COUNTIFS('Prioritized Approach Milestones'!B112,"4",'Prioritized Approach Milestones'!C112,"N/A")</f>
        <v>0</v>
      </c>
      <c r="L112" s="145">
        <f>COUNTIFS('Prioritized Approach Milestones'!B112,"5",'Prioritized Approach Milestones'!C112,"N/A")</f>
        <v>0</v>
      </c>
      <c r="M112" s="145">
        <f>COUNTIFS('Prioritized Approach Milestones'!B112,"6",'Prioritized Approach Milestones'!C112,"N/A")</f>
        <v>0</v>
      </c>
      <c r="N112">
        <f t="shared" si="3"/>
        <v>0</v>
      </c>
      <c r="O112" s="238"/>
      <c r="P112" s="65" t="str">
        <f>IF('Prioritized Approach Milestones'!$B112=1,'Prioritized Approach Milestones'!$F112,"")</f>
        <v/>
      </c>
      <c r="Q112" s="65" t="str">
        <f>IF('Prioritized Approach Milestones'!$B112=2,'Prioritized Approach Milestones'!$F112,"")</f>
        <v/>
      </c>
      <c r="R112" s="65" t="str">
        <f>IF('Prioritized Approach Milestones'!$B112=3,'Prioritized Approach Milestones'!$F112,"")</f>
        <v/>
      </c>
      <c r="S112" s="65">
        <f>IF('Prioritized Approach Milestones'!$B112=4,'Prioritized Approach Milestones'!$F112,"")</f>
        <v>0</v>
      </c>
      <c r="T112" s="65" t="str">
        <f>IF('Prioritized Approach Milestones'!$B112=5,'Prioritized Approach Milestones'!$F112,"")</f>
        <v/>
      </c>
      <c r="U112" s="66" t="str">
        <f>IF('Prioritized Approach Milestones'!$B112=6,'Prioritized Approach Milestones'!$F112,"")</f>
        <v/>
      </c>
      <c r="V112" s="67" t="str">
        <f>IF(AND('Prioritized Approach Milestones'!C112="Yes",'Prioritized Approach Milestones'!F112=""),"CORRECT",IF('Prioritized Approach Milestones'!C112="No","CORRECT",IF('Prioritized Approach Milestones'!B112=1,"ERROR 1","N/A")))</f>
        <v>N/A</v>
      </c>
      <c r="W112" s="67" t="str">
        <f>IF(AND('Prioritized Approach Milestones'!C112="Yes",'Prioritized Approach Milestones'!F112=""),"CORRECT",IF('Prioritized Approach Milestones'!C112="No","CORRECT",IF('Prioritized Approach Milestones'!B112=2,"ERROR 1","N/A")))</f>
        <v>N/A</v>
      </c>
      <c r="X112" s="67" t="str">
        <f>IF(AND('Prioritized Approach Milestones'!C112="Yes",'Prioritized Approach Milestones'!F112=""),"CORRECT",IF('Prioritized Approach Milestones'!C112="No","CORRECT",IF('Prioritized Approach Milestones'!B112=3,"ERROR 1","N/A")))</f>
        <v>N/A</v>
      </c>
      <c r="Y112" s="67" t="str">
        <f>IF(AND('Prioritized Approach Milestones'!C112="Yes",'Prioritized Approach Milestones'!F112=""),"CORRECT",IF('Prioritized Approach Milestones'!C112="No","CORRECT",IF('Prioritized Approach Milestones'!B112=4,"ERROR 1","N/A")))</f>
        <v>ERROR 1</v>
      </c>
      <c r="Z112" s="67" t="str">
        <f>IF(AND('Prioritized Approach Milestones'!C112="Yes",'Prioritized Approach Milestones'!F112=""),"CORRECT",IF('Prioritized Approach Milestones'!C112="No","CORRECT",IF('Prioritized Approach Milestones'!B112=5,"ERROR 1","N/A")))</f>
        <v>N/A</v>
      </c>
      <c r="AA112" s="67" t="str">
        <f>IF(AND('Prioritized Approach Milestones'!C112="Yes",'Prioritized Approach Milestones'!F112=""),"CORRECT",IF('Prioritized Approach Milestones'!C112="No","CORRECT",IF('Prioritized Approach Milestones'!B112=6,"ERROR 1","N/A")))</f>
        <v>N/A</v>
      </c>
      <c r="AB112" s="59" t="str">
        <f>IF(AND('Prioritized Approach Milestones'!C112="No",'Prioritized Approach Milestones'!F112=""),IF('Prioritized Approach Milestones'!B112=1,"ERROR 2","N/A"),"CORRECT")</f>
        <v>CORRECT</v>
      </c>
      <c r="AC112" s="59" t="str">
        <f>IF(AND('Prioritized Approach Milestones'!C112="No",'Prioritized Approach Milestones'!F112=""),IF('Prioritized Approach Milestones'!B112=2,"ERROR 2","N/A"),"CORRECT")</f>
        <v>CORRECT</v>
      </c>
      <c r="AD112" s="59" t="str">
        <f>IF(AND('Prioritized Approach Milestones'!C112="No",'Prioritized Approach Milestones'!F112=""),IF('Prioritized Approach Milestones'!B112=3,"ERROR 2","N/A"),"CORRECT")</f>
        <v>CORRECT</v>
      </c>
      <c r="AE112" s="59" t="str">
        <f>IF(AND('Prioritized Approach Milestones'!C112="No",'Prioritized Approach Milestones'!F112=""),IF('Prioritized Approach Milestones'!B112=4,"ERROR 2","N/A"),"CORRECT")</f>
        <v>CORRECT</v>
      </c>
      <c r="AF112" s="59" t="str">
        <f>IF(AND('Prioritized Approach Milestones'!C112="No",'Prioritized Approach Milestones'!F112=""),IF('Prioritized Approach Milestones'!B112=5,"ERROR 2","N/A"),"CORRECT")</f>
        <v>CORRECT</v>
      </c>
      <c r="AG112" s="68" t="str">
        <f>IF(AND('Prioritized Approach Milestones'!C112="No",'Prioritized Approach Milestones'!F112=""),IF('Prioritized Approach Milestones'!B112=6,"ERROR 2","N/A"),"CORRECT")</f>
        <v>CORRECT</v>
      </c>
    </row>
    <row r="113" spans="1:33">
      <c r="A113" s="74">
        <f>COUNTIFS('Prioritized Approach Milestones'!B113,"1",'Prioritized Approach Milestones'!C113,"yes")</f>
        <v>0</v>
      </c>
      <c r="B113" s="79">
        <f>COUNTIFS('Prioritized Approach Milestones'!B113,"2",'Prioritized Approach Milestones'!C113,"yes")</f>
        <v>0</v>
      </c>
      <c r="C113" s="75">
        <f>COUNTIFS('Prioritized Approach Milestones'!B113,"3",'Prioritized Approach Milestones'!C113,"yes")</f>
        <v>0</v>
      </c>
      <c r="D113" s="76">
        <f>COUNTIFS('Prioritized Approach Milestones'!B113,"4",'Prioritized Approach Milestones'!C113,"yes")</f>
        <v>0</v>
      </c>
      <c r="E113" s="77">
        <f>COUNTIFS('Prioritized Approach Milestones'!B113,"5",'Prioritized Approach Milestones'!C113,"yes")</f>
        <v>0</v>
      </c>
      <c r="F113" s="78">
        <f>COUNTIFS('Prioritized Approach Milestones'!B113,"6",'Prioritized Approach Milestones'!C113,"yes")</f>
        <v>0</v>
      </c>
      <c r="G113" s="234">
        <f t="shared" si="5"/>
        <v>0</v>
      </c>
      <c r="H113" s="145">
        <f>COUNTIFS('Prioritized Approach Milestones'!B113,"1",'Prioritized Approach Milestones'!C113,"N/A")</f>
        <v>0</v>
      </c>
      <c r="I113" s="145">
        <f>COUNTIFS('Prioritized Approach Milestones'!B113,"2",'Prioritized Approach Milestones'!C113,"N/A")</f>
        <v>0</v>
      </c>
      <c r="J113" s="145">
        <f>COUNTIFS('Prioritized Approach Milestones'!B113,"3",'Prioritized Approach Milestones'!C113,"N/A")</f>
        <v>0</v>
      </c>
      <c r="K113" s="145">
        <f>COUNTIFS('Prioritized Approach Milestones'!B113,"4",'Prioritized Approach Milestones'!C113,"N/A")</f>
        <v>0</v>
      </c>
      <c r="L113" s="145">
        <f>COUNTIFS('Prioritized Approach Milestones'!B113,"5",'Prioritized Approach Milestones'!C113,"N/A")</f>
        <v>0</v>
      </c>
      <c r="M113" s="145">
        <f>COUNTIFS('Prioritized Approach Milestones'!B113,"6",'Prioritized Approach Milestones'!C113,"N/A")</f>
        <v>0</v>
      </c>
      <c r="N113">
        <f t="shared" si="3"/>
        <v>0</v>
      </c>
      <c r="O113" s="238"/>
      <c r="P113" s="65" t="str">
        <f>IF('Prioritized Approach Milestones'!$B113=1,'Prioritized Approach Milestones'!$F113,"")</f>
        <v/>
      </c>
      <c r="Q113" s="65" t="str">
        <f>IF('Prioritized Approach Milestones'!$B113=2,'Prioritized Approach Milestones'!$F113,"")</f>
        <v/>
      </c>
      <c r="R113" s="65" t="str">
        <f>IF('Prioritized Approach Milestones'!$B113=3,'Prioritized Approach Milestones'!$F113,"")</f>
        <v/>
      </c>
      <c r="S113" s="65" t="str">
        <f>IF('Prioritized Approach Milestones'!$B113=4,'Prioritized Approach Milestones'!$F113,"")</f>
        <v/>
      </c>
      <c r="T113" s="65" t="str">
        <f>IF('Prioritized Approach Milestones'!$B113=5,'Prioritized Approach Milestones'!$F113,"")</f>
        <v/>
      </c>
      <c r="U113" s="66" t="str">
        <f>IF('Prioritized Approach Milestones'!$B113=6,'Prioritized Approach Milestones'!$F113,"")</f>
        <v/>
      </c>
      <c r="V113" s="67" t="str">
        <f>IF(AND('Prioritized Approach Milestones'!C113="Yes",'Prioritized Approach Milestones'!F113=""),"CORRECT",IF('Prioritized Approach Milestones'!C113="No","CORRECT",IF('Prioritized Approach Milestones'!B113=1,"ERROR 1","N/A")))</f>
        <v>N/A</v>
      </c>
      <c r="W113" s="67" t="str">
        <f>IF(AND('Prioritized Approach Milestones'!C113="Yes",'Prioritized Approach Milestones'!F113=""),"CORRECT",IF('Prioritized Approach Milestones'!C113="No","CORRECT",IF('Prioritized Approach Milestones'!B113=2,"ERROR 1","N/A")))</f>
        <v>N/A</v>
      </c>
      <c r="X113" s="67" t="str">
        <f>IF(AND('Prioritized Approach Milestones'!C113="Yes",'Prioritized Approach Milestones'!F113=""),"CORRECT",IF('Prioritized Approach Milestones'!C113="No","CORRECT",IF('Prioritized Approach Milestones'!B113=3,"ERROR 1","N/A")))</f>
        <v>N/A</v>
      </c>
      <c r="Y113" s="67" t="str">
        <f>IF(AND('Prioritized Approach Milestones'!C113="Yes",'Prioritized Approach Milestones'!F113=""),"CORRECT",IF('Prioritized Approach Milestones'!C113="No","CORRECT",IF('Prioritized Approach Milestones'!B113=4,"ERROR 1","N/A")))</f>
        <v>N/A</v>
      </c>
      <c r="Z113" s="67" t="str">
        <f>IF(AND('Prioritized Approach Milestones'!C113="Yes",'Prioritized Approach Milestones'!F113=""),"CORRECT",IF('Prioritized Approach Milestones'!C113="No","CORRECT",IF('Prioritized Approach Milestones'!B113=5,"ERROR 1","N/A")))</f>
        <v>N/A</v>
      </c>
      <c r="AA113" s="67" t="str">
        <f>IF(AND('Prioritized Approach Milestones'!C113="Yes",'Prioritized Approach Milestones'!F113=""),"CORRECT",IF('Prioritized Approach Milestones'!C113="No","CORRECT",IF('Prioritized Approach Milestones'!B113=6,"ERROR 1","N/A")))</f>
        <v>N/A</v>
      </c>
      <c r="AB113" s="59" t="str">
        <f>IF(AND('Prioritized Approach Milestones'!C113="No",'Prioritized Approach Milestones'!F113=""),IF('Prioritized Approach Milestones'!B113=1,"ERROR 2","N/A"),"CORRECT")</f>
        <v>CORRECT</v>
      </c>
      <c r="AC113" s="59" t="str">
        <f>IF(AND('Prioritized Approach Milestones'!C113="No",'Prioritized Approach Milestones'!F113=""),IF('Prioritized Approach Milestones'!B113=2,"ERROR 2","N/A"),"CORRECT")</f>
        <v>CORRECT</v>
      </c>
      <c r="AD113" s="59" t="str">
        <f>IF(AND('Prioritized Approach Milestones'!C113="No",'Prioritized Approach Milestones'!F113=""),IF('Prioritized Approach Milestones'!B113=3,"ERROR 2","N/A"),"CORRECT")</f>
        <v>CORRECT</v>
      </c>
      <c r="AE113" s="59" t="str">
        <f>IF(AND('Prioritized Approach Milestones'!C113="No",'Prioritized Approach Milestones'!F113=""),IF('Prioritized Approach Milestones'!B113=4,"ERROR 2","N/A"),"CORRECT")</f>
        <v>CORRECT</v>
      </c>
      <c r="AF113" s="59" t="str">
        <f>IF(AND('Prioritized Approach Milestones'!C113="No",'Prioritized Approach Milestones'!F113=""),IF('Prioritized Approach Milestones'!B113=5,"ERROR 2","N/A"),"CORRECT")</f>
        <v>CORRECT</v>
      </c>
      <c r="AG113" s="68" t="str">
        <f>IF(AND('Prioritized Approach Milestones'!C113="No",'Prioritized Approach Milestones'!F113=""),IF('Prioritized Approach Milestones'!B113=6,"ERROR 2","N/A"),"CORRECT")</f>
        <v>CORRECT</v>
      </c>
    </row>
    <row r="114" spans="1:33">
      <c r="A114" s="74">
        <f>COUNTIFS('Prioritized Approach Milestones'!B114,"1",'Prioritized Approach Milestones'!C114,"yes")</f>
        <v>0</v>
      </c>
      <c r="B114" s="79">
        <f>COUNTIFS('Prioritized Approach Milestones'!B114,"2",'Prioritized Approach Milestones'!C114,"yes")</f>
        <v>0</v>
      </c>
      <c r="C114" s="75">
        <f>COUNTIFS('Prioritized Approach Milestones'!B114,"3",'Prioritized Approach Milestones'!C114,"yes")</f>
        <v>0</v>
      </c>
      <c r="D114" s="76">
        <f>COUNTIFS('Prioritized Approach Milestones'!B114,"4",'Prioritized Approach Milestones'!C114,"yes")</f>
        <v>0</v>
      </c>
      <c r="E114" s="77">
        <f>COUNTIFS('Prioritized Approach Milestones'!B114,"5",'Prioritized Approach Milestones'!C114,"yes")</f>
        <v>0</v>
      </c>
      <c r="F114" s="78">
        <f>COUNTIFS('Prioritized Approach Milestones'!B114,"6",'Prioritized Approach Milestones'!C114,"yes")</f>
        <v>0</v>
      </c>
      <c r="G114" s="234">
        <f t="shared" si="5"/>
        <v>0</v>
      </c>
      <c r="H114" s="145">
        <f>COUNTIFS('Prioritized Approach Milestones'!B114,"1",'Prioritized Approach Milestones'!C114,"N/A")</f>
        <v>0</v>
      </c>
      <c r="I114" s="145">
        <f>COUNTIFS('Prioritized Approach Milestones'!B114,"2",'Prioritized Approach Milestones'!C114,"N/A")</f>
        <v>0</v>
      </c>
      <c r="J114" s="145">
        <f>COUNTIFS('Prioritized Approach Milestones'!B114,"3",'Prioritized Approach Milestones'!C114,"N/A")</f>
        <v>0</v>
      </c>
      <c r="K114" s="145">
        <f>COUNTIFS('Prioritized Approach Milestones'!B114,"4",'Prioritized Approach Milestones'!C114,"N/A")</f>
        <v>0</v>
      </c>
      <c r="L114" s="145">
        <f>COUNTIFS('Prioritized Approach Milestones'!B114,"5",'Prioritized Approach Milestones'!C114,"N/A")</f>
        <v>0</v>
      </c>
      <c r="M114" s="145">
        <f>COUNTIFS('Prioritized Approach Milestones'!B114,"6",'Prioritized Approach Milestones'!C114,"N/A")</f>
        <v>0</v>
      </c>
      <c r="N114">
        <f t="shared" si="3"/>
        <v>0</v>
      </c>
      <c r="O114" s="238"/>
      <c r="P114" s="65" t="str">
        <f>IF('Prioritized Approach Milestones'!$B114=1,'Prioritized Approach Milestones'!$F114,"")</f>
        <v/>
      </c>
      <c r="Q114" s="65" t="str">
        <f>IF('Prioritized Approach Milestones'!$B114=2,'Prioritized Approach Milestones'!$F114,"")</f>
        <v/>
      </c>
      <c r="R114" s="65" t="str">
        <f>IF('Prioritized Approach Milestones'!$B114=3,'Prioritized Approach Milestones'!$F114,"")</f>
        <v/>
      </c>
      <c r="S114" s="65">
        <f>IF('Prioritized Approach Milestones'!$B114=4,'Prioritized Approach Milestones'!$F114,"")</f>
        <v>0</v>
      </c>
      <c r="T114" s="65" t="str">
        <f>IF('Prioritized Approach Milestones'!$B114=5,'Prioritized Approach Milestones'!$F114,"")</f>
        <v/>
      </c>
      <c r="U114" s="66" t="str">
        <f>IF('Prioritized Approach Milestones'!$B114=6,'Prioritized Approach Milestones'!$F114,"")</f>
        <v/>
      </c>
      <c r="V114" s="67" t="str">
        <f>IF(AND('Prioritized Approach Milestones'!C114="Yes",'Prioritized Approach Milestones'!F114=""),"CORRECT",IF('Prioritized Approach Milestones'!C114="No","CORRECT",IF('Prioritized Approach Milestones'!B114=1,"ERROR 1","N/A")))</f>
        <v>N/A</v>
      </c>
      <c r="W114" s="67" t="str">
        <f>IF(AND('Prioritized Approach Milestones'!C114="Yes",'Prioritized Approach Milestones'!F114=""),"CORRECT",IF('Prioritized Approach Milestones'!C114="No","CORRECT",IF('Prioritized Approach Milestones'!B114=2,"ERROR 1","N/A")))</f>
        <v>N/A</v>
      </c>
      <c r="X114" s="67" t="str">
        <f>IF(AND('Prioritized Approach Milestones'!C114="Yes",'Prioritized Approach Milestones'!F114=""),"CORRECT",IF('Prioritized Approach Milestones'!C114="No","CORRECT",IF('Prioritized Approach Milestones'!B114=3,"ERROR 1","N/A")))</f>
        <v>N/A</v>
      </c>
      <c r="Y114" s="67" t="str">
        <f>IF(AND('Prioritized Approach Milestones'!C114="Yes",'Prioritized Approach Milestones'!F114=""),"CORRECT",IF('Prioritized Approach Milestones'!C114="No","CORRECT",IF('Prioritized Approach Milestones'!B114=4,"ERROR 1","N/A")))</f>
        <v>ERROR 1</v>
      </c>
      <c r="Z114" s="67" t="str">
        <f>IF(AND('Prioritized Approach Milestones'!C114="Yes",'Prioritized Approach Milestones'!F114=""),"CORRECT",IF('Prioritized Approach Milestones'!C114="No","CORRECT",IF('Prioritized Approach Milestones'!B114=5,"ERROR 1","N/A")))</f>
        <v>N/A</v>
      </c>
      <c r="AA114" s="67" t="str">
        <f>IF(AND('Prioritized Approach Milestones'!C114="Yes",'Prioritized Approach Milestones'!F114=""),"CORRECT",IF('Prioritized Approach Milestones'!C114="No","CORRECT",IF('Prioritized Approach Milestones'!B114=6,"ERROR 1","N/A")))</f>
        <v>N/A</v>
      </c>
      <c r="AB114" s="59" t="str">
        <f>IF(AND('Prioritized Approach Milestones'!C114="No",'Prioritized Approach Milestones'!F114=""),IF('Prioritized Approach Milestones'!B114=1,"ERROR 2","N/A"),"CORRECT")</f>
        <v>CORRECT</v>
      </c>
      <c r="AC114" s="59" t="str">
        <f>IF(AND('Prioritized Approach Milestones'!C114="No",'Prioritized Approach Milestones'!F114=""),IF('Prioritized Approach Milestones'!B114=2,"ERROR 2","N/A"),"CORRECT")</f>
        <v>CORRECT</v>
      </c>
      <c r="AD114" s="59" t="str">
        <f>IF(AND('Prioritized Approach Milestones'!C114="No",'Prioritized Approach Milestones'!F114=""),IF('Prioritized Approach Milestones'!B114=3,"ERROR 2","N/A"),"CORRECT")</f>
        <v>CORRECT</v>
      </c>
      <c r="AE114" s="59" t="str">
        <f>IF(AND('Prioritized Approach Milestones'!C114="No",'Prioritized Approach Milestones'!F114=""),IF('Prioritized Approach Milestones'!B114=4,"ERROR 2","N/A"),"CORRECT")</f>
        <v>CORRECT</v>
      </c>
      <c r="AF114" s="59" t="str">
        <f>IF(AND('Prioritized Approach Milestones'!C114="No",'Prioritized Approach Milestones'!F114=""),IF('Prioritized Approach Milestones'!B114=5,"ERROR 2","N/A"),"CORRECT")</f>
        <v>CORRECT</v>
      </c>
      <c r="AG114" s="68" t="str">
        <f>IF(AND('Prioritized Approach Milestones'!C114="No",'Prioritized Approach Milestones'!F114=""),IF('Prioritized Approach Milestones'!B114=6,"ERROR 2","N/A"),"CORRECT")</f>
        <v>CORRECT</v>
      </c>
    </row>
    <row r="115" spans="1:33">
      <c r="A115" s="74">
        <f>COUNTIFS('Prioritized Approach Milestones'!B115,"1",'Prioritized Approach Milestones'!C115,"yes")</f>
        <v>0</v>
      </c>
      <c r="B115" s="79">
        <f>COUNTIFS('Prioritized Approach Milestones'!B115,"2",'Prioritized Approach Milestones'!C115,"yes")</f>
        <v>0</v>
      </c>
      <c r="C115" s="75">
        <f>COUNTIFS('Prioritized Approach Milestones'!B115,"3",'Prioritized Approach Milestones'!C115,"yes")</f>
        <v>0</v>
      </c>
      <c r="D115" s="76">
        <f>COUNTIFS('Prioritized Approach Milestones'!B115,"4",'Prioritized Approach Milestones'!C115,"yes")</f>
        <v>0</v>
      </c>
      <c r="E115" s="77">
        <f>COUNTIFS('Prioritized Approach Milestones'!B115,"5",'Prioritized Approach Milestones'!C115,"yes")</f>
        <v>0</v>
      </c>
      <c r="F115" s="78">
        <f>COUNTIFS('Prioritized Approach Milestones'!B115,"6",'Prioritized Approach Milestones'!C115,"yes")</f>
        <v>0</v>
      </c>
      <c r="G115" s="234">
        <f t="shared" si="5"/>
        <v>0</v>
      </c>
      <c r="H115" s="145">
        <f>COUNTIFS('Prioritized Approach Milestones'!B115,"1",'Prioritized Approach Milestones'!C115,"N/A")</f>
        <v>0</v>
      </c>
      <c r="I115" s="145">
        <f>COUNTIFS('Prioritized Approach Milestones'!B115,"2",'Prioritized Approach Milestones'!C115,"N/A")</f>
        <v>0</v>
      </c>
      <c r="J115" s="145">
        <f>COUNTIFS('Prioritized Approach Milestones'!B115,"3",'Prioritized Approach Milestones'!C115,"N/A")</f>
        <v>0</v>
      </c>
      <c r="K115" s="145">
        <f>COUNTIFS('Prioritized Approach Milestones'!B115,"4",'Prioritized Approach Milestones'!C115,"N/A")</f>
        <v>0</v>
      </c>
      <c r="L115" s="145">
        <f>COUNTIFS('Prioritized Approach Milestones'!B115,"5",'Prioritized Approach Milestones'!C115,"N/A")</f>
        <v>0</v>
      </c>
      <c r="M115" s="145">
        <f>COUNTIFS('Prioritized Approach Milestones'!B115,"6",'Prioritized Approach Milestones'!C115,"N/A")</f>
        <v>0</v>
      </c>
      <c r="N115">
        <f t="shared" si="3"/>
        <v>0</v>
      </c>
      <c r="O115" s="238"/>
      <c r="P115" s="65" t="str">
        <f>IF('Prioritized Approach Milestones'!$B115=1,'Prioritized Approach Milestones'!$F115,"")</f>
        <v/>
      </c>
      <c r="Q115" s="65" t="str">
        <f>IF('Prioritized Approach Milestones'!$B115=2,'Prioritized Approach Milestones'!$F115,"")</f>
        <v/>
      </c>
      <c r="R115" s="65" t="str">
        <f>IF('Prioritized Approach Milestones'!$B115=3,'Prioritized Approach Milestones'!$F115,"")</f>
        <v/>
      </c>
      <c r="S115" s="65">
        <f>IF('Prioritized Approach Milestones'!$B115=4,'Prioritized Approach Milestones'!$F115,"")</f>
        <v>0</v>
      </c>
      <c r="T115" s="65" t="str">
        <f>IF('Prioritized Approach Milestones'!$B115=5,'Prioritized Approach Milestones'!$F115,"")</f>
        <v/>
      </c>
      <c r="U115" s="66" t="str">
        <f>IF('Prioritized Approach Milestones'!$B115=6,'Prioritized Approach Milestones'!$F115,"")</f>
        <v/>
      </c>
      <c r="V115" s="67" t="str">
        <f>IF(AND('Prioritized Approach Milestones'!C115="Yes",'Prioritized Approach Milestones'!F115=""),"CORRECT",IF('Prioritized Approach Milestones'!C115="No","CORRECT",IF('Prioritized Approach Milestones'!B115=1,"ERROR 1","N/A")))</f>
        <v>N/A</v>
      </c>
      <c r="W115" s="67" t="str">
        <f>IF(AND('Prioritized Approach Milestones'!C115="Yes",'Prioritized Approach Milestones'!F115=""),"CORRECT",IF('Prioritized Approach Milestones'!C115="No","CORRECT",IF('Prioritized Approach Milestones'!B115=2,"ERROR 1","N/A")))</f>
        <v>N/A</v>
      </c>
      <c r="X115" s="67" t="str">
        <f>IF(AND('Prioritized Approach Milestones'!C115="Yes",'Prioritized Approach Milestones'!F115=""),"CORRECT",IF('Prioritized Approach Milestones'!C115="No","CORRECT",IF('Prioritized Approach Milestones'!B115=3,"ERROR 1","N/A")))</f>
        <v>N/A</v>
      </c>
      <c r="Y115" s="67" t="str">
        <f>IF(AND('Prioritized Approach Milestones'!C115="Yes",'Prioritized Approach Milestones'!F115=""),"CORRECT",IF('Prioritized Approach Milestones'!C115="No","CORRECT",IF('Prioritized Approach Milestones'!B115=4,"ERROR 1","N/A")))</f>
        <v>ERROR 1</v>
      </c>
      <c r="Z115" s="67" t="str">
        <f>IF(AND('Prioritized Approach Milestones'!C115="Yes",'Prioritized Approach Milestones'!F115=""),"CORRECT",IF('Prioritized Approach Milestones'!C115="No","CORRECT",IF('Prioritized Approach Milestones'!B115=5,"ERROR 1","N/A")))</f>
        <v>N/A</v>
      </c>
      <c r="AA115" s="67" t="str">
        <f>IF(AND('Prioritized Approach Milestones'!C115="Yes",'Prioritized Approach Milestones'!F115=""),"CORRECT",IF('Prioritized Approach Milestones'!C115="No","CORRECT",IF('Prioritized Approach Milestones'!B115=6,"ERROR 1","N/A")))</f>
        <v>N/A</v>
      </c>
      <c r="AB115" s="59" t="str">
        <f>IF(AND('Prioritized Approach Milestones'!C115="No",'Prioritized Approach Milestones'!F115=""),IF('Prioritized Approach Milestones'!B115=1,"ERROR 2","N/A"),"CORRECT")</f>
        <v>CORRECT</v>
      </c>
      <c r="AC115" s="59" t="str">
        <f>IF(AND('Prioritized Approach Milestones'!C115="No",'Prioritized Approach Milestones'!F115=""),IF('Prioritized Approach Milestones'!B115=2,"ERROR 2","N/A"),"CORRECT")</f>
        <v>CORRECT</v>
      </c>
      <c r="AD115" s="59" t="str">
        <f>IF(AND('Prioritized Approach Milestones'!C115="No",'Prioritized Approach Milestones'!F115=""),IF('Prioritized Approach Milestones'!B115=3,"ERROR 2","N/A"),"CORRECT")</f>
        <v>CORRECT</v>
      </c>
      <c r="AE115" s="59" t="str">
        <f>IF(AND('Prioritized Approach Milestones'!C115="No",'Prioritized Approach Milestones'!F115=""),IF('Prioritized Approach Milestones'!B115=4,"ERROR 2","N/A"),"CORRECT")</f>
        <v>CORRECT</v>
      </c>
      <c r="AF115" s="59" t="str">
        <f>IF(AND('Prioritized Approach Milestones'!C115="No",'Prioritized Approach Milestones'!F115=""),IF('Prioritized Approach Milestones'!B115=5,"ERROR 2","N/A"),"CORRECT")</f>
        <v>CORRECT</v>
      </c>
      <c r="AG115" s="68" t="str">
        <f>IF(AND('Prioritized Approach Milestones'!C115="No",'Prioritized Approach Milestones'!F115=""),IF('Prioritized Approach Milestones'!B115=6,"ERROR 2","N/A"),"CORRECT")</f>
        <v>CORRECT</v>
      </c>
    </row>
    <row r="116" spans="1:33">
      <c r="A116" s="74">
        <f>COUNTIFS('Prioritized Approach Milestones'!B116,"1",'Prioritized Approach Milestones'!C116,"yes")</f>
        <v>0</v>
      </c>
      <c r="B116" s="79">
        <f>COUNTIFS('Prioritized Approach Milestones'!B116,"2",'Prioritized Approach Milestones'!C116,"yes")</f>
        <v>0</v>
      </c>
      <c r="C116" s="75">
        <f>COUNTIFS('Prioritized Approach Milestones'!B116,"3",'Prioritized Approach Milestones'!C116,"yes")</f>
        <v>0</v>
      </c>
      <c r="D116" s="76">
        <f>COUNTIFS('Prioritized Approach Milestones'!B116,"4",'Prioritized Approach Milestones'!C116,"yes")</f>
        <v>0</v>
      </c>
      <c r="E116" s="77">
        <f>COUNTIFS('Prioritized Approach Milestones'!B116,"5",'Prioritized Approach Milestones'!C116,"yes")</f>
        <v>0</v>
      </c>
      <c r="F116" s="78">
        <f>COUNTIFS('Prioritized Approach Milestones'!B116,"6",'Prioritized Approach Milestones'!C116,"yes")</f>
        <v>0</v>
      </c>
      <c r="G116" s="234">
        <f t="shared" si="5"/>
        <v>0</v>
      </c>
      <c r="H116" s="145">
        <f>COUNTIFS('Prioritized Approach Milestones'!B116,"1",'Prioritized Approach Milestones'!C116,"N/A")</f>
        <v>0</v>
      </c>
      <c r="I116" s="145">
        <f>COUNTIFS('Prioritized Approach Milestones'!B116,"2",'Prioritized Approach Milestones'!C116,"N/A")</f>
        <v>0</v>
      </c>
      <c r="J116" s="145">
        <f>COUNTIFS('Prioritized Approach Milestones'!B116,"3",'Prioritized Approach Milestones'!C116,"N/A")</f>
        <v>0</v>
      </c>
      <c r="K116" s="145">
        <f>COUNTIFS('Prioritized Approach Milestones'!B116,"4",'Prioritized Approach Milestones'!C116,"N/A")</f>
        <v>0</v>
      </c>
      <c r="L116" s="145">
        <f>COUNTIFS('Prioritized Approach Milestones'!B116,"5",'Prioritized Approach Milestones'!C116,"N/A")</f>
        <v>0</v>
      </c>
      <c r="M116" s="145">
        <f>COUNTIFS('Prioritized Approach Milestones'!B116,"6",'Prioritized Approach Milestones'!C116,"N/A")</f>
        <v>0</v>
      </c>
      <c r="N116">
        <f t="shared" si="3"/>
        <v>0</v>
      </c>
      <c r="O116" s="238"/>
      <c r="P116" s="65" t="str">
        <f>IF('Prioritized Approach Milestones'!$B116=1,'Prioritized Approach Milestones'!$F116,"")</f>
        <v/>
      </c>
      <c r="Q116" s="65" t="str">
        <f>IF('Prioritized Approach Milestones'!$B116=2,'Prioritized Approach Milestones'!$F116,"")</f>
        <v/>
      </c>
      <c r="R116" s="65" t="str">
        <f>IF('Prioritized Approach Milestones'!$B116=3,'Prioritized Approach Milestones'!$F116,"")</f>
        <v/>
      </c>
      <c r="S116" s="65">
        <f>IF('Prioritized Approach Milestones'!$B116=4,'Prioritized Approach Milestones'!$F116,"")</f>
        <v>0</v>
      </c>
      <c r="T116" s="65" t="str">
        <f>IF('Prioritized Approach Milestones'!$B116=5,'Prioritized Approach Milestones'!$F116,"")</f>
        <v/>
      </c>
      <c r="U116" s="66" t="str">
        <f>IF('Prioritized Approach Milestones'!$B116=6,'Prioritized Approach Milestones'!$F116,"")</f>
        <v/>
      </c>
      <c r="V116" s="67" t="str">
        <f>IF(AND('Prioritized Approach Milestones'!C116="Yes",'Prioritized Approach Milestones'!F116=""),"CORRECT",IF('Prioritized Approach Milestones'!C116="No","CORRECT",IF('Prioritized Approach Milestones'!B116=1,"ERROR 1","N/A")))</f>
        <v>N/A</v>
      </c>
      <c r="W116" s="67" t="str">
        <f>IF(AND('Prioritized Approach Milestones'!C116="Yes",'Prioritized Approach Milestones'!F116=""),"CORRECT",IF('Prioritized Approach Milestones'!C116="No","CORRECT",IF('Prioritized Approach Milestones'!B116=2,"ERROR 1","N/A")))</f>
        <v>N/A</v>
      </c>
      <c r="X116" s="67" t="str">
        <f>IF(AND('Prioritized Approach Milestones'!C116="Yes",'Prioritized Approach Milestones'!F116=""),"CORRECT",IF('Prioritized Approach Milestones'!C116="No","CORRECT",IF('Prioritized Approach Milestones'!B116=3,"ERROR 1","N/A")))</f>
        <v>N/A</v>
      </c>
      <c r="Y116" s="67" t="str">
        <f>IF(AND('Prioritized Approach Milestones'!C116="Yes",'Prioritized Approach Milestones'!F116=""),"CORRECT",IF('Prioritized Approach Milestones'!C116="No","CORRECT",IF('Prioritized Approach Milestones'!B116=4,"ERROR 1","N/A")))</f>
        <v>ERROR 1</v>
      </c>
      <c r="Z116" s="67" t="str">
        <f>IF(AND('Prioritized Approach Milestones'!C116="Yes",'Prioritized Approach Milestones'!F116=""),"CORRECT",IF('Prioritized Approach Milestones'!C116="No","CORRECT",IF('Prioritized Approach Milestones'!B116=5,"ERROR 1","N/A")))</f>
        <v>N/A</v>
      </c>
      <c r="AA116" s="67" t="str">
        <f>IF(AND('Prioritized Approach Milestones'!C116="Yes",'Prioritized Approach Milestones'!F116=""),"CORRECT",IF('Prioritized Approach Milestones'!C116="No","CORRECT",IF('Prioritized Approach Milestones'!B116=6,"ERROR 1","N/A")))</f>
        <v>N/A</v>
      </c>
      <c r="AB116" s="59" t="str">
        <f>IF(AND('Prioritized Approach Milestones'!C116="No",'Prioritized Approach Milestones'!F116=""),IF('Prioritized Approach Milestones'!B116=1,"ERROR 2","N/A"),"CORRECT")</f>
        <v>CORRECT</v>
      </c>
      <c r="AC116" s="59" t="str">
        <f>IF(AND('Prioritized Approach Milestones'!C116="No",'Prioritized Approach Milestones'!F116=""),IF('Prioritized Approach Milestones'!B116=2,"ERROR 2","N/A"),"CORRECT")</f>
        <v>CORRECT</v>
      </c>
      <c r="AD116" s="59" t="str">
        <f>IF(AND('Prioritized Approach Milestones'!C116="No",'Prioritized Approach Milestones'!F116=""),IF('Prioritized Approach Milestones'!B116=3,"ERROR 2","N/A"),"CORRECT")</f>
        <v>CORRECT</v>
      </c>
      <c r="AE116" s="59" t="str">
        <f>IF(AND('Prioritized Approach Milestones'!C116="No",'Prioritized Approach Milestones'!F116=""),IF('Prioritized Approach Milestones'!B116=4,"ERROR 2","N/A"),"CORRECT")</f>
        <v>CORRECT</v>
      </c>
      <c r="AF116" s="59" t="str">
        <f>IF(AND('Prioritized Approach Milestones'!C116="No",'Prioritized Approach Milestones'!F116=""),IF('Prioritized Approach Milestones'!B116=5,"ERROR 2","N/A"),"CORRECT")</f>
        <v>CORRECT</v>
      </c>
      <c r="AG116" s="68" t="str">
        <f>IF(AND('Prioritized Approach Milestones'!C116="No",'Prioritized Approach Milestones'!F116=""),IF('Prioritized Approach Milestones'!B116=6,"ERROR 2","N/A"),"CORRECT")</f>
        <v>CORRECT</v>
      </c>
    </row>
    <row r="117" spans="1:33">
      <c r="A117" s="74">
        <f>COUNTIFS('Prioritized Approach Milestones'!B117,"1",'Prioritized Approach Milestones'!C117,"yes")</f>
        <v>0</v>
      </c>
      <c r="B117" s="79">
        <f>COUNTIFS('Prioritized Approach Milestones'!B117,"2",'Prioritized Approach Milestones'!C117,"yes")</f>
        <v>0</v>
      </c>
      <c r="C117" s="75">
        <f>COUNTIFS('Prioritized Approach Milestones'!B117,"3",'Prioritized Approach Milestones'!C117,"yes")</f>
        <v>0</v>
      </c>
      <c r="D117" s="76">
        <f>COUNTIFS('Prioritized Approach Milestones'!B117,"4",'Prioritized Approach Milestones'!C117,"yes")</f>
        <v>0</v>
      </c>
      <c r="E117" s="77">
        <f>COUNTIFS('Prioritized Approach Milestones'!B117,"5",'Prioritized Approach Milestones'!C117,"yes")</f>
        <v>0</v>
      </c>
      <c r="F117" s="78">
        <f>COUNTIFS('Prioritized Approach Milestones'!B117,"6",'Prioritized Approach Milestones'!C117,"yes")</f>
        <v>0</v>
      </c>
      <c r="G117" s="234">
        <f t="shared" si="5"/>
        <v>0</v>
      </c>
      <c r="H117" s="145">
        <f>COUNTIFS('Prioritized Approach Milestones'!B117,"1",'Prioritized Approach Milestones'!C117,"N/A")</f>
        <v>0</v>
      </c>
      <c r="I117" s="145">
        <f>COUNTIFS('Prioritized Approach Milestones'!B117,"2",'Prioritized Approach Milestones'!C117,"N/A")</f>
        <v>0</v>
      </c>
      <c r="J117" s="145">
        <f>COUNTIFS('Prioritized Approach Milestones'!B117,"3",'Prioritized Approach Milestones'!C117,"N/A")</f>
        <v>0</v>
      </c>
      <c r="K117" s="145">
        <f>COUNTIFS('Prioritized Approach Milestones'!B117,"4",'Prioritized Approach Milestones'!C117,"N/A")</f>
        <v>0</v>
      </c>
      <c r="L117" s="145">
        <f>COUNTIFS('Prioritized Approach Milestones'!B117,"5",'Prioritized Approach Milestones'!C117,"N/A")</f>
        <v>0</v>
      </c>
      <c r="M117" s="145">
        <f>COUNTIFS('Prioritized Approach Milestones'!B117,"6",'Prioritized Approach Milestones'!C117,"N/A")</f>
        <v>0</v>
      </c>
      <c r="N117">
        <f t="shared" si="3"/>
        <v>0</v>
      </c>
      <c r="O117" s="238"/>
      <c r="P117" s="65" t="str">
        <f>IF('Prioritized Approach Milestones'!$B117=1,'Prioritized Approach Milestones'!$F117,"")</f>
        <v/>
      </c>
      <c r="Q117" s="65" t="str">
        <f>IF('Prioritized Approach Milestones'!$B117=2,'Prioritized Approach Milestones'!$F117,"")</f>
        <v/>
      </c>
      <c r="R117" s="65" t="str">
        <f>IF('Prioritized Approach Milestones'!$B117=3,'Prioritized Approach Milestones'!$F117,"")</f>
        <v/>
      </c>
      <c r="S117" s="65">
        <f>IF('Prioritized Approach Milestones'!$B117=4,'Prioritized Approach Milestones'!$F117,"")</f>
        <v>0</v>
      </c>
      <c r="T117" s="65" t="str">
        <f>IF('Prioritized Approach Milestones'!$B117=5,'Prioritized Approach Milestones'!$F117,"")</f>
        <v/>
      </c>
      <c r="U117" s="66" t="str">
        <f>IF('Prioritized Approach Milestones'!$B117=6,'Prioritized Approach Milestones'!$F117,"")</f>
        <v/>
      </c>
      <c r="V117" s="67" t="str">
        <f>IF(AND('Prioritized Approach Milestones'!C117="Yes",'Prioritized Approach Milestones'!F117=""),"CORRECT",IF('Prioritized Approach Milestones'!C117="No","CORRECT",IF('Prioritized Approach Milestones'!B117=1,"ERROR 1","N/A")))</f>
        <v>N/A</v>
      </c>
      <c r="W117" s="67" t="str">
        <f>IF(AND('Prioritized Approach Milestones'!C117="Yes",'Prioritized Approach Milestones'!F117=""),"CORRECT",IF('Prioritized Approach Milestones'!C117="No","CORRECT",IF('Prioritized Approach Milestones'!B117=2,"ERROR 1","N/A")))</f>
        <v>N/A</v>
      </c>
      <c r="X117" s="67" t="str">
        <f>IF(AND('Prioritized Approach Milestones'!C117="Yes",'Prioritized Approach Milestones'!F117=""),"CORRECT",IF('Prioritized Approach Milestones'!C117="No","CORRECT",IF('Prioritized Approach Milestones'!B117=3,"ERROR 1","N/A")))</f>
        <v>N/A</v>
      </c>
      <c r="Y117" s="67" t="str">
        <f>IF(AND('Prioritized Approach Milestones'!C117="Yes",'Prioritized Approach Milestones'!F117=""),"CORRECT",IF('Prioritized Approach Milestones'!C117="No","CORRECT",IF('Prioritized Approach Milestones'!B117=4,"ERROR 1","N/A")))</f>
        <v>ERROR 1</v>
      </c>
      <c r="Z117" s="67" t="str">
        <f>IF(AND('Prioritized Approach Milestones'!C117="Yes",'Prioritized Approach Milestones'!F117=""),"CORRECT",IF('Prioritized Approach Milestones'!C117="No","CORRECT",IF('Prioritized Approach Milestones'!B117=5,"ERROR 1","N/A")))</f>
        <v>N/A</v>
      </c>
      <c r="AA117" s="67" t="str">
        <f>IF(AND('Prioritized Approach Milestones'!C117="Yes",'Prioritized Approach Milestones'!F117=""),"CORRECT",IF('Prioritized Approach Milestones'!C117="No","CORRECT",IF('Prioritized Approach Milestones'!B117=6,"ERROR 1","N/A")))</f>
        <v>N/A</v>
      </c>
      <c r="AB117" s="59" t="str">
        <f>IF(AND('Prioritized Approach Milestones'!C117="No",'Prioritized Approach Milestones'!F117=""),IF('Prioritized Approach Milestones'!B117=1,"ERROR 2","N/A"),"CORRECT")</f>
        <v>CORRECT</v>
      </c>
      <c r="AC117" s="59" t="str">
        <f>IF(AND('Prioritized Approach Milestones'!C117="No",'Prioritized Approach Milestones'!F117=""),IF('Prioritized Approach Milestones'!B117=2,"ERROR 2","N/A"),"CORRECT")</f>
        <v>CORRECT</v>
      </c>
      <c r="AD117" s="59" t="str">
        <f>IF(AND('Prioritized Approach Milestones'!C117="No",'Prioritized Approach Milestones'!F117=""),IF('Prioritized Approach Milestones'!B117=3,"ERROR 2","N/A"),"CORRECT")</f>
        <v>CORRECT</v>
      </c>
      <c r="AE117" s="59" t="str">
        <f>IF(AND('Prioritized Approach Milestones'!C117="No",'Prioritized Approach Milestones'!F117=""),IF('Prioritized Approach Milestones'!B117=4,"ERROR 2","N/A"),"CORRECT")</f>
        <v>CORRECT</v>
      </c>
      <c r="AF117" s="59" t="str">
        <f>IF(AND('Prioritized Approach Milestones'!C117="No",'Prioritized Approach Milestones'!F117=""),IF('Prioritized Approach Milestones'!B117=5,"ERROR 2","N/A"),"CORRECT")</f>
        <v>CORRECT</v>
      </c>
      <c r="AG117" s="68" t="str">
        <f>IF(AND('Prioritized Approach Milestones'!C117="No",'Prioritized Approach Milestones'!F117=""),IF('Prioritized Approach Milestones'!B117=6,"ERROR 2","N/A"),"CORRECT")</f>
        <v>CORRECT</v>
      </c>
    </row>
    <row r="118" spans="1:33">
      <c r="A118" s="74">
        <f>COUNTIFS('Prioritized Approach Milestones'!B118,"1",'Prioritized Approach Milestones'!C118,"yes")</f>
        <v>0</v>
      </c>
      <c r="B118" s="79">
        <f>COUNTIFS('Prioritized Approach Milestones'!B118,"2",'Prioritized Approach Milestones'!C118,"yes")</f>
        <v>0</v>
      </c>
      <c r="C118" s="75">
        <f>COUNTIFS('Prioritized Approach Milestones'!B118,"3",'Prioritized Approach Milestones'!C118,"yes")</f>
        <v>0</v>
      </c>
      <c r="D118" s="76">
        <f>COUNTIFS('Prioritized Approach Milestones'!B118,"4",'Prioritized Approach Milestones'!C118,"yes")</f>
        <v>0</v>
      </c>
      <c r="E118" s="77">
        <f>COUNTIFS('Prioritized Approach Milestones'!B118,"5",'Prioritized Approach Milestones'!C118,"yes")</f>
        <v>0</v>
      </c>
      <c r="F118" s="78">
        <f>COUNTIFS('Prioritized Approach Milestones'!B118,"6",'Prioritized Approach Milestones'!C118,"yes")</f>
        <v>0</v>
      </c>
      <c r="G118" s="234">
        <f t="shared" si="5"/>
        <v>0</v>
      </c>
      <c r="H118" s="145">
        <f>COUNTIFS('Prioritized Approach Milestones'!B118,"1",'Prioritized Approach Milestones'!C118,"N/A")</f>
        <v>0</v>
      </c>
      <c r="I118" s="145">
        <f>COUNTIFS('Prioritized Approach Milestones'!B118,"2",'Prioritized Approach Milestones'!C118,"N/A")</f>
        <v>0</v>
      </c>
      <c r="J118" s="145">
        <f>COUNTIFS('Prioritized Approach Milestones'!B118,"3",'Prioritized Approach Milestones'!C118,"N/A")</f>
        <v>0</v>
      </c>
      <c r="K118" s="145">
        <f>COUNTIFS('Prioritized Approach Milestones'!B118,"4",'Prioritized Approach Milestones'!C118,"N/A")</f>
        <v>0</v>
      </c>
      <c r="L118" s="145">
        <f>COUNTIFS('Prioritized Approach Milestones'!B118,"5",'Prioritized Approach Milestones'!C118,"N/A")</f>
        <v>0</v>
      </c>
      <c r="M118" s="145">
        <f>COUNTIFS('Prioritized Approach Milestones'!B118,"6",'Prioritized Approach Milestones'!C118,"N/A")</f>
        <v>0</v>
      </c>
      <c r="N118">
        <f t="shared" si="3"/>
        <v>0</v>
      </c>
      <c r="O118" s="238"/>
      <c r="P118" s="65" t="str">
        <f>IF('Prioritized Approach Milestones'!$B118=1,'Prioritized Approach Milestones'!$F118,"")</f>
        <v/>
      </c>
      <c r="Q118" s="65" t="str">
        <f>IF('Prioritized Approach Milestones'!$B118=2,'Prioritized Approach Milestones'!$F118,"")</f>
        <v/>
      </c>
      <c r="R118" s="65" t="str">
        <f>IF('Prioritized Approach Milestones'!$B118=3,'Prioritized Approach Milestones'!$F118,"")</f>
        <v/>
      </c>
      <c r="S118" s="65" t="str">
        <f>IF('Prioritized Approach Milestones'!$B118=4,'Prioritized Approach Milestones'!$F118,"")</f>
        <v/>
      </c>
      <c r="T118" s="65" t="str">
        <f>IF('Prioritized Approach Milestones'!$B118=5,'Prioritized Approach Milestones'!$F118,"")</f>
        <v/>
      </c>
      <c r="U118" s="66" t="str">
        <f>IF('Prioritized Approach Milestones'!$B118=6,'Prioritized Approach Milestones'!$F118,"")</f>
        <v/>
      </c>
      <c r="V118" s="67" t="str">
        <f>IF(AND('Prioritized Approach Milestones'!C118="Yes",'Prioritized Approach Milestones'!F118=""),"CORRECT",IF('Prioritized Approach Milestones'!C118="No","CORRECT",IF('Prioritized Approach Milestones'!B118=1,"ERROR 1","N/A")))</f>
        <v>N/A</v>
      </c>
      <c r="W118" s="67" t="str">
        <f>IF(AND('Prioritized Approach Milestones'!C118="Yes",'Prioritized Approach Milestones'!F118=""),"CORRECT",IF('Prioritized Approach Milestones'!C118="No","CORRECT",IF('Prioritized Approach Milestones'!B118=2,"ERROR 1","N/A")))</f>
        <v>N/A</v>
      </c>
      <c r="X118" s="67" t="str">
        <f>IF(AND('Prioritized Approach Milestones'!C118="Yes",'Prioritized Approach Milestones'!F118=""),"CORRECT",IF('Prioritized Approach Milestones'!C118="No","CORRECT",IF('Prioritized Approach Milestones'!B118=3,"ERROR 1","N/A")))</f>
        <v>N/A</v>
      </c>
      <c r="Y118" s="67" t="str">
        <f>IF(AND('Prioritized Approach Milestones'!C118="Yes",'Prioritized Approach Milestones'!F118=""),"CORRECT",IF('Prioritized Approach Milestones'!C118="No","CORRECT",IF('Prioritized Approach Milestones'!B118=4,"ERROR 1","N/A")))</f>
        <v>N/A</v>
      </c>
      <c r="Z118" s="67" t="str">
        <f>IF(AND('Prioritized Approach Milestones'!C118="Yes",'Prioritized Approach Milestones'!F118=""),"CORRECT",IF('Prioritized Approach Milestones'!C118="No","CORRECT",IF('Prioritized Approach Milestones'!B118=5,"ERROR 1","N/A")))</f>
        <v>N/A</v>
      </c>
      <c r="AA118" s="67" t="str">
        <f>IF(AND('Prioritized Approach Milestones'!C118="Yes",'Prioritized Approach Milestones'!F118=""),"CORRECT",IF('Prioritized Approach Milestones'!C118="No","CORRECT",IF('Prioritized Approach Milestones'!B118=6,"ERROR 1","N/A")))</f>
        <v>N/A</v>
      </c>
      <c r="AB118" s="59" t="str">
        <f>IF(AND('Prioritized Approach Milestones'!C118="No",'Prioritized Approach Milestones'!F118=""),IF('Prioritized Approach Milestones'!B118=1,"ERROR 2","N/A"),"CORRECT")</f>
        <v>CORRECT</v>
      </c>
      <c r="AC118" s="59" t="str">
        <f>IF(AND('Prioritized Approach Milestones'!C118="No",'Prioritized Approach Milestones'!F118=""),IF('Prioritized Approach Milestones'!B118=2,"ERROR 2","N/A"),"CORRECT")</f>
        <v>CORRECT</v>
      </c>
      <c r="AD118" s="59" t="str">
        <f>IF(AND('Prioritized Approach Milestones'!C118="No",'Prioritized Approach Milestones'!F118=""),IF('Prioritized Approach Milestones'!B118=3,"ERROR 2","N/A"),"CORRECT")</f>
        <v>CORRECT</v>
      </c>
      <c r="AE118" s="59" t="str">
        <f>IF(AND('Prioritized Approach Milestones'!C118="No",'Prioritized Approach Milestones'!F118=""),IF('Prioritized Approach Milestones'!B118=4,"ERROR 2","N/A"),"CORRECT")</f>
        <v>CORRECT</v>
      </c>
      <c r="AF118" s="59" t="str">
        <f>IF(AND('Prioritized Approach Milestones'!C118="No",'Prioritized Approach Milestones'!F118=""),IF('Prioritized Approach Milestones'!B118=5,"ERROR 2","N/A"),"CORRECT")</f>
        <v>CORRECT</v>
      </c>
      <c r="AG118" s="68" t="str">
        <f>IF(AND('Prioritized Approach Milestones'!C118="No",'Prioritized Approach Milestones'!F118=""),IF('Prioritized Approach Milestones'!B118=6,"ERROR 2","N/A"),"CORRECT")</f>
        <v>CORRECT</v>
      </c>
    </row>
    <row r="119" spans="1:33">
      <c r="A119" s="74">
        <f>COUNTIFS('Prioritized Approach Milestones'!B119,"1",'Prioritized Approach Milestones'!C119,"yes")</f>
        <v>0</v>
      </c>
      <c r="B119" s="79">
        <f>COUNTIFS('Prioritized Approach Milestones'!B119,"2",'Prioritized Approach Milestones'!C119,"yes")</f>
        <v>0</v>
      </c>
      <c r="C119" s="75">
        <f>COUNTIFS('Prioritized Approach Milestones'!B119,"3",'Prioritized Approach Milestones'!C119,"yes")</f>
        <v>0</v>
      </c>
      <c r="D119" s="76">
        <f>COUNTIFS('Prioritized Approach Milestones'!B119,"4",'Prioritized Approach Milestones'!C119,"yes")</f>
        <v>0</v>
      </c>
      <c r="E119" s="77">
        <f>COUNTIFS('Prioritized Approach Milestones'!B119,"5",'Prioritized Approach Milestones'!C119,"yes")</f>
        <v>0</v>
      </c>
      <c r="F119" s="78">
        <f>COUNTIFS('Prioritized Approach Milestones'!B119,"6",'Prioritized Approach Milestones'!C119,"yes")</f>
        <v>0</v>
      </c>
      <c r="G119" s="234">
        <f t="shared" si="5"/>
        <v>0</v>
      </c>
      <c r="H119" s="145">
        <f>COUNTIFS('Prioritized Approach Milestones'!B119,"1",'Prioritized Approach Milestones'!C119,"N/A")</f>
        <v>0</v>
      </c>
      <c r="I119" s="145">
        <f>COUNTIFS('Prioritized Approach Milestones'!B119,"2",'Prioritized Approach Milestones'!C119,"N/A")</f>
        <v>0</v>
      </c>
      <c r="J119" s="145">
        <f>COUNTIFS('Prioritized Approach Milestones'!B119,"3",'Prioritized Approach Milestones'!C119,"N/A")</f>
        <v>0</v>
      </c>
      <c r="K119" s="145">
        <f>COUNTIFS('Prioritized Approach Milestones'!B119,"4",'Prioritized Approach Milestones'!C119,"N/A")</f>
        <v>0</v>
      </c>
      <c r="L119" s="145">
        <f>COUNTIFS('Prioritized Approach Milestones'!B119,"5",'Prioritized Approach Milestones'!C119,"N/A")</f>
        <v>0</v>
      </c>
      <c r="M119" s="145">
        <f>COUNTIFS('Prioritized Approach Milestones'!B119,"6",'Prioritized Approach Milestones'!C119,"N/A")</f>
        <v>0</v>
      </c>
      <c r="N119">
        <f t="shared" si="3"/>
        <v>0</v>
      </c>
      <c r="O119" s="238"/>
      <c r="P119" s="65" t="str">
        <f>IF('Prioritized Approach Milestones'!$B119=1,'Prioritized Approach Milestones'!$F119,"")</f>
        <v/>
      </c>
      <c r="Q119" s="65" t="str">
        <f>IF('Prioritized Approach Milestones'!$B119=2,'Prioritized Approach Milestones'!$F119,"")</f>
        <v/>
      </c>
      <c r="R119" s="65" t="str">
        <f>IF('Prioritized Approach Milestones'!$B119=3,'Prioritized Approach Milestones'!$F119,"")</f>
        <v/>
      </c>
      <c r="S119" s="65" t="str">
        <f>IF('Prioritized Approach Milestones'!$B119=4,'Prioritized Approach Milestones'!$F119,"")</f>
        <v/>
      </c>
      <c r="T119" s="65" t="str">
        <f>IF('Prioritized Approach Milestones'!$B119=5,'Prioritized Approach Milestones'!$F119,"")</f>
        <v/>
      </c>
      <c r="U119" s="66" t="str">
        <f>IF('Prioritized Approach Milestones'!$B119=6,'Prioritized Approach Milestones'!$F119,"")</f>
        <v/>
      </c>
      <c r="V119" s="67" t="str">
        <f>IF(AND('Prioritized Approach Milestones'!C119="Yes",'Prioritized Approach Milestones'!F119=""),"CORRECT",IF('Prioritized Approach Milestones'!C119="No","CORRECT",IF('Prioritized Approach Milestones'!B119=1,"ERROR 1","N/A")))</f>
        <v>N/A</v>
      </c>
      <c r="W119" s="67" t="str">
        <f>IF(AND('Prioritized Approach Milestones'!C119="Yes",'Prioritized Approach Milestones'!F119=""),"CORRECT",IF('Prioritized Approach Milestones'!C119="No","CORRECT",IF('Prioritized Approach Milestones'!B119=2,"ERROR 1","N/A")))</f>
        <v>N/A</v>
      </c>
      <c r="X119" s="67" t="str">
        <f>IF(AND('Prioritized Approach Milestones'!C119="Yes",'Prioritized Approach Milestones'!F119=""),"CORRECT",IF('Prioritized Approach Milestones'!C119="No","CORRECT",IF('Prioritized Approach Milestones'!B119=3,"ERROR 1","N/A")))</f>
        <v>N/A</v>
      </c>
      <c r="Y119" s="67" t="str">
        <f>IF(AND('Prioritized Approach Milestones'!C119="Yes",'Prioritized Approach Milestones'!F119=""),"CORRECT",IF('Prioritized Approach Milestones'!C119="No","CORRECT",IF('Prioritized Approach Milestones'!B119=4,"ERROR 1","N/A")))</f>
        <v>N/A</v>
      </c>
      <c r="Z119" s="67" t="str">
        <f>IF(AND('Prioritized Approach Milestones'!C119="Yes",'Prioritized Approach Milestones'!F119=""),"CORRECT",IF('Prioritized Approach Milestones'!C119="No","CORRECT",IF('Prioritized Approach Milestones'!B119=5,"ERROR 1","N/A")))</f>
        <v>N/A</v>
      </c>
      <c r="AA119" s="67" t="str">
        <f>IF(AND('Prioritized Approach Milestones'!C119="Yes",'Prioritized Approach Milestones'!F119=""),"CORRECT",IF('Prioritized Approach Milestones'!C119="No","CORRECT",IF('Prioritized Approach Milestones'!B119=6,"ERROR 1","N/A")))</f>
        <v>N/A</v>
      </c>
      <c r="AB119" s="59" t="str">
        <f>IF(AND('Prioritized Approach Milestones'!C119="No",'Prioritized Approach Milestones'!F119=""),IF('Prioritized Approach Milestones'!B119=1,"ERROR 2","N/A"),"CORRECT")</f>
        <v>CORRECT</v>
      </c>
      <c r="AC119" s="59" t="str">
        <f>IF(AND('Prioritized Approach Milestones'!C119="No",'Prioritized Approach Milestones'!F119=""),IF('Prioritized Approach Milestones'!B119=2,"ERROR 2","N/A"),"CORRECT")</f>
        <v>CORRECT</v>
      </c>
      <c r="AD119" s="59" t="str">
        <f>IF(AND('Prioritized Approach Milestones'!C119="No",'Prioritized Approach Milestones'!F119=""),IF('Prioritized Approach Milestones'!B119=3,"ERROR 2","N/A"),"CORRECT")</f>
        <v>CORRECT</v>
      </c>
      <c r="AE119" s="59" t="str">
        <f>IF(AND('Prioritized Approach Milestones'!C119="No",'Prioritized Approach Milestones'!F119=""),IF('Prioritized Approach Milestones'!B119=4,"ERROR 2","N/A"),"CORRECT")</f>
        <v>CORRECT</v>
      </c>
      <c r="AF119" s="59" t="str">
        <f>IF(AND('Prioritized Approach Milestones'!C119="No",'Prioritized Approach Milestones'!F119=""),IF('Prioritized Approach Milestones'!B119=5,"ERROR 2","N/A"),"CORRECT")</f>
        <v>CORRECT</v>
      </c>
      <c r="AG119" s="68" t="str">
        <f>IF(AND('Prioritized Approach Milestones'!C119="No",'Prioritized Approach Milestones'!F119=""),IF('Prioritized Approach Milestones'!B119=6,"ERROR 2","N/A"),"CORRECT")</f>
        <v>CORRECT</v>
      </c>
    </row>
    <row r="120" spans="1:33">
      <c r="A120" s="74">
        <f>COUNTIFS('Prioritized Approach Milestones'!B120,"1",'Prioritized Approach Milestones'!C120,"yes")</f>
        <v>0</v>
      </c>
      <c r="B120" s="79">
        <f>COUNTIFS('Prioritized Approach Milestones'!B120,"2",'Prioritized Approach Milestones'!C120,"yes")</f>
        <v>0</v>
      </c>
      <c r="C120" s="75">
        <f>COUNTIFS('Prioritized Approach Milestones'!B120,"3",'Prioritized Approach Milestones'!C120,"yes")</f>
        <v>0</v>
      </c>
      <c r="D120" s="76">
        <f>COUNTIFS('Prioritized Approach Milestones'!B120,"4",'Prioritized Approach Milestones'!C120,"yes")</f>
        <v>0</v>
      </c>
      <c r="E120" s="77">
        <f>COUNTIFS('Prioritized Approach Milestones'!B120,"5",'Prioritized Approach Milestones'!C120,"yes")</f>
        <v>0</v>
      </c>
      <c r="F120" s="78">
        <f>COUNTIFS('Prioritized Approach Milestones'!B120,"6",'Prioritized Approach Milestones'!C120,"yes")</f>
        <v>0</v>
      </c>
      <c r="G120" s="234">
        <f t="shared" si="5"/>
        <v>0</v>
      </c>
      <c r="H120" s="145">
        <f>COUNTIFS('Prioritized Approach Milestones'!B120,"1",'Prioritized Approach Milestones'!C120,"N/A")</f>
        <v>0</v>
      </c>
      <c r="I120" s="145">
        <f>COUNTIFS('Prioritized Approach Milestones'!B120,"2",'Prioritized Approach Milestones'!C120,"N/A")</f>
        <v>0</v>
      </c>
      <c r="J120" s="145">
        <f>COUNTIFS('Prioritized Approach Milestones'!B120,"3",'Prioritized Approach Milestones'!C120,"N/A")</f>
        <v>0</v>
      </c>
      <c r="K120" s="145">
        <f>COUNTIFS('Prioritized Approach Milestones'!B120,"4",'Prioritized Approach Milestones'!C120,"N/A")</f>
        <v>0</v>
      </c>
      <c r="L120" s="145">
        <f>COUNTIFS('Prioritized Approach Milestones'!B120,"5",'Prioritized Approach Milestones'!C120,"N/A")</f>
        <v>0</v>
      </c>
      <c r="M120" s="145">
        <f>COUNTIFS('Prioritized Approach Milestones'!B120,"6",'Prioritized Approach Milestones'!C120,"N/A")</f>
        <v>0</v>
      </c>
      <c r="N120">
        <f t="shared" si="3"/>
        <v>0</v>
      </c>
      <c r="O120" s="238"/>
      <c r="P120" s="65" t="str">
        <f>IF('Prioritized Approach Milestones'!$B120=1,'Prioritized Approach Milestones'!$F120,"")</f>
        <v/>
      </c>
      <c r="Q120" s="65">
        <f>IF('Prioritized Approach Milestones'!$B120=2,'Prioritized Approach Milestones'!$F120,"")</f>
        <v>0</v>
      </c>
      <c r="R120" s="65" t="str">
        <f>IF('Prioritized Approach Milestones'!$B120=3,'Prioritized Approach Milestones'!$F120,"")</f>
        <v/>
      </c>
      <c r="S120" s="65" t="str">
        <f>IF('Prioritized Approach Milestones'!$B120=4,'Prioritized Approach Milestones'!$F120,"")</f>
        <v/>
      </c>
      <c r="T120" s="65" t="str">
        <f>IF('Prioritized Approach Milestones'!$B120=5,'Prioritized Approach Milestones'!$F120,"")</f>
        <v/>
      </c>
      <c r="U120" s="66" t="str">
        <f>IF('Prioritized Approach Milestones'!$B120=6,'Prioritized Approach Milestones'!$F120,"")</f>
        <v/>
      </c>
      <c r="V120" s="67" t="str">
        <f>IF(AND('Prioritized Approach Milestones'!C120="Yes",'Prioritized Approach Milestones'!F120=""),"CORRECT",IF('Prioritized Approach Milestones'!C120="No","CORRECT",IF('Prioritized Approach Milestones'!B120=1,"ERROR 1","N/A")))</f>
        <v>N/A</v>
      </c>
      <c r="W120" s="67" t="str">
        <f>IF(AND('Prioritized Approach Milestones'!C120="Yes",'Prioritized Approach Milestones'!F120=""),"CORRECT",IF('Prioritized Approach Milestones'!C120="No","CORRECT",IF('Prioritized Approach Milestones'!B120=2,"ERROR 1","N/A")))</f>
        <v>ERROR 1</v>
      </c>
      <c r="X120" s="67" t="str">
        <f>IF(AND('Prioritized Approach Milestones'!C120="Yes",'Prioritized Approach Milestones'!F120=""),"CORRECT",IF('Prioritized Approach Milestones'!C120="No","CORRECT",IF('Prioritized Approach Milestones'!B120=3,"ERROR 1","N/A")))</f>
        <v>N/A</v>
      </c>
      <c r="Y120" s="67" t="str">
        <f>IF(AND('Prioritized Approach Milestones'!C120="Yes",'Prioritized Approach Milestones'!F120=""),"CORRECT",IF('Prioritized Approach Milestones'!C120="No","CORRECT",IF('Prioritized Approach Milestones'!B120=4,"ERROR 1","N/A")))</f>
        <v>N/A</v>
      </c>
      <c r="Z120" s="67" t="str">
        <f>IF(AND('Prioritized Approach Milestones'!C120="Yes",'Prioritized Approach Milestones'!F120=""),"CORRECT",IF('Prioritized Approach Milestones'!C120="No","CORRECT",IF('Prioritized Approach Milestones'!B120=5,"ERROR 1","N/A")))</f>
        <v>N/A</v>
      </c>
      <c r="AA120" s="67" t="str">
        <f>IF(AND('Prioritized Approach Milestones'!C120="Yes",'Prioritized Approach Milestones'!F120=""),"CORRECT",IF('Prioritized Approach Milestones'!C120="No","CORRECT",IF('Prioritized Approach Milestones'!B120=6,"ERROR 1","N/A")))</f>
        <v>N/A</v>
      </c>
      <c r="AB120" s="59" t="str">
        <f>IF(AND('Prioritized Approach Milestones'!C120="No",'Prioritized Approach Milestones'!F120=""),IF('Prioritized Approach Milestones'!B120=1,"ERROR 2","N/A"),"CORRECT")</f>
        <v>CORRECT</v>
      </c>
      <c r="AC120" s="59" t="str">
        <f>IF(AND('Prioritized Approach Milestones'!C120="No",'Prioritized Approach Milestones'!F120=""),IF('Prioritized Approach Milestones'!B120=2,"ERROR 2","N/A"),"CORRECT")</f>
        <v>CORRECT</v>
      </c>
      <c r="AD120" s="59" t="str">
        <f>IF(AND('Prioritized Approach Milestones'!C120="No",'Prioritized Approach Milestones'!F120=""),IF('Prioritized Approach Milestones'!B120=3,"ERROR 2","N/A"),"CORRECT")</f>
        <v>CORRECT</v>
      </c>
      <c r="AE120" s="59" t="str">
        <f>IF(AND('Prioritized Approach Milestones'!C120="No",'Prioritized Approach Milestones'!F120=""),IF('Prioritized Approach Milestones'!B120=4,"ERROR 2","N/A"),"CORRECT")</f>
        <v>CORRECT</v>
      </c>
      <c r="AF120" s="59" t="str">
        <f>IF(AND('Prioritized Approach Milestones'!C120="No",'Prioritized Approach Milestones'!F120=""),IF('Prioritized Approach Milestones'!B120=5,"ERROR 2","N/A"),"CORRECT")</f>
        <v>CORRECT</v>
      </c>
      <c r="AG120" s="68" t="str">
        <f>IF(AND('Prioritized Approach Milestones'!C120="No",'Prioritized Approach Milestones'!F120=""),IF('Prioritized Approach Milestones'!B120=6,"ERROR 2","N/A"),"CORRECT")</f>
        <v>CORRECT</v>
      </c>
    </row>
    <row r="121" spans="1:33">
      <c r="A121" s="74">
        <f>COUNTIFS('Prioritized Approach Milestones'!B121,"1",'Prioritized Approach Milestones'!C121,"yes")</f>
        <v>0</v>
      </c>
      <c r="B121" s="79">
        <f>COUNTIFS('Prioritized Approach Milestones'!B121,"2",'Prioritized Approach Milestones'!C121,"yes")</f>
        <v>0</v>
      </c>
      <c r="C121" s="75">
        <f>COUNTIFS('Prioritized Approach Milestones'!B121,"3",'Prioritized Approach Milestones'!C121,"yes")</f>
        <v>0</v>
      </c>
      <c r="D121" s="76">
        <f>COUNTIFS('Prioritized Approach Milestones'!B121,"4",'Prioritized Approach Milestones'!C121,"yes")</f>
        <v>0</v>
      </c>
      <c r="E121" s="77">
        <f>COUNTIFS('Prioritized Approach Milestones'!B121,"5",'Prioritized Approach Milestones'!C121,"yes")</f>
        <v>0</v>
      </c>
      <c r="F121" s="78">
        <f>COUNTIFS('Prioritized Approach Milestones'!B121,"6",'Prioritized Approach Milestones'!C121,"yes")</f>
        <v>0</v>
      </c>
      <c r="G121" s="234">
        <f t="shared" si="5"/>
        <v>0</v>
      </c>
      <c r="H121" s="145">
        <f>COUNTIFS('Prioritized Approach Milestones'!B121,"1",'Prioritized Approach Milestones'!C121,"N/A")</f>
        <v>0</v>
      </c>
      <c r="I121" s="145">
        <f>COUNTIFS('Prioritized Approach Milestones'!B121,"2",'Prioritized Approach Milestones'!C121,"N/A")</f>
        <v>0</v>
      </c>
      <c r="J121" s="145">
        <f>COUNTIFS('Prioritized Approach Milestones'!B121,"3",'Prioritized Approach Milestones'!C121,"N/A")</f>
        <v>0</v>
      </c>
      <c r="K121" s="145">
        <f>COUNTIFS('Prioritized Approach Milestones'!B121,"4",'Prioritized Approach Milestones'!C121,"N/A")</f>
        <v>0</v>
      </c>
      <c r="L121" s="145">
        <f>COUNTIFS('Prioritized Approach Milestones'!B121,"5",'Prioritized Approach Milestones'!C121,"N/A")</f>
        <v>0</v>
      </c>
      <c r="M121" s="145">
        <f>COUNTIFS('Prioritized Approach Milestones'!B121,"6",'Prioritized Approach Milestones'!C121,"N/A")</f>
        <v>0</v>
      </c>
      <c r="N121">
        <f t="shared" si="3"/>
        <v>0</v>
      </c>
      <c r="O121" s="238"/>
      <c r="P121" s="65" t="str">
        <f>IF('Prioritized Approach Milestones'!$B121=1,'Prioritized Approach Milestones'!$F121,"")</f>
        <v/>
      </c>
      <c r="Q121" s="65">
        <f>IF('Prioritized Approach Milestones'!$B121=2,'Prioritized Approach Milestones'!$F121,"")</f>
        <v>0</v>
      </c>
      <c r="R121" s="65" t="str">
        <f>IF('Prioritized Approach Milestones'!$B121=3,'Prioritized Approach Milestones'!$F121,"")</f>
        <v/>
      </c>
      <c r="S121" s="65" t="str">
        <f>IF('Prioritized Approach Milestones'!$B121=4,'Prioritized Approach Milestones'!$F121,"")</f>
        <v/>
      </c>
      <c r="T121" s="65" t="str">
        <f>IF('Prioritized Approach Milestones'!$B121=5,'Prioritized Approach Milestones'!$F121,"")</f>
        <v/>
      </c>
      <c r="U121" s="66" t="str">
        <f>IF('Prioritized Approach Milestones'!$B121=6,'Prioritized Approach Milestones'!$F121,"")</f>
        <v/>
      </c>
      <c r="V121" s="67" t="str">
        <f>IF(AND('Prioritized Approach Milestones'!C121="Yes",'Prioritized Approach Milestones'!F121=""),"CORRECT",IF('Prioritized Approach Milestones'!C121="No","CORRECT",IF('Prioritized Approach Milestones'!B121=1,"ERROR 1","N/A")))</f>
        <v>N/A</v>
      </c>
      <c r="W121" s="67" t="str">
        <f>IF(AND('Prioritized Approach Milestones'!C121="Yes",'Prioritized Approach Milestones'!F121=""),"CORRECT",IF('Prioritized Approach Milestones'!C121="No","CORRECT",IF('Prioritized Approach Milestones'!B121=2,"ERROR 1","N/A")))</f>
        <v>ERROR 1</v>
      </c>
      <c r="X121" s="67" t="str">
        <f>IF(AND('Prioritized Approach Milestones'!C121="Yes",'Prioritized Approach Milestones'!F121=""),"CORRECT",IF('Prioritized Approach Milestones'!C121="No","CORRECT",IF('Prioritized Approach Milestones'!B121=3,"ERROR 1","N/A")))</f>
        <v>N/A</v>
      </c>
      <c r="Y121" s="67" t="str">
        <f>IF(AND('Prioritized Approach Milestones'!C121="Yes",'Prioritized Approach Milestones'!F121=""),"CORRECT",IF('Prioritized Approach Milestones'!C121="No","CORRECT",IF('Prioritized Approach Milestones'!B121=4,"ERROR 1","N/A")))</f>
        <v>N/A</v>
      </c>
      <c r="Z121" s="67" t="str">
        <f>IF(AND('Prioritized Approach Milestones'!C121="Yes",'Prioritized Approach Milestones'!F121=""),"CORRECT",IF('Prioritized Approach Milestones'!C121="No","CORRECT",IF('Prioritized Approach Milestones'!B121=5,"ERROR 1","N/A")))</f>
        <v>N/A</v>
      </c>
      <c r="AA121" s="67" t="str">
        <f>IF(AND('Prioritized Approach Milestones'!C121="Yes",'Prioritized Approach Milestones'!F121=""),"CORRECT",IF('Prioritized Approach Milestones'!C121="No","CORRECT",IF('Prioritized Approach Milestones'!B121=6,"ERROR 1","N/A")))</f>
        <v>N/A</v>
      </c>
      <c r="AB121" s="59" t="str">
        <f>IF(AND('Prioritized Approach Milestones'!C121="No",'Prioritized Approach Milestones'!F121=""),IF('Prioritized Approach Milestones'!B121=1,"ERROR 2","N/A"),"CORRECT")</f>
        <v>CORRECT</v>
      </c>
      <c r="AC121" s="59" t="str">
        <f>IF(AND('Prioritized Approach Milestones'!C121="No",'Prioritized Approach Milestones'!F121=""),IF('Prioritized Approach Milestones'!B121=2,"ERROR 2","N/A"),"CORRECT")</f>
        <v>CORRECT</v>
      </c>
      <c r="AD121" s="59" t="str">
        <f>IF(AND('Prioritized Approach Milestones'!C121="No",'Prioritized Approach Milestones'!F121=""),IF('Prioritized Approach Milestones'!B121=3,"ERROR 2","N/A"),"CORRECT")</f>
        <v>CORRECT</v>
      </c>
      <c r="AE121" s="59" t="str">
        <f>IF(AND('Prioritized Approach Milestones'!C121="No",'Prioritized Approach Milestones'!F121=""),IF('Prioritized Approach Milestones'!B121=4,"ERROR 2","N/A"),"CORRECT")</f>
        <v>CORRECT</v>
      </c>
      <c r="AF121" s="59" t="str">
        <f>IF(AND('Prioritized Approach Milestones'!C121="No",'Prioritized Approach Milestones'!F121=""),IF('Prioritized Approach Milestones'!B121=5,"ERROR 2","N/A"),"CORRECT")</f>
        <v>CORRECT</v>
      </c>
      <c r="AG121" s="68" t="str">
        <f>IF(AND('Prioritized Approach Milestones'!C121="No",'Prioritized Approach Milestones'!F121=""),IF('Prioritized Approach Milestones'!B121=6,"ERROR 2","N/A"),"CORRECT")</f>
        <v>CORRECT</v>
      </c>
    </row>
    <row r="122" spans="1:33">
      <c r="A122" s="74">
        <f>COUNTIFS('Prioritized Approach Milestones'!B122,"1",'Prioritized Approach Milestones'!C122,"yes")</f>
        <v>0</v>
      </c>
      <c r="B122" s="79">
        <f>COUNTIFS('Prioritized Approach Milestones'!B122,"2",'Prioritized Approach Milestones'!C122,"yes")</f>
        <v>0</v>
      </c>
      <c r="C122" s="75">
        <f>COUNTIFS('Prioritized Approach Milestones'!B122,"3",'Prioritized Approach Milestones'!C122,"yes")</f>
        <v>0</v>
      </c>
      <c r="D122" s="76">
        <f>COUNTIFS('Prioritized Approach Milestones'!B122,"4",'Prioritized Approach Milestones'!C122,"yes")</f>
        <v>0</v>
      </c>
      <c r="E122" s="77">
        <f>COUNTIFS('Prioritized Approach Milestones'!B122,"5",'Prioritized Approach Milestones'!C122,"yes")</f>
        <v>0</v>
      </c>
      <c r="F122" s="78">
        <f>COUNTIFS('Prioritized Approach Milestones'!B122,"6",'Prioritized Approach Milestones'!C122,"yes")</f>
        <v>0</v>
      </c>
      <c r="G122" s="234">
        <f t="shared" si="5"/>
        <v>0</v>
      </c>
      <c r="H122" s="145">
        <f>COUNTIFS('Prioritized Approach Milestones'!B122,"1",'Prioritized Approach Milestones'!C122,"N/A")</f>
        <v>0</v>
      </c>
      <c r="I122" s="145">
        <f>COUNTIFS('Prioritized Approach Milestones'!B122,"2",'Prioritized Approach Milestones'!C122,"N/A")</f>
        <v>0</v>
      </c>
      <c r="J122" s="145">
        <f>COUNTIFS('Prioritized Approach Milestones'!B122,"3",'Prioritized Approach Milestones'!C122,"N/A")</f>
        <v>0</v>
      </c>
      <c r="K122" s="145">
        <f>COUNTIFS('Prioritized Approach Milestones'!B122,"4",'Prioritized Approach Milestones'!C122,"N/A")</f>
        <v>0</v>
      </c>
      <c r="L122" s="145">
        <f>COUNTIFS('Prioritized Approach Milestones'!B122,"5",'Prioritized Approach Milestones'!C122,"N/A")</f>
        <v>0</v>
      </c>
      <c r="M122" s="145">
        <f>COUNTIFS('Prioritized Approach Milestones'!B122,"6",'Prioritized Approach Milestones'!C122,"N/A")</f>
        <v>0</v>
      </c>
      <c r="N122">
        <f t="shared" si="3"/>
        <v>0</v>
      </c>
      <c r="O122" s="238"/>
      <c r="P122" s="65" t="str">
        <f>IF('Prioritized Approach Milestones'!$B122=1,'Prioritized Approach Milestones'!$F122,"")</f>
        <v/>
      </c>
      <c r="Q122" s="65">
        <f>IF('Prioritized Approach Milestones'!$B122=2,'Prioritized Approach Milestones'!$F122,"")</f>
        <v>0</v>
      </c>
      <c r="R122" s="65" t="str">
        <f>IF('Prioritized Approach Milestones'!$B122=3,'Prioritized Approach Milestones'!$F122,"")</f>
        <v/>
      </c>
      <c r="S122" s="65" t="str">
        <f>IF('Prioritized Approach Milestones'!$B122=4,'Prioritized Approach Milestones'!$F122,"")</f>
        <v/>
      </c>
      <c r="T122" s="65" t="str">
        <f>IF('Prioritized Approach Milestones'!$B122=5,'Prioritized Approach Milestones'!$F122,"")</f>
        <v/>
      </c>
      <c r="U122" s="66" t="str">
        <f>IF('Prioritized Approach Milestones'!$B122=6,'Prioritized Approach Milestones'!$F122,"")</f>
        <v/>
      </c>
      <c r="V122" s="67" t="str">
        <f>IF(AND('Prioritized Approach Milestones'!C122="Yes",'Prioritized Approach Milestones'!F122=""),"CORRECT",IF('Prioritized Approach Milestones'!C122="No","CORRECT",IF('Prioritized Approach Milestones'!B122=1,"ERROR 1","N/A")))</f>
        <v>N/A</v>
      </c>
      <c r="W122" s="67" t="str">
        <f>IF(AND('Prioritized Approach Milestones'!C122="Yes",'Prioritized Approach Milestones'!F122=""),"CORRECT",IF('Prioritized Approach Milestones'!C122="No","CORRECT",IF('Prioritized Approach Milestones'!B122=2,"ERROR 1","N/A")))</f>
        <v>ERROR 1</v>
      </c>
      <c r="X122" s="67" t="str">
        <f>IF(AND('Prioritized Approach Milestones'!C122="Yes",'Prioritized Approach Milestones'!F122=""),"CORRECT",IF('Prioritized Approach Milestones'!C122="No","CORRECT",IF('Prioritized Approach Milestones'!B122=3,"ERROR 1","N/A")))</f>
        <v>N/A</v>
      </c>
      <c r="Y122" s="67" t="str">
        <f>IF(AND('Prioritized Approach Milestones'!C122="Yes",'Prioritized Approach Milestones'!F122=""),"CORRECT",IF('Prioritized Approach Milestones'!C122="No","CORRECT",IF('Prioritized Approach Milestones'!B122=4,"ERROR 1","N/A")))</f>
        <v>N/A</v>
      </c>
      <c r="Z122" s="67" t="str">
        <f>IF(AND('Prioritized Approach Milestones'!C122="Yes",'Prioritized Approach Milestones'!F122=""),"CORRECT",IF('Prioritized Approach Milestones'!C122="No","CORRECT",IF('Prioritized Approach Milestones'!B122=5,"ERROR 1","N/A")))</f>
        <v>N/A</v>
      </c>
      <c r="AA122" s="67" t="str">
        <f>IF(AND('Prioritized Approach Milestones'!C122="Yes",'Prioritized Approach Milestones'!F122=""),"CORRECT",IF('Prioritized Approach Milestones'!C122="No","CORRECT",IF('Prioritized Approach Milestones'!B122=6,"ERROR 1","N/A")))</f>
        <v>N/A</v>
      </c>
      <c r="AB122" s="59" t="str">
        <f>IF(AND('Prioritized Approach Milestones'!C122="No",'Prioritized Approach Milestones'!F122=""),IF('Prioritized Approach Milestones'!B122=1,"ERROR 2","N/A"),"CORRECT")</f>
        <v>CORRECT</v>
      </c>
      <c r="AC122" s="59" t="str">
        <f>IF(AND('Prioritized Approach Milestones'!C122="No",'Prioritized Approach Milestones'!F122=""),IF('Prioritized Approach Milestones'!B122=2,"ERROR 2","N/A"),"CORRECT")</f>
        <v>CORRECT</v>
      </c>
      <c r="AD122" s="59" t="str">
        <f>IF(AND('Prioritized Approach Milestones'!C122="No",'Prioritized Approach Milestones'!F122=""),IF('Prioritized Approach Milestones'!B122=3,"ERROR 2","N/A"),"CORRECT")</f>
        <v>CORRECT</v>
      </c>
      <c r="AE122" s="59" t="str">
        <f>IF(AND('Prioritized Approach Milestones'!C122="No",'Prioritized Approach Milestones'!F122=""),IF('Prioritized Approach Milestones'!B122=4,"ERROR 2","N/A"),"CORRECT")</f>
        <v>CORRECT</v>
      </c>
      <c r="AF122" s="59" t="str">
        <f>IF(AND('Prioritized Approach Milestones'!C122="No",'Prioritized Approach Milestones'!F122=""),IF('Prioritized Approach Milestones'!B122=5,"ERROR 2","N/A"),"CORRECT")</f>
        <v>CORRECT</v>
      </c>
      <c r="AG122" s="68" t="str">
        <f>IF(AND('Prioritized Approach Milestones'!C122="No",'Prioritized Approach Milestones'!F122=""),IF('Prioritized Approach Milestones'!B122=6,"ERROR 2","N/A"),"CORRECT")</f>
        <v>CORRECT</v>
      </c>
    </row>
    <row r="123" spans="1:33">
      <c r="A123" s="74">
        <f>COUNTIFS('Prioritized Approach Milestones'!B123,"1",'Prioritized Approach Milestones'!C123,"yes")</f>
        <v>0</v>
      </c>
      <c r="B123" s="79">
        <f>COUNTIFS('Prioritized Approach Milestones'!B123,"2",'Prioritized Approach Milestones'!C123,"yes")</f>
        <v>0</v>
      </c>
      <c r="C123" s="75">
        <f>COUNTIFS('Prioritized Approach Milestones'!B123,"3",'Prioritized Approach Milestones'!C123,"yes")</f>
        <v>0</v>
      </c>
      <c r="D123" s="76">
        <f>COUNTIFS('Prioritized Approach Milestones'!B123,"4",'Prioritized Approach Milestones'!C123,"yes")</f>
        <v>0</v>
      </c>
      <c r="E123" s="77">
        <f>COUNTIFS('Prioritized Approach Milestones'!B123,"5",'Prioritized Approach Milestones'!C123,"yes")</f>
        <v>0</v>
      </c>
      <c r="F123" s="78">
        <f>COUNTIFS('Prioritized Approach Milestones'!B123,"6",'Prioritized Approach Milestones'!C123,"yes")</f>
        <v>0</v>
      </c>
      <c r="G123" s="234">
        <f t="shared" si="5"/>
        <v>0</v>
      </c>
      <c r="H123" s="145">
        <f>COUNTIFS('Prioritized Approach Milestones'!B123,"1",'Prioritized Approach Milestones'!C123,"N/A")</f>
        <v>0</v>
      </c>
      <c r="I123" s="145">
        <f>COUNTIFS('Prioritized Approach Milestones'!B123,"2",'Prioritized Approach Milestones'!C123,"N/A")</f>
        <v>0</v>
      </c>
      <c r="J123" s="145">
        <f>COUNTIFS('Prioritized Approach Milestones'!B123,"3",'Prioritized Approach Milestones'!C123,"N/A")</f>
        <v>0</v>
      </c>
      <c r="K123" s="145">
        <f>COUNTIFS('Prioritized Approach Milestones'!B123,"4",'Prioritized Approach Milestones'!C123,"N/A")</f>
        <v>0</v>
      </c>
      <c r="L123" s="145">
        <f>COUNTIFS('Prioritized Approach Milestones'!B123,"5",'Prioritized Approach Milestones'!C123,"N/A")</f>
        <v>0</v>
      </c>
      <c r="M123" s="145">
        <f>COUNTIFS('Prioritized Approach Milestones'!B123,"6",'Prioritized Approach Milestones'!C123,"N/A")</f>
        <v>0</v>
      </c>
      <c r="N123">
        <f t="shared" si="3"/>
        <v>0</v>
      </c>
      <c r="O123" s="238"/>
      <c r="P123" s="65" t="str">
        <f>IF('Prioritized Approach Milestones'!$B123=1,'Prioritized Approach Milestones'!$F123,"")</f>
        <v/>
      </c>
      <c r="Q123" s="65">
        <f>IF('Prioritized Approach Milestones'!$B123=2,'Prioritized Approach Milestones'!$F123,"")</f>
        <v>0</v>
      </c>
      <c r="R123" s="65" t="str">
        <f>IF('Prioritized Approach Milestones'!$B123=3,'Prioritized Approach Milestones'!$F123,"")</f>
        <v/>
      </c>
      <c r="S123" s="65" t="str">
        <f>IF('Prioritized Approach Milestones'!$B123=4,'Prioritized Approach Milestones'!$F123,"")</f>
        <v/>
      </c>
      <c r="T123" s="65" t="str">
        <f>IF('Prioritized Approach Milestones'!$B123=5,'Prioritized Approach Milestones'!$F123,"")</f>
        <v/>
      </c>
      <c r="U123" s="66" t="str">
        <f>IF('Prioritized Approach Milestones'!$B123=6,'Prioritized Approach Milestones'!$F123,"")</f>
        <v/>
      </c>
      <c r="V123" s="67" t="str">
        <f>IF(AND('Prioritized Approach Milestones'!C123="Yes",'Prioritized Approach Milestones'!F123=""),"CORRECT",IF('Prioritized Approach Milestones'!C123="No","CORRECT",IF('Prioritized Approach Milestones'!B123=1,"ERROR 1","N/A")))</f>
        <v>N/A</v>
      </c>
      <c r="W123" s="67" t="str">
        <f>IF(AND('Prioritized Approach Milestones'!C123="Yes",'Prioritized Approach Milestones'!F123=""),"CORRECT",IF('Prioritized Approach Milestones'!C123="No","CORRECT",IF('Prioritized Approach Milestones'!B123=2,"ERROR 1","N/A")))</f>
        <v>ERROR 1</v>
      </c>
      <c r="X123" s="67" t="str">
        <f>IF(AND('Prioritized Approach Milestones'!C123="Yes",'Prioritized Approach Milestones'!F123=""),"CORRECT",IF('Prioritized Approach Milestones'!C123="No","CORRECT",IF('Prioritized Approach Milestones'!B123=3,"ERROR 1","N/A")))</f>
        <v>N/A</v>
      </c>
      <c r="Y123" s="67" t="str">
        <f>IF(AND('Prioritized Approach Milestones'!C123="Yes",'Prioritized Approach Milestones'!F123=""),"CORRECT",IF('Prioritized Approach Milestones'!C123="No","CORRECT",IF('Prioritized Approach Milestones'!B123=4,"ERROR 1","N/A")))</f>
        <v>N/A</v>
      </c>
      <c r="Z123" s="67" t="str">
        <f>IF(AND('Prioritized Approach Milestones'!C123="Yes",'Prioritized Approach Milestones'!F123=""),"CORRECT",IF('Prioritized Approach Milestones'!C123="No","CORRECT",IF('Prioritized Approach Milestones'!B123=5,"ERROR 1","N/A")))</f>
        <v>N/A</v>
      </c>
      <c r="AA123" s="67" t="str">
        <f>IF(AND('Prioritized Approach Milestones'!C123="Yes",'Prioritized Approach Milestones'!F123=""),"CORRECT",IF('Prioritized Approach Milestones'!C123="No","CORRECT",IF('Prioritized Approach Milestones'!B123=6,"ERROR 1","N/A")))</f>
        <v>N/A</v>
      </c>
      <c r="AB123" s="59" t="str">
        <f>IF(AND('Prioritized Approach Milestones'!C123="No",'Prioritized Approach Milestones'!F123=""),IF('Prioritized Approach Milestones'!B123=1,"ERROR 2","N/A"),"CORRECT")</f>
        <v>CORRECT</v>
      </c>
      <c r="AC123" s="59" t="str">
        <f>IF(AND('Prioritized Approach Milestones'!C123="No",'Prioritized Approach Milestones'!F123=""),IF('Prioritized Approach Milestones'!B123=2,"ERROR 2","N/A"),"CORRECT")</f>
        <v>CORRECT</v>
      </c>
      <c r="AD123" s="59" t="str">
        <f>IF(AND('Prioritized Approach Milestones'!C123="No",'Prioritized Approach Milestones'!F123=""),IF('Prioritized Approach Milestones'!B123=3,"ERROR 2","N/A"),"CORRECT")</f>
        <v>CORRECT</v>
      </c>
      <c r="AE123" s="59" t="str">
        <f>IF(AND('Prioritized Approach Milestones'!C123="No",'Prioritized Approach Milestones'!F123=""),IF('Prioritized Approach Milestones'!B123=4,"ERROR 2","N/A"),"CORRECT")</f>
        <v>CORRECT</v>
      </c>
      <c r="AF123" s="59" t="str">
        <f>IF(AND('Prioritized Approach Milestones'!C123="No",'Prioritized Approach Milestones'!F123=""),IF('Prioritized Approach Milestones'!B123=5,"ERROR 2","N/A"),"CORRECT")</f>
        <v>CORRECT</v>
      </c>
      <c r="AG123" s="68" t="str">
        <f>IF(AND('Prioritized Approach Milestones'!C123="No",'Prioritized Approach Milestones'!F123=""),IF('Prioritized Approach Milestones'!B123=6,"ERROR 2","N/A"),"CORRECT")</f>
        <v>CORRECT</v>
      </c>
    </row>
    <row r="124" spans="1:33">
      <c r="A124" s="74">
        <f>COUNTIFS('Prioritized Approach Milestones'!B124,"1",'Prioritized Approach Milestones'!C124,"yes")</f>
        <v>0</v>
      </c>
      <c r="B124" s="79">
        <f>COUNTIFS('Prioritized Approach Milestones'!B124,"2",'Prioritized Approach Milestones'!C124,"yes")</f>
        <v>0</v>
      </c>
      <c r="C124" s="75">
        <f>COUNTIFS('Prioritized Approach Milestones'!B124,"3",'Prioritized Approach Milestones'!C124,"yes")</f>
        <v>0</v>
      </c>
      <c r="D124" s="76">
        <f>COUNTIFS('Prioritized Approach Milestones'!B124,"4",'Prioritized Approach Milestones'!C124,"yes")</f>
        <v>0</v>
      </c>
      <c r="E124" s="77">
        <f>COUNTIFS('Prioritized Approach Milestones'!B124,"5",'Prioritized Approach Milestones'!C124,"yes")</f>
        <v>0</v>
      </c>
      <c r="F124" s="78">
        <f>COUNTIFS('Prioritized Approach Milestones'!B124,"6",'Prioritized Approach Milestones'!C124,"yes")</f>
        <v>0</v>
      </c>
      <c r="G124" s="234">
        <f t="shared" si="5"/>
        <v>0</v>
      </c>
      <c r="H124" s="145">
        <f>COUNTIFS('Prioritized Approach Milestones'!B124,"1",'Prioritized Approach Milestones'!C124,"N/A")</f>
        <v>0</v>
      </c>
      <c r="I124" s="145">
        <f>COUNTIFS('Prioritized Approach Milestones'!B124,"2",'Prioritized Approach Milestones'!C124,"N/A")</f>
        <v>0</v>
      </c>
      <c r="J124" s="145">
        <f>COUNTIFS('Prioritized Approach Milestones'!B124,"3",'Prioritized Approach Milestones'!C124,"N/A")</f>
        <v>0</v>
      </c>
      <c r="K124" s="145">
        <f>COUNTIFS('Prioritized Approach Milestones'!B124,"4",'Prioritized Approach Milestones'!C124,"N/A")</f>
        <v>0</v>
      </c>
      <c r="L124" s="145">
        <f>COUNTIFS('Prioritized Approach Milestones'!B124,"5",'Prioritized Approach Milestones'!C124,"N/A")</f>
        <v>0</v>
      </c>
      <c r="M124" s="145">
        <f>COUNTIFS('Prioritized Approach Milestones'!B124,"6",'Prioritized Approach Milestones'!C124,"N/A")</f>
        <v>0</v>
      </c>
      <c r="N124">
        <f t="shared" si="3"/>
        <v>0</v>
      </c>
      <c r="O124" s="238"/>
      <c r="P124" s="65" t="str">
        <f>IF('Prioritized Approach Milestones'!$B124=1,'Prioritized Approach Milestones'!$F124,"")</f>
        <v/>
      </c>
      <c r="Q124" s="65">
        <f>IF('Prioritized Approach Milestones'!$B124=2,'Prioritized Approach Milestones'!$F124,"")</f>
        <v>0</v>
      </c>
      <c r="R124" s="65" t="str">
        <f>IF('Prioritized Approach Milestones'!$B124=3,'Prioritized Approach Milestones'!$F124,"")</f>
        <v/>
      </c>
      <c r="S124" s="65" t="str">
        <f>IF('Prioritized Approach Milestones'!$B124=4,'Prioritized Approach Milestones'!$F124,"")</f>
        <v/>
      </c>
      <c r="T124" s="65" t="str">
        <f>IF('Prioritized Approach Milestones'!$B124=5,'Prioritized Approach Milestones'!$F124,"")</f>
        <v/>
      </c>
      <c r="U124" s="66" t="str">
        <f>IF('Prioritized Approach Milestones'!$B124=6,'Prioritized Approach Milestones'!$F124,"")</f>
        <v/>
      </c>
      <c r="V124" s="67" t="str">
        <f>IF(AND('Prioritized Approach Milestones'!C124="Yes",'Prioritized Approach Milestones'!F124=""),"CORRECT",IF('Prioritized Approach Milestones'!C124="No","CORRECT",IF('Prioritized Approach Milestones'!B124=1,"ERROR 1","N/A")))</f>
        <v>N/A</v>
      </c>
      <c r="W124" s="67" t="str">
        <f>IF(AND('Prioritized Approach Milestones'!C124="Yes",'Prioritized Approach Milestones'!F124=""),"CORRECT",IF('Prioritized Approach Milestones'!C124="No","CORRECT",IF('Prioritized Approach Milestones'!B124=2,"ERROR 1","N/A")))</f>
        <v>ERROR 1</v>
      </c>
      <c r="X124" s="67" t="str">
        <f>IF(AND('Prioritized Approach Milestones'!C124="Yes",'Prioritized Approach Milestones'!F124=""),"CORRECT",IF('Prioritized Approach Milestones'!C124="No","CORRECT",IF('Prioritized Approach Milestones'!B124=3,"ERROR 1","N/A")))</f>
        <v>N/A</v>
      </c>
      <c r="Y124" s="67" t="str">
        <f>IF(AND('Prioritized Approach Milestones'!C124="Yes",'Prioritized Approach Milestones'!F124=""),"CORRECT",IF('Prioritized Approach Milestones'!C124="No","CORRECT",IF('Prioritized Approach Milestones'!B124=4,"ERROR 1","N/A")))</f>
        <v>N/A</v>
      </c>
      <c r="Z124" s="67" t="str">
        <f>IF(AND('Prioritized Approach Milestones'!C124="Yes",'Prioritized Approach Milestones'!F124=""),"CORRECT",IF('Prioritized Approach Milestones'!C124="No","CORRECT",IF('Prioritized Approach Milestones'!B124=5,"ERROR 1","N/A")))</f>
        <v>N/A</v>
      </c>
      <c r="AA124" s="67" t="str">
        <f>IF(AND('Prioritized Approach Milestones'!C124="Yes",'Prioritized Approach Milestones'!F124=""),"CORRECT",IF('Prioritized Approach Milestones'!C124="No","CORRECT",IF('Prioritized Approach Milestones'!B124=6,"ERROR 1","N/A")))</f>
        <v>N/A</v>
      </c>
      <c r="AB124" s="59" t="str">
        <f>IF(AND('Prioritized Approach Milestones'!C124="No",'Prioritized Approach Milestones'!F124=""),IF('Prioritized Approach Milestones'!B124=1,"ERROR 2","N/A"),"CORRECT")</f>
        <v>CORRECT</v>
      </c>
      <c r="AC124" s="59" t="str">
        <f>IF(AND('Prioritized Approach Milestones'!C124="No",'Prioritized Approach Milestones'!F124=""),IF('Prioritized Approach Milestones'!B124=2,"ERROR 2","N/A"),"CORRECT")</f>
        <v>CORRECT</v>
      </c>
      <c r="AD124" s="59" t="str">
        <f>IF(AND('Prioritized Approach Milestones'!C124="No",'Prioritized Approach Milestones'!F124=""),IF('Prioritized Approach Milestones'!B124=3,"ERROR 2","N/A"),"CORRECT")</f>
        <v>CORRECT</v>
      </c>
      <c r="AE124" s="59" t="str">
        <f>IF(AND('Prioritized Approach Milestones'!C124="No",'Prioritized Approach Milestones'!F124=""),IF('Prioritized Approach Milestones'!B124=4,"ERROR 2","N/A"),"CORRECT")</f>
        <v>CORRECT</v>
      </c>
      <c r="AF124" s="59" t="str">
        <f>IF(AND('Prioritized Approach Milestones'!C124="No",'Prioritized Approach Milestones'!F124=""),IF('Prioritized Approach Milestones'!B124=5,"ERROR 2","N/A"),"CORRECT")</f>
        <v>CORRECT</v>
      </c>
      <c r="AG124" s="68" t="str">
        <f>IF(AND('Prioritized Approach Milestones'!C124="No",'Prioritized Approach Milestones'!F124=""),IF('Prioritized Approach Milestones'!B124=6,"ERROR 2","N/A"),"CORRECT")</f>
        <v>CORRECT</v>
      </c>
    </row>
    <row r="125" spans="1:33">
      <c r="A125" s="74">
        <f>COUNTIFS('Prioritized Approach Milestones'!B125,"1",'Prioritized Approach Milestones'!C125,"yes")</f>
        <v>0</v>
      </c>
      <c r="B125" s="79">
        <f>COUNTIFS('Prioritized Approach Milestones'!B125,"2",'Prioritized Approach Milestones'!C125,"yes")</f>
        <v>0</v>
      </c>
      <c r="C125" s="75">
        <f>COUNTIFS('Prioritized Approach Milestones'!B125,"3",'Prioritized Approach Milestones'!C125,"yes")</f>
        <v>0</v>
      </c>
      <c r="D125" s="76">
        <f>COUNTIFS('Prioritized Approach Milestones'!B125,"4",'Prioritized Approach Milestones'!C125,"yes")</f>
        <v>0</v>
      </c>
      <c r="E125" s="77">
        <f>COUNTIFS('Prioritized Approach Milestones'!B125,"5",'Prioritized Approach Milestones'!C125,"yes")</f>
        <v>0</v>
      </c>
      <c r="F125" s="78">
        <f>COUNTIFS('Prioritized Approach Milestones'!B125,"6",'Prioritized Approach Milestones'!C125,"yes")</f>
        <v>0</v>
      </c>
      <c r="G125" s="234">
        <f t="shared" si="5"/>
        <v>0</v>
      </c>
      <c r="H125" s="145">
        <f>COUNTIFS('Prioritized Approach Milestones'!B125,"1",'Prioritized Approach Milestones'!C125,"N/A")</f>
        <v>0</v>
      </c>
      <c r="I125" s="145">
        <f>COUNTIFS('Prioritized Approach Milestones'!B125,"2",'Prioritized Approach Milestones'!C125,"N/A")</f>
        <v>0</v>
      </c>
      <c r="J125" s="145">
        <f>COUNTIFS('Prioritized Approach Milestones'!B125,"3",'Prioritized Approach Milestones'!C125,"N/A")</f>
        <v>0</v>
      </c>
      <c r="K125" s="145">
        <f>COUNTIFS('Prioritized Approach Milestones'!B125,"4",'Prioritized Approach Milestones'!C125,"N/A")</f>
        <v>0</v>
      </c>
      <c r="L125" s="145">
        <f>COUNTIFS('Prioritized Approach Milestones'!B125,"5",'Prioritized Approach Milestones'!C125,"N/A")</f>
        <v>0</v>
      </c>
      <c r="M125" s="145">
        <f>COUNTIFS('Prioritized Approach Milestones'!B125,"6",'Prioritized Approach Milestones'!C125,"N/A")</f>
        <v>0</v>
      </c>
      <c r="N125">
        <f t="shared" si="3"/>
        <v>0</v>
      </c>
      <c r="O125" s="238"/>
      <c r="P125" s="65" t="str">
        <f>IF('Prioritized Approach Milestones'!$B125=1,'Prioritized Approach Milestones'!$F125,"")</f>
        <v/>
      </c>
      <c r="Q125" s="65">
        <f>IF('Prioritized Approach Milestones'!$B125=2,'Prioritized Approach Milestones'!$F125,"")</f>
        <v>0</v>
      </c>
      <c r="R125" s="65" t="str">
        <f>IF('Prioritized Approach Milestones'!$B125=3,'Prioritized Approach Milestones'!$F125,"")</f>
        <v/>
      </c>
      <c r="S125" s="65" t="str">
        <f>IF('Prioritized Approach Milestones'!$B125=4,'Prioritized Approach Milestones'!$F125,"")</f>
        <v/>
      </c>
      <c r="T125" s="65" t="str">
        <f>IF('Prioritized Approach Milestones'!$B125=5,'Prioritized Approach Milestones'!$F125,"")</f>
        <v/>
      </c>
      <c r="U125" s="66" t="str">
        <f>IF('Prioritized Approach Milestones'!$B125=6,'Prioritized Approach Milestones'!$F125,"")</f>
        <v/>
      </c>
      <c r="V125" s="67" t="str">
        <f>IF(AND('Prioritized Approach Milestones'!C125="Yes",'Prioritized Approach Milestones'!F125=""),"CORRECT",IF('Prioritized Approach Milestones'!C125="No","CORRECT",IF('Prioritized Approach Milestones'!B125=1,"ERROR 1","N/A")))</f>
        <v>N/A</v>
      </c>
      <c r="W125" s="67" t="str">
        <f>IF(AND('Prioritized Approach Milestones'!C125="Yes",'Prioritized Approach Milestones'!F125=""),"CORRECT",IF('Prioritized Approach Milestones'!C125="No","CORRECT",IF('Prioritized Approach Milestones'!B125=2,"ERROR 1","N/A")))</f>
        <v>ERROR 1</v>
      </c>
      <c r="X125" s="67" t="str">
        <f>IF(AND('Prioritized Approach Milestones'!C125="Yes",'Prioritized Approach Milestones'!F125=""),"CORRECT",IF('Prioritized Approach Milestones'!C125="No","CORRECT",IF('Prioritized Approach Milestones'!B125=3,"ERROR 1","N/A")))</f>
        <v>N/A</v>
      </c>
      <c r="Y125" s="67" t="str">
        <f>IF(AND('Prioritized Approach Milestones'!C125="Yes",'Prioritized Approach Milestones'!F125=""),"CORRECT",IF('Prioritized Approach Milestones'!C125="No","CORRECT",IF('Prioritized Approach Milestones'!B125=4,"ERROR 1","N/A")))</f>
        <v>N/A</v>
      </c>
      <c r="Z125" s="67" t="str">
        <f>IF(AND('Prioritized Approach Milestones'!C125="Yes",'Prioritized Approach Milestones'!F125=""),"CORRECT",IF('Prioritized Approach Milestones'!C125="No","CORRECT",IF('Prioritized Approach Milestones'!B125=5,"ERROR 1","N/A")))</f>
        <v>N/A</v>
      </c>
      <c r="AA125" s="67" t="str">
        <f>IF(AND('Prioritized Approach Milestones'!C125="Yes",'Prioritized Approach Milestones'!F125=""),"CORRECT",IF('Prioritized Approach Milestones'!C125="No","CORRECT",IF('Prioritized Approach Milestones'!B125=6,"ERROR 1","N/A")))</f>
        <v>N/A</v>
      </c>
      <c r="AB125" s="59" t="str">
        <f>IF(AND('Prioritized Approach Milestones'!C125="No",'Prioritized Approach Milestones'!F125=""),IF('Prioritized Approach Milestones'!B125=1,"ERROR 2","N/A"),"CORRECT")</f>
        <v>CORRECT</v>
      </c>
      <c r="AC125" s="59" t="str">
        <f>IF(AND('Prioritized Approach Milestones'!C125="No",'Prioritized Approach Milestones'!F125=""),IF('Prioritized Approach Milestones'!B125=2,"ERROR 2","N/A"),"CORRECT")</f>
        <v>CORRECT</v>
      </c>
      <c r="AD125" s="59" t="str">
        <f>IF(AND('Prioritized Approach Milestones'!C125="No",'Prioritized Approach Milestones'!F125=""),IF('Prioritized Approach Milestones'!B125=3,"ERROR 2","N/A"),"CORRECT")</f>
        <v>CORRECT</v>
      </c>
      <c r="AE125" s="59" t="str">
        <f>IF(AND('Prioritized Approach Milestones'!C125="No",'Prioritized Approach Milestones'!F125=""),IF('Prioritized Approach Milestones'!B125=4,"ERROR 2","N/A"),"CORRECT")</f>
        <v>CORRECT</v>
      </c>
      <c r="AF125" s="59" t="str">
        <f>IF(AND('Prioritized Approach Milestones'!C125="No",'Prioritized Approach Milestones'!F125=""),IF('Prioritized Approach Milestones'!B125=5,"ERROR 2","N/A"),"CORRECT")</f>
        <v>CORRECT</v>
      </c>
      <c r="AG125" s="68" t="str">
        <f>IF(AND('Prioritized Approach Milestones'!C125="No",'Prioritized Approach Milestones'!F125=""),IF('Prioritized Approach Milestones'!B125=6,"ERROR 2","N/A"),"CORRECT")</f>
        <v>CORRECT</v>
      </c>
    </row>
    <row r="126" spans="1:33">
      <c r="A126" s="74">
        <f>COUNTIFS('Prioritized Approach Milestones'!B126,"1",'Prioritized Approach Milestones'!C126,"yes")</f>
        <v>0</v>
      </c>
      <c r="B126" s="79">
        <f>COUNTIFS('Prioritized Approach Milestones'!B126,"2",'Prioritized Approach Milestones'!C126,"yes")</f>
        <v>0</v>
      </c>
      <c r="C126" s="75">
        <f>COUNTIFS('Prioritized Approach Milestones'!B126,"3",'Prioritized Approach Milestones'!C126,"yes")</f>
        <v>0</v>
      </c>
      <c r="D126" s="76">
        <f>COUNTIFS('Prioritized Approach Milestones'!B126,"4",'Prioritized Approach Milestones'!C126,"yes")</f>
        <v>0</v>
      </c>
      <c r="E126" s="77">
        <f>COUNTIFS('Prioritized Approach Milestones'!B126,"5",'Prioritized Approach Milestones'!C126,"yes")</f>
        <v>0</v>
      </c>
      <c r="F126" s="78">
        <f>COUNTIFS('Prioritized Approach Milestones'!B126,"6",'Prioritized Approach Milestones'!C126,"yes")</f>
        <v>0</v>
      </c>
      <c r="G126" s="234">
        <f t="shared" si="5"/>
        <v>0</v>
      </c>
      <c r="H126" s="145">
        <f>COUNTIFS('Prioritized Approach Milestones'!B126,"1",'Prioritized Approach Milestones'!C126,"N/A")</f>
        <v>0</v>
      </c>
      <c r="I126" s="145">
        <f>COUNTIFS('Prioritized Approach Milestones'!B126,"2",'Prioritized Approach Milestones'!C126,"N/A")</f>
        <v>0</v>
      </c>
      <c r="J126" s="145">
        <f>COUNTIFS('Prioritized Approach Milestones'!B126,"3",'Prioritized Approach Milestones'!C126,"N/A")</f>
        <v>0</v>
      </c>
      <c r="K126" s="145">
        <f>COUNTIFS('Prioritized Approach Milestones'!B126,"4",'Prioritized Approach Milestones'!C126,"N/A")</f>
        <v>0</v>
      </c>
      <c r="L126" s="145">
        <f>COUNTIFS('Prioritized Approach Milestones'!B126,"5",'Prioritized Approach Milestones'!C126,"N/A")</f>
        <v>0</v>
      </c>
      <c r="M126" s="145">
        <f>COUNTIFS('Prioritized Approach Milestones'!B126,"6",'Prioritized Approach Milestones'!C126,"N/A")</f>
        <v>0</v>
      </c>
      <c r="N126">
        <f t="shared" si="3"/>
        <v>0</v>
      </c>
      <c r="O126" s="238"/>
      <c r="P126" s="65" t="str">
        <f>IF('Prioritized Approach Milestones'!$B126=1,'Prioritized Approach Milestones'!$F126,"")</f>
        <v/>
      </c>
      <c r="Q126" s="65">
        <f>IF('Prioritized Approach Milestones'!$B126=2,'Prioritized Approach Milestones'!$F126,"")</f>
        <v>0</v>
      </c>
      <c r="R126" s="65" t="str">
        <f>IF('Prioritized Approach Milestones'!$B126=3,'Prioritized Approach Milestones'!$F126,"")</f>
        <v/>
      </c>
      <c r="S126" s="65" t="str">
        <f>IF('Prioritized Approach Milestones'!$B126=4,'Prioritized Approach Milestones'!$F126,"")</f>
        <v/>
      </c>
      <c r="T126" s="65" t="str">
        <f>IF('Prioritized Approach Milestones'!$B126=5,'Prioritized Approach Milestones'!$F126,"")</f>
        <v/>
      </c>
      <c r="U126" s="66" t="str">
        <f>IF('Prioritized Approach Milestones'!$B126=6,'Prioritized Approach Milestones'!$F126,"")</f>
        <v/>
      </c>
      <c r="V126" s="67" t="str">
        <f>IF(AND('Prioritized Approach Milestones'!C126="Yes",'Prioritized Approach Milestones'!F126=""),"CORRECT",IF('Prioritized Approach Milestones'!C126="No","CORRECT",IF('Prioritized Approach Milestones'!B126=1,"ERROR 1","N/A")))</f>
        <v>N/A</v>
      </c>
      <c r="W126" s="67" t="str">
        <f>IF(AND('Prioritized Approach Milestones'!C126="Yes",'Prioritized Approach Milestones'!F126=""),"CORRECT",IF('Prioritized Approach Milestones'!C126="No","CORRECT",IF('Prioritized Approach Milestones'!B126=2,"ERROR 1","N/A")))</f>
        <v>ERROR 1</v>
      </c>
      <c r="X126" s="67" t="str">
        <f>IF(AND('Prioritized Approach Milestones'!C126="Yes",'Prioritized Approach Milestones'!F126=""),"CORRECT",IF('Prioritized Approach Milestones'!C126="No","CORRECT",IF('Prioritized Approach Milestones'!B126=3,"ERROR 1","N/A")))</f>
        <v>N/A</v>
      </c>
      <c r="Y126" s="67" t="str">
        <f>IF(AND('Prioritized Approach Milestones'!C126="Yes",'Prioritized Approach Milestones'!F126=""),"CORRECT",IF('Prioritized Approach Milestones'!C126="No","CORRECT",IF('Prioritized Approach Milestones'!B126=4,"ERROR 1","N/A")))</f>
        <v>N/A</v>
      </c>
      <c r="Z126" s="67" t="str">
        <f>IF(AND('Prioritized Approach Milestones'!C126="Yes",'Prioritized Approach Milestones'!F126=""),"CORRECT",IF('Prioritized Approach Milestones'!C126="No","CORRECT",IF('Prioritized Approach Milestones'!B126=5,"ERROR 1","N/A")))</f>
        <v>N/A</v>
      </c>
      <c r="AA126" s="67" t="str">
        <f>IF(AND('Prioritized Approach Milestones'!C126="Yes",'Prioritized Approach Milestones'!F126=""),"CORRECT",IF('Prioritized Approach Milestones'!C126="No","CORRECT",IF('Prioritized Approach Milestones'!B126=6,"ERROR 1","N/A")))</f>
        <v>N/A</v>
      </c>
      <c r="AB126" s="59" t="str">
        <f>IF(AND('Prioritized Approach Milestones'!C126="No",'Prioritized Approach Milestones'!F126=""),IF('Prioritized Approach Milestones'!B126=1,"ERROR 2","N/A"),"CORRECT")</f>
        <v>CORRECT</v>
      </c>
      <c r="AC126" s="59" t="str">
        <f>IF(AND('Prioritized Approach Milestones'!C126="No",'Prioritized Approach Milestones'!F126=""),IF('Prioritized Approach Milestones'!B126=2,"ERROR 2","N/A"),"CORRECT")</f>
        <v>CORRECT</v>
      </c>
      <c r="AD126" s="59" t="str">
        <f>IF(AND('Prioritized Approach Milestones'!C126="No",'Prioritized Approach Milestones'!F126=""),IF('Prioritized Approach Milestones'!B126=3,"ERROR 2","N/A"),"CORRECT")</f>
        <v>CORRECT</v>
      </c>
      <c r="AE126" s="59" t="str">
        <f>IF(AND('Prioritized Approach Milestones'!C126="No",'Prioritized Approach Milestones'!F126=""),IF('Prioritized Approach Milestones'!B126=4,"ERROR 2","N/A"),"CORRECT")</f>
        <v>CORRECT</v>
      </c>
      <c r="AF126" s="59" t="str">
        <f>IF(AND('Prioritized Approach Milestones'!C126="No",'Prioritized Approach Milestones'!F126=""),IF('Prioritized Approach Milestones'!B126=5,"ERROR 2","N/A"),"CORRECT")</f>
        <v>CORRECT</v>
      </c>
      <c r="AG126" s="68" t="str">
        <f>IF(AND('Prioritized Approach Milestones'!C126="No",'Prioritized Approach Milestones'!F126=""),IF('Prioritized Approach Milestones'!B126=6,"ERROR 2","N/A"),"CORRECT")</f>
        <v>CORRECT</v>
      </c>
    </row>
    <row r="127" spans="1:33">
      <c r="A127" s="74">
        <f>COUNTIFS('Prioritized Approach Milestones'!B127,"1",'Prioritized Approach Milestones'!C127,"yes")</f>
        <v>0</v>
      </c>
      <c r="B127" s="79">
        <f>COUNTIFS('Prioritized Approach Milestones'!B127,"2",'Prioritized Approach Milestones'!C127,"yes")</f>
        <v>0</v>
      </c>
      <c r="C127" s="75">
        <f>COUNTIFS('Prioritized Approach Milestones'!B127,"3",'Prioritized Approach Milestones'!C127,"yes")</f>
        <v>0</v>
      </c>
      <c r="D127" s="76">
        <f>COUNTIFS('Prioritized Approach Milestones'!B127,"4",'Prioritized Approach Milestones'!C127,"yes")</f>
        <v>0</v>
      </c>
      <c r="E127" s="77">
        <f>COUNTIFS('Prioritized Approach Milestones'!B127,"5",'Prioritized Approach Milestones'!C127,"yes")</f>
        <v>0</v>
      </c>
      <c r="F127" s="78">
        <f>COUNTIFS('Prioritized Approach Milestones'!B127,"6",'Prioritized Approach Milestones'!C127,"yes")</f>
        <v>0</v>
      </c>
      <c r="G127" s="234">
        <f t="shared" si="5"/>
        <v>0</v>
      </c>
      <c r="H127" s="145">
        <f>COUNTIFS('Prioritized Approach Milestones'!B127,"1",'Prioritized Approach Milestones'!C127,"N/A")</f>
        <v>0</v>
      </c>
      <c r="I127" s="145">
        <f>COUNTIFS('Prioritized Approach Milestones'!B127,"2",'Prioritized Approach Milestones'!C127,"N/A")</f>
        <v>0</v>
      </c>
      <c r="J127" s="145">
        <f>COUNTIFS('Prioritized Approach Milestones'!B127,"3",'Prioritized Approach Milestones'!C127,"N/A")</f>
        <v>0</v>
      </c>
      <c r="K127" s="145">
        <f>COUNTIFS('Prioritized Approach Milestones'!B127,"4",'Prioritized Approach Milestones'!C127,"N/A")</f>
        <v>0</v>
      </c>
      <c r="L127" s="145">
        <f>COUNTIFS('Prioritized Approach Milestones'!B127,"5",'Prioritized Approach Milestones'!C127,"N/A")</f>
        <v>0</v>
      </c>
      <c r="M127" s="145">
        <f>COUNTIFS('Prioritized Approach Milestones'!B127,"6",'Prioritized Approach Milestones'!C127,"N/A")</f>
        <v>0</v>
      </c>
      <c r="N127">
        <f t="shared" si="3"/>
        <v>0</v>
      </c>
      <c r="O127" s="238"/>
      <c r="P127" s="65" t="str">
        <f>IF('Prioritized Approach Milestones'!$B127=1,'Prioritized Approach Milestones'!$F127,"")</f>
        <v/>
      </c>
      <c r="Q127" s="65">
        <f>IF('Prioritized Approach Milestones'!$B127=2,'Prioritized Approach Milestones'!$F127,"")</f>
        <v>0</v>
      </c>
      <c r="R127" s="65" t="str">
        <f>IF('Prioritized Approach Milestones'!$B127=3,'Prioritized Approach Milestones'!$F127,"")</f>
        <v/>
      </c>
      <c r="S127" s="65" t="str">
        <f>IF('Prioritized Approach Milestones'!$B127=4,'Prioritized Approach Milestones'!$F127,"")</f>
        <v/>
      </c>
      <c r="T127" s="65" t="str">
        <f>IF('Prioritized Approach Milestones'!$B127=5,'Prioritized Approach Milestones'!$F127,"")</f>
        <v/>
      </c>
      <c r="U127" s="66" t="str">
        <f>IF('Prioritized Approach Milestones'!$B127=6,'Prioritized Approach Milestones'!$F127,"")</f>
        <v/>
      </c>
      <c r="V127" s="67" t="str">
        <f>IF(AND('Prioritized Approach Milestones'!C127="Yes",'Prioritized Approach Milestones'!F127=""),"CORRECT",IF('Prioritized Approach Milestones'!C127="No","CORRECT",IF('Prioritized Approach Milestones'!B127=1,"ERROR 1","N/A")))</f>
        <v>N/A</v>
      </c>
      <c r="W127" s="67" t="str">
        <f>IF(AND('Prioritized Approach Milestones'!C127="Yes",'Prioritized Approach Milestones'!F127=""),"CORRECT",IF('Prioritized Approach Milestones'!C127="No","CORRECT",IF('Prioritized Approach Milestones'!B127=2,"ERROR 1","N/A")))</f>
        <v>ERROR 1</v>
      </c>
      <c r="X127" s="67" t="str">
        <f>IF(AND('Prioritized Approach Milestones'!C127="Yes",'Prioritized Approach Milestones'!F127=""),"CORRECT",IF('Prioritized Approach Milestones'!C127="No","CORRECT",IF('Prioritized Approach Milestones'!B127=3,"ERROR 1","N/A")))</f>
        <v>N/A</v>
      </c>
      <c r="Y127" s="67" t="str">
        <f>IF(AND('Prioritized Approach Milestones'!C127="Yes",'Prioritized Approach Milestones'!F127=""),"CORRECT",IF('Prioritized Approach Milestones'!C127="No","CORRECT",IF('Prioritized Approach Milestones'!B127=4,"ERROR 1","N/A")))</f>
        <v>N/A</v>
      </c>
      <c r="Z127" s="67" t="str">
        <f>IF(AND('Prioritized Approach Milestones'!C127="Yes",'Prioritized Approach Milestones'!F127=""),"CORRECT",IF('Prioritized Approach Milestones'!C127="No","CORRECT",IF('Prioritized Approach Milestones'!B127=5,"ERROR 1","N/A")))</f>
        <v>N/A</v>
      </c>
      <c r="AA127" s="67" t="str">
        <f>IF(AND('Prioritized Approach Milestones'!C127="Yes",'Prioritized Approach Milestones'!F127=""),"CORRECT",IF('Prioritized Approach Milestones'!C127="No","CORRECT",IF('Prioritized Approach Milestones'!B127=6,"ERROR 1","N/A")))</f>
        <v>N/A</v>
      </c>
      <c r="AB127" s="59" t="str">
        <f>IF(AND('Prioritized Approach Milestones'!C127="No",'Prioritized Approach Milestones'!F127=""),IF('Prioritized Approach Milestones'!B127=1,"ERROR 2","N/A"),"CORRECT")</f>
        <v>CORRECT</v>
      </c>
      <c r="AC127" s="59" t="str">
        <f>IF(AND('Prioritized Approach Milestones'!C127="No",'Prioritized Approach Milestones'!F127=""),IF('Prioritized Approach Milestones'!B127=2,"ERROR 2","N/A"),"CORRECT")</f>
        <v>CORRECT</v>
      </c>
      <c r="AD127" s="59" t="str">
        <f>IF(AND('Prioritized Approach Milestones'!C127="No",'Prioritized Approach Milestones'!F127=""),IF('Prioritized Approach Milestones'!B127=3,"ERROR 2","N/A"),"CORRECT")</f>
        <v>CORRECT</v>
      </c>
      <c r="AE127" s="59" t="str">
        <f>IF(AND('Prioritized Approach Milestones'!C127="No",'Prioritized Approach Milestones'!F127=""),IF('Prioritized Approach Milestones'!B127=4,"ERROR 2","N/A"),"CORRECT")</f>
        <v>CORRECT</v>
      </c>
      <c r="AF127" s="59" t="str">
        <f>IF(AND('Prioritized Approach Milestones'!C127="No",'Prioritized Approach Milestones'!F127=""),IF('Prioritized Approach Milestones'!B127=5,"ERROR 2","N/A"),"CORRECT")</f>
        <v>CORRECT</v>
      </c>
      <c r="AG127" s="68" t="str">
        <f>IF(AND('Prioritized Approach Milestones'!C127="No",'Prioritized Approach Milestones'!F127=""),IF('Prioritized Approach Milestones'!B127=6,"ERROR 2","N/A"),"CORRECT")</f>
        <v>CORRECT</v>
      </c>
    </row>
    <row r="128" spans="1:33">
      <c r="A128" s="74">
        <f>COUNTIFS('Prioritized Approach Milestones'!B128,"1",'Prioritized Approach Milestones'!C128,"yes")</f>
        <v>0</v>
      </c>
      <c r="B128" s="79">
        <f>COUNTIFS('Prioritized Approach Milestones'!B128,"2",'Prioritized Approach Milestones'!C128,"yes")</f>
        <v>0</v>
      </c>
      <c r="C128" s="75">
        <f>COUNTIFS('Prioritized Approach Milestones'!B128,"3",'Prioritized Approach Milestones'!C128,"yes")</f>
        <v>0</v>
      </c>
      <c r="D128" s="76">
        <f>COUNTIFS('Prioritized Approach Milestones'!B128,"4",'Prioritized Approach Milestones'!C128,"yes")</f>
        <v>0</v>
      </c>
      <c r="E128" s="77">
        <f>COUNTIFS('Prioritized Approach Milestones'!B128,"5",'Prioritized Approach Milestones'!C128,"yes")</f>
        <v>0</v>
      </c>
      <c r="F128" s="78">
        <f>COUNTIFS('Prioritized Approach Milestones'!B128,"6",'Prioritized Approach Milestones'!C128,"yes")</f>
        <v>0</v>
      </c>
      <c r="G128" s="234">
        <f t="shared" si="5"/>
        <v>0</v>
      </c>
      <c r="H128" s="145">
        <f>COUNTIFS('Prioritized Approach Milestones'!B128,"1",'Prioritized Approach Milestones'!C128,"N/A")</f>
        <v>0</v>
      </c>
      <c r="I128" s="145">
        <f>COUNTIFS('Prioritized Approach Milestones'!B128,"2",'Prioritized Approach Milestones'!C128,"N/A")</f>
        <v>0</v>
      </c>
      <c r="J128" s="145">
        <f>COUNTIFS('Prioritized Approach Milestones'!B128,"3",'Prioritized Approach Milestones'!C128,"N/A")</f>
        <v>0</v>
      </c>
      <c r="K128" s="145">
        <f>COUNTIFS('Prioritized Approach Milestones'!B128,"4",'Prioritized Approach Milestones'!C128,"N/A")</f>
        <v>0</v>
      </c>
      <c r="L128" s="145">
        <f>COUNTIFS('Prioritized Approach Milestones'!B128,"5",'Prioritized Approach Milestones'!C128,"N/A")</f>
        <v>0</v>
      </c>
      <c r="M128" s="145">
        <f>COUNTIFS('Prioritized Approach Milestones'!B128,"6",'Prioritized Approach Milestones'!C128,"N/A")</f>
        <v>0</v>
      </c>
      <c r="N128">
        <f t="shared" si="3"/>
        <v>0</v>
      </c>
      <c r="O128" s="238"/>
      <c r="P128" s="65" t="str">
        <f>IF('Prioritized Approach Milestones'!$B128=1,'Prioritized Approach Milestones'!$F128,"")</f>
        <v/>
      </c>
      <c r="Q128" s="65">
        <f>IF('Prioritized Approach Milestones'!$B128=2,'Prioritized Approach Milestones'!$F128,"")</f>
        <v>0</v>
      </c>
      <c r="R128" s="65" t="str">
        <f>IF('Prioritized Approach Milestones'!$B128=3,'Prioritized Approach Milestones'!$F128,"")</f>
        <v/>
      </c>
      <c r="S128" s="65" t="str">
        <f>IF('Prioritized Approach Milestones'!$B128=4,'Prioritized Approach Milestones'!$F128,"")</f>
        <v/>
      </c>
      <c r="T128" s="65" t="str">
        <f>IF('Prioritized Approach Milestones'!$B128=5,'Prioritized Approach Milestones'!$F128,"")</f>
        <v/>
      </c>
      <c r="U128" s="66" t="str">
        <f>IF('Prioritized Approach Milestones'!$B128=6,'Prioritized Approach Milestones'!$F128,"")</f>
        <v/>
      </c>
      <c r="V128" s="67" t="str">
        <f>IF(AND('Prioritized Approach Milestones'!C128="Yes",'Prioritized Approach Milestones'!F128=""),"CORRECT",IF('Prioritized Approach Milestones'!C128="No","CORRECT",IF('Prioritized Approach Milestones'!B128=1,"ERROR 1","N/A")))</f>
        <v>N/A</v>
      </c>
      <c r="W128" s="67" t="str">
        <f>IF(AND('Prioritized Approach Milestones'!C128="Yes",'Prioritized Approach Milestones'!F128=""),"CORRECT",IF('Prioritized Approach Milestones'!C128="No","CORRECT",IF('Prioritized Approach Milestones'!B128=2,"ERROR 1","N/A")))</f>
        <v>ERROR 1</v>
      </c>
      <c r="X128" s="67" t="str">
        <f>IF(AND('Prioritized Approach Milestones'!C128="Yes",'Prioritized Approach Milestones'!F128=""),"CORRECT",IF('Prioritized Approach Milestones'!C128="No","CORRECT",IF('Prioritized Approach Milestones'!B128=3,"ERROR 1","N/A")))</f>
        <v>N/A</v>
      </c>
      <c r="Y128" s="67" t="str">
        <f>IF(AND('Prioritized Approach Milestones'!C128="Yes",'Prioritized Approach Milestones'!F128=""),"CORRECT",IF('Prioritized Approach Milestones'!C128="No","CORRECT",IF('Prioritized Approach Milestones'!B128=4,"ERROR 1","N/A")))</f>
        <v>N/A</v>
      </c>
      <c r="Z128" s="67" t="str">
        <f>IF(AND('Prioritized Approach Milestones'!C128="Yes",'Prioritized Approach Milestones'!F128=""),"CORRECT",IF('Prioritized Approach Milestones'!C128="No","CORRECT",IF('Prioritized Approach Milestones'!B128=5,"ERROR 1","N/A")))</f>
        <v>N/A</v>
      </c>
      <c r="AA128" s="67" t="str">
        <f>IF(AND('Prioritized Approach Milestones'!C128="Yes",'Prioritized Approach Milestones'!F128=""),"CORRECT",IF('Prioritized Approach Milestones'!C128="No","CORRECT",IF('Prioritized Approach Milestones'!B128=6,"ERROR 1","N/A")))</f>
        <v>N/A</v>
      </c>
      <c r="AB128" s="59" t="str">
        <f>IF(AND('Prioritized Approach Milestones'!C128="No",'Prioritized Approach Milestones'!F128=""),IF('Prioritized Approach Milestones'!B128=1,"ERROR 2","N/A"),"CORRECT")</f>
        <v>CORRECT</v>
      </c>
      <c r="AC128" s="59" t="str">
        <f>IF(AND('Prioritized Approach Milestones'!C128="No",'Prioritized Approach Milestones'!F128=""),IF('Prioritized Approach Milestones'!B128=2,"ERROR 2","N/A"),"CORRECT")</f>
        <v>CORRECT</v>
      </c>
      <c r="AD128" s="59" t="str">
        <f>IF(AND('Prioritized Approach Milestones'!C128="No",'Prioritized Approach Milestones'!F128=""),IF('Prioritized Approach Milestones'!B128=3,"ERROR 2","N/A"),"CORRECT")</f>
        <v>CORRECT</v>
      </c>
      <c r="AE128" s="59" t="str">
        <f>IF(AND('Prioritized Approach Milestones'!C128="No",'Prioritized Approach Milestones'!F128=""),IF('Prioritized Approach Milestones'!B128=4,"ERROR 2","N/A"),"CORRECT")</f>
        <v>CORRECT</v>
      </c>
      <c r="AF128" s="59" t="str">
        <f>IF(AND('Prioritized Approach Milestones'!C128="No",'Prioritized Approach Milestones'!F128=""),IF('Prioritized Approach Milestones'!B128=5,"ERROR 2","N/A"),"CORRECT")</f>
        <v>CORRECT</v>
      </c>
      <c r="AG128" s="68" t="str">
        <f>IF(AND('Prioritized Approach Milestones'!C128="No",'Prioritized Approach Milestones'!F128=""),IF('Prioritized Approach Milestones'!B128=6,"ERROR 2","N/A"),"CORRECT")</f>
        <v>CORRECT</v>
      </c>
    </row>
    <row r="129" spans="1:33">
      <c r="A129" s="74">
        <f>COUNTIFS('Prioritized Approach Milestones'!B129,"1",'Prioritized Approach Milestones'!C129,"yes")</f>
        <v>0</v>
      </c>
      <c r="B129" s="79">
        <f>COUNTIFS('Prioritized Approach Milestones'!B129,"2",'Prioritized Approach Milestones'!C129,"yes")</f>
        <v>0</v>
      </c>
      <c r="C129" s="75">
        <f>COUNTIFS('Prioritized Approach Milestones'!B129,"3",'Prioritized Approach Milestones'!C129,"yes")</f>
        <v>0</v>
      </c>
      <c r="D129" s="76">
        <f>COUNTIFS('Prioritized Approach Milestones'!B129,"4",'Prioritized Approach Milestones'!C129,"yes")</f>
        <v>0</v>
      </c>
      <c r="E129" s="77">
        <f>COUNTIFS('Prioritized Approach Milestones'!B129,"5",'Prioritized Approach Milestones'!C129,"yes")</f>
        <v>0</v>
      </c>
      <c r="F129" s="78">
        <f>COUNTIFS('Prioritized Approach Milestones'!B129,"6",'Prioritized Approach Milestones'!C129,"yes")</f>
        <v>0</v>
      </c>
      <c r="G129" s="234">
        <f t="shared" si="5"/>
        <v>0</v>
      </c>
      <c r="H129" s="145">
        <f>COUNTIFS('Prioritized Approach Milestones'!B129,"1",'Prioritized Approach Milestones'!C129,"N/A")</f>
        <v>0</v>
      </c>
      <c r="I129" s="145">
        <f>COUNTIFS('Prioritized Approach Milestones'!B129,"2",'Prioritized Approach Milestones'!C129,"N/A")</f>
        <v>0</v>
      </c>
      <c r="J129" s="145">
        <f>COUNTIFS('Prioritized Approach Milestones'!B129,"3",'Prioritized Approach Milestones'!C129,"N/A")</f>
        <v>0</v>
      </c>
      <c r="K129" s="145">
        <f>COUNTIFS('Prioritized Approach Milestones'!B129,"4",'Prioritized Approach Milestones'!C129,"N/A")</f>
        <v>0</v>
      </c>
      <c r="L129" s="145">
        <f>COUNTIFS('Prioritized Approach Milestones'!B129,"5",'Prioritized Approach Milestones'!C129,"N/A")</f>
        <v>0</v>
      </c>
      <c r="M129" s="145">
        <f>COUNTIFS('Prioritized Approach Milestones'!B129,"6",'Prioritized Approach Milestones'!C129,"N/A")</f>
        <v>0</v>
      </c>
      <c r="N129">
        <f t="shared" si="3"/>
        <v>0</v>
      </c>
      <c r="O129" s="238"/>
      <c r="P129" s="65" t="str">
        <f>IF('Prioritized Approach Milestones'!$B129=1,'Prioritized Approach Milestones'!$F129,"")</f>
        <v/>
      </c>
      <c r="Q129" s="65">
        <f>IF('Prioritized Approach Milestones'!$B129=2,'Prioritized Approach Milestones'!$F129,"")</f>
        <v>0</v>
      </c>
      <c r="R129" s="65" t="str">
        <f>IF('Prioritized Approach Milestones'!$B129=3,'Prioritized Approach Milestones'!$F129,"")</f>
        <v/>
      </c>
      <c r="S129" s="65" t="str">
        <f>IF('Prioritized Approach Milestones'!$B129=4,'Prioritized Approach Milestones'!$F129,"")</f>
        <v/>
      </c>
      <c r="T129" s="65" t="str">
        <f>IF('Prioritized Approach Milestones'!$B129=5,'Prioritized Approach Milestones'!$F129,"")</f>
        <v/>
      </c>
      <c r="U129" s="66" t="str">
        <f>IF('Prioritized Approach Milestones'!$B129=6,'Prioritized Approach Milestones'!$F129,"")</f>
        <v/>
      </c>
      <c r="V129" s="67" t="str">
        <f>IF(AND('Prioritized Approach Milestones'!C129="Yes",'Prioritized Approach Milestones'!F129=""),"CORRECT",IF('Prioritized Approach Milestones'!C129="No","CORRECT",IF('Prioritized Approach Milestones'!B129=1,"ERROR 1","N/A")))</f>
        <v>N/A</v>
      </c>
      <c r="W129" s="67" t="str">
        <f>IF(AND('Prioritized Approach Milestones'!C129="Yes",'Prioritized Approach Milestones'!F129=""),"CORRECT",IF('Prioritized Approach Milestones'!C129="No","CORRECT",IF('Prioritized Approach Milestones'!B129=2,"ERROR 1","N/A")))</f>
        <v>ERROR 1</v>
      </c>
      <c r="X129" s="67" t="str">
        <f>IF(AND('Prioritized Approach Milestones'!C129="Yes",'Prioritized Approach Milestones'!F129=""),"CORRECT",IF('Prioritized Approach Milestones'!C129="No","CORRECT",IF('Prioritized Approach Milestones'!B129=3,"ERROR 1","N/A")))</f>
        <v>N/A</v>
      </c>
      <c r="Y129" s="67" t="str">
        <f>IF(AND('Prioritized Approach Milestones'!C129="Yes",'Prioritized Approach Milestones'!F129=""),"CORRECT",IF('Prioritized Approach Milestones'!C129="No","CORRECT",IF('Prioritized Approach Milestones'!B129=4,"ERROR 1","N/A")))</f>
        <v>N/A</v>
      </c>
      <c r="Z129" s="67" t="str">
        <f>IF(AND('Prioritized Approach Milestones'!C129="Yes",'Prioritized Approach Milestones'!F129=""),"CORRECT",IF('Prioritized Approach Milestones'!C129="No","CORRECT",IF('Prioritized Approach Milestones'!B129=5,"ERROR 1","N/A")))</f>
        <v>N/A</v>
      </c>
      <c r="AA129" s="67" t="str">
        <f>IF(AND('Prioritized Approach Milestones'!C129="Yes",'Prioritized Approach Milestones'!F129=""),"CORRECT",IF('Prioritized Approach Milestones'!C129="No","CORRECT",IF('Prioritized Approach Milestones'!B129=6,"ERROR 1","N/A")))</f>
        <v>N/A</v>
      </c>
      <c r="AB129" s="59" t="str">
        <f>IF(AND('Prioritized Approach Milestones'!C129="No",'Prioritized Approach Milestones'!F129=""),IF('Prioritized Approach Milestones'!B129=1,"ERROR 2","N/A"),"CORRECT")</f>
        <v>CORRECT</v>
      </c>
      <c r="AC129" s="59" t="str">
        <f>IF(AND('Prioritized Approach Milestones'!C129="No",'Prioritized Approach Milestones'!F129=""),IF('Prioritized Approach Milestones'!B129=2,"ERROR 2","N/A"),"CORRECT")</f>
        <v>CORRECT</v>
      </c>
      <c r="AD129" s="59" t="str">
        <f>IF(AND('Prioritized Approach Milestones'!C129="No",'Prioritized Approach Milestones'!F129=""),IF('Prioritized Approach Milestones'!B129=3,"ERROR 2","N/A"),"CORRECT")</f>
        <v>CORRECT</v>
      </c>
      <c r="AE129" s="59" t="str">
        <f>IF(AND('Prioritized Approach Milestones'!C129="No",'Prioritized Approach Milestones'!F129=""),IF('Prioritized Approach Milestones'!B129=4,"ERROR 2","N/A"),"CORRECT")</f>
        <v>CORRECT</v>
      </c>
      <c r="AF129" s="59" t="str">
        <f>IF(AND('Prioritized Approach Milestones'!C129="No",'Prioritized Approach Milestones'!F129=""),IF('Prioritized Approach Milestones'!B129=5,"ERROR 2","N/A"),"CORRECT")</f>
        <v>CORRECT</v>
      </c>
      <c r="AG129" s="68" t="str">
        <f>IF(AND('Prioritized Approach Milestones'!C129="No",'Prioritized Approach Milestones'!F129=""),IF('Prioritized Approach Milestones'!B129=6,"ERROR 2","N/A"),"CORRECT")</f>
        <v>CORRECT</v>
      </c>
    </row>
    <row r="130" spans="1:33">
      <c r="A130" s="74">
        <f>COUNTIFS('Prioritized Approach Milestones'!B130,"1",'Prioritized Approach Milestones'!C130,"yes")</f>
        <v>0</v>
      </c>
      <c r="B130" s="79">
        <f>COUNTIFS('Prioritized Approach Milestones'!B130,"2",'Prioritized Approach Milestones'!C130,"yes")</f>
        <v>0</v>
      </c>
      <c r="C130" s="75">
        <f>COUNTIFS('Prioritized Approach Milestones'!B130,"3",'Prioritized Approach Milestones'!C130,"yes")</f>
        <v>0</v>
      </c>
      <c r="D130" s="76">
        <f>COUNTIFS('Prioritized Approach Milestones'!B130,"4",'Prioritized Approach Milestones'!C130,"yes")</f>
        <v>0</v>
      </c>
      <c r="E130" s="77">
        <f>COUNTIFS('Prioritized Approach Milestones'!B130,"5",'Prioritized Approach Milestones'!C130,"yes")</f>
        <v>0</v>
      </c>
      <c r="F130" s="78">
        <f>COUNTIFS('Prioritized Approach Milestones'!B130,"6",'Prioritized Approach Milestones'!C130,"yes")</f>
        <v>0</v>
      </c>
      <c r="G130" s="234">
        <f t="shared" si="5"/>
        <v>0</v>
      </c>
      <c r="H130" s="145">
        <f>COUNTIFS('Prioritized Approach Milestones'!B130,"1",'Prioritized Approach Milestones'!C130,"N/A")</f>
        <v>0</v>
      </c>
      <c r="I130" s="145">
        <f>COUNTIFS('Prioritized Approach Milestones'!B130,"2",'Prioritized Approach Milestones'!C130,"N/A")</f>
        <v>0</v>
      </c>
      <c r="J130" s="145">
        <f>COUNTIFS('Prioritized Approach Milestones'!B130,"3",'Prioritized Approach Milestones'!C130,"N/A")</f>
        <v>0</v>
      </c>
      <c r="K130" s="145">
        <f>COUNTIFS('Prioritized Approach Milestones'!B130,"4",'Prioritized Approach Milestones'!C130,"N/A")</f>
        <v>0</v>
      </c>
      <c r="L130" s="145">
        <f>COUNTIFS('Prioritized Approach Milestones'!B130,"5",'Prioritized Approach Milestones'!C130,"N/A")</f>
        <v>0</v>
      </c>
      <c r="M130" s="145">
        <f>COUNTIFS('Prioritized Approach Milestones'!B130,"6",'Prioritized Approach Milestones'!C130,"N/A")</f>
        <v>0</v>
      </c>
      <c r="N130">
        <f t="shared" si="3"/>
        <v>0</v>
      </c>
      <c r="O130" s="238"/>
      <c r="P130" s="65" t="str">
        <f>IF('Prioritized Approach Milestones'!$B130=1,'Prioritized Approach Milestones'!$F130,"")</f>
        <v/>
      </c>
      <c r="Q130" s="65">
        <f>IF('Prioritized Approach Milestones'!$B130=2,'Prioritized Approach Milestones'!$F130,"")</f>
        <v>0</v>
      </c>
      <c r="R130" s="65" t="str">
        <f>IF('Prioritized Approach Milestones'!$B130=3,'Prioritized Approach Milestones'!$F130,"")</f>
        <v/>
      </c>
      <c r="S130" s="65" t="str">
        <f>IF('Prioritized Approach Milestones'!$B130=4,'Prioritized Approach Milestones'!$F130,"")</f>
        <v/>
      </c>
      <c r="T130" s="65" t="str">
        <f>IF('Prioritized Approach Milestones'!$B130=5,'Prioritized Approach Milestones'!$F130,"")</f>
        <v/>
      </c>
      <c r="U130" s="66" t="str">
        <f>IF('Prioritized Approach Milestones'!$B130=6,'Prioritized Approach Milestones'!$F130,"")</f>
        <v/>
      </c>
      <c r="V130" s="67" t="str">
        <f>IF(AND('Prioritized Approach Milestones'!C130="Yes",'Prioritized Approach Milestones'!F130=""),"CORRECT",IF('Prioritized Approach Milestones'!C130="No","CORRECT",IF('Prioritized Approach Milestones'!B130=1,"ERROR 1","N/A")))</f>
        <v>N/A</v>
      </c>
      <c r="W130" s="67" t="str">
        <f>IF(AND('Prioritized Approach Milestones'!C130="Yes",'Prioritized Approach Milestones'!F130=""),"CORRECT",IF('Prioritized Approach Milestones'!C130="No","CORRECT",IF('Prioritized Approach Milestones'!B130=2,"ERROR 1","N/A")))</f>
        <v>ERROR 1</v>
      </c>
      <c r="X130" s="67" t="str">
        <f>IF(AND('Prioritized Approach Milestones'!C130="Yes",'Prioritized Approach Milestones'!F130=""),"CORRECT",IF('Prioritized Approach Milestones'!C130="No","CORRECT",IF('Prioritized Approach Milestones'!B130=3,"ERROR 1","N/A")))</f>
        <v>N/A</v>
      </c>
      <c r="Y130" s="67" t="str">
        <f>IF(AND('Prioritized Approach Milestones'!C130="Yes",'Prioritized Approach Milestones'!F130=""),"CORRECT",IF('Prioritized Approach Milestones'!C130="No","CORRECT",IF('Prioritized Approach Milestones'!B130=4,"ERROR 1","N/A")))</f>
        <v>N/A</v>
      </c>
      <c r="Z130" s="67" t="str">
        <f>IF(AND('Prioritized Approach Milestones'!C130="Yes",'Prioritized Approach Milestones'!F130=""),"CORRECT",IF('Prioritized Approach Milestones'!C130="No","CORRECT",IF('Prioritized Approach Milestones'!B130=5,"ERROR 1","N/A")))</f>
        <v>N/A</v>
      </c>
      <c r="AA130" s="67" t="str">
        <f>IF(AND('Prioritized Approach Milestones'!C130="Yes",'Prioritized Approach Milestones'!F130=""),"CORRECT",IF('Prioritized Approach Milestones'!C130="No","CORRECT",IF('Prioritized Approach Milestones'!B130=6,"ERROR 1","N/A")))</f>
        <v>N/A</v>
      </c>
      <c r="AB130" s="59" t="str">
        <f>IF(AND('Prioritized Approach Milestones'!C130="No",'Prioritized Approach Milestones'!F130=""),IF('Prioritized Approach Milestones'!B130=1,"ERROR 2","N/A"),"CORRECT")</f>
        <v>CORRECT</v>
      </c>
      <c r="AC130" s="59" t="str">
        <f>IF(AND('Prioritized Approach Milestones'!C130="No",'Prioritized Approach Milestones'!F130=""),IF('Prioritized Approach Milestones'!B130=2,"ERROR 2","N/A"),"CORRECT")</f>
        <v>CORRECT</v>
      </c>
      <c r="AD130" s="59" t="str">
        <f>IF(AND('Prioritized Approach Milestones'!C130="No",'Prioritized Approach Milestones'!F130=""),IF('Prioritized Approach Milestones'!B130=3,"ERROR 2","N/A"),"CORRECT")</f>
        <v>CORRECT</v>
      </c>
      <c r="AE130" s="59" t="str">
        <f>IF(AND('Prioritized Approach Milestones'!C130="No",'Prioritized Approach Milestones'!F130=""),IF('Prioritized Approach Milestones'!B130=4,"ERROR 2","N/A"),"CORRECT")</f>
        <v>CORRECT</v>
      </c>
      <c r="AF130" s="59" t="str">
        <f>IF(AND('Prioritized Approach Milestones'!C130="No",'Prioritized Approach Milestones'!F130=""),IF('Prioritized Approach Milestones'!B130=5,"ERROR 2","N/A"),"CORRECT")</f>
        <v>CORRECT</v>
      </c>
      <c r="AG130" s="68" t="str">
        <f>IF(AND('Prioritized Approach Milestones'!C130="No",'Prioritized Approach Milestones'!F130=""),IF('Prioritized Approach Milestones'!B130=6,"ERROR 2","N/A"),"CORRECT")</f>
        <v>CORRECT</v>
      </c>
    </row>
    <row r="131" spans="1:33">
      <c r="A131" s="74">
        <f>COUNTIFS('Prioritized Approach Milestones'!B131,"1",'Prioritized Approach Milestones'!C131,"yes")</f>
        <v>0</v>
      </c>
      <c r="B131" s="79">
        <f>COUNTIFS('Prioritized Approach Milestones'!B131,"2",'Prioritized Approach Milestones'!C131,"yes")</f>
        <v>0</v>
      </c>
      <c r="C131" s="75">
        <f>COUNTIFS('Prioritized Approach Milestones'!B131,"3",'Prioritized Approach Milestones'!C131,"yes")</f>
        <v>0</v>
      </c>
      <c r="D131" s="76">
        <f>COUNTIFS('Prioritized Approach Milestones'!B131,"4",'Prioritized Approach Milestones'!C131,"yes")</f>
        <v>0</v>
      </c>
      <c r="E131" s="77">
        <f>COUNTIFS('Prioritized Approach Milestones'!B131,"5",'Prioritized Approach Milestones'!C131,"yes")</f>
        <v>0</v>
      </c>
      <c r="F131" s="78">
        <f>COUNTIFS('Prioritized Approach Milestones'!B131,"6",'Prioritized Approach Milestones'!C131,"yes")</f>
        <v>0</v>
      </c>
      <c r="G131" s="234">
        <f t="shared" si="5"/>
        <v>0</v>
      </c>
      <c r="H131" s="145">
        <f>COUNTIFS('Prioritized Approach Milestones'!B131,"1",'Prioritized Approach Milestones'!C131,"N/A")</f>
        <v>0</v>
      </c>
      <c r="I131" s="145">
        <f>COUNTIFS('Prioritized Approach Milestones'!B131,"2",'Prioritized Approach Milestones'!C131,"N/A")</f>
        <v>0</v>
      </c>
      <c r="J131" s="145">
        <f>COUNTIFS('Prioritized Approach Milestones'!B131,"3",'Prioritized Approach Milestones'!C131,"N/A")</f>
        <v>0</v>
      </c>
      <c r="K131" s="145">
        <f>COUNTIFS('Prioritized Approach Milestones'!B131,"4",'Prioritized Approach Milestones'!C131,"N/A")</f>
        <v>0</v>
      </c>
      <c r="L131" s="145">
        <f>COUNTIFS('Prioritized Approach Milestones'!B131,"5",'Prioritized Approach Milestones'!C131,"N/A")</f>
        <v>0</v>
      </c>
      <c r="M131" s="145">
        <f>COUNTIFS('Prioritized Approach Milestones'!B131,"6",'Prioritized Approach Milestones'!C131,"N/A")</f>
        <v>0</v>
      </c>
      <c r="N131">
        <f t="shared" si="3"/>
        <v>0</v>
      </c>
      <c r="O131" s="238"/>
      <c r="P131" s="65" t="str">
        <f>IF('Prioritized Approach Milestones'!$B131=1,'Prioritized Approach Milestones'!$F131,"")</f>
        <v/>
      </c>
      <c r="Q131" s="65">
        <f>IF('Prioritized Approach Milestones'!$B131=2,'Prioritized Approach Milestones'!$F131,"")</f>
        <v>0</v>
      </c>
      <c r="R131" s="65" t="str">
        <f>IF('Prioritized Approach Milestones'!$B131=3,'Prioritized Approach Milestones'!$F131,"")</f>
        <v/>
      </c>
      <c r="S131" s="65" t="str">
        <f>IF('Prioritized Approach Milestones'!$B131=4,'Prioritized Approach Milestones'!$F131,"")</f>
        <v/>
      </c>
      <c r="T131" s="65" t="str">
        <f>IF('Prioritized Approach Milestones'!$B131=5,'Prioritized Approach Milestones'!$F131,"")</f>
        <v/>
      </c>
      <c r="U131" s="66" t="str">
        <f>IF('Prioritized Approach Milestones'!$B131=6,'Prioritized Approach Milestones'!$F131,"")</f>
        <v/>
      </c>
      <c r="V131" s="67" t="str">
        <f>IF(AND('Prioritized Approach Milestones'!C131="Yes",'Prioritized Approach Milestones'!F131=""),"CORRECT",IF('Prioritized Approach Milestones'!C131="No","CORRECT",IF('Prioritized Approach Milestones'!B131=1,"ERROR 1","N/A")))</f>
        <v>N/A</v>
      </c>
      <c r="W131" s="67" t="str">
        <f>IF(AND('Prioritized Approach Milestones'!C131="Yes",'Prioritized Approach Milestones'!F131=""),"CORRECT",IF('Prioritized Approach Milestones'!C131="No","CORRECT",IF('Prioritized Approach Milestones'!B131=2,"ERROR 1","N/A")))</f>
        <v>ERROR 1</v>
      </c>
      <c r="X131" s="67" t="str">
        <f>IF(AND('Prioritized Approach Milestones'!C131="Yes",'Prioritized Approach Milestones'!F131=""),"CORRECT",IF('Prioritized Approach Milestones'!C131="No","CORRECT",IF('Prioritized Approach Milestones'!B131=3,"ERROR 1","N/A")))</f>
        <v>N/A</v>
      </c>
      <c r="Y131" s="67" t="str">
        <f>IF(AND('Prioritized Approach Milestones'!C131="Yes",'Prioritized Approach Milestones'!F131=""),"CORRECT",IF('Prioritized Approach Milestones'!C131="No","CORRECT",IF('Prioritized Approach Milestones'!B131=4,"ERROR 1","N/A")))</f>
        <v>N/A</v>
      </c>
      <c r="Z131" s="67" t="str">
        <f>IF(AND('Prioritized Approach Milestones'!C131="Yes",'Prioritized Approach Milestones'!F131=""),"CORRECT",IF('Prioritized Approach Milestones'!C131="No","CORRECT",IF('Prioritized Approach Milestones'!B131=5,"ERROR 1","N/A")))</f>
        <v>N/A</v>
      </c>
      <c r="AA131" s="67" t="str">
        <f>IF(AND('Prioritized Approach Milestones'!C131="Yes",'Prioritized Approach Milestones'!F131=""),"CORRECT",IF('Prioritized Approach Milestones'!C131="No","CORRECT",IF('Prioritized Approach Milestones'!B131=6,"ERROR 1","N/A")))</f>
        <v>N/A</v>
      </c>
      <c r="AB131" s="59" t="str">
        <f>IF(AND('Prioritized Approach Milestones'!C131="No",'Prioritized Approach Milestones'!F131=""),IF('Prioritized Approach Milestones'!B131=1,"ERROR 2","N/A"),"CORRECT")</f>
        <v>CORRECT</v>
      </c>
      <c r="AC131" s="59" t="str">
        <f>IF(AND('Prioritized Approach Milestones'!C131="No",'Prioritized Approach Milestones'!F131=""),IF('Prioritized Approach Milestones'!B131=2,"ERROR 2","N/A"),"CORRECT")</f>
        <v>CORRECT</v>
      </c>
      <c r="AD131" s="59" t="str">
        <f>IF(AND('Prioritized Approach Milestones'!C131="No",'Prioritized Approach Milestones'!F131=""),IF('Prioritized Approach Milestones'!B131=3,"ERROR 2","N/A"),"CORRECT")</f>
        <v>CORRECT</v>
      </c>
      <c r="AE131" s="59" t="str">
        <f>IF(AND('Prioritized Approach Milestones'!C131="No",'Prioritized Approach Milestones'!F131=""),IF('Prioritized Approach Milestones'!B131=4,"ERROR 2","N/A"),"CORRECT")</f>
        <v>CORRECT</v>
      </c>
      <c r="AF131" s="59" t="str">
        <f>IF(AND('Prioritized Approach Milestones'!C131="No",'Prioritized Approach Milestones'!F131=""),IF('Prioritized Approach Milestones'!B131=5,"ERROR 2","N/A"),"CORRECT")</f>
        <v>CORRECT</v>
      </c>
      <c r="AG131" s="68" t="str">
        <f>IF(AND('Prioritized Approach Milestones'!C131="No",'Prioritized Approach Milestones'!F131=""),IF('Prioritized Approach Milestones'!B131=6,"ERROR 2","N/A"),"CORRECT")</f>
        <v>CORRECT</v>
      </c>
    </row>
    <row r="132" spans="1:33">
      <c r="A132" s="74">
        <f>COUNTIFS('Prioritized Approach Milestones'!B132,"1",'Prioritized Approach Milestones'!C132,"yes")</f>
        <v>0</v>
      </c>
      <c r="B132" s="79">
        <f>COUNTIFS('Prioritized Approach Milestones'!B132,"2",'Prioritized Approach Milestones'!C132,"yes")</f>
        <v>0</v>
      </c>
      <c r="C132" s="75">
        <f>COUNTIFS('Prioritized Approach Milestones'!B132,"3",'Prioritized Approach Milestones'!C132,"yes")</f>
        <v>0</v>
      </c>
      <c r="D132" s="76">
        <f>COUNTIFS('Prioritized Approach Milestones'!B132,"4",'Prioritized Approach Milestones'!C132,"yes")</f>
        <v>0</v>
      </c>
      <c r="E132" s="77">
        <f>COUNTIFS('Prioritized Approach Milestones'!B132,"5",'Prioritized Approach Milestones'!C132,"yes")</f>
        <v>0</v>
      </c>
      <c r="F132" s="78">
        <f>COUNTIFS('Prioritized Approach Milestones'!B132,"6",'Prioritized Approach Milestones'!C132,"yes")</f>
        <v>0</v>
      </c>
      <c r="G132" s="234">
        <f t="shared" si="5"/>
        <v>0</v>
      </c>
      <c r="H132" s="145">
        <f>COUNTIFS('Prioritized Approach Milestones'!B132,"1",'Prioritized Approach Milestones'!C132,"N/A")</f>
        <v>0</v>
      </c>
      <c r="I132" s="145">
        <f>COUNTIFS('Prioritized Approach Milestones'!B132,"2",'Prioritized Approach Milestones'!C132,"N/A")</f>
        <v>0</v>
      </c>
      <c r="J132" s="145">
        <f>COUNTIFS('Prioritized Approach Milestones'!B132,"3",'Prioritized Approach Milestones'!C132,"N/A")</f>
        <v>0</v>
      </c>
      <c r="K132" s="145">
        <f>COUNTIFS('Prioritized Approach Milestones'!B132,"4",'Prioritized Approach Milestones'!C132,"N/A")</f>
        <v>0</v>
      </c>
      <c r="L132" s="145">
        <f>COUNTIFS('Prioritized Approach Milestones'!B132,"5",'Prioritized Approach Milestones'!C132,"N/A")</f>
        <v>0</v>
      </c>
      <c r="M132" s="145">
        <f>COUNTIFS('Prioritized Approach Milestones'!B132,"6",'Prioritized Approach Milestones'!C132,"N/A")</f>
        <v>0</v>
      </c>
      <c r="N132">
        <f>SUM(H132:M132)</f>
        <v>0</v>
      </c>
      <c r="O132" s="238"/>
      <c r="P132" s="65" t="str">
        <f>IF('Prioritized Approach Milestones'!$B132=1,'Prioritized Approach Milestones'!$F132,"")</f>
        <v/>
      </c>
      <c r="Q132" s="65">
        <f>IF('Prioritized Approach Milestones'!$B132=2,'Prioritized Approach Milestones'!$F132,"")</f>
        <v>0</v>
      </c>
      <c r="R132" s="65" t="str">
        <f>IF('Prioritized Approach Milestones'!$B132=3,'Prioritized Approach Milestones'!$F132,"")</f>
        <v/>
      </c>
      <c r="S132" s="65" t="str">
        <f>IF('Prioritized Approach Milestones'!$B132=4,'Prioritized Approach Milestones'!$F132,"")</f>
        <v/>
      </c>
      <c r="T132" s="65" t="str">
        <f>IF('Prioritized Approach Milestones'!$B132=5,'Prioritized Approach Milestones'!$F132,"")</f>
        <v/>
      </c>
      <c r="U132" s="66" t="str">
        <f>IF('Prioritized Approach Milestones'!$B132=6,'Prioritized Approach Milestones'!$F132,"")</f>
        <v/>
      </c>
      <c r="V132" s="67" t="str">
        <f>IF(AND('Prioritized Approach Milestones'!C132="Yes",'Prioritized Approach Milestones'!F132=""),"CORRECT",IF('Prioritized Approach Milestones'!C132="No","CORRECT",IF('Prioritized Approach Milestones'!B132=1,"ERROR 1","N/A")))</f>
        <v>N/A</v>
      </c>
      <c r="W132" s="67" t="str">
        <f>IF(AND('Prioritized Approach Milestones'!C132="Yes",'Prioritized Approach Milestones'!F132=""),"CORRECT",IF('Prioritized Approach Milestones'!C132="No","CORRECT",IF('Prioritized Approach Milestones'!B132=2,"ERROR 1","N/A")))</f>
        <v>ERROR 1</v>
      </c>
      <c r="X132" s="67" t="str">
        <f>IF(AND('Prioritized Approach Milestones'!C132="Yes",'Prioritized Approach Milestones'!F132=""),"CORRECT",IF('Prioritized Approach Milestones'!C132="No","CORRECT",IF('Prioritized Approach Milestones'!B132=3,"ERROR 1","N/A")))</f>
        <v>N/A</v>
      </c>
      <c r="Y132" s="67" t="str">
        <f>IF(AND('Prioritized Approach Milestones'!C132="Yes",'Prioritized Approach Milestones'!F132=""),"CORRECT",IF('Prioritized Approach Milestones'!C132="No","CORRECT",IF('Prioritized Approach Milestones'!B132=4,"ERROR 1","N/A")))</f>
        <v>N/A</v>
      </c>
      <c r="Z132" s="67" t="str">
        <f>IF(AND('Prioritized Approach Milestones'!C132="Yes",'Prioritized Approach Milestones'!F132=""),"CORRECT",IF('Prioritized Approach Milestones'!C132="No","CORRECT",IF('Prioritized Approach Milestones'!B132=5,"ERROR 1","N/A")))</f>
        <v>N/A</v>
      </c>
      <c r="AA132" s="67" t="str">
        <f>IF(AND('Prioritized Approach Milestones'!C132="Yes",'Prioritized Approach Milestones'!F132=""),"CORRECT",IF('Prioritized Approach Milestones'!C132="No","CORRECT",IF('Prioritized Approach Milestones'!B132=6,"ERROR 1","N/A")))</f>
        <v>N/A</v>
      </c>
      <c r="AB132" s="59" t="str">
        <f>IF(AND('Prioritized Approach Milestones'!C132="No",'Prioritized Approach Milestones'!F132=""),IF('Prioritized Approach Milestones'!B132=1,"ERROR 2","N/A"),"CORRECT")</f>
        <v>CORRECT</v>
      </c>
      <c r="AC132" s="59" t="str">
        <f>IF(AND('Prioritized Approach Milestones'!C132="No",'Prioritized Approach Milestones'!F132=""),IF('Prioritized Approach Milestones'!B132=2,"ERROR 2","N/A"),"CORRECT")</f>
        <v>CORRECT</v>
      </c>
      <c r="AD132" s="59" t="str">
        <f>IF(AND('Prioritized Approach Milestones'!C132="No",'Prioritized Approach Milestones'!F132=""),IF('Prioritized Approach Milestones'!B132=3,"ERROR 2","N/A"),"CORRECT")</f>
        <v>CORRECT</v>
      </c>
      <c r="AE132" s="59" t="str">
        <f>IF(AND('Prioritized Approach Milestones'!C132="No",'Prioritized Approach Milestones'!F132=""),IF('Prioritized Approach Milestones'!B132=4,"ERROR 2","N/A"),"CORRECT")</f>
        <v>CORRECT</v>
      </c>
      <c r="AF132" s="59" t="str">
        <f>IF(AND('Prioritized Approach Milestones'!C132="No",'Prioritized Approach Milestones'!F132=""),IF('Prioritized Approach Milestones'!B132=5,"ERROR 2","N/A"),"CORRECT")</f>
        <v>CORRECT</v>
      </c>
      <c r="AG132" s="68" t="str">
        <f>IF(AND('Prioritized Approach Milestones'!C132="No",'Prioritized Approach Milestones'!F132=""),IF('Prioritized Approach Milestones'!B132=6,"ERROR 2","N/A"),"CORRECT")</f>
        <v>CORRECT</v>
      </c>
    </row>
    <row r="133" spans="1:33">
      <c r="A133" s="74">
        <f>COUNTIFS('Prioritized Approach Milestones'!B133,"1",'Prioritized Approach Milestones'!C133,"yes")</f>
        <v>0</v>
      </c>
      <c r="B133" s="79">
        <f>COUNTIFS('Prioritized Approach Milestones'!B133,"2",'Prioritized Approach Milestones'!C133,"yes")</f>
        <v>0</v>
      </c>
      <c r="C133" s="75">
        <f>COUNTIFS('Prioritized Approach Milestones'!B133,"3",'Prioritized Approach Milestones'!C133,"yes")</f>
        <v>0</v>
      </c>
      <c r="D133" s="76">
        <f>COUNTIFS('Prioritized Approach Milestones'!B133,"4",'Prioritized Approach Milestones'!C133,"yes")</f>
        <v>0</v>
      </c>
      <c r="E133" s="77">
        <f>COUNTIFS('Prioritized Approach Milestones'!B133,"5",'Prioritized Approach Milestones'!C133,"yes")</f>
        <v>0</v>
      </c>
      <c r="F133" s="78">
        <f>COUNTIFS('Prioritized Approach Milestones'!B133,"6",'Prioritized Approach Milestones'!C133,"yes")</f>
        <v>0</v>
      </c>
      <c r="G133" s="234">
        <f t="shared" ref="G133:G164" si="6">SUM(A133:F133)</f>
        <v>0</v>
      </c>
      <c r="H133" s="145">
        <f>COUNTIFS('Prioritized Approach Milestones'!B133,"1",'Prioritized Approach Milestones'!C133,"N/A")</f>
        <v>0</v>
      </c>
      <c r="I133" s="145">
        <f>COUNTIFS('Prioritized Approach Milestones'!B133,"2",'Prioritized Approach Milestones'!C133,"N/A")</f>
        <v>0</v>
      </c>
      <c r="J133" s="145">
        <f>COUNTIFS('Prioritized Approach Milestones'!B133,"3",'Prioritized Approach Milestones'!C133,"N/A")</f>
        <v>0</v>
      </c>
      <c r="K133" s="145">
        <f>COUNTIFS('Prioritized Approach Milestones'!B133,"4",'Prioritized Approach Milestones'!C133,"N/A")</f>
        <v>0</v>
      </c>
      <c r="L133" s="145">
        <f>COUNTIFS('Prioritized Approach Milestones'!B133,"5",'Prioritized Approach Milestones'!C133,"N/A")</f>
        <v>0</v>
      </c>
      <c r="M133" s="145">
        <f>COUNTIFS('Prioritized Approach Milestones'!B133,"6",'Prioritized Approach Milestones'!C133,"N/A")</f>
        <v>0</v>
      </c>
      <c r="N133">
        <f t="shared" ref="N133:N196" si="7">SUM(H133:M133)</f>
        <v>0</v>
      </c>
      <c r="O133" s="238"/>
      <c r="P133" s="65" t="str">
        <f>IF('Prioritized Approach Milestones'!$B133=1,'Prioritized Approach Milestones'!$F133,"")</f>
        <v/>
      </c>
      <c r="Q133" s="65">
        <f>IF('Prioritized Approach Milestones'!$B133=2,'Prioritized Approach Milestones'!$F133,"")</f>
        <v>0</v>
      </c>
      <c r="R133" s="65" t="str">
        <f>IF('Prioritized Approach Milestones'!$B133=3,'Prioritized Approach Milestones'!$F133,"")</f>
        <v/>
      </c>
      <c r="S133" s="65" t="str">
        <f>IF('Prioritized Approach Milestones'!$B133=4,'Prioritized Approach Milestones'!$F133,"")</f>
        <v/>
      </c>
      <c r="T133" s="65" t="str">
        <f>IF('Prioritized Approach Milestones'!$B133=5,'Prioritized Approach Milestones'!$F133,"")</f>
        <v/>
      </c>
      <c r="U133" s="66" t="str">
        <f>IF('Prioritized Approach Milestones'!$B133=6,'Prioritized Approach Milestones'!$F133,"")</f>
        <v/>
      </c>
      <c r="V133" s="67" t="str">
        <f>IF(AND('Prioritized Approach Milestones'!C133="Yes",'Prioritized Approach Milestones'!F133=""),"CORRECT",IF('Prioritized Approach Milestones'!C133="No","CORRECT",IF('Prioritized Approach Milestones'!B133=1,"ERROR 1","N/A")))</f>
        <v>N/A</v>
      </c>
      <c r="W133" s="67" t="str">
        <f>IF(AND('Prioritized Approach Milestones'!C133="Yes",'Prioritized Approach Milestones'!F133=""),"CORRECT",IF('Prioritized Approach Milestones'!C133="No","CORRECT",IF('Prioritized Approach Milestones'!B133=2,"ERROR 1","N/A")))</f>
        <v>ERROR 1</v>
      </c>
      <c r="X133" s="67" t="str">
        <f>IF(AND('Prioritized Approach Milestones'!C133="Yes",'Prioritized Approach Milestones'!F133=""),"CORRECT",IF('Prioritized Approach Milestones'!C133="No","CORRECT",IF('Prioritized Approach Milestones'!B133=3,"ERROR 1","N/A")))</f>
        <v>N/A</v>
      </c>
      <c r="Y133" s="67" t="str">
        <f>IF(AND('Prioritized Approach Milestones'!C133="Yes",'Prioritized Approach Milestones'!F133=""),"CORRECT",IF('Prioritized Approach Milestones'!C133="No","CORRECT",IF('Prioritized Approach Milestones'!B133=4,"ERROR 1","N/A")))</f>
        <v>N/A</v>
      </c>
      <c r="Z133" s="67" t="str">
        <f>IF(AND('Prioritized Approach Milestones'!C133="Yes",'Prioritized Approach Milestones'!F133=""),"CORRECT",IF('Prioritized Approach Milestones'!C133="No","CORRECT",IF('Prioritized Approach Milestones'!B133=5,"ERROR 1","N/A")))</f>
        <v>N/A</v>
      </c>
      <c r="AA133" s="67" t="str">
        <f>IF(AND('Prioritized Approach Milestones'!C133="Yes",'Prioritized Approach Milestones'!F133=""),"CORRECT",IF('Prioritized Approach Milestones'!C133="No","CORRECT",IF('Prioritized Approach Milestones'!B133=6,"ERROR 1","N/A")))</f>
        <v>N/A</v>
      </c>
      <c r="AB133" s="59" t="str">
        <f>IF(AND('Prioritized Approach Milestones'!C133="No",'Prioritized Approach Milestones'!F133=""),IF('Prioritized Approach Milestones'!B133=1,"ERROR 2","N/A"),"CORRECT")</f>
        <v>CORRECT</v>
      </c>
      <c r="AC133" s="59" t="str">
        <f>IF(AND('Prioritized Approach Milestones'!C133="No",'Prioritized Approach Milestones'!F133=""),IF('Prioritized Approach Milestones'!B133=2,"ERROR 2","N/A"),"CORRECT")</f>
        <v>CORRECT</v>
      </c>
      <c r="AD133" s="59" t="str">
        <f>IF(AND('Prioritized Approach Milestones'!C133="No",'Prioritized Approach Milestones'!F133=""),IF('Prioritized Approach Milestones'!B133=3,"ERROR 2","N/A"),"CORRECT")</f>
        <v>CORRECT</v>
      </c>
      <c r="AE133" s="59" t="str">
        <f>IF(AND('Prioritized Approach Milestones'!C133="No",'Prioritized Approach Milestones'!F133=""),IF('Prioritized Approach Milestones'!B133=4,"ERROR 2","N/A"),"CORRECT")</f>
        <v>CORRECT</v>
      </c>
      <c r="AF133" s="59" t="str">
        <f>IF(AND('Prioritized Approach Milestones'!C133="No",'Prioritized Approach Milestones'!F133=""),IF('Prioritized Approach Milestones'!B133=5,"ERROR 2","N/A"),"CORRECT")</f>
        <v>CORRECT</v>
      </c>
      <c r="AG133" s="68" t="str">
        <f>IF(AND('Prioritized Approach Milestones'!C133="No",'Prioritized Approach Milestones'!F133=""),IF('Prioritized Approach Milestones'!B133=6,"ERROR 2","N/A"),"CORRECT")</f>
        <v>CORRECT</v>
      </c>
    </row>
    <row r="134" spans="1:33">
      <c r="A134" s="74">
        <f>COUNTIFS('Prioritized Approach Milestones'!B134,"1",'Prioritized Approach Milestones'!C134,"yes")</f>
        <v>0</v>
      </c>
      <c r="B134" s="79">
        <f>COUNTIFS('Prioritized Approach Milestones'!B134,"2",'Prioritized Approach Milestones'!C134,"yes")</f>
        <v>0</v>
      </c>
      <c r="C134" s="75">
        <f>COUNTIFS('Prioritized Approach Milestones'!B134,"3",'Prioritized Approach Milestones'!C134,"yes")</f>
        <v>0</v>
      </c>
      <c r="D134" s="76">
        <f>COUNTIFS('Prioritized Approach Milestones'!B134,"4",'Prioritized Approach Milestones'!C134,"yes")</f>
        <v>0</v>
      </c>
      <c r="E134" s="77">
        <f>COUNTIFS('Prioritized Approach Milestones'!B134,"5",'Prioritized Approach Milestones'!C134,"yes")</f>
        <v>0</v>
      </c>
      <c r="F134" s="78">
        <f>COUNTIFS('Prioritized Approach Milestones'!B134,"6",'Prioritized Approach Milestones'!C134,"yes")</f>
        <v>0</v>
      </c>
      <c r="G134" s="234">
        <f t="shared" si="6"/>
        <v>0</v>
      </c>
      <c r="H134" s="145">
        <f>COUNTIFS('Prioritized Approach Milestones'!B134,"1",'Prioritized Approach Milestones'!C134,"N/A")</f>
        <v>0</v>
      </c>
      <c r="I134" s="145">
        <f>COUNTIFS('Prioritized Approach Milestones'!B134,"2",'Prioritized Approach Milestones'!C134,"N/A")</f>
        <v>0</v>
      </c>
      <c r="J134" s="145">
        <f>COUNTIFS('Prioritized Approach Milestones'!B134,"3",'Prioritized Approach Milestones'!C134,"N/A")</f>
        <v>0</v>
      </c>
      <c r="K134" s="145">
        <f>COUNTIFS('Prioritized Approach Milestones'!B134,"4",'Prioritized Approach Milestones'!C134,"N/A")</f>
        <v>0</v>
      </c>
      <c r="L134" s="145">
        <f>COUNTIFS('Prioritized Approach Milestones'!B134,"5",'Prioritized Approach Milestones'!C134,"N/A")</f>
        <v>0</v>
      </c>
      <c r="M134" s="145">
        <f>COUNTIFS('Prioritized Approach Milestones'!B134,"6",'Prioritized Approach Milestones'!C134,"N/A")</f>
        <v>0</v>
      </c>
      <c r="N134">
        <f t="shared" si="7"/>
        <v>0</v>
      </c>
      <c r="O134" s="238"/>
      <c r="P134" s="65" t="str">
        <f>IF('Prioritized Approach Milestones'!$B134=1,'Prioritized Approach Milestones'!$F134,"")</f>
        <v/>
      </c>
      <c r="Q134" s="65">
        <f>IF('Prioritized Approach Milestones'!$B134=2,'Prioritized Approach Milestones'!$F134,"")</f>
        <v>0</v>
      </c>
      <c r="R134" s="65" t="str">
        <f>IF('Prioritized Approach Milestones'!$B134=3,'Prioritized Approach Milestones'!$F134,"")</f>
        <v/>
      </c>
      <c r="S134" s="65" t="str">
        <f>IF('Prioritized Approach Milestones'!$B134=4,'Prioritized Approach Milestones'!$F134,"")</f>
        <v/>
      </c>
      <c r="T134" s="65" t="str">
        <f>IF('Prioritized Approach Milestones'!$B134=5,'Prioritized Approach Milestones'!$F134,"")</f>
        <v/>
      </c>
      <c r="U134" s="66" t="str">
        <f>IF('Prioritized Approach Milestones'!$B134=6,'Prioritized Approach Milestones'!$F134,"")</f>
        <v/>
      </c>
      <c r="V134" s="67" t="str">
        <f>IF(AND('Prioritized Approach Milestones'!C134="Yes",'Prioritized Approach Milestones'!F134=""),"CORRECT",IF('Prioritized Approach Milestones'!C134="No","CORRECT",IF('Prioritized Approach Milestones'!B134=1,"ERROR 1","N/A")))</f>
        <v>N/A</v>
      </c>
      <c r="W134" s="67" t="str">
        <f>IF(AND('Prioritized Approach Milestones'!C134="Yes",'Prioritized Approach Milestones'!F134=""),"CORRECT",IF('Prioritized Approach Milestones'!C134="No","CORRECT",IF('Prioritized Approach Milestones'!B134=2,"ERROR 1","N/A")))</f>
        <v>ERROR 1</v>
      </c>
      <c r="X134" s="67" t="str">
        <f>IF(AND('Prioritized Approach Milestones'!C134="Yes",'Prioritized Approach Milestones'!F134=""),"CORRECT",IF('Prioritized Approach Milestones'!C134="No","CORRECT",IF('Prioritized Approach Milestones'!B134=3,"ERROR 1","N/A")))</f>
        <v>N/A</v>
      </c>
      <c r="Y134" s="67" t="str">
        <f>IF(AND('Prioritized Approach Milestones'!C134="Yes",'Prioritized Approach Milestones'!F134=""),"CORRECT",IF('Prioritized Approach Milestones'!C134="No","CORRECT",IF('Prioritized Approach Milestones'!B134=4,"ERROR 1","N/A")))</f>
        <v>N/A</v>
      </c>
      <c r="Z134" s="67" t="str">
        <f>IF(AND('Prioritized Approach Milestones'!C134="Yes",'Prioritized Approach Milestones'!F134=""),"CORRECT",IF('Prioritized Approach Milestones'!C134="No","CORRECT",IF('Prioritized Approach Milestones'!B134=5,"ERROR 1","N/A")))</f>
        <v>N/A</v>
      </c>
      <c r="AA134" s="67" t="str">
        <f>IF(AND('Prioritized Approach Milestones'!C134="Yes",'Prioritized Approach Milestones'!F134=""),"CORRECT",IF('Prioritized Approach Milestones'!C134="No","CORRECT",IF('Prioritized Approach Milestones'!B134=6,"ERROR 1","N/A")))</f>
        <v>N/A</v>
      </c>
      <c r="AB134" s="59" t="str">
        <f>IF(AND('Prioritized Approach Milestones'!C134="No",'Prioritized Approach Milestones'!F134=""),IF('Prioritized Approach Milestones'!B134=1,"ERROR 2","N/A"),"CORRECT")</f>
        <v>CORRECT</v>
      </c>
      <c r="AC134" s="59" t="str">
        <f>IF(AND('Prioritized Approach Milestones'!C134="No",'Prioritized Approach Milestones'!F134=""),IF('Prioritized Approach Milestones'!B134=2,"ERROR 2","N/A"),"CORRECT")</f>
        <v>CORRECT</v>
      </c>
      <c r="AD134" s="59" t="str">
        <f>IF(AND('Prioritized Approach Milestones'!C134="No",'Prioritized Approach Milestones'!F134=""),IF('Prioritized Approach Milestones'!B134=3,"ERROR 2","N/A"),"CORRECT")</f>
        <v>CORRECT</v>
      </c>
      <c r="AE134" s="59" t="str">
        <f>IF(AND('Prioritized Approach Milestones'!C134="No",'Prioritized Approach Milestones'!F134=""),IF('Prioritized Approach Milestones'!B134=4,"ERROR 2","N/A"),"CORRECT")</f>
        <v>CORRECT</v>
      </c>
      <c r="AF134" s="59" t="str">
        <f>IF(AND('Prioritized Approach Milestones'!C134="No",'Prioritized Approach Milestones'!F134=""),IF('Prioritized Approach Milestones'!B134=5,"ERROR 2","N/A"),"CORRECT")</f>
        <v>CORRECT</v>
      </c>
      <c r="AG134" s="68" t="str">
        <f>IF(AND('Prioritized Approach Milestones'!C134="No",'Prioritized Approach Milestones'!F134=""),IF('Prioritized Approach Milestones'!B134=6,"ERROR 2","N/A"),"CORRECT")</f>
        <v>CORRECT</v>
      </c>
    </row>
    <row r="135" spans="1:33">
      <c r="A135" s="74">
        <f>COUNTIFS('Prioritized Approach Milestones'!B135,"1",'Prioritized Approach Milestones'!C135,"yes")</f>
        <v>0</v>
      </c>
      <c r="B135" s="79">
        <f>COUNTIFS('Prioritized Approach Milestones'!B135,"2",'Prioritized Approach Milestones'!C135,"yes")</f>
        <v>0</v>
      </c>
      <c r="C135" s="75">
        <f>COUNTIFS('Prioritized Approach Milestones'!B135,"3",'Prioritized Approach Milestones'!C135,"yes")</f>
        <v>0</v>
      </c>
      <c r="D135" s="76">
        <f>COUNTIFS('Prioritized Approach Milestones'!B135,"4",'Prioritized Approach Milestones'!C135,"yes")</f>
        <v>0</v>
      </c>
      <c r="E135" s="77">
        <f>COUNTIFS('Prioritized Approach Milestones'!B135,"5",'Prioritized Approach Milestones'!C135,"yes")</f>
        <v>0</v>
      </c>
      <c r="F135" s="78">
        <f>COUNTIFS('Prioritized Approach Milestones'!B135,"6",'Prioritized Approach Milestones'!C135,"yes")</f>
        <v>0</v>
      </c>
      <c r="G135" s="234">
        <f t="shared" si="6"/>
        <v>0</v>
      </c>
      <c r="H135" s="145">
        <f>COUNTIFS('Prioritized Approach Milestones'!B135,"1",'Prioritized Approach Milestones'!C135,"N/A")</f>
        <v>0</v>
      </c>
      <c r="I135" s="145">
        <f>COUNTIFS('Prioritized Approach Milestones'!B135,"2",'Prioritized Approach Milestones'!C135,"N/A")</f>
        <v>0</v>
      </c>
      <c r="J135" s="145">
        <f>COUNTIFS('Prioritized Approach Milestones'!B135,"3",'Prioritized Approach Milestones'!C135,"N/A")</f>
        <v>0</v>
      </c>
      <c r="K135" s="145">
        <f>COUNTIFS('Prioritized Approach Milestones'!B135,"4",'Prioritized Approach Milestones'!C135,"N/A")</f>
        <v>0</v>
      </c>
      <c r="L135" s="145">
        <f>COUNTIFS('Prioritized Approach Milestones'!B135,"5",'Prioritized Approach Milestones'!C135,"N/A")</f>
        <v>0</v>
      </c>
      <c r="M135" s="145">
        <f>COUNTIFS('Prioritized Approach Milestones'!B135,"6",'Prioritized Approach Milestones'!C135,"N/A")</f>
        <v>0</v>
      </c>
      <c r="N135">
        <f t="shared" si="7"/>
        <v>0</v>
      </c>
      <c r="O135" s="238"/>
      <c r="P135" s="65" t="str">
        <f>IF('Prioritized Approach Milestones'!$B135=1,'Prioritized Approach Milestones'!$F135,"")</f>
        <v/>
      </c>
      <c r="Q135" s="65" t="str">
        <f>IF('Prioritized Approach Milestones'!$B135=2,'Prioritized Approach Milestones'!$F135,"")</f>
        <v/>
      </c>
      <c r="R135" s="65" t="str">
        <f>IF('Prioritized Approach Milestones'!$B135=3,'Prioritized Approach Milestones'!$F135,"")</f>
        <v/>
      </c>
      <c r="S135" s="65" t="str">
        <f>IF('Prioritized Approach Milestones'!$B135=4,'Prioritized Approach Milestones'!$F135,"")</f>
        <v/>
      </c>
      <c r="T135" s="65" t="str">
        <f>IF('Prioritized Approach Milestones'!$B135=5,'Prioritized Approach Milestones'!$F135,"")</f>
        <v/>
      </c>
      <c r="U135" s="66" t="str">
        <f>IF('Prioritized Approach Milestones'!$B135=6,'Prioritized Approach Milestones'!$F135,"")</f>
        <v/>
      </c>
      <c r="V135" s="67" t="str">
        <f>IF(AND('Prioritized Approach Milestones'!C135="Yes",'Prioritized Approach Milestones'!F135=""),"CORRECT",IF('Prioritized Approach Milestones'!C135="No","CORRECT",IF('Prioritized Approach Milestones'!B135=1,"ERROR 1","N/A")))</f>
        <v>N/A</v>
      </c>
      <c r="W135" s="67" t="str">
        <f>IF(AND('Prioritized Approach Milestones'!C135="Yes",'Prioritized Approach Milestones'!F135=""),"CORRECT",IF('Prioritized Approach Milestones'!C135="No","CORRECT",IF('Prioritized Approach Milestones'!B135=2,"ERROR 1","N/A")))</f>
        <v>N/A</v>
      </c>
      <c r="X135" s="67" t="str">
        <f>IF(AND('Prioritized Approach Milestones'!C135="Yes",'Prioritized Approach Milestones'!F135=""),"CORRECT",IF('Prioritized Approach Milestones'!C135="No","CORRECT",IF('Prioritized Approach Milestones'!B135=3,"ERROR 1","N/A")))</f>
        <v>N/A</v>
      </c>
      <c r="Y135" s="67" t="str">
        <f>IF(AND('Prioritized Approach Milestones'!C135="Yes",'Prioritized Approach Milestones'!F135=""),"CORRECT",IF('Prioritized Approach Milestones'!C135="No","CORRECT",IF('Prioritized Approach Milestones'!B135=4,"ERROR 1","N/A")))</f>
        <v>N/A</v>
      </c>
      <c r="Z135" s="67" t="str">
        <f>IF(AND('Prioritized Approach Milestones'!C135="Yes",'Prioritized Approach Milestones'!F135=""),"CORRECT",IF('Prioritized Approach Milestones'!C135="No","CORRECT",IF('Prioritized Approach Milestones'!B135=5,"ERROR 1","N/A")))</f>
        <v>N/A</v>
      </c>
      <c r="AA135" s="67" t="str">
        <f>IF(AND('Prioritized Approach Milestones'!C135="Yes",'Prioritized Approach Milestones'!F135=""),"CORRECT",IF('Prioritized Approach Milestones'!C135="No","CORRECT",IF('Prioritized Approach Milestones'!B135=6,"ERROR 1","N/A")))</f>
        <v>N/A</v>
      </c>
      <c r="AB135" s="59" t="str">
        <f>IF(AND('Prioritized Approach Milestones'!C135="No",'Prioritized Approach Milestones'!F135=""),IF('Prioritized Approach Milestones'!B135=1,"ERROR 2","N/A"),"CORRECT")</f>
        <v>CORRECT</v>
      </c>
      <c r="AC135" s="59" t="str">
        <f>IF(AND('Prioritized Approach Milestones'!C135="No",'Prioritized Approach Milestones'!F135=""),IF('Prioritized Approach Milestones'!B135=2,"ERROR 2","N/A"),"CORRECT")</f>
        <v>CORRECT</v>
      </c>
      <c r="AD135" s="59" t="str">
        <f>IF(AND('Prioritized Approach Milestones'!C135="No",'Prioritized Approach Milestones'!F135=""),IF('Prioritized Approach Milestones'!B135=3,"ERROR 2","N/A"),"CORRECT")</f>
        <v>CORRECT</v>
      </c>
      <c r="AE135" s="59" t="str">
        <f>IF(AND('Prioritized Approach Milestones'!C135="No",'Prioritized Approach Milestones'!F135=""),IF('Prioritized Approach Milestones'!B135=4,"ERROR 2","N/A"),"CORRECT")</f>
        <v>CORRECT</v>
      </c>
      <c r="AF135" s="59" t="str">
        <f>IF(AND('Prioritized Approach Milestones'!C135="No",'Prioritized Approach Milestones'!F135=""),IF('Prioritized Approach Milestones'!B135=5,"ERROR 2","N/A"),"CORRECT")</f>
        <v>CORRECT</v>
      </c>
      <c r="AG135" s="68" t="str">
        <f>IF(AND('Prioritized Approach Milestones'!C135="No",'Prioritized Approach Milestones'!F135=""),IF('Prioritized Approach Milestones'!B135=6,"ERROR 2","N/A"),"CORRECT")</f>
        <v>CORRECT</v>
      </c>
    </row>
    <row r="136" spans="1:33">
      <c r="A136" s="74">
        <f>COUNTIFS('Prioritized Approach Milestones'!B136,"1",'Prioritized Approach Milestones'!C136,"yes")</f>
        <v>0</v>
      </c>
      <c r="B136" s="79">
        <f>COUNTIFS('Prioritized Approach Milestones'!B136,"2",'Prioritized Approach Milestones'!C136,"yes")</f>
        <v>0</v>
      </c>
      <c r="C136" s="75">
        <f>COUNTIFS('Prioritized Approach Milestones'!B136,"3",'Prioritized Approach Milestones'!C136,"yes")</f>
        <v>0</v>
      </c>
      <c r="D136" s="76">
        <f>COUNTIFS('Prioritized Approach Milestones'!B136,"4",'Prioritized Approach Milestones'!C136,"yes")</f>
        <v>0</v>
      </c>
      <c r="E136" s="77">
        <f>COUNTIFS('Prioritized Approach Milestones'!B136,"5",'Prioritized Approach Milestones'!C136,"yes")</f>
        <v>0</v>
      </c>
      <c r="F136" s="78">
        <f>COUNTIFS('Prioritized Approach Milestones'!B136,"6",'Prioritized Approach Milestones'!C136,"yes")</f>
        <v>0</v>
      </c>
      <c r="G136" s="234">
        <f t="shared" si="6"/>
        <v>0</v>
      </c>
      <c r="H136" s="145">
        <f>COUNTIFS('Prioritized Approach Milestones'!B136,"1",'Prioritized Approach Milestones'!C136,"N/A")</f>
        <v>0</v>
      </c>
      <c r="I136" s="145">
        <f>COUNTIFS('Prioritized Approach Milestones'!B136,"2",'Prioritized Approach Milestones'!C136,"N/A")</f>
        <v>0</v>
      </c>
      <c r="J136" s="145">
        <f>COUNTIFS('Prioritized Approach Milestones'!B136,"3",'Prioritized Approach Milestones'!C136,"N/A")</f>
        <v>0</v>
      </c>
      <c r="K136" s="145">
        <f>COUNTIFS('Prioritized Approach Milestones'!B136,"4",'Prioritized Approach Milestones'!C136,"N/A")</f>
        <v>0</v>
      </c>
      <c r="L136" s="145">
        <f>COUNTIFS('Prioritized Approach Milestones'!B136,"5",'Prioritized Approach Milestones'!C136,"N/A")</f>
        <v>0</v>
      </c>
      <c r="M136" s="145">
        <f>COUNTIFS('Prioritized Approach Milestones'!B136,"6",'Prioritized Approach Milestones'!C136,"N/A")</f>
        <v>0</v>
      </c>
      <c r="N136">
        <f t="shared" si="7"/>
        <v>0</v>
      </c>
      <c r="O136" s="238"/>
      <c r="P136" s="65" t="str">
        <f>IF('Prioritized Approach Milestones'!$B136=1,'Prioritized Approach Milestones'!$F136,"")</f>
        <v/>
      </c>
      <c r="Q136" s="65">
        <f>IF('Prioritized Approach Milestones'!$B136=2,'Prioritized Approach Milestones'!$F136,"")</f>
        <v>0</v>
      </c>
      <c r="R136" s="65" t="str">
        <f>IF('Prioritized Approach Milestones'!$B136=3,'Prioritized Approach Milestones'!$F136,"")</f>
        <v/>
      </c>
      <c r="S136" s="65" t="str">
        <f>IF('Prioritized Approach Milestones'!$B136=4,'Prioritized Approach Milestones'!$F136,"")</f>
        <v/>
      </c>
      <c r="T136" s="65" t="str">
        <f>IF('Prioritized Approach Milestones'!$B136=5,'Prioritized Approach Milestones'!$F136,"")</f>
        <v/>
      </c>
      <c r="U136" s="66" t="str">
        <f>IF('Prioritized Approach Milestones'!$B136=6,'Prioritized Approach Milestones'!$F136,"")</f>
        <v/>
      </c>
      <c r="V136" s="67" t="str">
        <f>IF(AND('Prioritized Approach Milestones'!C136="Yes",'Prioritized Approach Milestones'!F136=""),"CORRECT",IF('Prioritized Approach Milestones'!C136="No","CORRECT",IF('Prioritized Approach Milestones'!B136=1,"ERROR 1","N/A")))</f>
        <v>N/A</v>
      </c>
      <c r="W136" s="67" t="str">
        <f>IF(AND('Prioritized Approach Milestones'!C136="Yes",'Prioritized Approach Milestones'!F136=""),"CORRECT",IF('Prioritized Approach Milestones'!C136="No","CORRECT",IF('Prioritized Approach Milestones'!B136=2,"ERROR 1","N/A")))</f>
        <v>ERROR 1</v>
      </c>
      <c r="X136" s="67" t="str">
        <f>IF(AND('Prioritized Approach Milestones'!C136="Yes",'Prioritized Approach Milestones'!F136=""),"CORRECT",IF('Prioritized Approach Milestones'!C136="No","CORRECT",IF('Prioritized Approach Milestones'!B136=3,"ERROR 1","N/A")))</f>
        <v>N/A</v>
      </c>
      <c r="Y136" s="67" t="str">
        <f>IF(AND('Prioritized Approach Milestones'!C136="Yes",'Prioritized Approach Milestones'!F136=""),"CORRECT",IF('Prioritized Approach Milestones'!C136="No","CORRECT",IF('Prioritized Approach Milestones'!B136=4,"ERROR 1","N/A")))</f>
        <v>N/A</v>
      </c>
      <c r="Z136" s="67" t="str">
        <f>IF(AND('Prioritized Approach Milestones'!C136="Yes",'Prioritized Approach Milestones'!F136=""),"CORRECT",IF('Prioritized Approach Milestones'!C136="No","CORRECT",IF('Prioritized Approach Milestones'!B136=5,"ERROR 1","N/A")))</f>
        <v>N/A</v>
      </c>
      <c r="AA136" s="67" t="str">
        <f>IF(AND('Prioritized Approach Milestones'!C136="Yes",'Prioritized Approach Milestones'!F136=""),"CORRECT",IF('Prioritized Approach Milestones'!C136="No","CORRECT",IF('Prioritized Approach Milestones'!B136=6,"ERROR 1","N/A")))</f>
        <v>N/A</v>
      </c>
      <c r="AB136" s="59" t="str">
        <f>IF(AND('Prioritized Approach Milestones'!C136="No",'Prioritized Approach Milestones'!F136=""),IF('Prioritized Approach Milestones'!B136=1,"ERROR 2","N/A"),"CORRECT")</f>
        <v>CORRECT</v>
      </c>
      <c r="AC136" s="59" t="str">
        <f>IF(AND('Prioritized Approach Milestones'!C136="No",'Prioritized Approach Milestones'!F136=""),IF('Prioritized Approach Milestones'!B136=2,"ERROR 2","N/A"),"CORRECT")</f>
        <v>CORRECT</v>
      </c>
      <c r="AD136" s="59" t="str">
        <f>IF(AND('Prioritized Approach Milestones'!C136="No",'Prioritized Approach Milestones'!F136=""),IF('Prioritized Approach Milestones'!B136=3,"ERROR 2","N/A"),"CORRECT")</f>
        <v>CORRECT</v>
      </c>
      <c r="AE136" s="59" t="str">
        <f>IF(AND('Prioritized Approach Milestones'!C136="No",'Prioritized Approach Milestones'!F136=""),IF('Prioritized Approach Milestones'!B136=4,"ERROR 2","N/A"),"CORRECT")</f>
        <v>CORRECT</v>
      </c>
      <c r="AF136" s="59" t="str">
        <f>IF(AND('Prioritized Approach Milestones'!C136="No",'Prioritized Approach Milestones'!F136=""),IF('Prioritized Approach Milestones'!B136=5,"ERROR 2","N/A"),"CORRECT")</f>
        <v>CORRECT</v>
      </c>
      <c r="AG136" s="68" t="str">
        <f>IF(AND('Prioritized Approach Milestones'!C136="No",'Prioritized Approach Milestones'!F136=""),IF('Prioritized Approach Milestones'!B136=6,"ERROR 2","N/A"),"CORRECT")</f>
        <v>CORRECT</v>
      </c>
    </row>
    <row r="137" spans="1:33">
      <c r="A137" s="74">
        <f>COUNTIFS('Prioritized Approach Milestones'!B137,"1",'Prioritized Approach Milestones'!C137,"yes")</f>
        <v>0</v>
      </c>
      <c r="B137" s="79">
        <f>COUNTIFS('Prioritized Approach Milestones'!B137,"2",'Prioritized Approach Milestones'!C137,"yes")</f>
        <v>0</v>
      </c>
      <c r="C137" s="75">
        <f>COUNTIFS('Prioritized Approach Milestones'!B137,"3",'Prioritized Approach Milestones'!C137,"yes")</f>
        <v>0</v>
      </c>
      <c r="D137" s="76">
        <f>COUNTIFS('Prioritized Approach Milestones'!B137,"4",'Prioritized Approach Milestones'!C137,"yes")</f>
        <v>0</v>
      </c>
      <c r="E137" s="77">
        <f>COUNTIFS('Prioritized Approach Milestones'!B137,"5",'Prioritized Approach Milestones'!C137,"yes")</f>
        <v>0</v>
      </c>
      <c r="F137" s="78">
        <f>COUNTIFS('Prioritized Approach Milestones'!B137,"6",'Prioritized Approach Milestones'!C137,"yes")</f>
        <v>0</v>
      </c>
      <c r="G137" s="234">
        <f t="shared" si="6"/>
        <v>0</v>
      </c>
      <c r="H137" s="145">
        <f>COUNTIFS('Prioritized Approach Milestones'!B137,"1",'Prioritized Approach Milestones'!C137,"N/A")</f>
        <v>0</v>
      </c>
      <c r="I137" s="145">
        <f>COUNTIFS('Prioritized Approach Milestones'!B137,"2",'Prioritized Approach Milestones'!C137,"N/A")</f>
        <v>0</v>
      </c>
      <c r="J137" s="145">
        <f>COUNTIFS('Prioritized Approach Milestones'!B137,"3",'Prioritized Approach Milestones'!C137,"N/A")</f>
        <v>0</v>
      </c>
      <c r="K137" s="145">
        <f>COUNTIFS('Prioritized Approach Milestones'!B137,"4",'Prioritized Approach Milestones'!C137,"N/A")</f>
        <v>0</v>
      </c>
      <c r="L137" s="145">
        <f>COUNTIFS('Prioritized Approach Milestones'!B137,"5",'Prioritized Approach Milestones'!C137,"N/A")</f>
        <v>0</v>
      </c>
      <c r="M137" s="145">
        <f>COUNTIFS('Prioritized Approach Milestones'!B137,"6",'Prioritized Approach Milestones'!C137,"N/A")</f>
        <v>0</v>
      </c>
      <c r="N137">
        <f t="shared" si="7"/>
        <v>0</v>
      </c>
      <c r="O137" s="238"/>
      <c r="P137" s="65" t="str">
        <f>IF('Prioritized Approach Milestones'!$B137=1,'Prioritized Approach Milestones'!$F137,"")</f>
        <v/>
      </c>
      <c r="Q137" s="65">
        <f>IF('Prioritized Approach Milestones'!$B137=2,'Prioritized Approach Milestones'!$F137,"")</f>
        <v>0</v>
      </c>
      <c r="R137" s="65" t="str">
        <f>IF('Prioritized Approach Milestones'!$B137=3,'Prioritized Approach Milestones'!$F137,"")</f>
        <v/>
      </c>
      <c r="S137" s="65" t="str">
        <f>IF('Prioritized Approach Milestones'!$B137=4,'Prioritized Approach Milestones'!$F137,"")</f>
        <v/>
      </c>
      <c r="T137" s="65" t="str">
        <f>IF('Prioritized Approach Milestones'!$B137=5,'Prioritized Approach Milestones'!$F137,"")</f>
        <v/>
      </c>
      <c r="U137" s="66" t="str">
        <f>IF('Prioritized Approach Milestones'!$B137=6,'Prioritized Approach Milestones'!$F137,"")</f>
        <v/>
      </c>
      <c r="V137" s="67" t="str">
        <f>IF(AND('Prioritized Approach Milestones'!C137="Yes",'Prioritized Approach Milestones'!F137=""),"CORRECT",IF('Prioritized Approach Milestones'!C137="No","CORRECT",IF('Prioritized Approach Milestones'!B137=1,"ERROR 1","N/A")))</f>
        <v>N/A</v>
      </c>
      <c r="W137" s="67" t="str">
        <f>IF(AND('Prioritized Approach Milestones'!C137="Yes",'Prioritized Approach Milestones'!F137=""),"CORRECT",IF('Prioritized Approach Milestones'!C137="No","CORRECT",IF('Prioritized Approach Milestones'!B137=2,"ERROR 1","N/A")))</f>
        <v>ERROR 1</v>
      </c>
      <c r="X137" s="67" t="str">
        <f>IF(AND('Prioritized Approach Milestones'!C137="Yes",'Prioritized Approach Milestones'!F137=""),"CORRECT",IF('Prioritized Approach Milestones'!C137="No","CORRECT",IF('Prioritized Approach Milestones'!B137=3,"ERROR 1","N/A")))</f>
        <v>N/A</v>
      </c>
      <c r="Y137" s="67" t="str">
        <f>IF(AND('Prioritized Approach Milestones'!C137="Yes",'Prioritized Approach Milestones'!F137=""),"CORRECT",IF('Prioritized Approach Milestones'!C137="No","CORRECT",IF('Prioritized Approach Milestones'!B137=4,"ERROR 1","N/A")))</f>
        <v>N/A</v>
      </c>
      <c r="Z137" s="67" t="str">
        <f>IF(AND('Prioritized Approach Milestones'!C137="Yes",'Prioritized Approach Milestones'!F137=""),"CORRECT",IF('Prioritized Approach Milestones'!C137="No","CORRECT",IF('Prioritized Approach Milestones'!B137=5,"ERROR 1","N/A")))</f>
        <v>N/A</v>
      </c>
      <c r="AA137" s="67" t="str">
        <f>IF(AND('Prioritized Approach Milestones'!C137="Yes",'Prioritized Approach Milestones'!F137=""),"CORRECT",IF('Prioritized Approach Milestones'!C137="No","CORRECT",IF('Prioritized Approach Milestones'!B137=6,"ERROR 1","N/A")))</f>
        <v>N/A</v>
      </c>
      <c r="AB137" s="59" t="str">
        <f>IF(AND('Prioritized Approach Milestones'!C137="No",'Prioritized Approach Milestones'!F137=""),IF('Prioritized Approach Milestones'!B137=1,"ERROR 2","N/A"),"CORRECT")</f>
        <v>CORRECT</v>
      </c>
      <c r="AC137" s="59" t="str">
        <f>IF(AND('Prioritized Approach Milestones'!C137="No",'Prioritized Approach Milestones'!F137=""),IF('Prioritized Approach Milestones'!B137=2,"ERROR 2","N/A"),"CORRECT")</f>
        <v>CORRECT</v>
      </c>
      <c r="AD137" s="59" t="str">
        <f>IF(AND('Prioritized Approach Milestones'!C137="No",'Prioritized Approach Milestones'!F137=""),IF('Prioritized Approach Milestones'!B137=3,"ERROR 2","N/A"),"CORRECT")</f>
        <v>CORRECT</v>
      </c>
      <c r="AE137" s="59" t="str">
        <f>IF(AND('Prioritized Approach Milestones'!C137="No",'Prioritized Approach Milestones'!F137=""),IF('Prioritized Approach Milestones'!B137=4,"ERROR 2","N/A"),"CORRECT")</f>
        <v>CORRECT</v>
      </c>
      <c r="AF137" s="59" t="str">
        <f>IF(AND('Prioritized Approach Milestones'!C137="No",'Prioritized Approach Milestones'!F137=""),IF('Prioritized Approach Milestones'!B137=5,"ERROR 2","N/A"),"CORRECT")</f>
        <v>CORRECT</v>
      </c>
      <c r="AG137" s="68" t="str">
        <f>IF(AND('Prioritized Approach Milestones'!C137="No",'Prioritized Approach Milestones'!F137=""),IF('Prioritized Approach Milestones'!B137=6,"ERROR 2","N/A"),"CORRECT")</f>
        <v>CORRECT</v>
      </c>
    </row>
    <row r="138" spans="1:33">
      <c r="A138" s="74">
        <f>COUNTIFS('Prioritized Approach Milestones'!B138,"1",'Prioritized Approach Milestones'!C138,"yes")</f>
        <v>0</v>
      </c>
      <c r="B138" s="79">
        <f>COUNTIFS('Prioritized Approach Milestones'!B138,"2",'Prioritized Approach Milestones'!C138,"yes")</f>
        <v>0</v>
      </c>
      <c r="C138" s="75">
        <f>COUNTIFS('Prioritized Approach Milestones'!B138,"3",'Prioritized Approach Milestones'!C138,"yes")</f>
        <v>0</v>
      </c>
      <c r="D138" s="76">
        <f>COUNTIFS('Prioritized Approach Milestones'!B138,"4",'Prioritized Approach Milestones'!C138,"yes")</f>
        <v>0</v>
      </c>
      <c r="E138" s="77">
        <f>COUNTIFS('Prioritized Approach Milestones'!B138,"5",'Prioritized Approach Milestones'!C138,"yes")</f>
        <v>0</v>
      </c>
      <c r="F138" s="78">
        <f>COUNTIFS('Prioritized Approach Milestones'!B138,"6",'Prioritized Approach Milestones'!C138,"yes")</f>
        <v>0</v>
      </c>
      <c r="G138" s="234">
        <f t="shared" si="6"/>
        <v>0</v>
      </c>
      <c r="H138" s="145">
        <f>COUNTIFS('Prioritized Approach Milestones'!B138,"1",'Prioritized Approach Milestones'!C138,"N/A")</f>
        <v>0</v>
      </c>
      <c r="I138" s="145">
        <f>COUNTIFS('Prioritized Approach Milestones'!B138,"2",'Prioritized Approach Milestones'!C138,"N/A")</f>
        <v>0</v>
      </c>
      <c r="J138" s="145">
        <f>COUNTIFS('Prioritized Approach Milestones'!B138,"3",'Prioritized Approach Milestones'!C138,"N/A")</f>
        <v>0</v>
      </c>
      <c r="K138" s="145">
        <f>COUNTIFS('Prioritized Approach Milestones'!B138,"4",'Prioritized Approach Milestones'!C138,"N/A")</f>
        <v>0</v>
      </c>
      <c r="L138" s="145">
        <f>COUNTIFS('Prioritized Approach Milestones'!B138,"5",'Prioritized Approach Milestones'!C138,"N/A")</f>
        <v>0</v>
      </c>
      <c r="M138" s="145">
        <f>COUNTIFS('Prioritized Approach Milestones'!B138,"6",'Prioritized Approach Milestones'!C138,"N/A")</f>
        <v>0</v>
      </c>
      <c r="N138">
        <f t="shared" si="7"/>
        <v>0</v>
      </c>
      <c r="O138" s="238"/>
      <c r="P138" s="65" t="str">
        <f>IF('Prioritized Approach Milestones'!$B138=1,'Prioritized Approach Milestones'!$F138,"")</f>
        <v/>
      </c>
      <c r="Q138" s="65" t="str">
        <f>IF('Prioritized Approach Milestones'!$B138=2,'Prioritized Approach Milestones'!$F138,"")</f>
        <v/>
      </c>
      <c r="R138" s="65" t="str">
        <f>IF('Prioritized Approach Milestones'!$B138=3,'Prioritized Approach Milestones'!$F138,"")</f>
        <v/>
      </c>
      <c r="S138" s="65">
        <f>IF('Prioritized Approach Milestones'!$B138=4,'Prioritized Approach Milestones'!$F138,"")</f>
        <v>0</v>
      </c>
      <c r="T138" s="65" t="str">
        <f>IF('Prioritized Approach Milestones'!$B138=5,'Prioritized Approach Milestones'!$F138,"")</f>
        <v/>
      </c>
      <c r="U138" s="66" t="str">
        <f>IF('Prioritized Approach Milestones'!$B138=6,'Prioritized Approach Milestones'!$F138,"")</f>
        <v/>
      </c>
      <c r="V138" s="67" t="str">
        <f>IF(AND('Prioritized Approach Milestones'!C138="Yes",'Prioritized Approach Milestones'!F138=""),"CORRECT",IF('Prioritized Approach Milestones'!C138="No","CORRECT",IF('Prioritized Approach Milestones'!B138=1,"ERROR 1","N/A")))</f>
        <v>N/A</v>
      </c>
      <c r="W138" s="67" t="str">
        <f>IF(AND('Prioritized Approach Milestones'!C138="Yes",'Prioritized Approach Milestones'!F138=""),"CORRECT",IF('Prioritized Approach Milestones'!C138="No","CORRECT",IF('Prioritized Approach Milestones'!B138=2,"ERROR 1","N/A")))</f>
        <v>N/A</v>
      </c>
      <c r="X138" s="67" t="str">
        <f>IF(AND('Prioritized Approach Milestones'!C138="Yes",'Prioritized Approach Milestones'!F138=""),"CORRECT",IF('Prioritized Approach Milestones'!C138="No","CORRECT",IF('Prioritized Approach Milestones'!B138=3,"ERROR 1","N/A")))</f>
        <v>N/A</v>
      </c>
      <c r="Y138" s="67" t="str">
        <f>IF(AND('Prioritized Approach Milestones'!C138="Yes",'Prioritized Approach Milestones'!F138=""),"CORRECT",IF('Prioritized Approach Milestones'!C138="No","CORRECT",IF('Prioritized Approach Milestones'!B138=4,"ERROR 1","N/A")))</f>
        <v>ERROR 1</v>
      </c>
      <c r="Z138" s="67" t="str">
        <f>IF(AND('Prioritized Approach Milestones'!C138="Yes",'Prioritized Approach Milestones'!F138=""),"CORRECT",IF('Prioritized Approach Milestones'!C138="No","CORRECT",IF('Prioritized Approach Milestones'!B138=5,"ERROR 1","N/A")))</f>
        <v>N/A</v>
      </c>
      <c r="AA138" s="67" t="str">
        <f>IF(AND('Prioritized Approach Milestones'!C138="Yes",'Prioritized Approach Milestones'!F138=""),"CORRECT",IF('Prioritized Approach Milestones'!C138="No","CORRECT",IF('Prioritized Approach Milestones'!B138=6,"ERROR 1","N/A")))</f>
        <v>N/A</v>
      </c>
      <c r="AB138" s="59" t="str">
        <f>IF(AND('Prioritized Approach Milestones'!C138="No",'Prioritized Approach Milestones'!F138=""),IF('Prioritized Approach Milestones'!B138=1,"ERROR 2","N/A"),"CORRECT")</f>
        <v>CORRECT</v>
      </c>
      <c r="AC138" s="59" t="str">
        <f>IF(AND('Prioritized Approach Milestones'!C138="No",'Prioritized Approach Milestones'!F138=""),IF('Prioritized Approach Milestones'!B138=2,"ERROR 2","N/A"),"CORRECT")</f>
        <v>CORRECT</v>
      </c>
      <c r="AD138" s="59" t="str">
        <f>IF(AND('Prioritized Approach Milestones'!C138="No",'Prioritized Approach Milestones'!F138=""),IF('Prioritized Approach Milestones'!B138=3,"ERROR 2","N/A"),"CORRECT")</f>
        <v>CORRECT</v>
      </c>
      <c r="AE138" s="59" t="str">
        <f>IF(AND('Prioritized Approach Milestones'!C138="No",'Prioritized Approach Milestones'!F138=""),IF('Prioritized Approach Milestones'!B138=4,"ERROR 2","N/A"),"CORRECT")</f>
        <v>CORRECT</v>
      </c>
      <c r="AF138" s="59" t="str">
        <f>IF(AND('Prioritized Approach Milestones'!C138="No",'Prioritized Approach Milestones'!F138=""),IF('Prioritized Approach Milestones'!B138=5,"ERROR 2","N/A"),"CORRECT")</f>
        <v>CORRECT</v>
      </c>
      <c r="AG138" s="68" t="str">
        <f>IF(AND('Prioritized Approach Milestones'!C138="No",'Prioritized Approach Milestones'!F138=""),IF('Prioritized Approach Milestones'!B138=6,"ERROR 2","N/A"),"CORRECT")</f>
        <v>CORRECT</v>
      </c>
    </row>
    <row r="139" spans="1:33">
      <c r="A139" s="74">
        <f>COUNTIFS('Prioritized Approach Milestones'!B139,"1",'Prioritized Approach Milestones'!C139,"yes")</f>
        <v>0</v>
      </c>
      <c r="B139" s="79">
        <f>COUNTIFS('Prioritized Approach Milestones'!B139,"2",'Prioritized Approach Milestones'!C139,"yes")</f>
        <v>0</v>
      </c>
      <c r="C139" s="75">
        <f>COUNTIFS('Prioritized Approach Milestones'!B139,"3",'Prioritized Approach Milestones'!C139,"yes")</f>
        <v>0</v>
      </c>
      <c r="D139" s="76">
        <f>COUNTIFS('Prioritized Approach Milestones'!B139,"4",'Prioritized Approach Milestones'!C139,"yes")</f>
        <v>0</v>
      </c>
      <c r="E139" s="77">
        <f>COUNTIFS('Prioritized Approach Milestones'!B139,"5",'Prioritized Approach Milestones'!C139,"yes")</f>
        <v>0</v>
      </c>
      <c r="F139" s="78">
        <f>COUNTIFS('Prioritized Approach Milestones'!B139,"6",'Prioritized Approach Milestones'!C139,"yes")</f>
        <v>0</v>
      </c>
      <c r="G139" s="234">
        <f t="shared" si="6"/>
        <v>0</v>
      </c>
      <c r="H139" s="145">
        <f>COUNTIFS('Prioritized Approach Milestones'!B139,"1",'Prioritized Approach Milestones'!C139,"N/A")</f>
        <v>0</v>
      </c>
      <c r="I139" s="145">
        <f>COUNTIFS('Prioritized Approach Milestones'!B139,"2",'Prioritized Approach Milestones'!C139,"N/A")</f>
        <v>0</v>
      </c>
      <c r="J139" s="145">
        <f>COUNTIFS('Prioritized Approach Milestones'!B139,"3",'Prioritized Approach Milestones'!C139,"N/A")</f>
        <v>0</v>
      </c>
      <c r="K139" s="145">
        <f>COUNTIFS('Prioritized Approach Milestones'!B139,"4",'Prioritized Approach Milestones'!C139,"N/A")</f>
        <v>0</v>
      </c>
      <c r="L139" s="145">
        <f>COUNTIFS('Prioritized Approach Milestones'!B139,"5",'Prioritized Approach Milestones'!C139,"N/A")</f>
        <v>0</v>
      </c>
      <c r="M139" s="145">
        <f>COUNTIFS('Prioritized Approach Milestones'!B139,"6",'Prioritized Approach Milestones'!C139,"N/A")</f>
        <v>0</v>
      </c>
      <c r="N139">
        <f t="shared" si="7"/>
        <v>0</v>
      </c>
      <c r="O139" s="238"/>
      <c r="P139" s="65" t="str">
        <f>IF('Prioritized Approach Milestones'!$B139=1,'Prioritized Approach Milestones'!$F139,"")</f>
        <v/>
      </c>
      <c r="Q139" s="65" t="str">
        <f>IF('Prioritized Approach Milestones'!$B139=2,'Prioritized Approach Milestones'!$F139,"")</f>
        <v/>
      </c>
      <c r="R139" s="65" t="str">
        <f>IF('Prioritized Approach Milestones'!$B139=3,'Prioritized Approach Milestones'!$F139,"")</f>
        <v/>
      </c>
      <c r="S139" s="65">
        <f>IF('Prioritized Approach Milestones'!$B139=4,'Prioritized Approach Milestones'!$F139,"")</f>
        <v>0</v>
      </c>
      <c r="T139" s="65" t="str">
        <f>IF('Prioritized Approach Milestones'!$B139=5,'Prioritized Approach Milestones'!$F139,"")</f>
        <v/>
      </c>
      <c r="U139" s="66" t="str">
        <f>IF('Prioritized Approach Milestones'!$B139=6,'Prioritized Approach Milestones'!$F139,"")</f>
        <v/>
      </c>
      <c r="V139" s="67" t="str">
        <f>IF(AND('Prioritized Approach Milestones'!C139="Yes",'Prioritized Approach Milestones'!F139=""),"CORRECT",IF('Prioritized Approach Milestones'!C139="No","CORRECT",IF('Prioritized Approach Milestones'!B139=1,"ERROR 1","N/A")))</f>
        <v>N/A</v>
      </c>
      <c r="W139" s="67" t="str">
        <f>IF(AND('Prioritized Approach Milestones'!C139="Yes",'Prioritized Approach Milestones'!F139=""),"CORRECT",IF('Prioritized Approach Milestones'!C139="No","CORRECT",IF('Prioritized Approach Milestones'!B139=2,"ERROR 1","N/A")))</f>
        <v>N/A</v>
      </c>
      <c r="X139" s="67" t="str">
        <f>IF(AND('Prioritized Approach Milestones'!C139="Yes",'Prioritized Approach Milestones'!F139=""),"CORRECT",IF('Prioritized Approach Milestones'!C139="No","CORRECT",IF('Prioritized Approach Milestones'!B139=3,"ERROR 1","N/A")))</f>
        <v>N/A</v>
      </c>
      <c r="Y139" s="67" t="str">
        <f>IF(AND('Prioritized Approach Milestones'!C139="Yes",'Prioritized Approach Milestones'!F139=""),"CORRECT",IF('Prioritized Approach Milestones'!C139="No","CORRECT",IF('Prioritized Approach Milestones'!B139=4,"ERROR 1","N/A")))</f>
        <v>ERROR 1</v>
      </c>
      <c r="Z139" s="67" t="str">
        <f>IF(AND('Prioritized Approach Milestones'!C139="Yes",'Prioritized Approach Milestones'!F139=""),"CORRECT",IF('Prioritized Approach Milestones'!C139="No","CORRECT",IF('Prioritized Approach Milestones'!B139=5,"ERROR 1","N/A")))</f>
        <v>N/A</v>
      </c>
      <c r="AA139" s="67" t="str">
        <f>IF(AND('Prioritized Approach Milestones'!C139="Yes",'Prioritized Approach Milestones'!F139=""),"CORRECT",IF('Prioritized Approach Milestones'!C139="No","CORRECT",IF('Prioritized Approach Milestones'!B139=6,"ERROR 1","N/A")))</f>
        <v>N/A</v>
      </c>
      <c r="AB139" s="59" t="str">
        <f>IF(AND('Prioritized Approach Milestones'!C139="No",'Prioritized Approach Milestones'!F139=""),IF('Prioritized Approach Milestones'!B139=1,"ERROR 2","N/A"),"CORRECT")</f>
        <v>CORRECT</v>
      </c>
      <c r="AC139" s="59" t="str">
        <f>IF(AND('Prioritized Approach Milestones'!C139="No",'Prioritized Approach Milestones'!F139=""),IF('Prioritized Approach Milestones'!B139=2,"ERROR 2","N/A"),"CORRECT")</f>
        <v>CORRECT</v>
      </c>
      <c r="AD139" s="59" t="str">
        <f>IF(AND('Prioritized Approach Milestones'!C139="No",'Prioritized Approach Milestones'!F139=""),IF('Prioritized Approach Milestones'!B139=3,"ERROR 2","N/A"),"CORRECT")</f>
        <v>CORRECT</v>
      </c>
      <c r="AE139" s="59" t="str">
        <f>IF(AND('Prioritized Approach Milestones'!C139="No",'Prioritized Approach Milestones'!F139=""),IF('Prioritized Approach Milestones'!B139=4,"ERROR 2","N/A"),"CORRECT")</f>
        <v>CORRECT</v>
      </c>
      <c r="AF139" s="59" t="str">
        <f>IF(AND('Prioritized Approach Milestones'!C139="No",'Prioritized Approach Milestones'!F139=""),IF('Prioritized Approach Milestones'!B139=5,"ERROR 2","N/A"),"CORRECT")</f>
        <v>CORRECT</v>
      </c>
      <c r="AG139" s="68" t="str">
        <f>IF(AND('Prioritized Approach Milestones'!C139="No",'Prioritized Approach Milestones'!F139=""),IF('Prioritized Approach Milestones'!B139=6,"ERROR 2","N/A"),"CORRECT")</f>
        <v>CORRECT</v>
      </c>
    </row>
    <row r="140" spans="1:33">
      <c r="A140" s="74">
        <f>COUNTIFS('Prioritized Approach Milestones'!B140,"1",'Prioritized Approach Milestones'!C140,"yes")</f>
        <v>0</v>
      </c>
      <c r="B140" s="79">
        <f>COUNTIFS('Prioritized Approach Milestones'!B140,"2",'Prioritized Approach Milestones'!C140,"yes")</f>
        <v>0</v>
      </c>
      <c r="C140" s="75">
        <f>COUNTIFS('Prioritized Approach Milestones'!B140,"3",'Prioritized Approach Milestones'!C140,"yes")</f>
        <v>0</v>
      </c>
      <c r="D140" s="76">
        <f>COUNTIFS('Prioritized Approach Milestones'!B140,"4",'Prioritized Approach Milestones'!C140,"yes")</f>
        <v>0</v>
      </c>
      <c r="E140" s="77">
        <f>COUNTIFS('Prioritized Approach Milestones'!B140,"5",'Prioritized Approach Milestones'!C140,"yes")</f>
        <v>0</v>
      </c>
      <c r="F140" s="78">
        <f>COUNTIFS('Prioritized Approach Milestones'!B140,"6",'Prioritized Approach Milestones'!C140,"yes")</f>
        <v>0</v>
      </c>
      <c r="G140" s="234">
        <f t="shared" si="6"/>
        <v>0</v>
      </c>
      <c r="H140" s="145">
        <f>COUNTIFS('Prioritized Approach Milestones'!B140,"1",'Prioritized Approach Milestones'!C140,"N/A")</f>
        <v>0</v>
      </c>
      <c r="I140" s="145">
        <f>COUNTIFS('Prioritized Approach Milestones'!B140,"2",'Prioritized Approach Milestones'!C140,"N/A")</f>
        <v>0</v>
      </c>
      <c r="J140" s="145">
        <f>COUNTIFS('Prioritized Approach Milestones'!B140,"3",'Prioritized Approach Milestones'!C140,"N/A")</f>
        <v>0</v>
      </c>
      <c r="K140" s="145">
        <f>COUNTIFS('Prioritized Approach Milestones'!B140,"4",'Prioritized Approach Milestones'!C140,"N/A")</f>
        <v>0</v>
      </c>
      <c r="L140" s="145">
        <f>COUNTIFS('Prioritized Approach Milestones'!B140,"5",'Prioritized Approach Milestones'!C140,"N/A")</f>
        <v>0</v>
      </c>
      <c r="M140" s="145">
        <f>COUNTIFS('Prioritized Approach Milestones'!B140,"6",'Prioritized Approach Milestones'!C140,"N/A")</f>
        <v>0</v>
      </c>
      <c r="N140">
        <f t="shared" si="7"/>
        <v>0</v>
      </c>
      <c r="O140" s="238"/>
      <c r="P140" s="65" t="str">
        <f>IF('Prioritized Approach Milestones'!$B140=1,'Prioritized Approach Milestones'!$F140,"")</f>
        <v/>
      </c>
      <c r="Q140" s="65">
        <f>IF('Prioritized Approach Milestones'!$B140=2,'Prioritized Approach Milestones'!$F140,"")</f>
        <v>0</v>
      </c>
      <c r="R140" s="65" t="str">
        <f>IF('Prioritized Approach Milestones'!$B140=3,'Prioritized Approach Milestones'!$F140,"")</f>
        <v/>
      </c>
      <c r="S140" s="65" t="str">
        <f>IF('Prioritized Approach Milestones'!$B140=4,'Prioritized Approach Milestones'!$F140,"")</f>
        <v/>
      </c>
      <c r="T140" s="65" t="str">
        <f>IF('Prioritized Approach Milestones'!$B140=5,'Prioritized Approach Milestones'!$F140,"")</f>
        <v/>
      </c>
      <c r="U140" s="66" t="str">
        <f>IF('Prioritized Approach Milestones'!$B140=6,'Prioritized Approach Milestones'!$F140,"")</f>
        <v/>
      </c>
      <c r="V140" s="67" t="str">
        <f>IF(AND('Prioritized Approach Milestones'!C140="Yes",'Prioritized Approach Milestones'!F140=""),"CORRECT",IF('Prioritized Approach Milestones'!C140="No","CORRECT",IF('Prioritized Approach Milestones'!B140=1,"ERROR 1","N/A")))</f>
        <v>N/A</v>
      </c>
      <c r="W140" s="67" t="str">
        <f>IF(AND('Prioritized Approach Milestones'!C140="Yes",'Prioritized Approach Milestones'!F140=""),"CORRECT",IF('Prioritized Approach Milestones'!C140="No","CORRECT",IF('Prioritized Approach Milestones'!B140=2,"ERROR 1","N/A")))</f>
        <v>ERROR 1</v>
      </c>
      <c r="X140" s="67" t="str">
        <f>IF(AND('Prioritized Approach Milestones'!C140="Yes",'Prioritized Approach Milestones'!F140=""),"CORRECT",IF('Prioritized Approach Milestones'!C140="No","CORRECT",IF('Prioritized Approach Milestones'!B140=3,"ERROR 1","N/A")))</f>
        <v>N/A</v>
      </c>
      <c r="Y140" s="67" t="str">
        <f>IF(AND('Prioritized Approach Milestones'!C140="Yes",'Prioritized Approach Milestones'!F140=""),"CORRECT",IF('Prioritized Approach Milestones'!C140="No","CORRECT",IF('Prioritized Approach Milestones'!B140=4,"ERROR 1","N/A")))</f>
        <v>N/A</v>
      </c>
      <c r="Z140" s="67" t="str">
        <f>IF(AND('Prioritized Approach Milestones'!C140="Yes",'Prioritized Approach Milestones'!F140=""),"CORRECT",IF('Prioritized Approach Milestones'!C140="No","CORRECT",IF('Prioritized Approach Milestones'!B140=5,"ERROR 1","N/A")))</f>
        <v>N/A</v>
      </c>
      <c r="AA140" s="67" t="str">
        <f>IF(AND('Prioritized Approach Milestones'!C140="Yes",'Prioritized Approach Milestones'!F140=""),"CORRECT",IF('Prioritized Approach Milestones'!C140="No","CORRECT",IF('Prioritized Approach Milestones'!B140=6,"ERROR 1","N/A")))</f>
        <v>N/A</v>
      </c>
      <c r="AB140" s="59" t="str">
        <f>IF(AND('Prioritized Approach Milestones'!C140="No",'Prioritized Approach Milestones'!F140=""),IF('Prioritized Approach Milestones'!B140=1,"ERROR 2","N/A"),"CORRECT")</f>
        <v>CORRECT</v>
      </c>
      <c r="AC140" s="59" t="str">
        <f>IF(AND('Prioritized Approach Milestones'!C140="No",'Prioritized Approach Milestones'!F140=""),IF('Prioritized Approach Milestones'!B140=2,"ERROR 2","N/A"),"CORRECT")</f>
        <v>CORRECT</v>
      </c>
      <c r="AD140" s="59" t="str">
        <f>IF(AND('Prioritized Approach Milestones'!C140="No",'Prioritized Approach Milestones'!F140=""),IF('Prioritized Approach Milestones'!B140=3,"ERROR 2","N/A"),"CORRECT")</f>
        <v>CORRECT</v>
      </c>
      <c r="AE140" s="59" t="str">
        <f>IF(AND('Prioritized Approach Milestones'!C140="No",'Prioritized Approach Milestones'!F140=""),IF('Prioritized Approach Milestones'!B140=4,"ERROR 2","N/A"),"CORRECT")</f>
        <v>CORRECT</v>
      </c>
      <c r="AF140" s="59" t="str">
        <f>IF(AND('Prioritized Approach Milestones'!C140="No",'Prioritized Approach Milestones'!F140=""),IF('Prioritized Approach Milestones'!B140=5,"ERROR 2","N/A"),"CORRECT")</f>
        <v>CORRECT</v>
      </c>
      <c r="AG140" s="68" t="str">
        <f>IF(AND('Prioritized Approach Milestones'!C140="No",'Prioritized Approach Milestones'!F140=""),IF('Prioritized Approach Milestones'!B140=6,"ERROR 2","N/A"),"CORRECT")</f>
        <v>CORRECT</v>
      </c>
    </row>
    <row r="141" spans="1:33">
      <c r="A141" s="74">
        <f>COUNTIFS('Prioritized Approach Milestones'!B141,"1",'Prioritized Approach Milestones'!C141,"yes")</f>
        <v>0</v>
      </c>
      <c r="B141" s="79">
        <f>COUNTIFS('Prioritized Approach Milestones'!B141,"2",'Prioritized Approach Milestones'!C141,"yes")</f>
        <v>0</v>
      </c>
      <c r="C141" s="75">
        <f>COUNTIFS('Prioritized Approach Milestones'!B141,"3",'Prioritized Approach Milestones'!C141,"yes")</f>
        <v>0</v>
      </c>
      <c r="D141" s="76">
        <f>COUNTIFS('Prioritized Approach Milestones'!B141,"4",'Prioritized Approach Milestones'!C141,"yes")</f>
        <v>0</v>
      </c>
      <c r="E141" s="77">
        <f>COUNTIFS('Prioritized Approach Milestones'!B141,"5",'Prioritized Approach Milestones'!C141,"yes")</f>
        <v>0</v>
      </c>
      <c r="F141" s="78">
        <f>COUNTIFS('Prioritized Approach Milestones'!B141,"6",'Prioritized Approach Milestones'!C141,"yes")</f>
        <v>0</v>
      </c>
      <c r="G141" s="234">
        <f t="shared" si="6"/>
        <v>0</v>
      </c>
      <c r="H141" s="145">
        <f>COUNTIFS('Prioritized Approach Milestones'!B141,"1",'Prioritized Approach Milestones'!C141,"N/A")</f>
        <v>0</v>
      </c>
      <c r="I141" s="145">
        <f>COUNTIFS('Prioritized Approach Milestones'!B141,"2",'Prioritized Approach Milestones'!C141,"N/A")</f>
        <v>0</v>
      </c>
      <c r="J141" s="145">
        <f>COUNTIFS('Prioritized Approach Milestones'!B141,"3",'Prioritized Approach Milestones'!C141,"N/A")</f>
        <v>0</v>
      </c>
      <c r="K141" s="145">
        <f>COUNTIFS('Prioritized Approach Milestones'!B141,"4",'Prioritized Approach Milestones'!C141,"N/A")</f>
        <v>0</v>
      </c>
      <c r="L141" s="145">
        <f>COUNTIFS('Prioritized Approach Milestones'!B141,"5",'Prioritized Approach Milestones'!C141,"N/A")</f>
        <v>0</v>
      </c>
      <c r="M141" s="145">
        <f>COUNTIFS('Prioritized Approach Milestones'!B141,"6",'Prioritized Approach Milestones'!C141,"N/A")</f>
        <v>0</v>
      </c>
      <c r="N141">
        <f t="shared" si="7"/>
        <v>0</v>
      </c>
      <c r="O141" s="238"/>
      <c r="P141" s="65" t="str">
        <f>IF('Prioritized Approach Milestones'!$B141=1,'Prioritized Approach Milestones'!$F141,"")</f>
        <v/>
      </c>
      <c r="Q141" s="65" t="str">
        <f>IF('Prioritized Approach Milestones'!$B141=2,'Prioritized Approach Milestones'!$F141,"")</f>
        <v/>
      </c>
      <c r="R141" s="65" t="str">
        <f>IF('Prioritized Approach Milestones'!$B141=3,'Prioritized Approach Milestones'!$F141,"")</f>
        <v/>
      </c>
      <c r="S141" s="65">
        <f>IF('Prioritized Approach Milestones'!$B141=4,'Prioritized Approach Milestones'!$F141,"")</f>
        <v>0</v>
      </c>
      <c r="T141" s="65" t="str">
        <f>IF('Prioritized Approach Milestones'!$B141=5,'Prioritized Approach Milestones'!$F141,"")</f>
        <v/>
      </c>
      <c r="U141" s="66" t="str">
        <f>IF('Prioritized Approach Milestones'!$B141=6,'Prioritized Approach Milestones'!$F141,"")</f>
        <v/>
      </c>
      <c r="V141" s="67" t="str">
        <f>IF(AND('Prioritized Approach Milestones'!C141="Yes",'Prioritized Approach Milestones'!F141=""),"CORRECT",IF('Prioritized Approach Milestones'!C141="No","CORRECT",IF('Prioritized Approach Milestones'!B141=1,"ERROR 1","N/A")))</f>
        <v>N/A</v>
      </c>
      <c r="W141" s="67" t="str">
        <f>IF(AND('Prioritized Approach Milestones'!C141="Yes",'Prioritized Approach Milestones'!F141=""),"CORRECT",IF('Prioritized Approach Milestones'!C141="No","CORRECT",IF('Prioritized Approach Milestones'!B141=2,"ERROR 1","N/A")))</f>
        <v>N/A</v>
      </c>
      <c r="X141" s="67" t="str">
        <f>IF(AND('Prioritized Approach Milestones'!C141="Yes",'Prioritized Approach Milestones'!F141=""),"CORRECT",IF('Prioritized Approach Milestones'!C141="No","CORRECT",IF('Prioritized Approach Milestones'!B141=3,"ERROR 1","N/A")))</f>
        <v>N/A</v>
      </c>
      <c r="Y141" s="67" t="str">
        <f>IF(AND('Prioritized Approach Milestones'!C141="Yes",'Prioritized Approach Milestones'!F141=""),"CORRECT",IF('Prioritized Approach Milestones'!C141="No","CORRECT",IF('Prioritized Approach Milestones'!B141=4,"ERROR 1","N/A")))</f>
        <v>ERROR 1</v>
      </c>
      <c r="Z141" s="67" t="str">
        <f>IF(AND('Prioritized Approach Milestones'!C141="Yes",'Prioritized Approach Milestones'!F141=""),"CORRECT",IF('Prioritized Approach Milestones'!C141="No","CORRECT",IF('Prioritized Approach Milestones'!B141=5,"ERROR 1","N/A")))</f>
        <v>N/A</v>
      </c>
      <c r="AA141" s="67" t="str">
        <f>IF(AND('Prioritized Approach Milestones'!C141="Yes",'Prioritized Approach Milestones'!F141=""),"CORRECT",IF('Prioritized Approach Milestones'!C141="No","CORRECT",IF('Prioritized Approach Milestones'!B141=6,"ERROR 1","N/A")))</f>
        <v>N/A</v>
      </c>
      <c r="AB141" s="59" t="str">
        <f>IF(AND('Prioritized Approach Milestones'!C141="No",'Prioritized Approach Milestones'!F141=""),IF('Prioritized Approach Milestones'!B141=1,"ERROR 2","N/A"),"CORRECT")</f>
        <v>CORRECT</v>
      </c>
      <c r="AC141" s="59" t="str">
        <f>IF(AND('Prioritized Approach Milestones'!C141="No",'Prioritized Approach Milestones'!F141=""),IF('Prioritized Approach Milestones'!B141=2,"ERROR 2","N/A"),"CORRECT")</f>
        <v>CORRECT</v>
      </c>
      <c r="AD141" s="59" t="str">
        <f>IF(AND('Prioritized Approach Milestones'!C141="No",'Prioritized Approach Milestones'!F141=""),IF('Prioritized Approach Milestones'!B141=3,"ERROR 2","N/A"),"CORRECT")</f>
        <v>CORRECT</v>
      </c>
      <c r="AE141" s="59" t="str">
        <f>IF(AND('Prioritized Approach Milestones'!C141="No",'Prioritized Approach Milestones'!F141=""),IF('Prioritized Approach Milestones'!B141=4,"ERROR 2","N/A"),"CORRECT")</f>
        <v>CORRECT</v>
      </c>
      <c r="AF141" s="59" t="str">
        <f>IF(AND('Prioritized Approach Milestones'!C141="No",'Prioritized Approach Milestones'!F141=""),IF('Prioritized Approach Milestones'!B141=5,"ERROR 2","N/A"),"CORRECT")</f>
        <v>CORRECT</v>
      </c>
      <c r="AG141" s="68" t="str">
        <f>IF(AND('Prioritized Approach Milestones'!C141="No",'Prioritized Approach Milestones'!F141=""),IF('Prioritized Approach Milestones'!B141=6,"ERROR 2","N/A"),"CORRECT")</f>
        <v>CORRECT</v>
      </c>
    </row>
    <row r="142" spans="1:33">
      <c r="A142" s="74">
        <f>COUNTIFS('Prioritized Approach Milestones'!B142,"1",'Prioritized Approach Milestones'!C142,"yes")</f>
        <v>0</v>
      </c>
      <c r="B142" s="79">
        <f>COUNTIFS('Prioritized Approach Milestones'!B142,"2",'Prioritized Approach Milestones'!C142,"yes")</f>
        <v>0</v>
      </c>
      <c r="C142" s="75">
        <f>COUNTIFS('Prioritized Approach Milestones'!B142,"3",'Prioritized Approach Milestones'!C142,"yes")</f>
        <v>0</v>
      </c>
      <c r="D142" s="76">
        <f>COUNTIFS('Prioritized Approach Milestones'!B142,"4",'Prioritized Approach Milestones'!C142,"yes")</f>
        <v>0</v>
      </c>
      <c r="E142" s="77">
        <f>COUNTIFS('Prioritized Approach Milestones'!B142,"5",'Prioritized Approach Milestones'!C142,"yes")</f>
        <v>0</v>
      </c>
      <c r="F142" s="78">
        <f>COUNTIFS('Prioritized Approach Milestones'!B142,"6",'Prioritized Approach Milestones'!C142,"yes")</f>
        <v>0</v>
      </c>
      <c r="G142" s="234">
        <f t="shared" si="6"/>
        <v>0</v>
      </c>
      <c r="H142" s="145">
        <f>COUNTIFS('Prioritized Approach Milestones'!B142,"1",'Prioritized Approach Milestones'!C142,"N/A")</f>
        <v>0</v>
      </c>
      <c r="I142" s="145">
        <f>COUNTIFS('Prioritized Approach Milestones'!B142,"2",'Prioritized Approach Milestones'!C142,"N/A")</f>
        <v>0</v>
      </c>
      <c r="J142" s="145">
        <f>COUNTIFS('Prioritized Approach Milestones'!B142,"3",'Prioritized Approach Milestones'!C142,"N/A")</f>
        <v>0</v>
      </c>
      <c r="K142" s="145">
        <f>COUNTIFS('Prioritized Approach Milestones'!B142,"4",'Prioritized Approach Milestones'!C142,"N/A")</f>
        <v>0</v>
      </c>
      <c r="L142" s="145">
        <f>COUNTIFS('Prioritized Approach Milestones'!B142,"5",'Prioritized Approach Milestones'!C142,"N/A")</f>
        <v>0</v>
      </c>
      <c r="M142" s="145">
        <f>COUNTIFS('Prioritized Approach Milestones'!B142,"6",'Prioritized Approach Milestones'!C142,"N/A")</f>
        <v>0</v>
      </c>
      <c r="N142">
        <f t="shared" si="7"/>
        <v>0</v>
      </c>
      <c r="O142" s="238"/>
      <c r="P142" s="65" t="str">
        <f>IF('Prioritized Approach Milestones'!$B142=1,'Prioritized Approach Milestones'!$F142,"")</f>
        <v/>
      </c>
      <c r="Q142" s="65" t="str">
        <f>IF('Prioritized Approach Milestones'!$B142=2,'Prioritized Approach Milestones'!$F142,"")</f>
        <v/>
      </c>
      <c r="R142" s="65" t="str">
        <f>IF('Prioritized Approach Milestones'!$B142=3,'Prioritized Approach Milestones'!$F142,"")</f>
        <v/>
      </c>
      <c r="S142" s="65">
        <f>IF('Prioritized Approach Milestones'!$B142=4,'Prioritized Approach Milestones'!$F142,"")</f>
        <v>0</v>
      </c>
      <c r="T142" s="65" t="str">
        <f>IF('Prioritized Approach Milestones'!$B142=5,'Prioritized Approach Milestones'!$F142,"")</f>
        <v/>
      </c>
      <c r="U142" s="66" t="str">
        <f>IF('Prioritized Approach Milestones'!$B142=6,'Prioritized Approach Milestones'!$F142,"")</f>
        <v/>
      </c>
      <c r="V142" s="67" t="str">
        <f>IF(AND('Prioritized Approach Milestones'!C142="Yes",'Prioritized Approach Milestones'!F142=""),"CORRECT",IF('Prioritized Approach Milestones'!C142="No","CORRECT",IF('Prioritized Approach Milestones'!B142=1,"ERROR 1","N/A")))</f>
        <v>N/A</v>
      </c>
      <c r="W142" s="67" t="str">
        <f>IF(AND('Prioritized Approach Milestones'!C142="Yes",'Prioritized Approach Milestones'!F142=""),"CORRECT",IF('Prioritized Approach Milestones'!C142="No","CORRECT",IF('Prioritized Approach Milestones'!B142=2,"ERROR 1","N/A")))</f>
        <v>N/A</v>
      </c>
      <c r="X142" s="67" t="str">
        <f>IF(AND('Prioritized Approach Milestones'!C142="Yes",'Prioritized Approach Milestones'!F142=""),"CORRECT",IF('Prioritized Approach Milestones'!C142="No","CORRECT",IF('Prioritized Approach Milestones'!B142=3,"ERROR 1","N/A")))</f>
        <v>N/A</v>
      </c>
      <c r="Y142" s="67" t="str">
        <f>IF(AND('Prioritized Approach Milestones'!C142="Yes",'Prioritized Approach Milestones'!F142=""),"CORRECT",IF('Prioritized Approach Milestones'!C142="No","CORRECT",IF('Prioritized Approach Milestones'!B142=4,"ERROR 1","N/A")))</f>
        <v>ERROR 1</v>
      </c>
      <c r="Z142" s="67" t="str">
        <f>IF(AND('Prioritized Approach Milestones'!C142="Yes",'Prioritized Approach Milestones'!F142=""),"CORRECT",IF('Prioritized Approach Milestones'!C142="No","CORRECT",IF('Prioritized Approach Milestones'!B142=5,"ERROR 1","N/A")))</f>
        <v>N/A</v>
      </c>
      <c r="AA142" s="67" t="str">
        <f>IF(AND('Prioritized Approach Milestones'!C142="Yes",'Prioritized Approach Milestones'!F142=""),"CORRECT",IF('Prioritized Approach Milestones'!C142="No","CORRECT",IF('Prioritized Approach Milestones'!B142=6,"ERROR 1","N/A")))</f>
        <v>N/A</v>
      </c>
      <c r="AB142" s="59" t="str">
        <f>IF(AND('Prioritized Approach Milestones'!C142="No",'Prioritized Approach Milestones'!F142=""),IF('Prioritized Approach Milestones'!B142=1,"ERROR 2","N/A"),"CORRECT")</f>
        <v>CORRECT</v>
      </c>
      <c r="AC142" s="59" t="str">
        <f>IF(AND('Prioritized Approach Milestones'!C142="No",'Prioritized Approach Milestones'!F142=""),IF('Prioritized Approach Milestones'!B142=2,"ERROR 2","N/A"),"CORRECT")</f>
        <v>CORRECT</v>
      </c>
      <c r="AD142" s="59" t="str">
        <f>IF(AND('Prioritized Approach Milestones'!C142="No",'Prioritized Approach Milestones'!F142=""),IF('Prioritized Approach Milestones'!B142=3,"ERROR 2","N/A"),"CORRECT")</f>
        <v>CORRECT</v>
      </c>
      <c r="AE142" s="59" t="str">
        <f>IF(AND('Prioritized Approach Milestones'!C142="No",'Prioritized Approach Milestones'!F142=""),IF('Prioritized Approach Milestones'!B142=4,"ERROR 2","N/A"),"CORRECT")</f>
        <v>CORRECT</v>
      </c>
      <c r="AF142" s="59" t="str">
        <f>IF(AND('Prioritized Approach Milestones'!C142="No",'Prioritized Approach Milestones'!F142=""),IF('Prioritized Approach Milestones'!B142=5,"ERROR 2","N/A"),"CORRECT")</f>
        <v>CORRECT</v>
      </c>
      <c r="AG142" s="68" t="str">
        <f>IF(AND('Prioritized Approach Milestones'!C142="No",'Prioritized Approach Milestones'!F142=""),IF('Prioritized Approach Milestones'!B142=6,"ERROR 2","N/A"),"CORRECT")</f>
        <v>CORRECT</v>
      </c>
    </row>
    <row r="143" spans="1:33">
      <c r="A143" s="74">
        <f>COUNTIFS('Prioritized Approach Milestones'!B143,"1",'Prioritized Approach Milestones'!C143,"yes")</f>
        <v>0</v>
      </c>
      <c r="B143" s="79">
        <f>COUNTIFS('Prioritized Approach Milestones'!B143,"2",'Prioritized Approach Milestones'!C143,"yes")</f>
        <v>0</v>
      </c>
      <c r="C143" s="75">
        <f>COUNTIFS('Prioritized Approach Milestones'!B143,"3",'Prioritized Approach Milestones'!C143,"yes")</f>
        <v>0</v>
      </c>
      <c r="D143" s="76">
        <f>COUNTIFS('Prioritized Approach Milestones'!B143,"4",'Prioritized Approach Milestones'!C143,"yes")</f>
        <v>0</v>
      </c>
      <c r="E143" s="77">
        <f>COUNTIFS('Prioritized Approach Milestones'!B143,"5",'Prioritized Approach Milestones'!C143,"yes")</f>
        <v>0</v>
      </c>
      <c r="F143" s="78">
        <f>COUNTIFS('Prioritized Approach Milestones'!B143,"6",'Prioritized Approach Milestones'!C143,"yes")</f>
        <v>0</v>
      </c>
      <c r="G143" s="234">
        <f t="shared" si="6"/>
        <v>0</v>
      </c>
      <c r="H143" s="145">
        <f>COUNTIFS('Prioritized Approach Milestones'!B143,"1",'Prioritized Approach Milestones'!C143,"N/A")</f>
        <v>0</v>
      </c>
      <c r="I143" s="145">
        <f>COUNTIFS('Prioritized Approach Milestones'!B143,"2",'Prioritized Approach Milestones'!C143,"N/A")</f>
        <v>0</v>
      </c>
      <c r="J143" s="145">
        <f>COUNTIFS('Prioritized Approach Milestones'!B143,"3",'Prioritized Approach Milestones'!C143,"N/A")</f>
        <v>0</v>
      </c>
      <c r="K143" s="145">
        <f>COUNTIFS('Prioritized Approach Milestones'!B143,"4",'Prioritized Approach Milestones'!C143,"N/A")</f>
        <v>0</v>
      </c>
      <c r="L143" s="145">
        <f>COUNTIFS('Prioritized Approach Milestones'!B143,"5",'Prioritized Approach Milestones'!C143,"N/A")</f>
        <v>0</v>
      </c>
      <c r="M143" s="145">
        <f>COUNTIFS('Prioritized Approach Milestones'!B143,"6",'Prioritized Approach Milestones'!C143,"N/A")</f>
        <v>0</v>
      </c>
      <c r="N143">
        <f t="shared" si="7"/>
        <v>0</v>
      </c>
      <c r="O143" s="238"/>
      <c r="P143" s="65" t="str">
        <f>IF('Prioritized Approach Milestones'!$B143=1,'Prioritized Approach Milestones'!$F143,"")</f>
        <v/>
      </c>
      <c r="Q143" s="65" t="str">
        <f>IF('Prioritized Approach Milestones'!$B143=2,'Prioritized Approach Milestones'!$F143,"")</f>
        <v/>
      </c>
      <c r="R143" s="65" t="str">
        <f>IF('Prioritized Approach Milestones'!$B143=3,'Prioritized Approach Milestones'!$F143,"")</f>
        <v/>
      </c>
      <c r="S143" s="65">
        <f>IF('Prioritized Approach Milestones'!$B143=4,'Prioritized Approach Milestones'!$F143,"")</f>
        <v>0</v>
      </c>
      <c r="T143" s="65" t="str">
        <f>IF('Prioritized Approach Milestones'!$B143=5,'Prioritized Approach Milestones'!$F143,"")</f>
        <v/>
      </c>
      <c r="U143" s="66" t="str">
        <f>IF('Prioritized Approach Milestones'!$B143=6,'Prioritized Approach Milestones'!$F143,"")</f>
        <v/>
      </c>
      <c r="V143" s="67" t="str">
        <f>IF(AND('Prioritized Approach Milestones'!C143="Yes",'Prioritized Approach Milestones'!F143=""),"CORRECT",IF('Prioritized Approach Milestones'!C143="No","CORRECT",IF('Prioritized Approach Milestones'!B143=1,"ERROR 1","N/A")))</f>
        <v>N/A</v>
      </c>
      <c r="W143" s="67" t="str">
        <f>IF(AND('Prioritized Approach Milestones'!C143="Yes",'Prioritized Approach Milestones'!F143=""),"CORRECT",IF('Prioritized Approach Milestones'!C143="No","CORRECT",IF('Prioritized Approach Milestones'!B143=2,"ERROR 1","N/A")))</f>
        <v>N/A</v>
      </c>
      <c r="X143" s="67" t="str">
        <f>IF(AND('Prioritized Approach Milestones'!C143="Yes",'Prioritized Approach Milestones'!F143=""),"CORRECT",IF('Prioritized Approach Milestones'!C143="No","CORRECT",IF('Prioritized Approach Milestones'!B143=3,"ERROR 1","N/A")))</f>
        <v>N/A</v>
      </c>
      <c r="Y143" s="67" t="str">
        <f>IF(AND('Prioritized Approach Milestones'!C143="Yes",'Prioritized Approach Milestones'!F143=""),"CORRECT",IF('Prioritized Approach Milestones'!C143="No","CORRECT",IF('Prioritized Approach Milestones'!B143=4,"ERROR 1","N/A")))</f>
        <v>ERROR 1</v>
      </c>
      <c r="Z143" s="67" t="str">
        <f>IF(AND('Prioritized Approach Milestones'!C143="Yes",'Prioritized Approach Milestones'!F143=""),"CORRECT",IF('Prioritized Approach Milestones'!C143="No","CORRECT",IF('Prioritized Approach Milestones'!B143=5,"ERROR 1","N/A")))</f>
        <v>N/A</v>
      </c>
      <c r="AA143" s="67" t="str">
        <f>IF(AND('Prioritized Approach Milestones'!C143="Yes",'Prioritized Approach Milestones'!F143=""),"CORRECT",IF('Prioritized Approach Milestones'!C143="No","CORRECT",IF('Prioritized Approach Milestones'!B143=6,"ERROR 1","N/A")))</f>
        <v>N/A</v>
      </c>
      <c r="AB143" s="59" t="str">
        <f>IF(AND('Prioritized Approach Milestones'!C143="No",'Prioritized Approach Milestones'!F143=""),IF('Prioritized Approach Milestones'!B143=1,"ERROR 2","N/A"),"CORRECT")</f>
        <v>CORRECT</v>
      </c>
      <c r="AC143" s="59" t="str">
        <f>IF(AND('Prioritized Approach Milestones'!C143="No",'Prioritized Approach Milestones'!F143=""),IF('Prioritized Approach Milestones'!B143=2,"ERROR 2","N/A"),"CORRECT")</f>
        <v>CORRECT</v>
      </c>
      <c r="AD143" s="59" t="str">
        <f>IF(AND('Prioritized Approach Milestones'!C143="No",'Prioritized Approach Milestones'!F143=""),IF('Prioritized Approach Milestones'!B143=3,"ERROR 2","N/A"),"CORRECT")</f>
        <v>CORRECT</v>
      </c>
      <c r="AE143" s="59" t="str">
        <f>IF(AND('Prioritized Approach Milestones'!C143="No",'Prioritized Approach Milestones'!F143=""),IF('Prioritized Approach Milestones'!B143=4,"ERROR 2","N/A"),"CORRECT")</f>
        <v>CORRECT</v>
      </c>
      <c r="AF143" s="59" t="str">
        <f>IF(AND('Prioritized Approach Milestones'!C143="No",'Prioritized Approach Milestones'!F143=""),IF('Prioritized Approach Milestones'!B143=5,"ERROR 2","N/A"),"CORRECT")</f>
        <v>CORRECT</v>
      </c>
      <c r="AG143" s="68" t="str">
        <f>IF(AND('Prioritized Approach Milestones'!C143="No",'Prioritized Approach Milestones'!F143=""),IF('Prioritized Approach Milestones'!B143=6,"ERROR 2","N/A"),"CORRECT")</f>
        <v>CORRECT</v>
      </c>
    </row>
    <row r="144" spans="1:33">
      <c r="A144" s="74">
        <f>COUNTIFS('Prioritized Approach Milestones'!B144,"1",'Prioritized Approach Milestones'!C144,"yes")</f>
        <v>0</v>
      </c>
      <c r="B144" s="79">
        <f>COUNTIFS('Prioritized Approach Milestones'!B144,"2",'Prioritized Approach Milestones'!C144,"yes")</f>
        <v>0</v>
      </c>
      <c r="C144" s="75">
        <f>COUNTIFS('Prioritized Approach Milestones'!B144,"3",'Prioritized Approach Milestones'!C144,"yes")</f>
        <v>0</v>
      </c>
      <c r="D144" s="76">
        <f>COUNTIFS('Prioritized Approach Milestones'!B144,"4",'Prioritized Approach Milestones'!C144,"yes")</f>
        <v>0</v>
      </c>
      <c r="E144" s="77">
        <f>COUNTIFS('Prioritized Approach Milestones'!B144,"5",'Prioritized Approach Milestones'!C144,"yes")</f>
        <v>0</v>
      </c>
      <c r="F144" s="78">
        <f>COUNTIFS('Prioritized Approach Milestones'!B144,"6",'Prioritized Approach Milestones'!C144,"yes")</f>
        <v>0</v>
      </c>
      <c r="G144" s="234">
        <f t="shared" si="6"/>
        <v>0</v>
      </c>
      <c r="H144" s="145">
        <f>COUNTIFS('Prioritized Approach Milestones'!B144,"1",'Prioritized Approach Milestones'!C144,"N/A")</f>
        <v>0</v>
      </c>
      <c r="I144" s="145">
        <f>COUNTIFS('Prioritized Approach Milestones'!B144,"2",'Prioritized Approach Milestones'!C144,"N/A")</f>
        <v>0</v>
      </c>
      <c r="J144" s="145">
        <f>COUNTIFS('Prioritized Approach Milestones'!B144,"3",'Prioritized Approach Milestones'!C144,"N/A")</f>
        <v>0</v>
      </c>
      <c r="K144" s="145">
        <f>COUNTIFS('Prioritized Approach Milestones'!B144,"4",'Prioritized Approach Milestones'!C144,"N/A")</f>
        <v>0</v>
      </c>
      <c r="L144" s="145">
        <f>COUNTIFS('Prioritized Approach Milestones'!B144,"5",'Prioritized Approach Milestones'!C144,"N/A")</f>
        <v>0</v>
      </c>
      <c r="M144" s="145">
        <f>COUNTIFS('Prioritized Approach Milestones'!B144,"6",'Prioritized Approach Milestones'!C144,"N/A")</f>
        <v>0</v>
      </c>
      <c r="N144">
        <f t="shared" si="7"/>
        <v>0</v>
      </c>
      <c r="O144" s="238"/>
      <c r="P144" s="65" t="str">
        <f>IF('Prioritized Approach Milestones'!$B144=1,'Prioritized Approach Milestones'!$F144,"")</f>
        <v/>
      </c>
      <c r="Q144" s="65" t="str">
        <f>IF('Prioritized Approach Milestones'!$B144=2,'Prioritized Approach Milestones'!$F144,"")</f>
        <v/>
      </c>
      <c r="R144" s="65" t="str">
        <f>IF('Prioritized Approach Milestones'!$B144=3,'Prioritized Approach Milestones'!$F144,"")</f>
        <v/>
      </c>
      <c r="S144" s="65" t="str">
        <f>IF('Prioritized Approach Milestones'!$B144=4,'Prioritized Approach Milestones'!$F144,"")</f>
        <v/>
      </c>
      <c r="T144" s="65" t="str">
        <f>IF('Prioritized Approach Milestones'!$B144=5,'Prioritized Approach Milestones'!$F144,"")</f>
        <v/>
      </c>
      <c r="U144" s="66" t="str">
        <f>IF('Prioritized Approach Milestones'!$B144=6,'Prioritized Approach Milestones'!$F144,"")</f>
        <v/>
      </c>
      <c r="V144" s="67" t="str">
        <f>IF(AND('Prioritized Approach Milestones'!C144="Yes",'Prioritized Approach Milestones'!F144=""),"CORRECT",IF('Prioritized Approach Milestones'!C144="No","CORRECT",IF('Prioritized Approach Milestones'!B144=1,"ERROR 1","N/A")))</f>
        <v>N/A</v>
      </c>
      <c r="W144" s="67" t="str">
        <f>IF(AND('Prioritized Approach Milestones'!C144="Yes",'Prioritized Approach Milestones'!F144=""),"CORRECT",IF('Prioritized Approach Milestones'!C144="No","CORRECT",IF('Prioritized Approach Milestones'!B144=2,"ERROR 1","N/A")))</f>
        <v>N/A</v>
      </c>
      <c r="X144" s="67" t="str">
        <f>IF(AND('Prioritized Approach Milestones'!C144="Yes",'Prioritized Approach Milestones'!F144=""),"CORRECT",IF('Prioritized Approach Milestones'!C144="No","CORRECT",IF('Prioritized Approach Milestones'!B144=3,"ERROR 1","N/A")))</f>
        <v>N/A</v>
      </c>
      <c r="Y144" s="67" t="str">
        <f>IF(AND('Prioritized Approach Milestones'!C144="Yes",'Prioritized Approach Milestones'!F144=""),"CORRECT",IF('Prioritized Approach Milestones'!C144="No","CORRECT",IF('Prioritized Approach Milestones'!B144=4,"ERROR 1","N/A")))</f>
        <v>N/A</v>
      </c>
      <c r="Z144" s="67" t="str">
        <f>IF(AND('Prioritized Approach Milestones'!C144="Yes",'Prioritized Approach Milestones'!F144=""),"CORRECT",IF('Prioritized Approach Milestones'!C144="No","CORRECT",IF('Prioritized Approach Milestones'!B144=5,"ERROR 1","N/A")))</f>
        <v>N/A</v>
      </c>
      <c r="AA144" s="67" t="str">
        <f>IF(AND('Prioritized Approach Milestones'!C144="Yes",'Prioritized Approach Milestones'!F144=""),"CORRECT",IF('Prioritized Approach Milestones'!C144="No","CORRECT",IF('Prioritized Approach Milestones'!B144=6,"ERROR 1","N/A")))</f>
        <v>N/A</v>
      </c>
      <c r="AB144" s="59" t="str">
        <f>IF(AND('Prioritized Approach Milestones'!C144="No",'Prioritized Approach Milestones'!F144=""),IF('Prioritized Approach Milestones'!B144=1,"ERROR 2","N/A"),"CORRECT")</f>
        <v>CORRECT</v>
      </c>
      <c r="AC144" s="59" t="str">
        <f>IF(AND('Prioritized Approach Milestones'!C144="No",'Prioritized Approach Milestones'!F144=""),IF('Prioritized Approach Milestones'!B144=2,"ERROR 2","N/A"),"CORRECT")</f>
        <v>CORRECT</v>
      </c>
      <c r="AD144" s="59" t="str">
        <f>IF(AND('Prioritized Approach Milestones'!C144="No",'Prioritized Approach Milestones'!F144=""),IF('Prioritized Approach Milestones'!B144=3,"ERROR 2","N/A"),"CORRECT")</f>
        <v>CORRECT</v>
      </c>
      <c r="AE144" s="59" t="str">
        <f>IF(AND('Prioritized Approach Milestones'!C144="No",'Prioritized Approach Milestones'!F144=""),IF('Prioritized Approach Milestones'!B144=4,"ERROR 2","N/A"),"CORRECT")</f>
        <v>CORRECT</v>
      </c>
      <c r="AF144" s="59" t="str">
        <f>IF(AND('Prioritized Approach Milestones'!C144="No",'Prioritized Approach Milestones'!F144=""),IF('Prioritized Approach Milestones'!B144=5,"ERROR 2","N/A"),"CORRECT")</f>
        <v>CORRECT</v>
      </c>
      <c r="AG144" s="68" t="str">
        <f>IF(AND('Prioritized Approach Milestones'!C144="No",'Prioritized Approach Milestones'!F144=""),IF('Prioritized Approach Milestones'!B144=6,"ERROR 2","N/A"),"CORRECT")</f>
        <v>CORRECT</v>
      </c>
    </row>
    <row r="145" spans="1:33">
      <c r="A145" s="74">
        <f>COUNTIFS('Prioritized Approach Milestones'!B145,"1",'Prioritized Approach Milestones'!C145,"yes")</f>
        <v>0</v>
      </c>
      <c r="B145" s="79">
        <f>COUNTIFS('Prioritized Approach Milestones'!B145,"2",'Prioritized Approach Milestones'!C145,"yes")</f>
        <v>0</v>
      </c>
      <c r="C145" s="75">
        <f>COUNTIFS('Prioritized Approach Milestones'!B145,"3",'Prioritized Approach Milestones'!C145,"yes")</f>
        <v>0</v>
      </c>
      <c r="D145" s="76">
        <f>COUNTIFS('Prioritized Approach Milestones'!B145,"4",'Prioritized Approach Milestones'!C145,"yes")</f>
        <v>0</v>
      </c>
      <c r="E145" s="77">
        <f>COUNTIFS('Prioritized Approach Milestones'!B145,"5",'Prioritized Approach Milestones'!C145,"yes")</f>
        <v>0</v>
      </c>
      <c r="F145" s="78">
        <f>COUNTIFS('Prioritized Approach Milestones'!B145,"6",'Prioritized Approach Milestones'!C145,"yes")</f>
        <v>0</v>
      </c>
      <c r="G145" s="234">
        <f t="shared" si="6"/>
        <v>0</v>
      </c>
      <c r="H145" s="145">
        <f>COUNTIFS('Prioritized Approach Milestones'!B145,"1",'Prioritized Approach Milestones'!C145,"N/A")</f>
        <v>0</v>
      </c>
      <c r="I145" s="145">
        <f>COUNTIFS('Prioritized Approach Milestones'!B145,"2",'Prioritized Approach Milestones'!C145,"N/A")</f>
        <v>0</v>
      </c>
      <c r="J145" s="145">
        <f>COUNTIFS('Prioritized Approach Milestones'!B145,"3",'Prioritized Approach Milestones'!C145,"N/A")</f>
        <v>0</v>
      </c>
      <c r="K145" s="145">
        <f>COUNTIFS('Prioritized Approach Milestones'!B145,"4",'Prioritized Approach Milestones'!C145,"N/A")</f>
        <v>0</v>
      </c>
      <c r="L145" s="145">
        <f>COUNTIFS('Prioritized Approach Milestones'!B145,"5",'Prioritized Approach Milestones'!C145,"N/A")</f>
        <v>0</v>
      </c>
      <c r="M145" s="145">
        <f>COUNTIFS('Prioritized Approach Milestones'!B145,"6",'Prioritized Approach Milestones'!C145,"N/A")</f>
        <v>0</v>
      </c>
      <c r="N145">
        <f t="shared" si="7"/>
        <v>0</v>
      </c>
      <c r="O145" s="238"/>
      <c r="P145" s="65" t="str">
        <f>IF('Prioritized Approach Milestones'!$B145=1,'Prioritized Approach Milestones'!$F145,"")</f>
        <v/>
      </c>
      <c r="Q145" s="65">
        <f>IF('Prioritized Approach Milestones'!$B145=2,'Prioritized Approach Milestones'!$F145,"")</f>
        <v>0</v>
      </c>
      <c r="R145" s="65" t="str">
        <f>IF('Prioritized Approach Milestones'!$B145=3,'Prioritized Approach Milestones'!$F145,"")</f>
        <v/>
      </c>
      <c r="S145" s="65" t="str">
        <f>IF('Prioritized Approach Milestones'!$B145=4,'Prioritized Approach Milestones'!$F145,"")</f>
        <v/>
      </c>
      <c r="T145" s="65" t="str">
        <f>IF('Prioritized Approach Milestones'!$B145=5,'Prioritized Approach Milestones'!$F145,"")</f>
        <v/>
      </c>
      <c r="U145" s="66" t="str">
        <f>IF('Prioritized Approach Milestones'!$B145=6,'Prioritized Approach Milestones'!$F145,"")</f>
        <v/>
      </c>
      <c r="V145" s="67" t="str">
        <f>IF(AND('Prioritized Approach Milestones'!C145="Yes",'Prioritized Approach Milestones'!F145=""),"CORRECT",IF('Prioritized Approach Milestones'!C145="No","CORRECT",IF('Prioritized Approach Milestones'!B145=1,"ERROR 1","N/A")))</f>
        <v>N/A</v>
      </c>
      <c r="W145" s="67" t="str">
        <f>IF(AND('Prioritized Approach Milestones'!C145="Yes",'Prioritized Approach Milestones'!F145=""),"CORRECT",IF('Prioritized Approach Milestones'!C145="No","CORRECT",IF('Prioritized Approach Milestones'!B145=2,"ERROR 1","N/A")))</f>
        <v>ERROR 1</v>
      </c>
      <c r="X145" s="67" t="str">
        <f>IF(AND('Prioritized Approach Milestones'!C145="Yes",'Prioritized Approach Milestones'!F145=""),"CORRECT",IF('Prioritized Approach Milestones'!C145="No","CORRECT",IF('Prioritized Approach Milestones'!B145=3,"ERROR 1","N/A")))</f>
        <v>N/A</v>
      </c>
      <c r="Y145" s="67" t="str">
        <f>IF(AND('Prioritized Approach Milestones'!C145="Yes",'Prioritized Approach Milestones'!F145=""),"CORRECT",IF('Prioritized Approach Milestones'!C145="No","CORRECT",IF('Prioritized Approach Milestones'!B145=4,"ERROR 1","N/A")))</f>
        <v>N/A</v>
      </c>
      <c r="Z145" s="67" t="str">
        <f>IF(AND('Prioritized Approach Milestones'!C145="Yes",'Prioritized Approach Milestones'!F145=""),"CORRECT",IF('Prioritized Approach Milestones'!C145="No","CORRECT",IF('Prioritized Approach Milestones'!B145=5,"ERROR 1","N/A")))</f>
        <v>N/A</v>
      </c>
      <c r="AA145" s="67" t="str">
        <f>IF(AND('Prioritized Approach Milestones'!C145="Yes",'Prioritized Approach Milestones'!F145=""),"CORRECT",IF('Prioritized Approach Milestones'!C145="No","CORRECT",IF('Prioritized Approach Milestones'!B145=6,"ERROR 1","N/A")))</f>
        <v>N/A</v>
      </c>
      <c r="AB145" s="59" t="str">
        <f>IF(AND('Prioritized Approach Milestones'!C145="No",'Prioritized Approach Milestones'!F145=""),IF('Prioritized Approach Milestones'!B145=1,"ERROR 2","N/A"),"CORRECT")</f>
        <v>CORRECT</v>
      </c>
      <c r="AC145" s="59" t="str">
        <f>IF(AND('Prioritized Approach Milestones'!C145="No",'Prioritized Approach Milestones'!F145=""),IF('Prioritized Approach Milestones'!B145=2,"ERROR 2","N/A"),"CORRECT")</f>
        <v>CORRECT</v>
      </c>
      <c r="AD145" s="59" t="str">
        <f>IF(AND('Prioritized Approach Milestones'!C145="No",'Prioritized Approach Milestones'!F145=""),IF('Prioritized Approach Milestones'!B145=3,"ERROR 2","N/A"),"CORRECT")</f>
        <v>CORRECT</v>
      </c>
      <c r="AE145" s="59" t="str">
        <f>IF(AND('Prioritized Approach Milestones'!C145="No",'Prioritized Approach Milestones'!F145=""),IF('Prioritized Approach Milestones'!B145=4,"ERROR 2","N/A"),"CORRECT")</f>
        <v>CORRECT</v>
      </c>
      <c r="AF145" s="59" t="str">
        <f>IF(AND('Prioritized Approach Milestones'!C145="No",'Prioritized Approach Milestones'!F145=""),IF('Prioritized Approach Milestones'!B145=5,"ERROR 2","N/A"),"CORRECT")</f>
        <v>CORRECT</v>
      </c>
      <c r="AG145" s="68" t="str">
        <f>IF(AND('Prioritized Approach Milestones'!C145="No",'Prioritized Approach Milestones'!F145=""),IF('Prioritized Approach Milestones'!B145=6,"ERROR 2","N/A"),"CORRECT")</f>
        <v>CORRECT</v>
      </c>
    </row>
    <row r="146" spans="1:33">
      <c r="A146" s="74">
        <f>COUNTIFS('Prioritized Approach Milestones'!B146,"1",'Prioritized Approach Milestones'!C146,"yes")</f>
        <v>0</v>
      </c>
      <c r="B146" s="79">
        <f>COUNTIFS('Prioritized Approach Milestones'!B146,"2",'Prioritized Approach Milestones'!C146,"yes")</f>
        <v>0</v>
      </c>
      <c r="C146" s="75">
        <f>COUNTIFS('Prioritized Approach Milestones'!B146,"3",'Prioritized Approach Milestones'!C146,"yes")</f>
        <v>0</v>
      </c>
      <c r="D146" s="76">
        <f>COUNTIFS('Prioritized Approach Milestones'!B146,"4",'Prioritized Approach Milestones'!C146,"yes")</f>
        <v>0</v>
      </c>
      <c r="E146" s="77">
        <f>COUNTIFS('Prioritized Approach Milestones'!B146,"5",'Prioritized Approach Milestones'!C146,"yes")</f>
        <v>0</v>
      </c>
      <c r="F146" s="78">
        <f>COUNTIFS('Prioritized Approach Milestones'!B146,"6",'Prioritized Approach Milestones'!C146,"yes")</f>
        <v>0</v>
      </c>
      <c r="G146" s="234">
        <f t="shared" si="6"/>
        <v>0</v>
      </c>
      <c r="H146" s="145">
        <f>COUNTIFS('Prioritized Approach Milestones'!B146,"1",'Prioritized Approach Milestones'!C146,"N/A")</f>
        <v>0</v>
      </c>
      <c r="I146" s="145">
        <f>COUNTIFS('Prioritized Approach Milestones'!B146,"2",'Prioritized Approach Milestones'!C146,"N/A")</f>
        <v>0</v>
      </c>
      <c r="J146" s="145">
        <f>COUNTIFS('Prioritized Approach Milestones'!B146,"3",'Prioritized Approach Milestones'!C146,"N/A")</f>
        <v>0</v>
      </c>
      <c r="K146" s="145">
        <f>COUNTIFS('Prioritized Approach Milestones'!B146,"4",'Prioritized Approach Milestones'!C146,"N/A")</f>
        <v>0</v>
      </c>
      <c r="L146" s="145">
        <f>COUNTIFS('Prioritized Approach Milestones'!B146,"5",'Prioritized Approach Milestones'!C146,"N/A")</f>
        <v>0</v>
      </c>
      <c r="M146" s="145">
        <f>COUNTIFS('Prioritized Approach Milestones'!B146,"6",'Prioritized Approach Milestones'!C146,"N/A")</f>
        <v>0</v>
      </c>
      <c r="N146">
        <f t="shared" si="7"/>
        <v>0</v>
      </c>
      <c r="O146" s="238"/>
      <c r="P146" s="65" t="str">
        <f>IF('Prioritized Approach Milestones'!$B146=1,'Prioritized Approach Milestones'!$F146,"")</f>
        <v/>
      </c>
      <c r="Q146" s="65">
        <f>IF('Prioritized Approach Milestones'!$B146=2,'Prioritized Approach Milestones'!$F146,"")</f>
        <v>0</v>
      </c>
      <c r="R146" s="65" t="str">
        <f>IF('Prioritized Approach Milestones'!$B146=3,'Prioritized Approach Milestones'!$F146,"")</f>
        <v/>
      </c>
      <c r="S146" s="65" t="str">
        <f>IF('Prioritized Approach Milestones'!$B146=4,'Prioritized Approach Milestones'!$F146,"")</f>
        <v/>
      </c>
      <c r="T146" s="65" t="str">
        <f>IF('Prioritized Approach Milestones'!$B146=5,'Prioritized Approach Milestones'!$F146,"")</f>
        <v/>
      </c>
      <c r="U146" s="66" t="str">
        <f>IF('Prioritized Approach Milestones'!$B146=6,'Prioritized Approach Milestones'!$F146,"")</f>
        <v/>
      </c>
      <c r="V146" s="67" t="str">
        <f>IF(AND('Prioritized Approach Milestones'!C146="Yes",'Prioritized Approach Milestones'!F146=""),"CORRECT",IF('Prioritized Approach Milestones'!C146="No","CORRECT",IF('Prioritized Approach Milestones'!B146=1,"ERROR 1","N/A")))</f>
        <v>N/A</v>
      </c>
      <c r="W146" s="67" t="str">
        <f>IF(AND('Prioritized Approach Milestones'!C146="Yes",'Prioritized Approach Milestones'!F146=""),"CORRECT",IF('Prioritized Approach Milestones'!C146="No","CORRECT",IF('Prioritized Approach Milestones'!B146=2,"ERROR 1","N/A")))</f>
        <v>ERROR 1</v>
      </c>
      <c r="X146" s="67" t="str">
        <f>IF(AND('Prioritized Approach Milestones'!C146="Yes",'Prioritized Approach Milestones'!F146=""),"CORRECT",IF('Prioritized Approach Milestones'!C146="No","CORRECT",IF('Prioritized Approach Milestones'!B146=3,"ERROR 1","N/A")))</f>
        <v>N/A</v>
      </c>
      <c r="Y146" s="67" t="str">
        <f>IF(AND('Prioritized Approach Milestones'!C146="Yes",'Prioritized Approach Milestones'!F146=""),"CORRECT",IF('Prioritized Approach Milestones'!C146="No","CORRECT",IF('Prioritized Approach Milestones'!B146=4,"ERROR 1","N/A")))</f>
        <v>N/A</v>
      </c>
      <c r="Z146" s="67" t="str">
        <f>IF(AND('Prioritized Approach Milestones'!C146="Yes",'Prioritized Approach Milestones'!F146=""),"CORRECT",IF('Prioritized Approach Milestones'!C146="No","CORRECT",IF('Prioritized Approach Milestones'!B146=5,"ERROR 1","N/A")))</f>
        <v>N/A</v>
      </c>
      <c r="AA146" s="67" t="str">
        <f>IF(AND('Prioritized Approach Milestones'!C146="Yes",'Prioritized Approach Milestones'!F146=""),"CORRECT",IF('Prioritized Approach Milestones'!C146="No","CORRECT",IF('Prioritized Approach Milestones'!B146=6,"ERROR 1","N/A")))</f>
        <v>N/A</v>
      </c>
      <c r="AB146" s="59" t="str">
        <f>IF(AND('Prioritized Approach Milestones'!C146="No",'Prioritized Approach Milestones'!F146=""),IF('Prioritized Approach Milestones'!B146=1,"ERROR 2","N/A"),"CORRECT")</f>
        <v>CORRECT</v>
      </c>
      <c r="AC146" s="59" t="str">
        <f>IF(AND('Prioritized Approach Milestones'!C146="No",'Prioritized Approach Milestones'!F146=""),IF('Prioritized Approach Milestones'!B146=2,"ERROR 2","N/A"),"CORRECT")</f>
        <v>CORRECT</v>
      </c>
      <c r="AD146" s="59" t="str">
        <f>IF(AND('Prioritized Approach Milestones'!C146="No",'Prioritized Approach Milestones'!F146=""),IF('Prioritized Approach Milestones'!B146=3,"ERROR 2","N/A"),"CORRECT")</f>
        <v>CORRECT</v>
      </c>
      <c r="AE146" s="59" t="str">
        <f>IF(AND('Prioritized Approach Milestones'!C146="No",'Prioritized Approach Milestones'!F146=""),IF('Prioritized Approach Milestones'!B146=4,"ERROR 2","N/A"),"CORRECT")</f>
        <v>CORRECT</v>
      </c>
      <c r="AF146" s="59" t="str">
        <f>IF(AND('Prioritized Approach Milestones'!C146="No",'Prioritized Approach Milestones'!F146=""),IF('Prioritized Approach Milestones'!B146=5,"ERROR 2","N/A"),"CORRECT")</f>
        <v>CORRECT</v>
      </c>
      <c r="AG146" s="68" t="str">
        <f>IF(AND('Prioritized Approach Milestones'!C146="No",'Prioritized Approach Milestones'!F146=""),IF('Prioritized Approach Milestones'!B146=6,"ERROR 2","N/A"),"CORRECT")</f>
        <v>CORRECT</v>
      </c>
    </row>
    <row r="147" spans="1:33">
      <c r="A147" s="74">
        <f>COUNTIFS('Prioritized Approach Milestones'!B147,"1",'Prioritized Approach Milestones'!C147,"yes")</f>
        <v>0</v>
      </c>
      <c r="B147" s="79">
        <f>COUNTIFS('Prioritized Approach Milestones'!B147,"2",'Prioritized Approach Milestones'!C147,"yes")</f>
        <v>0</v>
      </c>
      <c r="C147" s="75">
        <f>COUNTIFS('Prioritized Approach Milestones'!B147,"3",'Prioritized Approach Milestones'!C147,"yes")</f>
        <v>0</v>
      </c>
      <c r="D147" s="76">
        <f>COUNTIFS('Prioritized Approach Milestones'!B147,"4",'Prioritized Approach Milestones'!C147,"yes")</f>
        <v>0</v>
      </c>
      <c r="E147" s="77">
        <f>COUNTIFS('Prioritized Approach Milestones'!B147,"5",'Prioritized Approach Milestones'!C147,"yes")</f>
        <v>0</v>
      </c>
      <c r="F147" s="78">
        <f>COUNTIFS('Prioritized Approach Milestones'!B147,"6",'Prioritized Approach Milestones'!C147,"yes")</f>
        <v>0</v>
      </c>
      <c r="G147" s="234">
        <f t="shared" si="6"/>
        <v>0</v>
      </c>
      <c r="H147" s="145">
        <f>COUNTIFS('Prioritized Approach Milestones'!B147,"1",'Prioritized Approach Milestones'!C147,"N/A")</f>
        <v>0</v>
      </c>
      <c r="I147" s="145">
        <f>COUNTIFS('Prioritized Approach Milestones'!B147,"2",'Prioritized Approach Milestones'!C147,"N/A")</f>
        <v>0</v>
      </c>
      <c r="J147" s="145">
        <f>COUNTIFS('Prioritized Approach Milestones'!B147,"3",'Prioritized Approach Milestones'!C147,"N/A")</f>
        <v>0</v>
      </c>
      <c r="K147" s="145">
        <f>COUNTIFS('Prioritized Approach Milestones'!B147,"4",'Prioritized Approach Milestones'!C147,"N/A")</f>
        <v>0</v>
      </c>
      <c r="L147" s="145">
        <f>COUNTIFS('Prioritized Approach Milestones'!B147,"5",'Prioritized Approach Milestones'!C147,"N/A")</f>
        <v>0</v>
      </c>
      <c r="M147" s="145">
        <f>COUNTIFS('Prioritized Approach Milestones'!B147,"6",'Prioritized Approach Milestones'!C147,"N/A")</f>
        <v>0</v>
      </c>
      <c r="N147">
        <f t="shared" si="7"/>
        <v>0</v>
      </c>
      <c r="O147" s="238"/>
      <c r="P147" s="65" t="str">
        <f>IF('Prioritized Approach Milestones'!$B147=1,'Prioritized Approach Milestones'!$F147,"")</f>
        <v/>
      </c>
      <c r="Q147" s="65">
        <f>IF('Prioritized Approach Milestones'!$B147=2,'Prioritized Approach Milestones'!$F147,"")</f>
        <v>0</v>
      </c>
      <c r="R147" s="65" t="str">
        <f>IF('Prioritized Approach Milestones'!$B147=3,'Prioritized Approach Milestones'!$F147,"")</f>
        <v/>
      </c>
      <c r="S147" s="65" t="str">
        <f>IF('Prioritized Approach Milestones'!$B147=4,'Prioritized Approach Milestones'!$F147,"")</f>
        <v/>
      </c>
      <c r="T147" s="65" t="str">
        <f>IF('Prioritized Approach Milestones'!$B147=5,'Prioritized Approach Milestones'!$F147,"")</f>
        <v/>
      </c>
      <c r="U147" s="66" t="str">
        <f>IF('Prioritized Approach Milestones'!$B147=6,'Prioritized Approach Milestones'!$F147,"")</f>
        <v/>
      </c>
      <c r="V147" s="67" t="str">
        <f>IF(AND('Prioritized Approach Milestones'!C147="Yes",'Prioritized Approach Milestones'!F147=""),"CORRECT",IF('Prioritized Approach Milestones'!C147="No","CORRECT",IF('Prioritized Approach Milestones'!B147=1,"ERROR 1","N/A")))</f>
        <v>N/A</v>
      </c>
      <c r="W147" s="67" t="str">
        <f>IF(AND('Prioritized Approach Milestones'!C147="Yes",'Prioritized Approach Milestones'!F147=""),"CORRECT",IF('Prioritized Approach Milestones'!C147="No","CORRECT",IF('Prioritized Approach Milestones'!B147=2,"ERROR 1","N/A")))</f>
        <v>ERROR 1</v>
      </c>
      <c r="X147" s="67" t="str">
        <f>IF(AND('Prioritized Approach Milestones'!C147="Yes",'Prioritized Approach Milestones'!F147=""),"CORRECT",IF('Prioritized Approach Milestones'!C147="No","CORRECT",IF('Prioritized Approach Milestones'!B147=3,"ERROR 1","N/A")))</f>
        <v>N/A</v>
      </c>
      <c r="Y147" s="67" t="str">
        <f>IF(AND('Prioritized Approach Milestones'!C147="Yes",'Prioritized Approach Milestones'!F147=""),"CORRECT",IF('Prioritized Approach Milestones'!C147="No","CORRECT",IF('Prioritized Approach Milestones'!B147=4,"ERROR 1","N/A")))</f>
        <v>N/A</v>
      </c>
      <c r="Z147" s="67" t="str">
        <f>IF(AND('Prioritized Approach Milestones'!C147="Yes",'Prioritized Approach Milestones'!F147=""),"CORRECT",IF('Prioritized Approach Milestones'!C147="No","CORRECT",IF('Prioritized Approach Milestones'!B147=5,"ERROR 1","N/A")))</f>
        <v>N/A</v>
      </c>
      <c r="AA147" s="67" t="str">
        <f>IF(AND('Prioritized Approach Milestones'!C147="Yes",'Prioritized Approach Milestones'!F147=""),"CORRECT",IF('Prioritized Approach Milestones'!C147="No","CORRECT",IF('Prioritized Approach Milestones'!B147=6,"ERROR 1","N/A")))</f>
        <v>N/A</v>
      </c>
      <c r="AB147" s="59" t="str">
        <f>IF(AND('Prioritized Approach Milestones'!C147="No",'Prioritized Approach Milestones'!F147=""),IF('Prioritized Approach Milestones'!B147=1,"ERROR 2","N/A"),"CORRECT")</f>
        <v>CORRECT</v>
      </c>
      <c r="AC147" s="59" t="str">
        <f>IF(AND('Prioritized Approach Milestones'!C147="No",'Prioritized Approach Milestones'!F147=""),IF('Prioritized Approach Milestones'!B147=2,"ERROR 2","N/A"),"CORRECT")</f>
        <v>CORRECT</v>
      </c>
      <c r="AD147" s="59" t="str">
        <f>IF(AND('Prioritized Approach Milestones'!C147="No",'Prioritized Approach Milestones'!F147=""),IF('Prioritized Approach Milestones'!B147=3,"ERROR 2","N/A"),"CORRECT")</f>
        <v>CORRECT</v>
      </c>
      <c r="AE147" s="59" t="str">
        <f>IF(AND('Prioritized Approach Milestones'!C147="No",'Prioritized Approach Milestones'!F147=""),IF('Prioritized Approach Milestones'!B147=4,"ERROR 2","N/A"),"CORRECT")</f>
        <v>CORRECT</v>
      </c>
      <c r="AF147" s="59" t="str">
        <f>IF(AND('Prioritized Approach Milestones'!C147="No",'Prioritized Approach Milestones'!F147=""),IF('Prioritized Approach Milestones'!B147=5,"ERROR 2","N/A"),"CORRECT")</f>
        <v>CORRECT</v>
      </c>
      <c r="AG147" s="68" t="str">
        <f>IF(AND('Prioritized Approach Milestones'!C147="No",'Prioritized Approach Milestones'!F147=""),IF('Prioritized Approach Milestones'!B147=6,"ERROR 2","N/A"),"CORRECT")</f>
        <v>CORRECT</v>
      </c>
    </row>
    <row r="148" spans="1:33">
      <c r="A148" s="74">
        <f>COUNTIFS('Prioritized Approach Milestones'!B148,"1",'Prioritized Approach Milestones'!C148,"yes")</f>
        <v>0</v>
      </c>
      <c r="B148" s="79">
        <f>COUNTIFS('Prioritized Approach Milestones'!B148,"2",'Prioritized Approach Milestones'!C148,"yes")</f>
        <v>0</v>
      </c>
      <c r="C148" s="75">
        <f>COUNTIFS('Prioritized Approach Milestones'!B148,"3",'Prioritized Approach Milestones'!C148,"yes")</f>
        <v>0</v>
      </c>
      <c r="D148" s="76">
        <f>COUNTIFS('Prioritized Approach Milestones'!B148,"4",'Prioritized Approach Milestones'!C148,"yes")</f>
        <v>0</v>
      </c>
      <c r="E148" s="77">
        <f>COUNTIFS('Prioritized Approach Milestones'!B148,"5",'Prioritized Approach Milestones'!C148,"yes")</f>
        <v>0</v>
      </c>
      <c r="F148" s="78">
        <f>COUNTIFS('Prioritized Approach Milestones'!B148,"6",'Prioritized Approach Milestones'!C148,"yes")</f>
        <v>0</v>
      </c>
      <c r="G148" s="234">
        <f t="shared" si="6"/>
        <v>0</v>
      </c>
      <c r="H148" s="145">
        <f>COUNTIFS('Prioritized Approach Milestones'!B148,"1",'Prioritized Approach Milestones'!C148,"N/A")</f>
        <v>0</v>
      </c>
      <c r="I148" s="145">
        <f>COUNTIFS('Prioritized Approach Milestones'!B148,"2",'Prioritized Approach Milestones'!C148,"N/A")</f>
        <v>0</v>
      </c>
      <c r="J148" s="145">
        <f>COUNTIFS('Prioritized Approach Milestones'!B148,"3",'Prioritized Approach Milestones'!C148,"N/A")</f>
        <v>0</v>
      </c>
      <c r="K148" s="145">
        <f>COUNTIFS('Prioritized Approach Milestones'!B148,"4",'Prioritized Approach Milestones'!C148,"N/A")</f>
        <v>0</v>
      </c>
      <c r="L148" s="145">
        <f>COUNTIFS('Prioritized Approach Milestones'!B148,"5",'Prioritized Approach Milestones'!C148,"N/A")</f>
        <v>0</v>
      </c>
      <c r="M148" s="145">
        <f>COUNTIFS('Prioritized Approach Milestones'!B148,"6",'Prioritized Approach Milestones'!C148,"N/A")</f>
        <v>0</v>
      </c>
      <c r="N148">
        <f t="shared" si="7"/>
        <v>0</v>
      </c>
      <c r="O148" s="238"/>
      <c r="P148" s="65" t="str">
        <f>IF('Prioritized Approach Milestones'!$B148=1,'Prioritized Approach Milestones'!$F148,"")</f>
        <v/>
      </c>
      <c r="Q148" s="65">
        <f>IF('Prioritized Approach Milestones'!$B148=2,'Prioritized Approach Milestones'!$F148,"")</f>
        <v>0</v>
      </c>
      <c r="R148" s="65" t="str">
        <f>IF('Prioritized Approach Milestones'!$B148=3,'Prioritized Approach Milestones'!$F148,"")</f>
        <v/>
      </c>
      <c r="S148" s="65" t="str">
        <f>IF('Prioritized Approach Milestones'!$B148=4,'Prioritized Approach Milestones'!$F148,"")</f>
        <v/>
      </c>
      <c r="T148" s="65" t="str">
        <f>IF('Prioritized Approach Milestones'!$B148=5,'Prioritized Approach Milestones'!$F148,"")</f>
        <v/>
      </c>
      <c r="U148" s="66" t="str">
        <f>IF('Prioritized Approach Milestones'!$B148=6,'Prioritized Approach Milestones'!$F148,"")</f>
        <v/>
      </c>
      <c r="V148" s="67" t="str">
        <f>IF(AND('Prioritized Approach Milestones'!C148="Yes",'Prioritized Approach Milestones'!F148=""),"CORRECT",IF('Prioritized Approach Milestones'!C148="No","CORRECT",IF('Prioritized Approach Milestones'!B148=1,"ERROR 1","N/A")))</f>
        <v>N/A</v>
      </c>
      <c r="W148" s="67" t="str">
        <f>IF(AND('Prioritized Approach Milestones'!C148="Yes",'Prioritized Approach Milestones'!F148=""),"CORRECT",IF('Prioritized Approach Milestones'!C148="No","CORRECT",IF('Prioritized Approach Milestones'!B148=2,"ERROR 1","N/A")))</f>
        <v>ERROR 1</v>
      </c>
      <c r="X148" s="67" t="str">
        <f>IF(AND('Prioritized Approach Milestones'!C148="Yes",'Prioritized Approach Milestones'!F148=""),"CORRECT",IF('Prioritized Approach Milestones'!C148="No","CORRECT",IF('Prioritized Approach Milestones'!B148=3,"ERROR 1","N/A")))</f>
        <v>N/A</v>
      </c>
      <c r="Y148" s="67" t="str">
        <f>IF(AND('Prioritized Approach Milestones'!C148="Yes",'Prioritized Approach Milestones'!F148=""),"CORRECT",IF('Prioritized Approach Milestones'!C148="No","CORRECT",IF('Prioritized Approach Milestones'!B148=4,"ERROR 1","N/A")))</f>
        <v>N/A</v>
      </c>
      <c r="Z148" s="67" t="str">
        <f>IF(AND('Prioritized Approach Milestones'!C148="Yes",'Prioritized Approach Milestones'!F148=""),"CORRECT",IF('Prioritized Approach Milestones'!C148="No","CORRECT",IF('Prioritized Approach Milestones'!B148=5,"ERROR 1","N/A")))</f>
        <v>N/A</v>
      </c>
      <c r="AA148" s="67" t="str">
        <f>IF(AND('Prioritized Approach Milestones'!C148="Yes",'Prioritized Approach Milestones'!F148=""),"CORRECT",IF('Prioritized Approach Milestones'!C148="No","CORRECT",IF('Prioritized Approach Milestones'!B148=6,"ERROR 1","N/A")))</f>
        <v>N/A</v>
      </c>
      <c r="AB148" s="59" t="str">
        <f>IF(AND('Prioritized Approach Milestones'!C148="No",'Prioritized Approach Milestones'!F148=""),IF('Prioritized Approach Milestones'!B148=1,"ERROR 2","N/A"),"CORRECT")</f>
        <v>CORRECT</v>
      </c>
      <c r="AC148" s="59" t="str">
        <f>IF(AND('Prioritized Approach Milestones'!C148="No",'Prioritized Approach Milestones'!F148=""),IF('Prioritized Approach Milestones'!B148=2,"ERROR 2","N/A"),"CORRECT")</f>
        <v>CORRECT</v>
      </c>
      <c r="AD148" s="59" t="str">
        <f>IF(AND('Prioritized Approach Milestones'!C148="No",'Prioritized Approach Milestones'!F148=""),IF('Prioritized Approach Milestones'!B148=3,"ERROR 2","N/A"),"CORRECT")</f>
        <v>CORRECT</v>
      </c>
      <c r="AE148" s="59" t="str">
        <f>IF(AND('Prioritized Approach Milestones'!C148="No",'Prioritized Approach Milestones'!F148=""),IF('Prioritized Approach Milestones'!B148=4,"ERROR 2","N/A"),"CORRECT")</f>
        <v>CORRECT</v>
      </c>
      <c r="AF148" s="59" t="str">
        <f>IF(AND('Prioritized Approach Milestones'!C148="No",'Prioritized Approach Milestones'!F148=""),IF('Prioritized Approach Milestones'!B148=5,"ERROR 2","N/A"),"CORRECT")</f>
        <v>CORRECT</v>
      </c>
      <c r="AG148" s="68" t="str">
        <f>IF(AND('Prioritized Approach Milestones'!C148="No",'Prioritized Approach Milestones'!F148=""),IF('Prioritized Approach Milestones'!B148=6,"ERROR 2","N/A"),"CORRECT")</f>
        <v>CORRECT</v>
      </c>
    </row>
    <row r="149" spans="1:33">
      <c r="A149" s="74">
        <f>COUNTIFS('Prioritized Approach Milestones'!B149,"1",'Prioritized Approach Milestones'!C149,"yes")</f>
        <v>0</v>
      </c>
      <c r="B149" s="79">
        <f>COUNTIFS('Prioritized Approach Milestones'!B149,"2",'Prioritized Approach Milestones'!C149,"yes")</f>
        <v>0</v>
      </c>
      <c r="C149" s="75">
        <f>COUNTIFS('Prioritized Approach Milestones'!B149,"3",'Prioritized Approach Milestones'!C149,"yes")</f>
        <v>0</v>
      </c>
      <c r="D149" s="76">
        <f>COUNTIFS('Prioritized Approach Milestones'!B149,"4",'Prioritized Approach Milestones'!C149,"yes")</f>
        <v>0</v>
      </c>
      <c r="E149" s="77">
        <f>COUNTIFS('Prioritized Approach Milestones'!B149,"5",'Prioritized Approach Milestones'!C149,"yes")</f>
        <v>0</v>
      </c>
      <c r="F149" s="78">
        <f>COUNTIFS('Prioritized Approach Milestones'!B149,"6",'Prioritized Approach Milestones'!C149,"yes")</f>
        <v>0</v>
      </c>
      <c r="G149" s="234">
        <f t="shared" si="6"/>
        <v>0</v>
      </c>
      <c r="H149" s="145">
        <f>COUNTIFS('Prioritized Approach Milestones'!B149,"1",'Prioritized Approach Milestones'!C149,"N/A")</f>
        <v>0</v>
      </c>
      <c r="I149" s="145">
        <f>COUNTIFS('Prioritized Approach Milestones'!B149,"2",'Prioritized Approach Milestones'!C149,"N/A")</f>
        <v>0</v>
      </c>
      <c r="J149" s="145">
        <f>COUNTIFS('Prioritized Approach Milestones'!B149,"3",'Prioritized Approach Milestones'!C149,"N/A")</f>
        <v>0</v>
      </c>
      <c r="K149" s="145">
        <f>COUNTIFS('Prioritized Approach Milestones'!B149,"4",'Prioritized Approach Milestones'!C149,"N/A")</f>
        <v>0</v>
      </c>
      <c r="L149" s="145">
        <f>COUNTIFS('Prioritized Approach Milestones'!B149,"5",'Prioritized Approach Milestones'!C149,"N/A")</f>
        <v>0</v>
      </c>
      <c r="M149" s="145">
        <f>COUNTIFS('Prioritized Approach Milestones'!B149,"6",'Prioritized Approach Milestones'!C149,"N/A")</f>
        <v>0</v>
      </c>
      <c r="N149">
        <f t="shared" si="7"/>
        <v>0</v>
      </c>
      <c r="O149" s="238"/>
      <c r="P149" s="65" t="str">
        <f>IF('Prioritized Approach Milestones'!$B149=1,'Prioritized Approach Milestones'!$F149,"")</f>
        <v/>
      </c>
      <c r="Q149" s="65" t="str">
        <f>IF('Prioritized Approach Milestones'!$B149=2,'Prioritized Approach Milestones'!$F149,"")</f>
        <v/>
      </c>
      <c r="R149" s="65" t="str">
        <f>IF('Prioritized Approach Milestones'!$B149=3,'Prioritized Approach Milestones'!$F149,"")</f>
        <v/>
      </c>
      <c r="S149" s="65" t="str">
        <f>IF('Prioritized Approach Milestones'!$B149=4,'Prioritized Approach Milestones'!$F149,"")</f>
        <v/>
      </c>
      <c r="T149" s="65">
        <f>IF('Prioritized Approach Milestones'!$B149=5,'Prioritized Approach Milestones'!$F149,"")</f>
        <v>0</v>
      </c>
      <c r="U149" s="66" t="str">
        <f>IF('Prioritized Approach Milestones'!$B149=6,'Prioritized Approach Milestones'!$F149,"")</f>
        <v/>
      </c>
      <c r="V149" s="67" t="str">
        <f>IF(AND('Prioritized Approach Milestones'!C149="Yes",'Prioritized Approach Milestones'!F149=""),"CORRECT",IF('Prioritized Approach Milestones'!C149="No","CORRECT",IF('Prioritized Approach Milestones'!B149=1,"ERROR 1","N/A")))</f>
        <v>N/A</v>
      </c>
      <c r="W149" s="67" t="str">
        <f>IF(AND('Prioritized Approach Milestones'!C149="Yes",'Prioritized Approach Milestones'!F149=""),"CORRECT",IF('Prioritized Approach Milestones'!C149="No","CORRECT",IF('Prioritized Approach Milestones'!B149=2,"ERROR 1","N/A")))</f>
        <v>N/A</v>
      </c>
      <c r="X149" s="67" t="str">
        <f>IF(AND('Prioritized Approach Milestones'!C149="Yes",'Prioritized Approach Milestones'!F149=""),"CORRECT",IF('Prioritized Approach Milestones'!C149="No","CORRECT",IF('Prioritized Approach Milestones'!B149=3,"ERROR 1","N/A")))</f>
        <v>N/A</v>
      </c>
      <c r="Y149" s="67" t="str">
        <f>IF(AND('Prioritized Approach Milestones'!C149="Yes",'Prioritized Approach Milestones'!F149=""),"CORRECT",IF('Prioritized Approach Milestones'!C149="No","CORRECT",IF('Prioritized Approach Milestones'!B149=4,"ERROR 1","N/A")))</f>
        <v>N/A</v>
      </c>
      <c r="Z149" s="67" t="str">
        <f>IF(AND('Prioritized Approach Milestones'!C149="Yes",'Prioritized Approach Milestones'!F149=""),"CORRECT",IF('Prioritized Approach Milestones'!C149="No","CORRECT",IF('Prioritized Approach Milestones'!B149=5,"ERROR 1","N/A")))</f>
        <v>ERROR 1</v>
      </c>
      <c r="AA149" s="67" t="str">
        <f>IF(AND('Prioritized Approach Milestones'!C149="Yes",'Prioritized Approach Milestones'!F149=""),"CORRECT",IF('Prioritized Approach Milestones'!C149="No","CORRECT",IF('Prioritized Approach Milestones'!B149=6,"ERROR 1","N/A")))</f>
        <v>N/A</v>
      </c>
      <c r="AB149" s="59" t="str">
        <f>IF(AND('Prioritized Approach Milestones'!C149="No",'Prioritized Approach Milestones'!F149=""),IF('Prioritized Approach Milestones'!B149=1,"ERROR 2","N/A"),"CORRECT")</f>
        <v>CORRECT</v>
      </c>
      <c r="AC149" s="59" t="str">
        <f>IF(AND('Prioritized Approach Milestones'!C149="No",'Prioritized Approach Milestones'!F149=""),IF('Prioritized Approach Milestones'!B149=2,"ERROR 2","N/A"),"CORRECT")</f>
        <v>CORRECT</v>
      </c>
      <c r="AD149" s="59" t="str">
        <f>IF(AND('Prioritized Approach Milestones'!C149="No",'Prioritized Approach Milestones'!F149=""),IF('Prioritized Approach Milestones'!B149=3,"ERROR 2","N/A"),"CORRECT")</f>
        <v>CORRECT</v>
      </c>
      <c r="AE149" s="59" t="str">
        <f>IF(AND('Prioritized Approach Milestones'!C149="No",'Prioritized Approach Milestones'!F149=""),IF('Prioritized Approach Milestones'!B149=4,"ERROR 2","N/A"),"CORRECT")</f>
        <v>CORRECT</v>
      </c>
      <c r="AF149" s="59" t="str">
        <f>IF(AND('Prioritized Approach Milestones'!C149="No",'Prioritized Approach Milestones'!F149=""),IF('Prioritized Approach Milestones'!B149=5,"ERROR 2","N/A"),"CORRECT")</f>
        <v>CORRECT</v>
      </c>
      <c r="AG149" s="68" t="str">
        <f>IF(AND('Prioritized Approach Milestones'!C149="No",'Prioritized Approach Milestones'!F149=""),IF('Prioritized Approach Milestones'!B149=6,"ERROR 2","N/A"),"CORRECT")</f>
        <v>CORRECT</v>
      </c>
    </row>
    <row r="150" spans="1:33">
      <c r="A150" s="74">
        <f>COUNTIFS('Prioritized Approach Milestones'!B150,"1",'Prioritized Approach Milestones'!C150,"yes")</f>
        <v>0</v>
      </c>
      <c r="B150" s="79">
        <f>COUNTIFS('Prioritized Approach Milestones'!B150,"2",'Prioritized Approach Milestones'!C150,"yes")</f>
        <v>0</v>
      </c>
      <c r="C150" s="75">
        <f>COUNTIFS('Prioritized Approach Milestones'!B150,"3",'Prioritized Approach Milestones'!C150,"yes")</f>
        <v>0</v>
      </c>
      <c r="D150" s="76">
        <f>COUNTIFS('Prioritized Approach Milestones'!B150,"4",'Prioritized Approach Milestones'!C150,"yes")</f>
        <v>0</v>
      </c>
      <c r="E150" s="77">
        <f>COUNTIFS('Prioritized Approach Milestones'!B150,"5",'Prioritized Approach Milestones'!C150,"yes")</f>
        <v>0</v>
      </c>
      <c r="F150" s="78">
        <f>COUNTIFS('Prioritized Approach Milestones'!B150,"6",'Prioritized Approach Milestones'!C150,"yes")</f>
        <v>0</v>
      </c>
      <c r="G150" s="234">
        <f t="shared" si="6"/>
        <v>0</v>
      </c>
      <c r="H150" s="145">
        <f>COUNTIFS('Prioritized Approach Milestones'!B150,"1",'Prioritized Approach Milestones'!C150,"N/A")</f>
        <v>0</v>
      </c>
      <c r="I150" s="145">
        <f>COUNTIFS('Prioritized Approach Milestones'!B150,"2",'Prioritized Approach Milestones'!C150,"N/A")</f>
        <v>0</v>
      </c>
      <c r="J150" s="145">
        <f>COUNTIFS('Prioritized Approach Milestones'!B150,"3",'Prioritized Approach Milestones'!C150,"N/A")</f>
        <v>0</v>
      </c>
      <c r="K150" s="145">
        <f>COUNTIFS('Prioritized Approach Milestones'!B150,"4",'Prioritized Approach Milestones'!C150,"N/A")</f>
        <v>0</v>
      </c>
      <c r="L150" s="145">
        <f>COUNTIFS('Prioritized Approach Milestones'!B150,"5",'Prioritized Approach Milestones'!C150,"N/A")</f>
        <v>0</v>
      </c>
      <c r="M150" s="145">
        <f>COUNTIFS('Prioritized Approach Milestones'!B150,"6",'Prioritized Approach Milestones'!C150,"N/A")</f>
        <v>0</v>
      </c>
      <c r="N150">
        <f t="shared" si="7"/>
        <v>0</v>
      </c>
      <c r="O150" s="238"/>
      <c r="P150" s="65" t="str">
        <f>IF('Prioritized Approach Milestones'!$B150=1,'Prioritized Approach Milestones'!$F150,"")</f>
        <v/>
      </c>
      <c r="Q150" s="65">
        <f>IF('Prioritized Approach Milestones'!$B150=2,'Prioritized Approach Milestones'!$F150,"")</f>
        <v>0</v>
      </c>
      <c r="R150" s="65" t="str">
        <f>IF('Prioritized Approach Milestones'!$B150=3,'Prioritized Approach Milestones'!$F150,"")</f>
        <v/>
      </c>
      <c r="S150" s="65" t="str">
        <f>IF('Prioritized Approach Milestones'!$B150=4,'Prioritized Approach Milestones'!$F150,"")</f>
        <v/>
      </c>
      <c r="T150" s="65" t="str">
        <f>IF('Prioritized Approach Milestones'!$B150=5,'Prioritized Approach Milestones'!$F150,"")</f>
        <v/>
      </c>
      <c r="U150" s="66" t="str">
        <f>IF('Prioritized Approach Milestones'!$B150=6,'Prioritized Approach Milestones'!$F150,"")</f>
        <v/>
      </c>
      <c r="V150" s="67" t="str">
        <f>IF(AND('Prioritized Approach Milestones'!C150="Yes",'Prioritized Approach Milestones'!F150=""),"CORRECT",IF('Prioritized Approach Milestones'!C150="No","CORRECT",IF('Prioritized Approach Milestones'!B150=1,"ERROR 1","N/A")))</f>
        <v>N/A</v>
      </c>
      <c r="W150" s="67" t="str">
        <f>IF(AND('Prioritized Approach Milestones'!C150="Yes",'Prioritized Approach Milestones'!F150=""),"CORRECT",IF('Prioritized Approach Milestones'!C150="No","CORRECT",IF('Prioritized Approach Milestones'!B150=2,"ERROR 1","N/A")))</f>
        <v>ERROR 1</v>
      </c>
      <c r="X150" s="67" t="str">
        <f>IF(AND('Prioritized Approach Milestones'!C150="Yes",'Prioritized Approach Milestones'!F150=""),"CORRECT",IF('Prioritized Approach Milestones'!C150="No","CORRECT",IF('Prioritized Approach Milestones'!B150=3,"ERROR 1","N/A")))</f>
        <v>N/A</v>
      </c>
      <c r="Y150" s="67" t="str">
        <f>IF(AND('Prioritized Approach Milestones'!C150="Yes",'Prioritized Approach Milestones'!F150=""),"CORRECT",IF('Prioritized Approach Milestones'!C150="No","CORRECT",IF('Prioritized Approach Milestones'!B150=4,"ERROR 1","N/A")))</f>
        <v>N/A</v>
      </c>
      <c r="Z150" s="67" t="str">
        <f>IF(AND('Prioritized Approach Milestones'!C150="Yes",'Prioritized Approach Milestones'!F150=""),"CORRECT",IF('Prioritized Approach Milestones'!C150="No","CORRECT",IF('Prioritized Approach Milestones'!B150=5,"ERROR 1","N/A")))</f>
        <v>N/A</v>
      </c>
      <c r="AA150" s="67" t="str">
        <f>IF(AND('Prioritized Approach Milestones'!C150="Yes",'Prioritized Approach Milestones'!F150=""),"CORRECT",IF('Prioritized Approach Milestones'!C150="No","CORRECT",IF('Prioritized Approach Milestones'!B150=6,"ERROR 1","N/A")))</f>
        <v>N/A</v>
      </c>
      <c r="AB150" s="59" t="str">
        <f>IF(AND('Prioritized Approach Milestones'!C150="No",'Prioritized Approach Milestones'!F150=""),IF('Prioritized Approach Milestones'!B150=1,"ERROR 2","N/A"),"CORRECT")</f>
        <v>CORRECT</v>
      </c>
      <c r="AC150" s="59" t="str">
        <f>IF(AND('Prioritized Approach Milestones'!C150="No",'Prioritized Approach Milestones'!F150=""),IF('Prioritized Approach Milestones'!B150=2,"ERROR 2","N/A"),"CORRECT")</f>
        <v>CORRECT</v>
      </c>
      <c r="AD150" s="59" t="str">
        <f>IF(AND('Prioritized Approach Milestones'!C150="No",'Prioritized Approach Milestones'!F150=""),IF('Prioritized Approach Milestones'!B150=3,"ERROR 2","N/A"),"CORRECT")</f>
        <v>CORRECT</v>
      </c>
      <c r="AE150" s="59" t="str">
        <f>IF(AND('Prioritized Approach Milestones'!C150="No",'Prioritized Approach Milestones'!F150=""),IF('Prioritized Approach Milestones'!B150=4,"ERROR 2","N/A"),"CORRECT")</f>
        <v>CORRECT</v>
      </c>
      <c r="AF150" s="59" t="str">
        <f>IF(AND('Prioritized Approach Milestones'!C150="No",'Prioritized Approach Milestones'!F150=""),IF('Prioritized Approach Milestones'!B150=5,"ERROR 2","N/A"),"CORRECT")</f>
        <v>CORRECT</v>
      </c>
      <c r="AG150" s="68" t="str">
        <f>IF(AND('Prioritized Approach Milestones'!C150="No",'Prioritized Approach Milestones'!F150=""),IF('Prioritized Approach Milestones'!B150=6,"ERROR 2","N/A"),"CORRECT")</f>
        <v>CORRECT</v>
      </c>
    </row>
    <row r="151" spans="1:33">
      <c r="A151" s="74">
        <f>COUNTIFS('Prioritized Approach Milestones'!B151,"1",'Prioritized Approach Milestones'!C151,"yes")</f>
        <v>0</v>
      </c>
      <c r="B151" s="79">
        <f>COUNTIFS('Prioritized Approach Milestones'!B151,"2",'Prioritized Approach Milestones'!C151,"yes")</f>
        <v>0</v>
      </c>
      <c r="C151" s="75">
        <f>COUNTIFS('Prioritized Approach Milestones'!B151,"3",'Prioritized Approach Milestones'!C151,"yes")</f>
        <v>0</v>
      </c>
      <c r="D151" s="76">
        <f>COUNTIFS('Prioritized Approach Milestones'!B151,"4",'Prioritized Approach Milestones'!C151,"yes")</f>
        <v>0</v>
      </c>
      <c r="E151" s="77">
        <f>COUNTIFS('Prioritized Approach Milestones'!B151,"5",'Prioritized Approach Milestones'!C151,"yes")</f>
        <v>0</v>
      </c>
      <c r="F151" s="78">
        <f>COUNTIFS('Prioritized Approach Milestones'!B151,"6",'Prioritized Approach Milestones'!C151,"yes")</f>
        <v>0</v>
      </c>
      <c r="G151" s="234">
        <f t="shared" si="6"/>
        <v>0</v>
      </c>
      <c r="H151" s="145">
        <f>COUNTIFS('Prioritized Approach Milestones'!B151,"1",'Prioritized Approach Milestones'!C151,"N/A")</f>
        <v>0</v>
      </c>
      <c r="I151" s="145">
        <f>COUNTIFS('Prioritized Approach Milestones'!B151,"2",'Prioritized Approach Milestones'!C151,"N/A")</f>
        <v>0</v>
      </c>
      <c r="J151" s="145">
        <f>COUNTIFS('Prioritized Approach Milestones'!B151,"3",'Prioritized Approach Milestones'!C151,"N/A")</f>
        <v>0</v>
      </c>
      <c r="K151" s="145">
        <f>COUNTIFS('Prioritized Approach Milestones'!B151,"4",'Prioritized Approach Milestones'!C151,"N/A")</f>
        <v>0</v>
      </c>
      <c r="L151" s="145">
        <f>COUNTIFS('Prioritized Approach Milestones'!B151,"5",'Prioritized Approach Milestones'!C151,"N/A")</f>
        <v>0</v>
      </c>
      <c r="M151" s="145">
        <f>COUNTIFS('Prioritized Approach Milestones'!B151,"6",'Prioritized Approach Milestones'!C151,"N/A")</f>
        <v>0</v>
      </c>
      <c r="N151">
        <f t="shared" si="7"/>
        <v>0</v>
      </c>
      <c r="O151" s="238"/>
      <c r="P151" s="65" t="str">
        <f>IF('Prioritized Approach Milestones'!$B151=1,'Prioritized Approach Milestones'!$F151,"")</f>
        <v/>
      </c>
      <c r="Q151" s="65" t="str">
        <f>IF('Prioritized Approach Milestones'!$B151=2,'Prioritized Approach Milestones'!$F151,"")</f>
        <v/>
      </c>
      <c r="R151" s="65" t="str">
        <f>IF('Prioritized Approach Milestones'!$B151=3,'Prioritized Approach Milestones'!$F151,"")</f>
        <v/>
      </c>
      <c r="S151" s="65" t="str">
        <f>IF('Prioritized Approach Milestones'!$B151=4,'Prioritized Approach Milestones'!$F151,"")</f>
        <v/>
      </c>
      <c r="T151" s="65" t="str">
        <f>IF('Prioritized Approach Milestones'!$B151=5,'Prioritized Approach Milestones'!$F151,"")</f>
        <v/>
      </c>
      <c r="U151" s="66" t="str">
        <f>IF('Prioritized Approach Milestones'!$B151=6,'Prioritized Approach Milestones'!$F151,"")</f>
        <v/>
      </c>
      <c r="V151" s="67" t="str">
        <f>IF(AND('Prioritized Approach Milestones'!C151="Yes",'Prioritized Approach Milestones'!F151=""),"CORRECT",IF('Prioritized Approach Milestones'!C151="No","CORRECT",IF('Prioritized Approach Milestones'!B151=1,"ERROR 1","N/A")))</f>
        <v>N/A</v>
      </c>
      <c r="W151" s="67" t="str">
        <f>IF(AND('Prioritized Approach Milestones'!C151="Yes",'Prioritized Approach Milestones'!F151=""),"CORRECT",IF('Prioritized Approach Milestones'!C151="No","CORRECT",IF('Prioritized Approach Milestones'!B151=2,"ERROR 1","N/A")))</f>
        <v>N/A</v>
      </c>
      <c r="X151" s="67" t="str">
        <f>IF(AND('Prioritized Approach Milestones'!C151="Yes",'Prioritized Approach Milestones'!F151=""),"CORRECT",IF('Prioritized Approach Milestones'!C151="No","CORRECT",IF('Prioritized Approach Milestones'!B151=3,"ERROR 1","N/A")))</f>
        <v>N/A</v>
      </c>
      <c r="Y151" s="67" t="str">
        <f>IF(AND('Prioritized Approach Milestones'!C151="Yes",'Prioritized Approach Milestones'!F151=""),"CORRECT",IF('Prioritized Approach Milestones'!C151="No","CORRECT",IF('Prioritized Approach Milestones'!B151=4,"ERROR 1","N/A")))</f>
        <v>N/A</v>
      </c>
      <c r="Z151" s="67" t="str">
        <f>IF(AND('Prioritized Approach Milestones'!C151="Yes",'Prioritized Approach Milestones'!F151=""),"CORRECT",IF('Prioritized Approach Milestones'!C151="No","CORRECT",IF('Prioritized Approach Milestones'!B151=5,"ERROR 1","N/A")))</f>
        <v>N/A</v>
      </c>
      <c r="AA151" s="67" t="str">
        <f>IF(AND('Prioritized Approach Milestones'!C151="Yes",'Prioritized Approach Milestones'!F151=""),"CORRECT",IF('Prioritized Approach Milestones'!C151="No","CORRECT",IF('Prioritized Approach Milestones'!B151=6,"ERROR 1","N/A")))</f>
        <v>N/A</v>
      </c>
      <c r="AB151" s="59" t="str">
        <f>IF(AND('Prioritized Approach Milestones'!C151="No",'Prioritized Approach Milestones'!F151=""),IF('Prioritized Approach Milestones'!B151=1,"ERROR 2","N/A"),"CORRECT")</f>
        <v>CORRECT</v>
      </c>
      <c r="AC151" s="59" t="str">
        <f>IF(AND('Prioritized Approach Milestones'!C151="No",'Prioritized Approach Milestones'!F151=""),IF('Prioritized Approach Milestones'!B151=2,"ERROR 2","N/A"),"CORRECT")</f>
        <v>CORRECT</v>
      </c>
      <c r="AD151" s="59" t="str">
        <f>IF(AND('Prioritized Approach Milestones'!C151="No",'Prioritized Approach Milestones'!F151=""),IF('Prioritized Approach Milestones'!B151=3,"ERROR 2","N/A"),"CORRECT")</f>
        <v>CORRECT</v>
      </c>
      <c r="AE151" s="59" t="str">
        <f>IF(AND('Prioritized Approach Milestones'!C151="No",'Prioritized Approach Milestones'!F151=""),IF('Prioritized Approach Milestones'!B151=4,"ERROR 2","N/A"),"CORRECT")</f>
        <v>CORRECT</v>
      </c>
      <c r="AF151" s="59" t="str">
        <f>IF(AND('Prioritized Approach Milestones'!C151="No",'Prioritized Approach Milestones'!F151=""),IF('Prioritized Approach Milestones'!B151=5,"ERROR 2","N/A"),"CORRECT")</f>
        <v>CORRECT</v>
      </c>
      <c r="AG151" s="68" t="str">
        <f>IF(AND('Prioritized Approach Milestones'!C151="No",'Prioritized Approach Milestones'!F151=""),IF('Prioritized Approach Milestones'!B151=6,"ERROR 2","N/A"),"CORRECT")</f>
        <v>CORRECT</v>
      </c>
    </row>
    <row r="152" spans="1:33">
      <c r="A152" s="74">
        <f>COUNTIFS('Prioritized Approach Milestones'!B152,"1",'Prioritized Approach Milestones'!C152,"yes")</f>
        <v>0</v>
      </c>
      <c r="B152" s="79">
        <f>COUNTIFS('Prioritized Approach Milestones'!B152,"2",'Prioritized Approach Milestones'!C152,"yes")</f>
        <v>0</v>
      </c>
      <c r="C152" s="75">
        <f>COUNTIFS('Prioritized Approach Milestones'!B152,"3",'Prioritized Approach Milestones'!C152,"yes")</f>
        <v>0</v>
      </c>
      <c r="D152" s="76">
        <f>COUNTIFS('Prioritized Approach Milestones'!B152,"4",'Prioritized Approach Milestones'!C152,"yes")</f>
        <v>0</v>
      </c>
      <c r="E152" s="77">
        <f>COUNTIFS('Prioritized Approach Milestones'!B152,"5",'Prioritized Approach Milestones'!C152,"yes")</f>
        <v>0</v>
      </c>
      <c r="F152" s="78">
        <f>COUNTIFS('Prioritized Approach Milestones'!B152,"6",'Prioritized Approach Milestones'!C152,"yes")</f>
        <v>0</v>
      </c>
      <c r="G152" s="234">
        <f t="shared" si="6"/>
        <v>0</v>
      </c>
      <c r="H152" s="145">
        <f>COUNTIFS('Prioritized Approach Milestones'!B152,"1",'Prioritized Approach Milestones'!C152,"N/A")</f>
        <v>0</v>
      </c>
      <c r="I152" s="145">
        <f>COUNTIFS('Prioritized Approach Milestones'!B152,"2",'Prioritized Approach Milestones'!C152,"N/A")</f>
        <v>0</v>
      </c>
      <c r="J152" s="145">
        <f>COUNTIFS('Prioritized Approach Milestones'!B152,"3",'Prioritized Approach Milestones'!C152,"N/A")</f>
        <v>0</v>
      </c>
      <c r="K152" s="145">
        <f>COUNTIFS('Prioritized Approach Milestones'!B152,"4",'Prioritized Approach Milestones'!C152,"N/A")</f>
        <v>0</v>
      </c>
      <c r="L152" s="145">
        <f>COUNTIFS('Prioritized Approach Milestones'!B152,"5",'Prioritized Approach Milestones'!C152,"N/A")</f>
        <v>0</v>
      </c>
      <c r="M152" s="145">
        <f>COUNTIFS('Prioritized Approach Milestones'!B152,"6",'Prioritized Approach Milestones'!C152,"N/A")</f>
        <v>0</v>
      </c>
      <c r="N152">
        <f t="shared" si="7"/>
        <v>0</v>
      </c>
      <c r="O152" s="238"/>
      <c r="P152" s="65" t="str">
        <f>IF('Prioritized Approach Milestones'!$B152=1,'Prioritized Approach Milestones'!$F152,"")</f>
        <v/>
      </c>
      <c r="Q152" s="65" t="str">
        <f>IF('Prioritized Approach Milestones'!$B152=2,'Prioritized Approach Milestones'!$F152,"")</f>
        <v/>
      </c>
      <c r="R152" s="65" t="str">
        <f>IF('Prioritized Approach Milestones'!$B152=3,'Prioritized Approach Milestones'!$F152,"")</f>
        <v/>
      </c>
      <c r="S152" s="65" t="str">
        <f>IF('Prioritized Approach Milestones'!$B152=4,'Prioritized Approach Milestones'!$F152,"")</f>
        <v/>
      </c>
      <c r="T152" s="65">
        <f>IF('Prioritized Approach Milestones'!$B152=5,'Prioritized Approach Milestones'!$F152,"")</f>
        <v>0</v>
      </c>
      <c r="U152" s="66" t="str">
        <f>IF('Prioritized Approach Milestones'!$B152=6,'Prioritized Approach Milestones'!$F152,"")</f>
        <v/>
      </c>
      <c r="V152" s="67" t="str">
        <f>IF(AND('Prioritized Approach Milestones'!C152="Yes",'Prioritized Approach Milestones'!F152=""),"CORRECT",IF('Prioritized Approach Milestones'!C152="No","CORRECT",IF('Prioritized Approach Milestones'!B152=1,"ERROR 1","N/A")))</f>
        <v>N/A</v>
      </c>
      <c r="W152" s="67" t="str">
        <f>IF(AND('Prioritized Approach Milestones'!C152="Yes",'Prioritized Approach Milestones'!F152=""),"CORRECT",IF('Prioritized Approach Milestones'!C152="No","CORRECT",IF('Prioritized Approach Milestones'!B152=2,"ERROR 1","N/A")))</f>
        <v>N/A</v>
      </c>
      <c r="X152" s="67" t="str">
        <f>IF(AND('Prioritized Approach Milestones'!C152="Yes",'Prioritized Approach Milestones'!F152=""),"CORRECT",IF('Prioritized Approach Milestones'!C152="No","CORRECT",IF('Prioritized Approach Milestones'!B152=3,"ERROR 1","N/A")))</f>
        <v>N/A</v>
      </c>
      <c r="Y152" s="67" t="str">
        <f>IF(AND('Prioritized Approach Milestones'!C152="Yes",'Prioritized Approach Milestones'!F152=""),"CORRECT",IF('Prioritized Approach Milestones'!C152="No","CORRECT",IF('Prioritized Approach Milestones'!B152=4,"ERROR 1","N/A")))</f>
        <v>N/A</v>
      </c>
      <c r="Z152" s="67" t="str">
        <f>IF(AND('Prioritized Approach Milestones'!C152="Yes",'Prioritized Approach Milestones'!F152=""),"CORRECT",IF('Prioritized Approach Milestones'!C152="No","CORRECT",IF('Prioritized Approach Milestones'!B152=5,"ERROR 1","N/A")))</f>
        <v>ERROR 1</v>
      </c>
      <c r="AA152" s="67" t="str">
        <f>IF(AND('Prioritized Approach Milestones'!C152="Yes",'Prioritized Approach Milestones'!F152=""),"CORRECT",IF('Prioritized Approach Milestones'!C152="No","CORRECT",IF('Prioritized Approach Milestones'!B152=6,"ERROR 1","N/A")))</f>
        <v>N/A</v>
      </c>
      <c r="AB152" s="59" t="str">
        <f>IF(AND('Prioritized Approach Milestones'!C152="No",'Prioritized Approach Milestones'!F152=""),IF('Prioritized Approach Milestones'!B152=1,"ERROR 2","N/A"),"CORRECT")</f>
        <v>CORRECT</v>
      </c>
      <c r="AC152" s="59" t="str">
        <f>IF(AND('Prioritized Approach Milestones'!C152="No",'Prioritized Approach Milestones'!F152=""),IF('Prioritized Approach Milestones'!B152=2,"ERROR 2","N/A"),"CORRECT")</f>
        <v>CORRECT</v>
      </c>
      <c r="AD152" s="59" t="str">
        <f>IF(AND('Prioritized Approach Milestones'!C152="No",'Prioritized Approach Milestones'!F152=""),IF('Prioritized Approach Milestones'!B152=3,"ERROR 2","N/A"),"CORRECT")</f>
        <v>CORRECT</v>
      </c>
      <c r="AE152" s="59" t="str">
        <f>IF(AND('Prioritized Approach Milestones'!C152="No",'Prioritized Approach Milestones'!F152=""),IF('Prioritized Approach Milestones'!B152=4,"ERROR 2","N/A"),"CORRECT")</f>
        <v>CORRECT</v>
      </c>
      <c r="AF152" s="59" t="str">
        <f>IF(AND('Prioritized Approach Milestones'!C152="No",'Prioritized Approach Milestones'!F152=""),IF('Prioritized Approach Milestones'!B152=5,"ERROR 2","N/A"),"CORRECT")</f>
        <v>CORRECT</v>
      </c>
      <c r="AG152" s="68" t="str">
        <f>IF(AND('Prioritized Approach Milestones'!C152="No",'Prioritized Approach Milestones'!F152=""),IF('Prioritized Approach Milestones'!B152=6,"ERROR 2","N/A"),"CORRECT")</f>
        <v>CORRECT</v>
      </c>
    </row>
    <row r="153" spans="1:33">
      <c r="A153" s="74">
        <f>COUNTIFS('Prioritized Approach Milestones'!B153,"1",'Prioritized Approach Milestones'!C153,"yes")</f>
        <v>0</v>
      </c>
      <c r="B153" s="79">
        <f>COUNTIFS('Prioritized Approach Milestones'!B153,"2",'Prioritized Approach Milestones'!C153,"yes")</f>
        <v>0</v>
      </c>
      <c r="C153" s="75">
        <f>COUNTIFS('Prioritized Approach Milestones'!B153,"3",'Prioritized Approach Milestones'!C153,"yes")</f>
        <v>0</v>
      </c>
      <c r="D153" s="76">
        <f>COUNTIFS('Prioritized Approach Milestones'!B153,"4",'Prioritized Approach Milestones'!C153,"yes")</f>
        <v>0</v>
      </c>
      <c r="E153" s="77">
        <f>COUNTIFS('Prioritized Approach Milestones'!B153,"5",'Prioritized Approach Milestones'!C153,"yes")</f>
        <v>0</v>
      </c>
      <c r="F153" s="78">
        <f>COUNTIFS('Prioritized Approach Milestones'!B153,"6",'Prioritized Approach Milestones'!C153,"yes")</f>
        <v>0</v>
      </c>
      <c r="G153" s="234">
        <f t="shared" si="6"/>
        <v>0</v>
      </c>
      <c r="H153" s="145">
        <f>COUNTIFS('Prioritized Approach Milestones'!B153,"1",'Prioritized Approach Milestones'!C153,"N/A")</f>
        <v>0</v>
      </c>
      <c r="I153" s="145">
        <f>COUNTIFS('Prioritized Approach Milestones'!B153,"2",'Prioritized Approach Milestones'!C153,"N/A")</f>
        <v>0</v>
      </c>
      <c r="J153" s="145">
        <f>COUNTIFS('Prioritized Approach Milestones'!B153,"3",'Prioritized Approach Milestones'!C153,"N/A")</f>
        <v>0</v>
      </c>
      <c r="K153" s="145">
        <f>COUNTIFS('Prioritized Approach Milestones'!B153,"4",'Prioritized Approach Milestones'!C153,"N/A")</f>
        <v>0</v>
      </c>
      <c r="L153" s="145">
        <f>COUNTIFS('Prioritized Approach Milestones'!B153,"5",'Prioritized Approach Milestones'!C153,"N/A")</f>
        <v>0</v>
      </c>
      <c r="M153" s="145">
        <f>COUNTIFS('Prioritized Approach Milestones'!B153,"6",'Prioritized Approach Milestones'!C153,"N/A")</f>
        <v>0</v>
      </c>
      <c r="N153">
        <f t="shared" si="7"/>
        <v>0</v>
      </c>
      <c r="O153" s="238"/>
      <c r="P153" s="65" t="str">
        <f>IF('Prioritized Approach Milestones'!$B153=1,'Prioritized Approach Milestones'!$F153,"")</f>
        <v/>
      </c>
      <c r="Q153" s="65" t="str">
        <f>IF('Prioritized Approach Milestones'!$B153=2,'Prioritized Approach Milestones'!$F153,"")</f>
        <v/>
      </c>
      <c r="R153" s="65" t="str">
        <f>IF('Prioritized Approach Milestones'!$B153=3,'Prioritized Approach Milestones'!$F153,"")</f>
        <v/>
      </c>
      <c r="S153" s="65" t="str">
        <f>IF('Prioritized Approach Milestones'!$B153=4,'Prioritized Approach Milestones'!$F153,"")</f>
        <v/>
      </c>
      <c r="T153" s="65">
        <f>IF('Prioritized Approach Milestones'!$B153=5,'Prioritized Approach Milestones'!$F153,"")</f>
        <v>0</v>
      </c>
      <c r="U153" s="66" t="str">
        <f>IF('Prioritized Approach Milestones'!$B153=6,'Prioritized Approach Milestones'!$F153,"")</f>
        <v/>
      </c>
      <c r="V153" s="67" t="str">
        <f>IF(AND('Prioritized Approach Milestones'!C153="Yes",'Prioritized Approach Milestones'!F153=""),"CORRECT",IF('Prioritized Approach Milestones'!C153="No","CORRECT",IF('Prioritized Approach Milestones'!B153=1,"ERROR 1","N/A")))</f>
        <v>N/A</v>
      </c>
      <c r="W153" s="67" t="str">
        <f>IF(AND('Prioritized Approach Milestones'!C153="Yes",'Prioritized Approach Milestones'!F153=""),"CORRECT",IF('Prioritized Approach Milestones'!C153="No","CORRECT",IF('Prioritized Approach Milestones'!B153=2,"ERROR 1","N/A")))</f>
        <v>N/A</v>
      </c>
      <c r="X153" s="67" t="str">
        <f>IF(AND('Prioritized Approach Milestones'!C153="Yes",'Prioritized Approach Milestones'!F153=""),"CORRECT",IF('Prioritized Approach Milestones'!C153="No","CORRECT",IF('Prioritized Approach Milestones'!B153=3,"ERROR 1","N/A")))</f>
        <v>N/A</v>
      </c>
      <c r="Y153" s="67" t="str">
        <f>IF(AND('Prioritized Approach Milestones'!C153="Yes",'Prioritized Approach Milestones'!F153=""),"CORRECT",IF('Prioritized Approach Milestones'!C153="No","CORRECT",IF('Prioritized Approach Milestones'!B153=4,"ERROR 1","N/A")))</f>
        <v>N/A</v>
      </c>
      <c r="Z153" s="67" t="str">
        <f>IF(AND('Prioritized Approach Milestones'!C153="Yes",'Prioritized Approach Milestones'!F153=""),"CORRECT",IF('Prioritized Approach Milestones'!C153="No","CORRECT",IF('Prioritized Approach Milestones'!B153=5,"ERROR 1","N/A")))</f>
        <v>ERROR 1</v>
      </c>
      <c r="AA153" s="67" t="str">
        <f>IF(AND('Prioritized Approach Milestones'!C153="Yes",'Prioritized Approach Milestones'!F153=""),"CORRECT",IF('Prioritized Approach Milestones'!C153="No","CORRECT",IF('Prioritized Approach Milestones'!B153=6,"ERROR 1","N/A")))</f>
        <v>N/A</v>
      </c>
      <c r="AB153" s="59" t="str">
        <f>IF(AND('Prioritized Approach Milestones'!C153="No",'Prioritized Approach Milestones'!F153=""),IF('Prioritized Approach Milestones'!B153=1,"ERROR 2","N/A"),"CORRECT")</f>
        <v>CORRECT</v>
      </c>
      <c r="AC153" s="59" t="str">
        <f>IF(AND('Prioritized Approach Milestones'!C153="No",'Prioritized Approach Milestones'!F153=""),IF('Prioritized Approach Milestones'!B153=2,"ERROR 2","N/A"),"CORRECT")</f>
        <v>CORRECT</v>
      </c>
      <c r="AD153" s="59" t="str">
        <f>IF(AND('Prioritized Approach Milestones'!C153="No",'Prioritized Approach Milestones'!F153=""),IF('Prioritized Approach Milestones'!B153=3,"ERROR 2","N/A"),"CORRECT")</f>
        <v>CORRECT</v>
      </c>
      <c r="AE153" s="59" t="str">
        <f>IF(AND('Prioritized Approach Milestones'!C153="No",'Prioritized Approach Milestones'!F153=""),IF('Prioritized Approach Milestones'!B153=4,"ERROR 2","N/A"),"CORRECT")</f>
        <v>CORRECT</v>
      </c>
      <c r="AF153" s="59" t="str">
        <f>IF(AND('Prioritized Approach Milestones'!C153="No",'Prioritized Approach Milestones'!F153=""),IF('Prioritized Approach Milestones'!B153=5,"ERROR 2","N/A"),"CORRECT")</f>
        <v>CORRECT</v>
      </c>
      <c r="AG153" s="68" t="str">
        <f>IF(AND('Prioritized Approach Milestones'!C153="No",'Prioritized Approach Milestones'!F153=""),IF('Prioritized Approach Milestones'!B153=6,"ERROR 2","N/A"),"CORRECT")</f>
        <v>CORRECT</v>
      </c>
    </row>
    <row r="154" spans="1:33">
      <c r="A154" s="74">
        <f>COUNTIFS('Prioritized Approach Milestones'!B154,"1",'Prioritized Approach Milestones'!C154,"yes")</f>
        <v>0</v>
      </c>
      <c r="B154" s="79">
        <f>COUNTIFS('Prioritized Approach Milestones'!B154,"2",'Prioritized Approach Milestones'!C154,"yes")</f>
        <v>0</v>
      </c>
      <c r="C154" s="75">
        <f>COUNTIFS('Prioritized Approach Milestones'!B154,"3",'Prioritized Approach Milestones'!C154,"yes")</f>
        <v>0</v>
      </c>
      <c r="D154" s="76">
        <f>COUNTIFS('Prioritized Approach Milestones'!B154,"4",'Prioritized Approach Milestones'!C154,"yes")</f>
        <v>0</v>
      </c>
      <c r="E154" s="77">
        <f>COUNTIFS('Prioritized Approach Milestones'!B154,"5",'Prioritized Approach Milestones'!C154,"yes")</f>
        <v>0</v>
      </c>
      <c r="F154" s="78">
        <f>COUNTIFS('Prioritized Approach Milestones'!B154,"6",'Prioritized Approach Milestones'!C154,"yes")</f>
        <v>0</v>
      </c>
      <c r="G154" s="234">
        <f t="shared" si="6"/>
        <v>0</v>
      </c>
      <c r="H154" s="145">
        <f>COUNTIFS('Prioritized Approach Milestones'!B154,"1",'Prioritized Approach Milestones'!C154,"N/A")</f>
        <v>0</v>
      </c>
      <c r="I154" s="145">
        <f>COUNTIFS('Prioritized Approach Milestones'!B154,"2",'Prioritized Approach Milestones'!C154,"N/A")</f>
        <v>0</v>
      </c>
      <c r="J154" s="145">
        <f>COUNTIFS('Prioritized Approach Milestones'!B154,"3",'Prioritized Approach Milestones'!C154,"N/A")</f>
        <v>0</v>
      </c>
      <c r="K154" s="145">
        <f>COUNTIFS('Prioritized Approach Milestones'!B154,"4",'Prioritized Approach Milestones'!C154,"N/A")</f>
        <v>0</v>
      </c>
      <c r="L154" s="145">
        <f>COUNTIFS('Prioritized Approach Milestones'!B154,"5",'Prioritized Approach Milestones'!C154,"N/A")</f>
        <v>0</v>
      </c>
      <c r="M154" s="145">
        <f>COUNTIFS('Prioritized Approach Milestones'!B154,"6",'Prioritized Approach Milestones'!C154,"N/A")</f>
        <v>0</v>
      </c>
      <c r="N154">
        <f t="shared" si="7"/>
        <v>0</v>
      </c>
      <c r="O154" s="238"/>
      <c r="P154" s="65" t="str">
        <f>IF('Prioritized Approach Milestones'!$B154=1,'Prioritized Approach Milestones'!$F154,"")</f>
        <v/>
      </c>
      <c r="Q154" s="65" t="str">
        <f>IF('Prioritized Approach Milestones'!$B154=2,'Prioritized Approach Milestones'!$F154,"")</f>
        <v/>
      </c>
      <c r="R154" s="65" t="str">
        <f>IF('Prioritized Approach Milestones'!$B154=3,'Prioritized Approach Milestones'!$F154,"")</f>
        <v/>
      </c>
      <c r="S154" s="65" t="str">
        <f>IF('Prioritized Approach Milestones'!$B154=4,'Prioritized Approach Milestones'!$F154,"")</f>
        <v/>
      </c>
      <c r="T154" s="65">
        <f>IF('Prioritized Approach Milestones'!$B154=5,'Prioritized Approach Milestones'!$F154,"")</f>
        <v>0</v>
      </c>
      <c r="U154" s="66" t="str">
        <f>IF('Prioritized Approach Milestones'!$B154=6,'Prioritized Approach Milestones'!$F154,"")</f>
        <v/>
      </c>
      <c r="V154" s="67" t="str">
        <f>IF(AND('Prioritized Approach Milestones'!C154="Yes",'Prioritized Approach Milestones'!F154=""),"CORRECT",IF('Prioritized Approach Milestones'!C154="No","CORRECT",IF('Prioritized Approach Milestones'!B154=1,"ERROR 1","N/A")))</f>
        <v>N/A</v>
      </c>
      <c r="W154" s="67" t="str">
        <f>IF(AND('Prioritized Approach Milestones'!C154="Yes",'Prioritized Approach Milestones'!F154=""),"CORRECT",IF('Prioritized Approach Milestones'!C154="No","CORRECT",IF('Prioritized Approach Milestones'!B154=2,"ERROR 1","N/A")))</f>
        <v>N/A</v>
      </c>
      <c r="X154" s="67" t="str">
        <f>IF(AND('Prioritized Approach Milestones'!C154="Yes",'Prioritized Approach Milestones'!F154=""),"CORRECT",IF('Prioritized Approach Milestones'!C154="No","CORRECT",IF('Prioritized Approach Milestones'!B154=3,"ERROR 1","N/A")))</f>
        <v>N/A</v>
      </c>
      <c r="Y154" s="67" t="str">
        <f>IF(AND('Prioritized Approach Milestones'!C154="Yes",'Prioritized Approach Milestones'!F154=""),"CORRECT",IF('Prioritized Approach Milestones'!C154="No","CORRECT",IF('Prioritized Approach Milestones'!B154=4,"ERROR 1","N/A")))</f>
        <v>N/A</v>
      </c>
      <c r="Z154" s="67" t="str">
        <f>IF(AND('Prioritized Approach Milestones'!C154="Yes",'Prioritized Approach Milestones'!F154=""),"CORRECT",IF('Prioritized Approach Milestones'!C154="No","CORRECT",IF('Prioritized Approach Milestones'!B154=5,"ERROR 1","N/A")))</f>
        <v>ERROR 1</v>
      </c>
      <c r="AA154" s="67" t="str">
        <f>IF(AND('Prioritized Approach Milestones'!C154="Yes",'Prioritized Approach Milestones'!F154=""),"CORRECT",IF('Prioritized Approach Milestones'!C154="No","CORRECT",IF('Prioritized Approach Milestones'!B154=6,"ERROR 1","N/A")))</f>
        <v>N/A</v>
      </c>
      <c r="AB154" s="59" t="str">
        <f>IF(AND('Prioritized Approach Milestones'!C154="No",'Prioritized Approach Milestones'!F154=""),IF('Prioritized Approach Milestones'!B154=1,"ERROR 2","N/A"),"CORRECT")</f>
        <v>CORRECT</v>
      </c>
      <c r="AC154" s="59" t="str">
        <f>IF(AND('Prioritized Approach Milestones'!C154="No",'Prioritized Approach Milestones'!F154=""),IF('Prioritized Approach Milestones'!B154=2,"ERROR 2","N/A"),"CORRECT")</f>
        <v>CORRECT</v>
      </c>
      <c r="AD154" s="59" t="str">
        <f>IF(AND('Prioritized Approach Milestones'!C154="No",'Prioritized Approach Milestones'!F154=""),IF('Prioritized Approach Milestones'!B154=3,"ERROR 2","N/A"),"CORRECT")</f>
        <v>CORRECT</v>
      </c>
      <c r="AE154" s="59" t="str">
        <f>IF(AND('Prioritized Approach Milestones'!C154="No",'Prioritized Approach Milestones'!F154=""),IF('Prioritized Approach Milestones'!B154=4,"ERROR 2","N/A"),"CORRECT")</f>
        <v>CORRECT</v>
      </c>
      <c r="AF154" s="59" t="str">
        <f>IF(AND('Prioritized Approach Milestones'!C154="No",'Prioritized Approach Milestones'!F154=""),IF('Prioritized Approach Milestones'!B154=5,"ERROR 2","N/A"),"CORRECT")</f>
        <v>CORRECT</v>
      </c>
      <c r="AG154" s="68" t="str">
        <f>IF(AND('Prioritized Approach Milestones'!C154="No",'Prioritized Approach Milestones'!F154=""),IF('Prioritized Approach Milestones'!B154=6,"ERROR 2","N/A"),"CORRECT")</f>
        <v>CORRECT</v>
      </c>
    </row>
    <row r="155" spans="1:33">
      <c r="A155" s="74">
        <f>COUNTIFS('Prioritized Approach Milestones'!B155,"1",'Prioritized Approach Milestones'!C155,"yes")</f>
        <v>0</v>
      </c>
      <c r="B155" s="79">
        <f>COUNTIFS('Prioritized Approach Milestones'!B155,"2",'Prioritized Approach Milestones'!C155,"yes")</f>
        <v>0</v>
      </c>
      <c r="C155" s="75">
        <f>COUNTIFS('Prioritized Approach Milestones'!B155,"3",'Prioritized Approach Milestones'!C155,"yes")</f>
        <v>0</v>
      </c>
      <c r="D155" s="76">
        <f>COUNTIFS('Prioritized Approach Milestones'!B155,"4",'Prioritized Approach Milestones'!C155,"yes")</f>
        <v>0</v>
      </c>
      <c r="E155" s="77">
        <f>COUNTIFS('Prioritized Approach Milestones'!B155,"5",'Prioritized Approach Milestones'!C155,"yes")</f>
        <v>0</v>
      </c>
      <c r="F155" s="78">
        <f>COUNTIFS('Prioritized Approach Milestones'!B155,"6",'Prioritized Approach Milestones'!C155,"yes")</f>
        <v>0</v>
      </c>
      <c r="G155" s="234">
        <f t="shared" si="6"/>
        <v>0</v>
      </c>
      <c r="H155" s="145">
        <f>COUNTIFS('Prioritized Approach Milestones'!B155,"1",'Prioritized Approach Milestones'!C155,"N/A")</f>
        <v>0</v>
      </c>
      <c r="I155" s="145">
        <f>COUNTIFS('Prioritized Approach Milestones'!B155,"2",'Prioritized Approach Milestones'!C155,"N/A")</f>
        <v>0</v>
      </c>
      <c r="J155" s="145">
        <f>COUNTIFS('Prioritized Approach Milestones'!B155,"3",'Prioritized Approach Milestones'!C155,"N/A")</f>
        <v>0</v>
      </c>
      <c r="K155" s="145">
        <f>COUNTIFS('Prioritized Approach Milestones'!B155,"4",'Prioritized Approach Milestones'!C155,"N/A")</f>
        <v>0</v>
      </c>
      <c r="L155" s="145">
        <f>COUNTIFS('Prioritized Approach Milestones'!B155,"5",'Prioritized Approach Milestones'!C155,"N/A")</f>
        <v>0</v>
      </c>
      <c r="M155" s="145">
        <f>COUNTIFS('Prioritized Approach Milestones'!B155,"6",'Prioritized Approach Milestones'!C155,"N/A")</f>
        <v>0</v>
      </c>
      <c r="N155">
        <f t="shared" si="7"/>
        <v>0</v>
      </c>
      <c r="O155" s="238"/>
      <c r="P155" s="65" t="str">
        <f>IF('Prioritized Approach Milestones'!$B155=1,'Prioritized Approach Milestones'!$F155,"")</f>
        <v/>
      </c>
      <c r="Q155" s="65" t="str">
        <f>IF('Prioritized Approach Milestones'!$B155=2,'Prioritized Approach Milestones'!$F155,"")</f>
        <v/>
      </c>
      <c r="R155" s="65" t="str">
        <f>IF('Prioritized Approach Milestones'!$B155=3,'Prioritized Approach Milestones'!$F155,"")</f>
        <v/>
      </c>
      <c r="S155" s="65" t="str">
        <f>IF('Prioritized Approach Milestones'!$B155=4,'Prioritized Approach Milestones'!$F155,"")</f>
        <v/>
      </c>
      <c r="T155" s="65">
        <f>IF('Prioritized Approach Milestones'!$B155=5,'Prioritized Approach Milestones'!$F155,"")</f>
        <v>0</v>
      </c>
      <c r="U155" s="66" t="str">
        <f>IF('Prioritized Approach Milestones'!$B155=6,'Prioritized Approach Milestones'!$F155,"")</f>
        <v/>
      </c>
      <c r="V155" s="67" t="str">
        <f>IF(AND('Prioritized Approach Milestones'!C155="Yes",'Prioritized Approach Milestones'!F155=""),"CORRECT",IF('Prioritized Approach Milestones'!C155="No","CORRECT",IF('Prioritized Approach Milestones'!B155=1,"ERROR 1","N/A")))</f>
        <v>N/A</v>
      </c>
      <c r="W155" s="67" t="str">
        <f>IF(AND('Prioritized Approach Milestones'!C155="Yes",'Prioritized Approach Milestones'!F155=""),"CORRECT",IF('Prioritized Approach Milestones'!C155="No","CORRECT",IF('Prioritized Approach Milestones'!B155=2,"ERROR 1","N/A")))</f>
        <v>N/A</v>
      </c>
      <c r="X155" s="67" t="str">
        <f>IF(AND('Prioritized Approach Milestones'!C155="Yes",'Prioritized Approach Milestones'!F155=""),"CORRECT",IF('Prioritized Approach Milestones'!C155="No","CORRECT",IF('Prioritized Approach Milestones'!B155=3,"ERROR 1","N/A")))</f>
        <v>N/A</v>
      </c>
      <c r="Y155" s="67" t="str">
        <f>IF(AND('Prioritized Approach Milestones'!C155="Yes",'Prioritized Approach Milestones'!F155=""),"CORRECT",IF('Prioritized Approach Milestones'!C155="No","CORRECT",IF('Prioritized Approach Milestones'!B155=4,"ERROR 1","N/A")))</f>
        <v>N/A</v>
      </c>
      <c r="Z155" s="67" t="str">
        <f>IF(AND('Prioritized Approach Milestones'!C155="Yes",'Prioritized Approach Milestones'!F155=""),"CORRECT",IF('Prioritized Approach Milestones'!C155="No","CORRECT",IF('Prioritized Approach Milestones'!B155=5,"ERROR 1","N/A")))</f>
        <v>ERROR 1</v>
      </c>
      <c r="AA155" s="67" t="str">
        <f>IF(AND('Prioritized Approach Milestones'!C155="Yes",'Prioritized Approach Milestones'!F155=""),"CORRECT",IF('Prioritized Approach Milestones'!C155="No","CORRECT",IF('Prioritized Approach Milestones'!B155=6,"ERROR 1","N/A")))</f>
        <v>N/A</v>
      </c>
      <c r="AB155" s="59" t="str">
        <f>IF(AND('Prioritized Approach Milestones'!C155="No",'Prioritized Approach Milestones'!F155=""),IF('Prioritized Approach Milestones'!B155=1,"ERROR 2","N/A"),"CORRECT")</f>
        <v>CORRECT</v>
      </c>
      <c r="AC155" s="59" t="str">
        <f>IF(AND('Prioritized Approach Milestones'!C155="No",'Prioritized Approach Milestones'!F155=""),IF('Prioritized Approach Milestones'!B155=2,"ERROR 2","N/A"),"CORRECT")</f>
        <v>CORRECT</v>
      </c>
      <c r="AD155" s="59" t="str">
        <f>IF(AND('Prioritized Approach Milestones'!C155="No",'Prioritized Approach Milestones'!F155=""),IF('Prioritized Approach Milestones'!B155=3,"ERROR 2","N/A"),"CORRECT")</f>
        <v>CORRECT</v>
      </c>
      <c r="AE155" s="59" t="str">
        <f>IF(AND('Prioritized Approach Milestones'!C155="No",'Prioritized Approach Milestones'!F155=""),IF('Prioritized Approach Milestones'!B155=4,"ERROR 2","N/A"),"CORRECT")</f>
        <v>CORRECT</v>
      </c>
      <c r="AF155" s="59" t="str">
        <f>IF(AND('Prioritized Approach Milestones'!C155="No",'Prioritized Approach Milestones'!F155=""),IF('Prioritized Approach Milestones'!B155=5,"ERROR 2","N/A"),"CORRECT")</f>
        <v>CORRECT</v>
      </c>
      <c r="AG155" s="68" t="str">
        <f>IF(AND('Prioritized Approach Milestones'!C155="No",'Prioritized Approach Milestones'!F155=""),IF('Prioritized Approach Milestones'!B155=6,"ERROR 2","N/A"),"CORRECT")</f>
        <v>CORRECT</v>
      </c>
    </row>
    <row r="156" spans="1:33">
      <c r="A156" s="74">
        <f>COUNTIFS('Prioritized Approach Milestones'!B156,"1",'Prioritized Approach Milestones'!C156,"yes")</f>
        <v>0</v>
      </c>
      <c r="B156" s="79">
        <f>COUNTIFS('Prioritized Approach Milestones'!B156,"2",'Prioritized Approach Milestones'!C156,"yes")</f>
        <v>0</v>
      </c>
      <c r="C156" s="75">
        <f>COUNTIFS('Prioritized Approach Milestones'!B156,"3",'Prioritized Approach Milestones'!C156,"yes")</f>
        <v>0</v>
      </c>
      <c r="D156" s="76">
        <f>COUNTIFS('Prioritized Approach Milestones'!B156,"4",'Prioritized Approach Milestones'!C156,"yes")</f>
        <v>0</v>
      </c>
      <c r="E156" s="77">
        <f>COUNTIFS('Prioritized Approach Milestones'!B156,"5",'Prioritized Approach Milestones'!C156,"yes")</f>
        <v>0</v>
      </c>
      <c r="F156" s="78">
        <f>COUNTIFS('Prioritized Approach Milestones'!B156,"6",'Prioritized Approach Milestones'!C156,"yes")</f>
        <v>0</v>
      </c>
      <c r="G156" s="234">
        <f t="shared" si="6"/>
        <v>0</v>
      </c>
      <c r="H156" s="145">
        <f>COUNTIFS('Prioritized Approach Milestones'!B156,"1",'Prioritized Approach Milestones'!C156,"N/A")</f>
        <v>0</v>
      </c>
      <c r="I156" s="145">
        <f>COUNTIFS('Prioritized Approach Milestones'!B156,"2",'Prioritized Approach Milestones'!C156,"N/A")</f>
        <v>0</v>
      </c>
      <c r="J156" s="145">
        <f>COUNTIFS('Prioritized Approach Milestones'!B156,"3",'Prioritized Approach Milestones'!C156,"N/A")</f>
        <v>0</v>
      </c>
      <c r="K156" s="145">
        <f>COUNTIFS('Prioritized Approach Milestones'!B156,"4",'Prioritized Approach Milestones'!C156,"N/A")</f>
        <v>0</v>
      </c>
      <c r="L156" s="145">
        <f>COUNTIFS('Prioritized Approach Milestones'!B156,"5",'Prioritized Approach Milestones'!C156,"N/A")</f>
        <v>0</v>
      </c>
      <c r="M156" s="145">
        <f>COUNTIFS('Prioritized Approach Milestones'!B156,"6",'Prioritized Approach Milestones'!C156,"N/A")</f>
        <v>0</v>
      </c>
      <c r="N156">
        <f t="shared" si="7"/>
        <v>0</v>
      </c>
      <c r="O156" s="238"/>
      <c r="P156" s="65" t="str">
        <f>IF('Prioritized Approach Milestones'!$B156=1,'Prioritized Approach Milestones'!$F156,"")</f>
        <v/>
      </c>
      <c r="Q156" s="65" t="str">
        <f>IF('Prioritized Approach Milestones'!$B156=2,'Prioritized Approach Milestones'!$F156,"")</f>
        <v/>
      </c>
      <c r="R156" s="65" t="str">
        <f>IF('Prioritized Approach Milestones'!$B156=3,'Prioritized Approach Milestones'!$F156,"")</f>
        <v/>
      </c>
      <c r="S156" s="65" t="str">
        <f>IF('Prioritized Approach Milestones'!$B156=4,'Prioritized Approach Milestones'!$F156,"")</f>
        <v/>
      </c>
      <c r="T156" s="65">
        <f>IF('Prioritized Approach Milestones'!$B156=5,'Prioritized Approach Milestones'!$F156,"")</f>
        <v>0</v>
      </c>
      <c r="U156" s="66" t="str">
        <f>IF('Prioritized Approach Milestones'!$B156=6,'Prioritized Approach Milestones'!$F156,"")</f>
        <v/>
      </c>
      <c r="V156" s="67" t="str">
        <f>IF(AND('Prioritized Approach Milestones'!C156="Yes",'Prioritized Approach Milestones'!F156=""),"CORRECT",IF('Prioritized Approach Milestones'!C156="No","CORRECT",IF('Prioritized Approach Milestones'!B156=1,"ERROR 1","N/A")))</f>
        <v>N/A</v>
      </c>
      <c r="W156" s="67" t="str">
        <f>IF(AND('Prioritized Approach Milestones'!C156="Yes",'Prioritized Approach Milestones'!F156=""),"CORRECT",IF('Prioritized Approach Milestones'!C156="No","CORRECT",IF('Prioritized Approach Milestones'!B156=2,"ERROR 1","N/A")))</f>
        <v>N/A</v>
      </c>
      <c r="X156" s="67" t="str">
        <f>IF(AND('Prioritized Approach Milestones'!C156="Yes",'Prioritized Approach Milestones'!F156=""),"CORRECT",IF('Prioritized Approach Milestones'!C156="No","CORRECT",IF('Prioritized Approach Milestones'!B156=3,"ERROR 1","N/A")))</f>
        <v>N/A</v>
      </c>
      <c r="Y156" s="67" t="str">
        <f>IF(AND('Prioritized Approach Milestones'!C156="Yes",'Prioritized Approach Milestones'!F156=""),"CORRECT",IF('Prioritized Approach Milestones'!C156="No","CORRECT",IF('Prioritized Approach Milestones'!B156=4,"ERROR 1","N/A")))</f>
        <v>N/A</v>
      </c>
      <c r="Z156" s="67" t="str">
        <f>IF(AND('Prioritized Approach Milestones'!C156="Yes",'Prioritized Approach Milestones'!F156=""),"CORRECT",IF('Prioritized Approach Milestones'!C156="No","CORRECT",IF('Prioritized Approach Milestones'!B156=5,"ERROR 1","N/A")))</f>
        <v>ERROR 1</v>
      </c>
      <c r="AA156" s="67" t="str">
        <f>IF(AND('Prioritized Approach Milestones'!C156="Yes",'Prioritized Approach Milestones'!F156=""),"CORRECT",IF('Prioritized Approach Milestones'!C156="No","CORRECT",IF('Prioritized Approach Milestones'!B156=6,"ERROR 1","N/A")))</f>
        <v>N/A</v>
      </c>
      <c r="AB156" s="59" t="str">
        <f>IF(AND('Prioritized Approach Milestones'!C156="No",'Prioritized Approach Milestones'!F156=""),IF('Prioritized Approach Milestones'!B156=1,"ERROR 2","N/A"),"CORRECT")</f>
        <v>CORRECT</v>
      </c>
      <c r="AC156" s="59" t="str">
        <f>IF(AND('Prioritized Approach Milestones'!C156="No",'Prioritized Approach Milestones'!F156=""),IF('Prioritized Approach Milestones'!B156=2,"ERROR 2","N/A"),"CORRECT")</f>
        <v>CORRECT</v>
      </c>
      <c r="AD156" s="59" t="str">
        <f>IF(AND('Prioritized Approach Milestones'!C156="No",'Prioritized Approach Milestones'!F156=""),IF('Prioritized Approach Milestones'!B156=3,"ERROR 2","N/A"),"CORRECT")</f>
        <v>CORRECT</v>
      </c>
      <c r="AE156" s="59" t="str">
        <f>IF(AND('Prioritized Approach Milestones'!C156="No",'Prioritized Approach Milestones'!F156=""),IF('Prioritized Approach Milestones'!B156=4,"ERROR 2","N/A"),"CORRECT")</f>
        <v>CORRECT</v>
      </c>
      <c r="AF156" s="59" t="str">
        <f>IF(AND('Prioritized Approach Milestones'!C156="No",'Prioritized Approach Milestones'!F156=""),IF('Prioritized Approach Milestones'!B156=5,"ERROR 2","N/A"),"CORRECT")</f>
        <v>CORRECT</v>
      </c>
      <c r="AG156" s="68" t="str">
        <f>IF(AND('Prioritized Approach Milestones'!C156="No",'Prioritized Approach Milestones'!F156=""),IF('Prioritized Approach Milestones'!B156=6,"ERROR 2","N/A"),"CORRECT")</f>
        <v>CORRECT</v>
      </c>
    </row>
    <row r="157" spans="1:33">
      <c r="A157" s="74">
        <f>COUNTIFS('Prioritized Approach Milestones'!B157,"1",'Prioritized Approach Milestones'!C157,"yes")</f>
        <v>0</v>
      </c>
      <c r="B157" s="79">
        <f>COUNTIFS('Prioritized Approach Milestones'!B157,"2",'Prioritized Approach Milestones'!C157,"yes")</f>
        <v>0</v>
      </c>
      <c r="C157" s="75">
        <f>COUNTIFS('Prioritized Approach Milestones'!B157,"3",'Prioritized Approach Milestones'!C157,"yes")</f>
        <v>0</v>
      </c>
      <c r="D157" s="76">
        <f>COUNTIFS('Prioritized Approach Milestones'!B157,"4",'Prioritized Approach Milestones'!C157,"yes")</f>
        <v>0</v>
      </c>
      <c r="E157" s="77">
        <f>COUNTIFS('Prioritized Approach Milestones'!B157,"5",'Prioritized Approach Milestones'!C157,"yes")</f>
        <v>0</v>
      </c>
      <c r="F157" s="78">
        <f>COUNTIFS('Prioritized Approach Milestones'!B157,"6",'Prioritized Approach Milestones'!C157,"yes")</f>
        <v>0</v>
      </c>
      <c r="G157" s="234">
        <f t="shared" si="6"/>
        <v>0</v>
      </c>
      <c r="H157" s="145">
        <f>COUNTIFS('Prioritized Approach Milestones'!B157,"1",'Prioritized Approach Milestones'!C157,"N/A")</f>
        <v>0</v>
      </c>
      <c r="I157" s="145">
        <f>COUNTIFS('Prioritized Approach Milestones'!B157,"2",'Prioritized Approach Milestones'!C157,"N/A")</f>
        <v>0</v>
      </c>
      <c r="J157" s="145">
        <f>COUNTIFS('Prioritized Approach Milestones'!B157,"3",'Prioritized Approach Milestones'!C157,"N/A")</f>
        <v>0</v>
      </c>
      <c r="K157" s="145">
        <f>COUNTIFS('Prioritized Approach Milestones'!B157,"4",'Prioritized Approach Milestones'!C157,"N/A")</f>
        <v>0</v>
      </c>
      <c r="L157" s="145">
        <f>COUNTIFS('Prioritized Approach Milestones'!B157,"5",'Prioritized Approach Milestones'!C157,"N/A")</f>
        <v>0</v>
      </c>
      <c r="M157" s="145">
        <f>COUNTIFS('Prioritized Approach Milestones'!B157,"6",'Prioritized Approach Milestones'!C157,"N/A")</f>
        <v>0</v>
      </c>
      <c r="N157">
        <f t="shared" si="7"/>
        <v>0</v>
      </c>
      <c r="O157" s="238"/>
      <c r="P157" s="65" t="str">
        <f>IF('Prioritized Approach Milestones'!$B157=1,'Prioritized Approach Milestones'!$F157,"")</f>
        <v/>
      </c>
      <c r="Q157" s="65" t="str">
        <f>IF('Prioritized Approach Milestones'!$B157=2,'Prioritized Approach Milestones'!$F157,"")</f>
        <v/>
      </c>
      <c r="R157" s="65" t="str">
        <f>IF('Prioritized Approach Milestones'!$B157=3,'Prioritized Approach Milestones'!$F157,"")</f>
        <v/>
      </c>
      <c r="S157" s="65" t="str">
        <f>IF('Prioritized Approach Milestones'!$B157=4,'Prioritized Approach Milestones'!$F157,"")</f>
        <v/>
      </c>
      <c r="T157" s="65">
        <f>IF('Prioritized Approach Milestones'!$B157=5,'Prioritized Approach Milestones'!$F157,"")</f>
        <v>0</v>
      </c>
      <c r="U157" s="66" t="str">
        <f>IF('Prioritized Approach Milestones'!$B157=6,'Prioritized Approach Milestones'!$F157,"")</f>
        <v/>
      </c>
      <c r="V157" s="67" t="str">
        <f>IF(AND('Prioritized Approach Milestones'!C157="Yes",'Prioritized Approach Milestones'!F157=""),"CORRECT",IF('Prioritized Approach Milestones'!C157="No","CORRECT",IF('Prioritized Approach Milestones'!B157=1,"ERROR 1","N/A")))</f>
        <v>N/A</v>
      </c>
      <c r="W157" s="67" t="str">
        <f>IF(AND('Prioritized Approach Milestones'!C157="Yes",'Prioritized Approach Milestones'!F157=""),"CORRECT",IF('Prioritized Approach Milestones'!C157="No","CORRECT",IF('Prioritized Approach Milestones'!B157=2,"ERROR 1","N/A")))</f>
        <v>N/A</v>
      </c>
      <c r="X157" s="67" t="str">
        <f>IF(AND('Prioritized Approach Milestones'!C157="Yes",'Prioritized Approach Milestones'!F157=""),"CORRECT",IF('Prioritized Approach Milestones'!C157="No","CORRECT",IF('Prioritized Approach Milestones'!B157=3,"ERROR 1","N/A")))</f>
        <v>N/A</v>
      </c>
      <c r="Y157" s="67" t="str">
        <f>IF(AND('Prioritized Approach Milestones'!C157="Yes",'Prioritized Approach Milestones'!F157=""),"CORRECT",IF('Prioritized Approach Milestones'!C157="No","CORRECT",IF('Prioritized Approach Milestones'!B157=4,"ERROR 1","N/A")))</f>
        <v>N/A</v>
      </c>
      <c r="Z157" s="67" t="str">
        <f>IF(AND('Prioritized Approach Milestones'!C157="Yes",'Prioritized Approach Milestones'!F157=""),"CORRECT",IF('Prioritized Approach Milestones'!C157="No","CORRECT",IF('Prioritized Approach Milestones'!B157=5,"ERROR 1","N/A")))</f>
        <v>ERROR 1</v>
      </c>
      <c r="AA157" s="67" t="str">
        <f>IF(AND('Prioritized Approach Milestones'!C157="Yes",'Prioritized Approach Milestones'!F157=""),"CORRECT",IF('Prioritized Approach Milestones'!C157="No","CORRECT",IF('Prioritized Approach Milestones'!B157=6,"ERROR 1","N/A")))</f>
        <v>N/A</v>
      </c>
      <c r="AB157" s="59" t="str">
        <f>IF(AND('Prioritized Approach Milestones'!C157="No",'Prioritized Approach Milestones'!F157=""),IF('Prioritized Approach Milestones'!B157=1,"ERROR 2","N/A"),"CORRECT")</f>
        <v>CORRECT</v>
      </c>
      <c r="AC157" s="59" t="str">
        <f>IF(AND('Prioritized Approach Milestones'!C157="No",'Prioritized Approach Milestones'!F157=""),IF('Prioritized Approach Milestones'!B157=2,"ERROR 2","N/A"),"CORRECT")</f>
        <v>CORRECT</v>
      </c>
      <c r="AD157" s="59" t="str">
        <f>IF(AND('Prioritized Approach Milestones'!C157="No",'Prioritized Approach Milestones'!F157=""),IF('Prioritized Approach Milestones'!B157=3,"ERROR 2","N/A"),"CORRECT")</f>
        <v>CORRECT</v>
      </c>
      <c r="AE157" s="59" t="str">
        <f>IF(AND('Prioritized Approach Milestones'!C157="No",'Prioritized Approach Milestones'!F157=""),IF('Prioritized Approach Milestones'!B157=4,"ERROR 2","N/A"),"CORRECT")</f>
        <v>CORRECT</v>
      </c>
      <c r="AF157" s="59" t="str">
        <f>IF(AND('Prioritized Approach Milestones'!C157="No",'Prioritized Approach Milestones'!F157=""),IF('Prioritized Approach Milestones'!B157=5,"ERROR 2","N/A"),"CORRECT")</f>
        <v>CORRECT</v>
      </c>
      <c r="AG157" s="68" t="str">
        <f>IF(AND('Prioritized Approach Milestones'!C157="No",'Prioritized Approach Milestones'!F157=""),IF('Prioritized Approach Milestones'!B157=6,"ERROR 2","N/A"),"CORRECT")</f>
        <v>CORRECT</v>
      </c>
    </row>
    <row r="158" spans="1:33">
      <c r="A158" s="74">
        <f>COUNTIFS('Prioritized Approach Milestones'!B158,"1",'Prioritized Approach Milestones'!C158,"yes")</f>
        <v>0</v>
      </c>
      <c r="B158" s="79">
        <f>COUNTIFS('Prioritized Approach Milestones'!B158,"2",'Prioritized Approach Milestones'!C158,"yes")</f>
        <v>0</v>
      </c>
      <c r="C158" s="75">
        <f>COUNTIFS('Prioritized Approach Milestones'!B158,"3",'Prioritized Approach Milestones'!C158,"yes")</f>
        <v>0</v>
      </c>
      <c r="D158" s="76">
        <f>COUNTIFS('Prioritized Approach Milestones'!B158,"4",'Prioritized Approach Milestones'!C158,"yes")</f>
        <v>0</v>
      </c>
      <c r="E158" s="77">
        <f>COUNTIFS('Prioritized Approach Milestones'!B158,"5",'Prioritized Approach Milestones'!C158,"yes")</f>
        <v>0</v>
      </c>
      <c r="F158" s="78">
        <f>COUNTIFS('Prioritized Approach Milestones'!B158,"6",'Prioritized Approach Milestones'!C158,"yes")</f>
        <v>0</v>
      </c>
      <c r="G158" s="234">
        <f t="shared" si="6"/>
        <v>0</v>
      </c>
      <c r="H158" s="145">
        <f>COUNTIFS('Prioritized Approach Milestones'!B158,"1",'Prioritized Approach Milestones'!C158,"N/A")</f>
        <v>0</v>
      </c>
      <c r="I158" s="145">
        <f>COUNTIFS('Prioritized Approach Milestones'!B158,"2",'Prioritized Approach Milestones'!C158,"N/A")</f>
        <v>0</v>
      </c>
      <c r="J158" s="145">
        <f>COUNTIFS('Prioritized Approach Milestones'!B158,"3",'Prioritized Approach Milestones'!C158,"N/A")</f>
        <v>0</v>
      </c>
      <c r="K158" s="145">
        <f>COUNTIFS('Prioritized Approach Milestones'!B158,"4",'Prioritized Approach Milestones'!C158,"N/A")</f>
        <v>0</v>
      </c>
      <c r="L158" s="145">
        <f>COUNTIFS('Prioritized Approach Milestones'!B158,"5",'Prioritized Approach Milestones'!C158,"N/A")</f>
        <v>0</v>
      </c>
      <c r="M158" s="145">
        <f>COUNTIFS('Prioritized Approach Milestones'!B158,"6",'Prioritized Approach Milestones'!C158,"N/A")</f>
        <v>0</v>
      </c>
      <c r="N158">
        <f t="shared" si="7"/>
        <v>0</v>
      </c>
      <c r="O158" s="238"/>
      <c r="P158" s="65" t="str">
        <f>IF('Prioritized Approach Milestones'!$B158=1,'Prioritized Approach Milestones'!$F158,"")</f>
        <v/>
      </c>
      <c r="Q158" s="65" t="str">
        <f>IF('Prioritized Approach Milestones'!$B158=2,'Prioritized Approach Milestones'!$F158,"")</f>
        <v/>
      </c>
      <c r="R158" s="65" t="str">
        <f>IF('Prioritized Approach Milestones'!$B158=3,'Prioritized Approach Milestones'!$F158,"")</f>
        <v/>
      </c>
      <c r="S158" s="65" t="str">
        <f>IF('Prioritized Approach Milestones'!$B158=4,'Prioritized Approach Milestones'!$F158,"")</f>
        <v/>
      </c>
      <c r="T158" s="65" t="str">
        <f>IF('Prioritized Approach Milestones'!$B158=5,'Prioritized Approach Milestones'!$F158,"")</f>
        <v/>
      </c>
      <c r="U158" s="66" t="str">
        <f>IF('Prioritized Approach Milestones'!$B158=6,'Prioritized Approach Milestones'!$F158,"")</f>
        <v/>
      </c>
      <c r="V158" s="67" t="str">
        <f>IF(AND('Prioritized Approach Milestones'!C158="Yes",'Prioritized Approach Milestones'!F158=""),"CORRECT",IF('Prioritized Approach Milestones'!C158="No","CORRECT",IF('Prioritized Approach Milestones'!B158=1,"ERROR 1","N/A")))</f>
        <v>N/A</v>
      </c>
      <c r="W158" s="67" t="str">
        <f>IF(AND('Prioritized Approach Milestones'!C158="Yes",'Prioritized Approach Milestones'!F158=""),"CORRECT",IF('Prioritized Approach Milestones'!C158="No","CORRECT",IF('Prioritized Approach Milestones'!B158=2,"ERROR 1","N/A")))</f>
        <v>N/A</v>
      </c>
      <c r="X158" s="67" t="str">
        <f>IF(AND('Prioritized Approach Milestones'!C158="Yes",'Prioritized Approach Milestones'!F158=""),"CORRECT",IF('Prioritized Approach Milestones'!C158="No","CORRECT",IF('Prioritized Approach Milestones'!B158=3,"ERROR 1","N/A")))</f>
        <v>N/A</v>
      </c>
      <c r="Y158" s="67" t="str">
        <f>IF(AND('Prioritized Approach Milestones'!C158="Yes",'Prioritized Approach Milestones'!F158=""),"CORRECT",IF('Prioritized Approach Milestones'!C158="No","CORRECT",IF('Prioritized Approach Milestones'!B158=4,"ERROR 1","N/A")))</f>
        <v>N/A</v>
      </c>
      <c r="Z158" s="67" t="str">
        <f>IF(AND('Prioritized Approach Milestones'!C158="Yes",'Prioritized Approach Milestones'!F158=""),"CORRECT",IF('Prioritized Approach Milestones'!C158="No","CORRECT",IF('Prioritized Approach Milestones'!B158=5,"ERROR 1","N/A")))</f>
        <v>N/A</v>
      </c>
      <c r="AA158" s="67" t="str">
        <f>IF(AND('Prioritized Approach Milestones'!C158="Yes",'Prioritized Approach Milestones'!F158=""),"CORRECT",IF('Prioritized Approach Milestones'!C158="No","CORRECT",IF('Prioritized Approach Milestones'!B158=6,"ERROR 1","N/A")))</f>
        <v>N/A</v>
      </c>
      <c r="AB158" s="59" t="str">
        <f>IF(AND('Prioritized Approach Milestones'!C158="No",'Prioritized Approach Milestones'!F158=""),IF('Prioritized Approach Milestones'!B158=1,"ERROR 2","N/A"),"CORRECT")</f>
        <v>CORRECT</v>
      </c>
      <c r="AC158" s="59" t="str">
        <f>IF(AND('Prioritized Approach Milestones'!C158="No",'Prioritized Approach Milestones'!F158=""),IF('Prioritized Approach Milestones'!B158=2,"ERROR 2","N/A"),"CORRECT")</f>
        <v>CORRECT</v>
      </c>
      <c r="AD158" s="59" t="str">
        <f>IF(AND('Prioritized Approach Milestones'!C158="No",'Prioritized Approach Milestones'!F158=""),IF('Prioritized Approach Milestones'!B158=3,"ERROR 2","N/A"),"CORRECT")</f>
        <v>CORRECT</v>
      </c>
      <c r="AE158" s="59" t="str">
        <f>IF(AND('Prioritized Approach Milestones'!C158="No",'Prioritized Approach Milestones'!F158=""),IF('Prioritized Approach Milestones'!B158=4,"ERROR 2","N/A"),"CORRECT")</f>
        <v>CORRECT</v>
      </c>
      <c r="AF158" s="59" t="str">
        <f>IF(AND('Prioritized Approach Milestones'!C158="No",'Prioritized Approach Milestones'!F158=""),IF('Prioritized Approach Milestones'!B158=5,"ERROR 2","N/A"),"CORRECT")</f>
        <v>CORRECT</v>
      </c>
      <c r="AG158" s="68" t="str">
        <f>IF(AND('Prioritized Approach Milestones'!C158="No",'Prioritized Approach Milestones'!F158=""),IF('Prioritized Approach Milestones'!B158=6,"ERROR 2","N/A"),"CORRECT")</f>
        <v>CORRECT</v>
      </c>
    </row>
    <row r="159" spans="1:33">
      <c r="A159" s="74">
        <f>COUNTIFS('Prioritized Approach Milestones'!B159,"1",'Prioritized Approach Milestones'!C159,"yes")</f>
        <v>0</v>
      </c>
      <c r="B159" s="79">
        <f>COUNTIFS('Prioritized Approach Milestones'!B159,"2",'Prioritized Approach Milestones'!C159,"yes")</f>
        <v>0</v>
      </c>
      <c r="C159" s="75">
        <f>COUNTIFS('Prioritized Approach Milestones'!B159,"3",'Prioritized Approach Milestones'!C159,"yes")</f>
        <v>0</v>
      </c>
      <c r="D159" s="76">
        <f>COUNTIFS('Prioritized Approach Milestones'!B159,"4",'Prioritized Approach Milestones'!C159,"yes")</f>
        <v>0</v>
      </c>
      <c r="E159" s="77">
        <f>COUNTIFS('Prioritized Approach Milestones'!B159,"5",'Prioritized Approach Milestones'!C159,"yes")</f>
        <v>0</v>
      </c>
      <c r="F159" s="78">
        <f>COUNTIFS('Prioritized Approach Milestones'!B159,"6",'Prioritized Approach Milestones'!C159,"yes")</f>
        <v>0</v>
      </c>
      <c r="G159" s="234">
        <f t="shared" si="6"/>
        <v>0</v>
      </c>
      <c r="H159" s="145">
        <f>COUNTIFS('Prioritized Approach Milestones'!B159,"1",'Prioritized Approach Milestones'!C159,"N/A")</f>
        <v>0</v>
      </c>
      <c r="I159" s="145">
        <f>COUNTIFS('Prioritized Approach Milestones'!B159,"2",'Prioritized Approach Milestones'!C159,"N/A")</f>
        <v>0</v>
      </c>
      <c r="J159" s="145">
        <f>COUNTIFS('Prioritized Approach Milestones'!B159,"3",'Prioritized Approach Milestones'!C159,"N/A")</f>
        <v>0</v>
      </c>
      <c r="K159" s="145">
        <f>COUNTIFS('Prioritized Approach Milestones'!B159,"4",'Prioritized Approach Milestones'!C159,"N/A")</f>
        <v>0</v>
      </c>
      <c r="L159" s="145">
        <f>COUNTIFS('Prioritized Approach Milestones'!B159,"5",'Prioritized Approach Milestones'!C159,"N/A")</f>
        <v>0</v>
      </c>
      <c r="M159" s="145">
        <f>COUNTIFS('Prioritized Approach Milestones'!B159,"6",'Prioritized Approach Milestones'!C159,"N/A")</f>
        <v>0</v>
      </c>
      <c r="N159">
        <f t="shared" si="7"/>
        <v>0</v>
      </c>
      <c r="O159" s="238"/>
      <c r="P159" s="65" t="str">
        <f>IF('Prioritized Approach Milestones'!$B159=1,'Prioritized Approach Milestones'!$F159,"")</f>
        <v/>
      </c>
      <c r="Q159" s="65" t="str">
        <f>IF('Prioritized Approach Milestones'!$B159=2,'Prioritized Approach Milestones'!$F159,"")</f>
        <v/>
      </c>
      <c r="R159" s="65" t="str">
        <f>IF('Prioritized Approach Milestones'!$B159=3,'Prioritized Approach Milestones'!$F159,"")</f>
        <v/>
      </c>
      <c r="S159" s="65" t="str">
        <f>IF('Prioritized Approach Milestones'!$B159=4,'Prioritized Approach Milestones'!$F159,"")</f>
        <v/>
      </c>
      <c r="T159" s="65">
        <f>IF('Prioritized Approach Milestones'!$B159=5,'Prioritized Approach Milestones'!$F159,"")</f>
        <v>0</v>
      </c>
      <c r="U159" s="66" t="str">
        <f>IF('Prioritized Approach Milestones'!$B159=6,'Prioritized Approach Milestones'!$F159,"")</f>
        <v/>
      </c>
      <c r="V159" s="67" t="str">
        <f>IF(AND('Prioritized Approach Milestones'!C159="Yes",'Prioritized Approach Milestones'!F159=""),"CORRECT",IF('Prioritized Approach Milestones'!C159="No","CORRECT",IF('Prioritized Approach Milestones'!B159=1,"ERROR 1","N/A")))</f>
        <v>N/A</v>
      </c>
      <c r="W159" s="67" t="str">
        <f>IF(AND('Prioritized Approach Milestones'!C159="Yes",'Prioritized Approach Milestones'!F159=""),"CORRECT",IF('Prioritized Approach Milestones'!C159="No","CORRECT",IF('Prioritized Approach Milestones'!B159=2,"ERROR 1","N/A")))</f>
        <v>N/A</v>
      </c>
      <c r="X159" s="67" t="str">
        <f>IF(AND('Prioritized Approach Milestones'!C159="Yes",'Prioritized Approach Milestones'!F159=""),"CORRECT",IF('Prioritized Approach Milestones'!C159="No","CORRECT",IF('Prioritized Approach Milestones'!B159=3,"ERROR 1","N/A")))</f>
        <v>N/A</v>
      </c>
      <c r="Y159" s="67" t="str">
        <f>IF(AND('Prioritized Approach Milestones'!C159="Yes",'Prioritized Approach Milestones'!F159=""),"CORRECT",IF('Prioritized Approach Milestones'!C159="No","CORRECT",IF('Prioritized Approach Milestones'!B159=4,"ERROR 1","N/A")))</f>
        <v>N/A</v>
      </c>
      <c r="Z159" s="67" t="str">
        <f>IF(AND('Prioritized Approach Milestones'!C159="Yes",'Prioritized Approach Milestones'!F159=""),"CORRECT",IF('Prioritized Approach Milestones'!C159="No","CORRECT",IF('Prioritized Approach Milestones'!B159=5,"ERROR 1","N/A")))</f>
        <v>ERROR 1</v>
      </c>
      <c r="AA159" s="67" t="str">
        <f>IF(AND('Prioritized Approach Milestones'!C159="Yes",'Prioritized Approach Milestones'!F159=""),"CORRECT",IF('Prioritized Approach Milestones'!C159="No","CORRECT",IF('Prioritized Approach Milestones'!B159=6,"ERROR 1","N/A")))</f>
        <v>N/A</v>
      </c>
      <c r="AB159" s="59" t="str">
        <f>IF(AND('Prioritized Approach Milestones'!C159="No",'Prioritized Approach Milestones'!F159=""),IF('Prioritized Approach Milestones'!B159=1,"ERROR 2","N/A"),"CORRECT")</f>
        <v>CORRECT</v>
      </c>
      <c r="AC159" s="59" t="str">
        <f>IF(AND('Prioritized Approach Milestones'!C159="No",'Prioritized Approach Milestones'!F159=""),IF('Prioritized Approach Milestones'!B159=2,"ERROR 2","N/A"),"CORRECT")</f>
        <v>CORRECT</v>
      </c>
      <c r="AD159" s="59" t="str">
        <f>IF(AND('Prioritized Approach Milestones'!C159="No",'Prioritized Approach Milestones'!F159=""),IF('Prioritized Approach Milestones'!B159=3,"ERROR 2","N/A"),"CORRECT")</f>
        <v>CORRECT</v>
      </c>
      <c r="AE159" s="59" t="str">
        <f>IF(AND('Prioritized Approach Milestones'!C159="No",'Prioritized Approach Milestones'!F159=""),IF('Prioritized Approach Milestones'!B159=4,"ERROR 2","N/A"),"CORRECT")</f>
        <v>CORRECT</v>
      </c>
      <c r="AF159" s="59" t="str">
        <f>IF(AND('Prioritized Approach Milestones'!C159="No",'Prioritized Approach Milestones'!F159=""),IF('Prioritized Approach Milestones'!B159=5,"ERROR 2","N/A"),"CORRECT")</f>
        <v>CORRECT</v>
      </c>
      <c r="AG159" s="68" t="str">
        <f>IF(AND('Prioritized Approach Milestones'!C159="No",'Prioritized Approach Milestones'!F159=""),IF('Prioritized Approach Milestones'!B159=6,"ERROR 2","N/A"),"CORRECT")</f>
        <v>CORRECT</v>
      </c>
    </row>
    <row r="160" spans="1:33">
      <c r="A160" s="74">
        <f>COUNTIFS('Prioritized Approach Milestones'!B160,"1",'Prioritized Approach Milestones'!C160,"yes")</f>
        <v>0</v>
      </c>
      <c r="B160" s="79">
        <f>COUNTIFS('Prioritized Approach Milestones'!B160,"2",'Prioritized Approach Milestones'!C160,"yes")</f>
        <v>0</v>
      </c>
      <c r="C160" s="75">
        <f>COUNTIFS('Prioritized Approach Milestones'!B160,"3",'Prioritized Approach Milestones'!C160,"yes")</f>
        <v>0</v>
      </c>
      <c r="D160" s="76">
        <f>COUNTIFS('Prioritized Approach Milestones'!B160,"4",'Prioritized Approach Milestones'!C160,"yes")</f>
        <v>0</v>
      </c>
      <c r="E160" s="77">
        <f>COUNTIFS('Prioritized Approach Milestones'!B160,"5",'Prioritized Approach Milestones'!C160,"yes")</f>
        <v>0</v>
      </c>
      <c r="F160" s="78">
        <f>COUNTIFS('Prioritized Approach Milestones'!B160,"6",'Prioritized Approach Milestones'!C160,"yes")</f>
        <v>0</v>
      </c>
      <c r="G160" s="234">
        <f t="shared" si="6"/>
        <v>0</v>
      </c>
      <c r="H160" s="145">
        <f>COUNTIFS('Prioritized Approach Milestones'!B160,"1",'Prioritized Approach Milestones'!C160,"N/A")</f>
        <v>0</v>
      </c>
      <c r="I160" s="145">
        <f>COUNTIFS('Prioritized Approach Milestones'!B160,"2",'Prioritized Approach Milestones'!C160,"N/A")</f>
        <v>0</v>
      </c>
      <c r="J160" s="145">
        <f>COUNTIFS('Prioritized Approach Milestones'!B160,"3",'Prioritized Approach Milestones'!C160,"N/A")</f>
        <v>0</v>
      </c>
      <c r="K160" s="145">
        <f>COUNTIFS('Prioritized Approach Milestones'!B160,"4",'Prioritized Approach Milestones'!C160,"N/A")</f>
        <v>0</v>
      </c>
      <c r="L160" s="145">
        <f>COUNTIFS('Prioritized Approach Milestones'!B160,"5",'Prioritized Approach Milestones'!C160,"N/A")</f>
        <v>0</v>
      </c>
      <c r="M160" s="145">
        <f>COUNTIFS('Prioritized Approach Milestones'!B160,"6",'Prioritized Approach Milestones'!C160,"N/A")</f>
        <v>0</v>
      </c>
      <c r="N160">
        <f t="shared" si="7"/>
        <v>0</v>
      </c>
      <c r="O160" s="238"/>
      <c r="P160" s="65" t="str">
        <f>IF('Prioritized Approach Milestones'!$B160=1,'Prioritized Approach Milestones'!$F160,"")</f>
        <v/>
      </c>
      <c r="Q160" s="65" t="str">
        <f>IF('Prioritized Approach Milestones'!$B160=2,'Prioritized Approach Milestones'!$F160,"")</f>
        <v/>
      </c>
      <c r="R160" s="65" t="str">
        <f>IF('Prioritized Approach Milestones'!$B160=3,'Prioritized Approach Milestones'!$F160,"")</f>
        <v/>
      </c>
      <c r="S160" s="65" t="str">
        <f>IF('Prioritized Approach Milestones'!$B160=4,'Prioritized Approach Milestones'!$F160,"")</f>
        <v/>
      </c>
      <c r="T160" s="65">
        <f>IF('Prioritized Approach Milestones'!$B160=5,'Prioritized Approach Milestones'!$F160,"")</f>
        <v>0</v>
      </c>
      <c r="U160" s="66" t="str">
        <f>IF('Prioritized Approach Milestones'!$B160=6,'Prioritized Approach Milestones'!$F160,"")</f>
        <v/>
      </c>
      <c r="V160" s="67" t="str">
        <f>IF(AND('Prioritized Approach Milestones'!C160="Yes",'Prioritized Approach Milestones'!F160=""),"CORRECT",IF('Prioritized Approach Milestones'!C160="No","CORRECT",IF('Prioritized Approach Milestones'!B160=1,"ERROR 1","N/A")))</f>
        <v>N/A</v>
      </c>
      <c r="W160" s="67" t="str">
        <f>IF(AND('Prioritized Approach Milestones'!C160="Yes",'Prioritized Approach Milestones'!F160=""),"CORRECT",IF('Prioritized Approach Milestones'!C160="No","CORRECT",IF('Prioritized Approach Milestones'!B160=2,"ERROR 1","N/A")))</f>
        <v>N/A</v>
      </c>
      <c r="X160" s="67" t="str">
        <f>IF(AND('Prioritized Approach Milestones'!C160="Yes",'Prioritized Approach Milestones'!F160=""),"CORRECT",IF('Prioritized Approach Milestones'!C160="No","CORRECT",IF('Prioritized Approach Milestones'!B160=3,"ERROR 1","N/A")))</f>
        <v>N/A</v>
      </c>
      <c r="Y160" s="67" t="str">
        <f>IF(AND('Prioritized Approach Milestones'!C160="Yes",'Prioritized Approach Milestones'!F160=""),"CORRECT",IF('Prioritized Approach Milestones'!C160="No","CORRECT",IF('Prioritized Approach Milestones'!B160=4,"ERROR 1","N/A")))</f>
        <v>N/A</v>
      </c>
      <c r="Z160" s="67" t="str">
        <f>IF(AND('Prioritized Approach Milestones'!C160="Yes",'Prioritized Approach Milestones'!F160=""),"CORRECT",IF('Prioritized Approach Milestones'!C160="No","CORRECT",IF('Prioritized Approach Milestones'!B160=5,"ERROR 1","N/A")))</f>
        <v>ERROR 1</v>
      </c>
      <c r="AA160" s="67" t="str">
        <f>IF(AND('Prioritized Approach Milestones'!C160="Yes",'Prioritized Approach Milestones'!F160=""),"CORRECT",IF('Prioritized Approach Milestones'!C160="No","CORRECT",IF('Prioritized Approach Milestones'!B160=6,"ERROR 1","N/A")))</f>
        <v>N/A</v>
      </c>
      <c r="AB160" s="59" t="str">
        <f>IF(AND('Prioritized Approach Milestones'!C160="No",'Prioritized Approach Milestones'!F160=""),IF('Prioritized Approach Milestones'!B160=1,"ERROR 2","N/A"),"CORRECT")</f>
        <v>CORRECT</v>
      </c>
      <c r="AC160" s="59" t="str">
        <f>IF(AND('Prioritized Approach Milestones'!C160="No",'Prioritized Approach Milestones'!F160=""),IF('Prioritized Approach Milestones'!B160=2,"ERROR 2","N/A"),"CORRECT")</f>
        <v>CORRECT</v>
      </c>
      <c r="AD160" s="59" t="str">
        <f>IF(AND('Prioritized Approach Milestones'!C160="No",'Prioritized Approach Milestones'!F160=""),IF('Prioritized Approach Milestones'!B160=3,"ERROR 2","N/A"),"CORRECT")</f>
        <v>CORRECT</v>
      </c>
      <c r="AE160" s="59" t="str">
        <f>IF(AND('Prioritized Approach Milestones'!C160="No",'Prioritized Approach Milestones'!F160=""),IF('Prioritized Approach Milestones'!B160=4,"ERROR 2","N/A"),"CORRECT")</f>
        <v>CORRECT</v>
      </c>
      <c r="AF160" s="59" t="str">
        <f>IF(AND('Prioritized Approach Milestones'!C160="No",'Prioritized Approach Milestones'!F160=""),IF('Prioritized Approach Milestones'!B160=5,"ERROR 2","N/A"),"CORRECT")</f>
        <v>CORRECT</v>
      </c>
      <c r="AG160" s="68" t="str">
        <f>IF(AND('Prioritized Approach Milestones'!C160="No",'Prioritized Approach Milestones'!F160=""),IF('Prioritized Approach Milestones'!B160=6,"ERROR 2","N/A"),"CORRECT")</f>
        <v>CORRECT</v>
      </c>
    </row>
    <row r="161" spans="1:33">
      <c r="A161" s="74">
        <f>COUNTIFS('Prioritized Approach Milestones'!B161,"1",'Prioritized Approach Milestones'!C161,"yes")</f>
        <v>0</v>
      </c>
      <c r="B161" s="79">
        <f>COUNTIFS('Prioritized Approach Milestones'!B161,"2",'Prioritized Approach Milestones'!C161,"yes")</f>
        <v>0</v>
      </c>
      <c r="C161" s="75">
        <f>COUNTIFS('Prioritized Approach Milestones'!B161,"3",'Prioritized Approach Milestones'!C161,"yes")</f>
        <v>0</v>
      </c>
      <c r="D161" s="76">
        <f>COUNTIFS('Prioritized Approach Milestones'!B161,"4",'Prioritized Approach Milestones'!C161,"yes")</f>
        <v>0</v>
      </c>
      <c r="E161" s="77">
        <f>COUNTIFS('Prioritized Approach Milestones'!B161,"5",'Prioritized Approach Milestones'!C161,"yes")</f>
        <v>0</v>
      </c>
      <c r="F161" s="78">
        <f>COUNTIFS('Prioritized Approach Milestones'!B161,"6",'Prioritized Approach Milestones'!C161,"yes")</f>
        <v>0</v>
      </c>
      <c r="G161" s="234">
        <f t="shared" si="6"/>
        <v>0</v>
      </c>
      <c r="H161" s="145">
        <f>COUNTIFS('Prioritized Approach Milestones'!B161,"1",'Prioritized Approach Milestones'!C161,"N/A")</f>
        <v>0</v>
      </c>
      <c r="I161" s="145">
        <f>COUNTIFS('Prioritized Approach Milestones'!B161,"2",'Prioritized Approach Milestones'!C161,"N/A")</f>
        <v>0</v>
      </c>
      <c r="J161" s="145">
        <f>COUNTIFS('Prioritized Approach Milestones'!B161,"3",'Prioritized Approach Milestones'!C161,"N/A")</f>
        <v>0</v>
      </c>
      <c r="K161" s="145">
        <f>COUNTIFS('Prioritized Approach Milestones'!B161,"4",'Prioritized Approach Milestones'!C161,"N/A")</f>
        <v>0</v>
      </c>
      <c r="L161" s="145">
        <f>COUNTIFS('Prioritized Approach Milestones'!B161,"5",'Prioritized Approach Milestones'!C161,"N/A")</f>
        <v>0</v>
      </c>
      <c r="M161" s="145">
        <f>COUNTIFS('Prioritized Approach Milestones'!B161,"6",'Prioritized Approach Milestones'!C161,"N/A")</f>
        <v>0</v>
      </c>
      <c r="N161">
        <f t="shared" si="7"/>
        <v>0</v>
      </c>
      <c r="O161" s="238"/>
      <c r="P161" s="65" t="str">
        <f>IF('Prioritized Approach Milestones'!$B161=1,'Prioritized Approach Milestones'!$F161,"")</f>
        <v/>
      </c>
      <c r="Q161" s="65" t="str">
        <f>IF('Prioritized Approach Milestones'!$B161=2,'Prioritized Approach Milestones'!$F161,"")</f>
        <v/>
      </c>
      <c r="R161" s="65" t="str">
        <f>IF('Prioritized Approach Milestones'!$B161=3,'Prioritized Approach Milestones'!$F161,"")</f>
        <v/>
      </c>
      <c r="S161" s="65" t="str">
        <f>IF('Prioritized Approach Milestones'!$B161=4,'Prioritized Approach Milestones'!$F161,"")</f>
        <v/>
      </c>
      <c r="T161" s="65">
        <f>IF('Prioritized Approach Milestones'!$B161=5,'Prioritized Approach Milestones'!$F161,"")</f>
        <v>0</v>
      </c>
      <c r="U161" s="66" t="str">
        <f>IF('Prioritized Approach Milestones'!$B161=6,'Prioritized Approach Milestones'!$F161,"")</f>
        <v/>
      </c>
      <c r="V161" s="67" t="str">
        <f>IF(AND('Prioritized Approach Milestones'!C161="Yes",'Prioritized Approach Milestones'!F161=""),"CORRECT",IF('Prioritized Approach Milestones'!C161="No","CORRECT",IF('Prioritized Approach Milestones'!B161=1,"ERROR 1","N/A")))</f>
        <v>N/A</v>
      </c>
      <c r="W161" s="67" t="str">
        <f>IF(AND('Prioritized Approach Milestones'!C161="Yes",'Prioritized Approach Milestones'!F161=""),"CORRECT",IF('Prioritized Approach Milestones'!C161="No","CORRECT",IF('Prioritized Approach Milestones'!B161=2,"ERROR 1","N/A")))</f>
        <v>N/A</v>
      </c>
      <c r="X161" s="67" t="str">
        <f>IF(AND('Prioritized Approach Milestones'!C161="Yes",'Prioritized Approach Milestones'!F161=""),"CORRECT",IF('Prioritized Approach Milestones'!C161="No","CORRECT",IF('Prioritized Approach Milestones'!B161=3,"ERROR 1","N/A")))</f>
        <v>N/A</v>
      </c>
      <c r="Y161" s="67" t="str">
        <f>IF(AND('Prioritized Approach Milestones'!C161="Yes",'Prioritized Approach Milestones'!F161=""),"CORRECT",IF('Prioritized Approach Milestones'!C161="No","CORRECT",IF('Prioritized Approach Milestones'!B161=4,"ERROR 1","N/A")))</f>
        <v>N/A</v>
      </c>
      <c r="Z161" s="67" t="str">
        <f>IF(AND('Prioritized Approach Milestones'!C161="Yes",'Prioritized Approach Milestones'!F161=""),"CORRECT",IF('Prioritized Approach Milestones'!C161="No","CORRECT",IF('Prioritized Approach Milestones'!B161=5,"ERROR 1","N/A")))</f>
        <v>ERROR 1</v>
      </c>
      <c r="AA161" s="67" t="str">
        <f>IF(AND('Prioritized Approach Milestones'!C161="Yes",'Prioritized Approach Milestones'!F161=""),"CORRECT",IF('Prioritized Approach Milestones'!C161="No","CORRECT",IF('Prioritized Approach Milestones'!B161=6,"ERROR 1","N/A")))</f>
        <v>N/A</v>
      </c>
      <c r="AB161" s="59" t="str">
        <f>IF(AND('Prioritized Approach Milestones'!C161="No",'Prioritized Approach Milestones'!F161=""),IF('Prioritized Approach Milestones'!B161=1,"ERROR 2","N/A"),"CORRECT")</f>
        <v>CORRECT</v>
      </c>
      <c r="AC161" s="59" t="str">
        <f>IF(AND('Prioritized Approach Milestones'!C161="No",'Prioritized Approach Milestones'!F161=""),IF('Prioritized Approach Milestones'!B161=2,"ERROR 2","N/A"),"CORRECT")</f>
        <v>CORRECT</v>
      </c>
      <c r="AD161" s="59" t="str">
        <f>IF(AND('Prioritized Approach Milestones'!C161="No",'Prioritized Approach Milestones'!F161=""),IF('Prioritized Approach Milestones'!B161=3,"ERROR 2","N/A"),"CORRECT")</f>
        <v>CORRECT</v>
      </c>
      <c r="AE161" s="59" t="str">
        <f>IF(AND('Prioritized Approach Milestones'!C161="No",'Prioritized Approach Milestones'!F161=""),IF('Prioritized Approach Milestones'!B161=4,"ERROR 2","N/A"),"CORRECT")</f>
        <v>CORRECT</v>
      </c>
      <c r="AF161" s="59" t="str">
        <f>IF(AND('Prioritized Approach Milestones'!C161="No",'Prioritized Approach Milestones'!F161=""),IF('Prioritized Approach Milestones'!B161=5,"ERROR 2","N/A"),"CORRECT")</f>
        <v>CORRECT</v>
      </c>
      <c r="AG161" s="68" t="str">
        <f>IF(AND('Prioritized Approach Milestones'!C161="No",'Prioritized Approach Milestones'!F161=""),IF('Prioritized Approach Milestones'!B161=6,"ERROR 2","N/A"),"CORRECT")</f>
        <v>CORRECT</v>
      </c>
    </row>
    <row r="162" spans="1:33">
      <c r="A162" s="74">
        <f>COUNTIFS('Prioritized Approach Milestones'!B162,"1",'Prioritized Approach Milestones'!C162,"yes")</f>
        <v>0</v>
      </c>
      <c r="B162" s="79">
        <f>COUNTIFS('Prioritized Approach Milestones'!B162,"2",'Prioritized Approach Milestones'!C162,"yes")</f>
        <v>0</v>
      </c>
      <c r="C162" s="75">
        <f>COUNTIFS('Prioritized Approach Milestones'!B162,"3",'Prioritized Approach Milestones'!C162,"yes")</f>
        <v>0</v>
      </c>
      <c r="D162" s="76">
        <f>COUNTIFS('Prioritized Approach Milestones'!B162,"4",'Prioritized Approach Milestones'!C162,"yes")</f>
        <v>0</v>
      </c>
      <c r="E162" s="77">
        <f>COUNTIFS('Prioritized Approach Milestones'!B162,"5",'Prioritized Approach Milestones'!C162,"yes")</f>
        <v>0</v>
      </c>
      <c r="F162" s="78">
        <f>COUNTIFS('Prioritized Approach Milestones'!B162,"6",'Prioritized Approach Milestones'!C162,"yes")</f>
        <v>0</v>
      </c>
      <c r="G162" s="234">
        <f t="shared" si="6"/>
        <v>0</v>
      </c>
      <c r="H162" s="145">
        <f>COUNTIFS('Prioritized Approach Milestones'!B162,"1",'Prioritized Approach Milestones'!C162,"N/A")</f>
        <v>0</v>
      </c>
      <c r="I162" s="145">
        <f>COUNTIFS('Prioritized Approach Milestones'!B162,"2",'Prioritized Approach Milestones'!C162,"N/A")</f>
        <v>0</v>
      </c>
      <c r="J162" s="145">
        <f>COUNTIFS('Prioritized Approach Milestones'!B162,"3",'Prioritized Approach Milestones'!C162,"N/A")</f>
        <v>0</v>
      </c>
      <c r="K162" s="145">
        <f>COUNTIFS('Prioritized Approach Milestones'!B162,"4",'Prioritized Approach Milestones'!C162,"N/A")</f>
        <v>0</v>
      </c>
      <c r="L162" s="145">
        <f>COUNTIFS('Prioritized Approach Milestones'!B162,"5",'Prioritized Approach Milestones'!C162,"N/A")</f>
        <v>0</v>
      </c>
      <c r="M162" s="145">
        <f>COUNTIFS('Prioritized Approach Milestones'!B162,"6",'Prioritized Approach Milestones'!C162,"N/A")</f>
        <v>0</v>
      </c>
      <c r="N162">
        <f t="shared" si="7"/>
        <v>0</v>
      </c>
      <c r="O162" s="238"/>
      <c r="P162" s="65" t="str">
        <f>IF('Prioritized Approach Milestones'!$B162=1,'Prioritized Approach Milestones'!$F162,"")</f>
        <v/>
      </c>
      <c r="Q162" s="65" t="str">
        <f>IF('Prioritized Approach Milestones'!$B162=2,'Prioritized Approach Milestones'!$F162,"")</f>
        <v/>
      </c>
      <c r="R162" s="65" t="str">
        <f>IF('Prioritized Approach Milestones'!$B162=3,'Prioritized Approach Milestones'!$F162,"")</f>
        <v/>
      </c>
      <c r="S162" s="65" t="str">
        <f>IF('Prioritized Approach Milestones'!$B162=4,'Prioritized Approach Milestones'!$F162,"")</f>
        <v/>
      </c>
      <c r="T162" s="65" t="str">
        <f>IF('Prioritized Approach Milestones'!$B162=5,'Prioritized Approach Milestones'!$F162,"")</f>
        <v/>
      </c>
      <c r="U162" s="66" t="str">
        <f>IF('Prioritized Approach Milestones'!$B162=6,'Prioritized Approach Milestones'!$F162,"")</f>
        <v/>
      </c>
      <c r="V162" s="67" t="str">
        <f>IF(AND('Prioritized Approach Milestones'!C162="Yes",'Prioritized Approach Milestones'!F162=""),"CORRECT",IF('Prioritized Approach Milestones'!C162="No","CORRECT",IF('Prioritized Approach Milestones'!B162=1,"ERROR 1","N/A")))</f>
        <v>N/A</v>
      </c>
      <c r="W162" s="67" t="str">
        <f>IF(AND('Prioritized Approach Milestones'!C162="Yes",'Prioritized Approach Milestones'!F162=""),"CORRECT",IF('Prioritized Approach Milestones'!C162="No","CORRECT",IF('Prioritized Approach Milestones'!B162=2,"ERROR 1","N/A")))</f>
        <v>N/A</v>
      </c>
      <c r="X162" s="67" t="str">
        <f>IF(AND('Prioritized Approach Milestones'!C162="Yes",'Prioritized Approach Milestones'!F162=""),"CORRECT",IF('Prioritized Approach Milestones'!C162="No","CORRECT",IF('Prioritized Approach Milestones'!B162=3,"ERROR 1","N/A")))</f>
        <v>N/A</v>
      </c>
      <c r="Y162" s="67" t="str">
        <f>IF(AND('Prioritized Approach Milestones'!C162="Yes",'Prioritized Approach Milestones'!F162=""),"CORRECT",IF('Prioritized Approach Milestones'!C162="No","CORRECT",IF('Prioritized Approach Milestones'!B162=4,"ERROR 1","N/A")))</f>
        <v>N/A</v>
      </c>
      <c r="Z162" s="67" t="str">
        <f>IF(AND('Prioritized Approach Milestones'!C162="Yes",'Prioritized Approach Milestones'!F162=""),"CORRECT",IF('Prioritized Approach Milestones'!C162="No","CORRECT",IF('Prioritized Approach Milestones'!B162=5,"ERROR 1","N/A")))</f>
        <v>N/A</v>
      </c>
      <c r="AA162" s="67" t="str">
        <f>IF(AND('Prioritized Approach Milestones'!C162="Yes",'Prioritized Approach Milestones'!F162=""),"CORRECT",IF('Prioritized Approach Milestones'!C162="No","CORRECT",IF('Prioritized Approach Milestones'!B162=6,"ERROR 1","N/A")))</f>
        <v>N/A</v>
      </c>
      <c r="AB162" s="59" t="str">
        <f>IF(AND('Prioritized Approach Milestones'!C162="No",'Prioritized Approach Milestones'!F162=""),IF('Prioritized Approach Milestones'!B162=1,"ERROR 2","N/A"),"CORRECT")</f>
        <v>CORRECT</v>
      </c>
      <c r="AC162" s="59" t="str">
        <f>IF(AND('Prioritized Approach Milestones'!C162="No",'Prioritized Approach Milestones'!F162=""),IF('Prioritized Approach Milestones'!B162=2,"ERROR 2","N/A"),"CORRECT")</f>
        <v>CORRECT</v>
      </c>
      <c r="AD162" s="59" t="str">
        <f>IF(AND('Prioritized Approach Milestones'!C162="No",'Prioritized Approach Milestones'!F162=""),IF('Prioritized Approach Milestones'!B162=3,"ERROR 2","N/A"),"CORRECT")</f>
        <v>CORRECT</v>
      </c>
      <c r="AE162" s="59" t="str">
        <f>IF(AND('Prioritized Approach Milestones'!C162="No",'Prioritized Approach Milestones'!F162=""),IF('Prioritized Approach Milestones'!B162=4,"ERROR 2","N/A"),"CORRECT")</f>
        <v>CORRECT</v>
      </c>
      <c r="AF162" s="59" t="str">
        <f>IF(AND('Prioritized Approach Milestones'!C162="No",'Prioritized Approach Milestones'!F162=""),IF('Prioritized Approach Milestones'!B162=5,"ERROR 2","N/A"),"CORRECT")</f>
        <v>CORRECT</v>
      </c>
      <c r="AG162" s="68" t="str">
        <f>IF(AND('Prioritized Approach Milestones'!C162="No",'Prioritized Approach Milestones'!F162=""),IF('Prioritized Approach Milestones'!B162=6,"ERROR 2","N/A"),"CORRECT")</f>
        <v>CORRECT</v>
      </c>
    </row>
    <row r="163" spans="1:33">
      <c r="A163" s="74">
        <f>COUNTIFS('Prioritized Approach Milestones'!B163,"1",'Prioritized Approach Milestones'!C163,"yes")</f>
        <v>0</v>
      </c>
      <c r="B163" s="79">
        <f>COUNTIFS('Prioritized Approach Milestones'!B163,"2",'Prioritized Approach Milestones'!C163,"yes")</f>
        <v>0</v>
      </c>
      <c r="C163" s="75">
        <f>COUNTIFS('Prioritized Approach Milestones'!B163,"3",'Prioritized Approach Milestones'!C163,"yes")</f>
        <v>0</v>
      </c>
      <c r="D163" s="76">
        <f>COUNTIFS('Prioritized Approach Milestones'!B163,"4",'Prioritized Approach Milestones'!C163,"yes")</f>
        <v>0</v>
      </c>
      <c r="E163" s="77">
        <f>COUNTIFS('Prioritized Approach Milestones'!B163,"5",'Prioritized Approach Milestones'!C163,"yes")</f>
        <v>0</v>
      </c>
      <c r="F163" s="78">
        <f>COUNTIFS('Prioritized Approach Milestones'!B163,"6",'Prioritized Approach Milestones'!C163,"yes")</f>
        <v>0</v>
      </c>
      <c r="G163" s="234">
        <f t="shared" si="6"/>
        <v>0</v>
      </c>
      <c r="H163" s="145">
        <f>COUNTIFS('Prioritized Approach Milestones'!B163,"1",'Prioritized Approach Milestones'!C163,"N/A")</f>
        <v>0</v>
      </c>
      <c r="I163" s="145">
        <f>COUNTIFS('Prioritized Approach Milestones'!B163,"2",'Prioritized Approach Milestones'!C163,"N/A")</f>
        <v>0</v>
      </c>
      <c r="J163" s="145">
        <f>COUNTIFS('Prioritized Approach Milestones'!B163,"3",'Prioritized Approach Milestones'!C163,"N/A")</f>
        <v>0</v>
      </c>
      <c r="K163" s="145">
        <f>COUNTIFS('Prioritized Approach Milestones'!B163,"4",'Prioritized Approach Milestones'!C163,"N/A")</f>
        <v>0</v>
      </c>
      <c r="L163" s="145">
        <f>COUNTIFS('Prioritized Approach Milestones'!B163,"5",'Prioritized Approach Milestones'!C163,"N/A")</f>
        <v>0</v>
      </c>
      <c r="M163" s="145">
        <f>COUNTIFS('Prioritized Approach Milestones'!B163,"6",'Prioritized Approach Milestones'!C163,"N/A")</f>
        <v>0</v>
      </c>
      <c r="N163">
        <f t="shared" si="7"/>
        <v>0</v>
      </c>
      <c r="O163" s="238"/>
      <c r="P163" s="65" t="str">
        <f>IF('Prioritized Approach Milestones'!$B163=1,'Prioritized Approach Milestones'!$F163,"")</f>
        <v/>
      </c>
      <c r="Q163" s="65" t="str">
        <f>IF('Prioritized Approach Milestones'!$B163=2,'Prioritized Approach Milestones'!$F163,"")</f>
        <v/>
      </c>
      <c r="R163" s="65" t="str">
        <f>IF('Prioritized Approach Milestones'!$B163=3,'Prioritized Approach Milestones'!$F163,"")</f>
        <v/>
      </c>
      <c r="S163" s="65" t="str">
        <f>IF('Prioritized Approach Milestones'!$B163=4,'Prioritized Approach Milestones'!$F163,"")</f>
        <v/>
      </c>
      <c r="T163" s="65">
        <f>IF('Prioritized Approach Milestones'!$B163=5,'Prioritized Approach Milestones'!$F163,"")</f>
        <v>0</v>
      </c>
      <c r="U163" s="66" t="str">
        <f>IF('Prioritized Approach Milestones'!$B163=6,'Prioritized Approach Milestones'!$F163,"")</f>
        <v/>
      </c>
      <c r="V163" s="67" t="str">
        <f>IF(AND('Prioritized Approach Milestones'!C163="Yes",'Prioritized Approach Milestones'!F163=""),"CORRECT",IF('Prioritized Approach Milestones'!C163="No","CORRECT",IF('Prioritized Approach Milestones'!B163=1,"ERROR 1","N/A")))</f>
        <v>N/A</v>
      </c>
      <c r="W163" s="67" t="str">
        <f>IF(AND('Prioritized Approach Milestones'!C163="Yes",'Prioritized Approach Milestones'!F163=""),"CORRECT",IF('Prioritized Approach Milestones'!C163="No","CORRECT",IF('Prioritized Approach Milestones'!B163=2,"ERROR 1","N/A")))</f>
        <v>N/A</v>
      </c>
      <c r="X163" s="67" t="str">
        <f>IF(AND('Prioritized Approach Milestones'!C163="Yes",'Prioritized Approach Milestones'!F163=""),"CORRECT",IF('Prioritized Approach Milestones'!C163="No","CORRECT",IF('Prioritized Approach Milestones'!B163=3,"ERROR 1","N/A")))</f>
        <v>N/A</v>
      </c>
      <c r="Y163" s="67" t="str">
        <f>IF(AND('Prioritized Approach Milestones'!C163="Yes",'Prioritized Approach Milestones'!F163=""),"CORRECT",IF('Prioritized Approach Milestones'!C163="No","CORRECT",IF('Prioritized Approach Milestones'!B163=4,"ERROR 1","N/A")))</f>
        <v>N/A</v>
      </c>
      <c r="Z163" s="67" t="str">
        <f>IF(AND('Prioritized Approach Milestones'!C163="Yes",'Prioritized Approach Milestones'!F163=""),"CORRECT",IF('Prioritized Approach Milestones'!C163="No","CORRECT",IF('Prioritized Approach Milestones'!B163=5,"ERROR 1","N/A")))</f>
        <v>ERROR 1</v>
      </c>
      <c r="AA163" s="67" t="str">
        <f>IF(AND('Prioritized Approach Milestones'!C163="Yes",'Prioritized Approach Milestones'!F163=""),"CORRECT",IF('Prioritized Approach Milestones'!C163="No","CORRECT",IF('Prioritized Approach Milestones'!B163=6,"ERROR 1","N/A")))</f>
        <v>N/A</v>
      </c>
      <c r="AB163" s="59" t="str">
        <f>IF(AND('Prioritized Approach Milestones'!C163="No",'Prioritized Approach Milestones'!F163=""),IF('Prioritized Approach Milestones'!B163=1,"ERROR 2","N/A"),"CORRECT")</f>
        <v>CORRECT</v>
      </c>
      <c r="AC163" s="59" t="str">
        <f>IF(AND('Prioritized Approach Milestones'!C163="No",'Prioritized Approach Milestones'!F163=""),IF('Prioritized Approach Milestones'!B163=2,"ERROR 2","N/A"),"CORRECT")</f>
        <v>CORRECT</v>
      </c>
      <c r="AD163" s="59" t="str">
        <f>IF(AND('Prioritized Approach Milestones'!C163="No",'Prioritized Approach Milestones'!F163=""),IF('Prioritized Approach Milestones'!B163=3,"ERROR 2","N/A"),"CORRECT")</f>
        <v>CORRECT</v>
      </c>
      <c r="AE163" s="59" t="str">
        <f>IF(AND('Prioritized Approach Milestones'!C163="No",'Prioritized Approach Milestones'!F163=""),IF('Prioritized Approach Milestones'!B163=4,"ERROR 2","N/A"),"CORRECT")</f>
        <v>CORRECT</v>
      </c>
      <c r="AF163" s="59" t="str">
        <f>IF(AND('Prioritized Approach Milestones'!C163="No",'Prioritized Approach Milestones'!F163=""),IF('Prioritized Approach Milestones'!B163=5,"ERROR 2","N/A"),"CORRECT")</f>
        <v>CORRECT</v>
      </c>
      <c r="AG163" s="68" t="str">
        <f>IF(AND('Prioritized Approach Milestones'!C163="No",'Prioritized Approach Milestones'!F163=""),IF('Prioritized Approach Milestones'!B163=6,"ERROR 2","N/A"),"CORRECT")</f>
        <v>CORRECT</v>
      </c>
    </row>
    <row r="164" spans="1:33">
      <c r="A164" s="74">
        <f>COUNTIFS('Prioritized Approach Milestones'!B164,"1",'Prioritized Approach Milestones'!C164,"yes")</f>
        <v>0</v>
      </c>
      <c r="B164" s="79">
        <f>COUNTIFS('Prioritized Approach Milestones'!B164,"2",'Prioritized Approach Milestones'!C164,"yes")</f>
        <v>0</v>
      </c>
      <c r="C164" s="75">
        <f>COUNTIFS('Prioritized Approach Milestones'!B164,"3",'Prioritized Approach Milestones'!C164,"yes")</f>
        <v>0</v>
      </c>
      <c r="D164" s="76">
        <f>COUNTIFS('Prioritized Approach Milestones'!B164,"4",'Prioritized Approach Milestones'!C164,"yes")</f>
        <v>0</v>
      </c>
      <c r="E164" s="77">
        <f>COUNTIFS('Prioritized Approach Milestones'!B164,"5",'Prioritized Approach Milestones'!C164,"yes")</f>
        <v>0</v>
      </c>
      <c r="F164" s="78">
        <f>COUNTIFS('Prioritized Approach Milestones'!B164,"6",'Prioritized Approach Milestones'!C164,"yes")</f>
        <v>0</v>
      </c>
      <c r="G164" s="234">
        <f t="shared" si="6"/>
        <v>0</v>
      </c>
      <c r="H164" s="145">
        <f>COUNTIFS('Prioritized Approach Milestones'!B164,"1",'Prioritized Approach Milestones'!C164,"N/A")</f>
        <v>0</v>
      </c>
      <c r="I164" s="145">
        <f>COUNTIFS('Prioritized Approach Milestones'!B164,"2",'Prioritized Approach Milestones'!C164,"N/A")</f>
        <v>0</v>
      </c>
      <c r="J164" s="145">
        <f>COUNTIFS('Prioritized Approach Milestones'!B164,"3",'Prioritized Approach Milestones'!C164,"N/A")</f>
        <v>0</v>
      </c>
      <c r="K164" s="145">
        <f>COUNTIFS('Prioritized Approach Milestones'!B164,"4",'Prioritized Approach Milestones'!C164,"N/A")</f>
        <v>0</v>
      </c>
      <c r="L164" s="145">
        <f>COUNTIFS('Prioritized Approach Milestones'!B164,"5",'Prioritized Approach Milestones'!C164,"N/A")</f>
        <v>0</v>
      </c>
      <c r="M164" s="145">
        <f>COUNTIFS('Prioritized Approach Milestones'!B164,"6",'Prioritized Approach Milestones'!C164,"N/A")</f>
        <v>0</v>
      </c>
      <c r="N164">
        <f t="shared" si="7"/>
        <v>0</v>
      </c>
      <c r="O164" s="238"/>
      <c r="P164" s="65" t="str">
        <f>IF('Prioritized Approach Milestones'!$B164=1,'Prioritized Approach Milestones'!$F164,"")</f>
        <v/>
      </c>
      <c r="Q164" s="65" t="str">
        <f>IF('Prioritized Approach Milestones'!$B164=2,'Prioritized Approach Milestones'!$F164,"")</f>
        <v/>
      </c>
      <c r="R164" s="65" t="str">
        <f>IF('Prioritized Approach Milestones'!$B164=3,'Prioritized Approach Milestones'!$F164,"")</f>
        <v/>
      </c>
      <c r="S164" s="65" t="str">
        <f>IF('Prioritized Approach Milestones'!$B164=4,'Prioritized Approach Milestones'!$F164,"")</f>
        <v/>
      </c>
      <c r="T164" s="65" t="str">
        <f>IF('Prioritized Approach Milestones'!$B164=5,'Prioritized Approach Milestones'!$F164,"")</f>
        <v/>
      </c>
      <c r="U164" s="66" t="str">
        <f>IF('Prioritized Approach Milestones'!$B164=6,'Prioritized Approach Milestones'!$F164,"")</f>
        <v/>
      </c>
      <c r="V164" s="67" t="str">
        <f>IF(AND('Prioritized Approach Milestones'!C164="Yes",'Prioritized Approach Milestones'!F164=""),"CORRECT",IF('Prioritized Approach Milestones'!C164="No","CORRECT",IF('Prioritized Approach Milestones'!B164=1,"ERROR 1","N/A")))</f>
        <v>N/A</v>
      </c>
      <c r="W164" s="67" t="str">
        <f>IF(AND('Prioritized Approach Milestones'!C164="Yes",'Prioritized Approach Milestones'!F164=""),"CORRECT",IF('Prioritized Approach Milestones'!C164="No","CORRECT",IF('Prioritized Approach Milestones'!B164=2,"ERROR 1","N/A")))</f>
        <v>N/A</v>
      </c>
      <c r="X164" s="67" t="str">
        <f>IF(AND('Prioritized Approach Milestones'!C164="Yes",'Prioritized Approach Milestones'!F164=""),"CORRECT",IF('Prioritized Approach Milestones'!C164="No","CORRECT",IF('Prioritized Approach Milestones'!B164=3,"ERROR 1","N/A")))</f>
        <v>N/A</v>
      </c>
      <c r="Y164" s="67" t="str">
        <f>IF(AND('Prioritized Approach Milestones'!C164="Yes",'Prioritized Approach Milestones'!F164=""),"CORRECT",IF('Prioritized Approach Milestones'!C164="No","CORRECT",IF('Prioritized Approach Milestones'!B164=4,"ERROR 1","N/A")))</f>
        <v>N/A</v>
      </c>
      <c r="Z164" s="67" t="str">
        <f>IF(AND('Prioritized Approach Milestones'!C164="Yes",'Prioritized Approach Milestones'!F164=""),"CORRECT",IF('Prioritized Approach Milestones'!C164="No","CORRECT",IF('Prioritized Approach Milestones'!B164=5,"ERROR 1","N/A")))</f>
        <v>N/A</v>
      </c>
      <c r="AA164" s="67" t="str">
        <f>IF(AND('Prioritized Approach Milestones'!C164="Yes",'Prioritized Approach Milestones'!F164=""),"CORRECT",IF('Prioritized Approach Milestones'!C164="No","CORRECT",IF('Prioritized Approach Milestones'!B164=6,"ERROR 1","N/A")))</f>
        <v>N/A</v>
      </c>
      <c r="AB164" s="59" t="str">
        <f>IF(AND('Prioritized Approach Milestones'!C164="No",'Prioritized Approach Milestones'!F164=""),IF('Prioritized Approach Milestones'!B164=1,"ERROR 2","N/A"),"CORRECT")</f>
        <v>CORRECT</v>
      </c>
      <c r="AC164" s="59" t="str">
        <f>IF(AND('Prioritized Approach Milestones'!C164="No",'Prioritized Approach Milestones'!F164=""),IF('Prioritized Approach Milestones'!B164=2,"ERROR 2","N/A"),"CORRECT")</f>
        <v>CORRECT</v>
      </c>
      <c r="AD164" s="59" t="str">
        <f>IF(AND('Prioritized Approach Milestones'!C164="No",'Prioritized Approach Milestones'!F164=""),IF('Prioritized Approach Milestones'!B164=3,"ERROR 2","N/A"),"CORRECT")</f>
        <v>CORRECT</v>
      </c>
      <c r="AE164" s="59" t="str">
        <f>IF(AND('Prioritized Approach Milestones'!C164="No",'Prioritized Approach Milestones'!F164=""),IF('Prioritized Approach Milestones'!B164=4,"ERROR 2","N/A"),"CORRECT")</f>
        <v>CORRECT</v>
      </c>
      <c r="AF164" s="59" t="str">
        <f>IF(AND('Prioritized Approach Milestones'!C164="No",'Prioritized Approach Milestones'!F164=""),IF('Prioritized Approach Milestones'!B164=5,"ERROR 2","N/A"),"CORRECT")</f>
        <v>CORRECT</v>
      </c>
      <c r="AG164" s="68" t="str">
        <f>IF(AND('Prioritized Approach Milestones'!C164="No",'Prioritized Approach Milestones'!F164=""),IF('Prioritized Approach Milestones'!B164=6,"ERROR 2","N/A"),"CORRECT")</f>
        <v>CORRECT</v>
      </c>
    </row>
    <row r="165" spans="1:33">
      <c r="A165" s="74">
        <f>COUNTIFS('Prioritized Approach Milestones'!B165,"1",'Prioritized Approach Milestones'!C165,"yes")</f>
        <v>0</v>
      </c>
      <c r="B165" s="79">
        <f>COUNTIFS('Prioritized Approach Milestones'!B165,"2",'Prioritized Approach Milestones'!C165,"yes")</f>
        <v>0</v>
      </c>
      <c r="C165" s="75">
        <f>COUNTIFS('Prioritized Approach Milestones'!B165,"3",'Prioritized Approach Milestones'!C165,"yes")</f>
        <v>0</v>
      </c>
      <c r="D165" s="76">
        <f>COUNTIFS('Prioritized Approach Milestones'!B165,"4",'Prioritized Approach Milestones'!C165,"yes")</f>
        <v>0</v>
      </c>
      <c r="E165" s="77">
        <f>COUNTIFS('Prioritized Approach Milestones'!B165,"5",'Prioritized Approach Milestones'!C165,"yes")</f>
        <v>0</v>
      </c>
      <c r="F165" s="78">
        <f>COUNTIFS('Prioritized Approach Milestones'!B165,"6",'Prioritized Approach Milestones'!C165,"yes")</f>
        <v>0</v>
      </c>
      <c r="G165" s="234">
        <f t="shared" ref="G165:G196" si="8">SUM(A165:F165)</f>
        <v>0</v>
      </c>
      <c r="H165" s="145">
        <f>COUNTIFS('Prioritized Approach Milestones'!B165,"1",'Prioritized Approach Milestones'!C165,"N/A")</f>
        <v>0</v>
      </c>
      <c r="I165" s="145">
        <f>COUNTIFS('Prioritized Approach Milestones'!B165,"2",'Prioritized Approach Milestones'!C165,"N/A")</f>
        <v>0</v>
      </c>
      <c r="J165" s="145">
        <f>COUNTIFS('Prioritized Approach Milestones'!B165,"3",'Prioritized Approach Milestones'!C165,"N/A")</f>
        <v>0</v>
      </c>
      <c r="K165" s="145">
        <f>COUNTIFS('Prioritized Approach Milestones'!B165,"4",'Prioritized Approach Milestones'!C165,"N/A")</f>
        <v>0</v>
      </c>
      <c r="L165" s="145">
        <f>COUNTIFS('Prioritized Approach Milestones'!B165,"5",'Prioritized Approach Milestones'!C165,"N/A")</f>
        <v>0</v>
      </c>
      <c r="M165" s="145">
        <f>COUNTIFS('Prioritized Approach Milestones'!B165,"6",'Prioritized Approach Milestones'!C165,"N/A")</f>
        <v>0</v>
      </c>
      <c r="N165">
        <f t="shared" si="7"/>
        <v>0</v>
      </c>
      <c r="O165" s="238"/>
      <c r="P165" s="65">
        <f>IF('Prioritized Approach Milestones'!$B165=1,'Prioritized Approach Milestones'!$F165,"")</f>
        <v>0</v>
      </c>
      <c r="Q165" s="65" t="str">
        <f>IF('Prioritized Approach Milestones'!$B165=2,'Prioritized Approach Milestones'!$F165,"")</f>
        <v/>
      </c>
      <c r="R165" s="65" t="str">
        <f>IF('Prioritized Approach Milestones'!$B165=3,'Prioritized Approach Milestones'!$F165,"")</f>
        <v/>
      </c>
      <c r="S165" s="65" t="str">
        <f>IF('Prioritized Approach Milestones'!$B165=4,'Prioritized Approach Milestones'!$F165,"")</f>
        <v/>
      </c>
      <c r="T165" s="65" t="str">
        <f>IF('Prioritized Approach Milestones'!$B165=5,'Prioritized Approach Milestones'!$F165,"")</f>
        <v/>
      </c>
      <c r="U165" s="66" t="str">
        <f>IF('Prioritized Approach Milestones'!$B165=6,'Prioritized Approach Milestones'!$F165,"")</f>
        <v/>
      </c>
      <c r="V165" s="67" t="str">
        <f>IF(AND('Prioritized Approach Milestones'!C165="Yes",'Prioritized Approach Milestones'!F165=""),"CORRECT",IF('Prioritized Approach Milestones'!C165="No","CORRECT",IF('Prioritized Approach Milestones'!B165=1,"ERROR 1","N/A")))</f>
        <v>ERROR 1</v>
      </c>
      <c r="W165" s="67" t="str">
        <f>IF(AND('Prioritized Approach Milestones'!C165="Yes",'Prioritized Approach Milestones'!F165=""),"CORRECT",IF('Prioritized Approach Milestones'!C165="No","CORRECT",IF('Prioritized Approach Milestones'!B165=2,"ERROR 1","N/A")))</f>
        <v>N/A</v>
      </c>
      <c r="X165" s="67" t="str">
        <f>IF(AND('Prioritized Approach Milestones'!C165="Yes",'Prioritized Approach Milestones'!F165=""),"CORRECT",IF('Prioritized Approach Milestones'!C165="No","CORRECT",IF('Prioritized Approach Milestones'!B165=3,"ERROR 1","N/A")))</f>
        <v>N/A</v>
      </c>
      <c r="Y165" s="67" t="str">
        <f>IF(AND('Prioritized Approach Milestones'!C165="Yes",'Prioritized Approach Milestones'!F165=""),"CORRECT",IF('Prioritized Approach Milestones'!C165="No","CORRECT",IF('Prioritized Approach Milestones'!B165=4,"ERROR 1","N/A")))</f>
        <v>N/A</v>
      </c>
      <c r="Z165" s="67" t="str">
        <f>IF(AND('Prioritized Approach Milestones'!C165="Yes",'Prioritized Approach Milestones'!F165=""),"CORRECT",IF('Prioritized Approach Milestones'!C165="No","CORRECT",IF('Prioritized Approach Milestones'!B165=5,"ERROR 1","N/A")))</f>
        <v>N/A</v>
      </c>
      <c r="AA165" s="67" t="str">
        <f>IF(AND('Prioritized Approach Milestones'!C165="Yes",'Prioritized Approach Milestones'!F165=""),"CORRECT",IF('Prioritized Approach Milestones'!C165="No","CORRECT",IF('Prioritized Approach Milestones'!B165=6,"ERROR 1","N/A")))</f>
        <v>N/A</v>
      </c>
      <c r="AB165" s="59" t="str">
        <f>IF(AND('Prioritized Approach Milestones'!C165="No",'Prioritized Approach Milestones'!F165=""),IF('Prioritized Approach Milestones'!B165=1,"ERROR 2","N/A"),"CORRECT")</f>
        <v>CORRECT</v>
      </c>
      <c r="AC165" s="59" t="str">
        <f>IF(AND('Prioritized Approach Milestones'!C165="No",'Prioritized Approach Milestones'!F165=""),IF('Prioritized Approach Milestones'!B165=2,"ERROR 2","N/A"),"CORRECT")</f>
        <v>CORRECT</v>
      </c>
      <c r="AD165" s="59" t="str">
        <f>IF(AND('Prioritized Approach Milestones'!C165="No",'Prioritized Approach Milestones'!F165=""),IF('Prioritized Approach Milestones'!B165=3,"ERROR 2","N/A"),"CORRECT")</f>
        <v>CORRECT</v>
      </c>
      <c r="AE165" s="59" t="str">
        <f>IF(AND('Prioritized Approach Milestones'!C165="No",'Prioritized Approach Milestones'!F165=""),IF('Prioritized Approach Milestones'!B165=4,"ERROR 2","N/A"),"CORRECT")</f>
        <v>CORRECT</v>
      </c>
      <c r="AF165" s="59" t="str">
        <f>IF(AND('Prioritized Approach Milestones'!C165="No",'Prioritized Approach Milestones'!F165=""),IF('Prioritized Approach Milestones'!B165=5,"ERROR 2","N/A"),"CORRECT")</f>
        <v>CORRECT</v>
      </c>
      <c r="AG165" s="68" t="str">
        <f>IF(AND('Prioritized Approach Milestones'!C165="No",'Prioritized Approach Milestones'!F165=""),IF('Prioritized Approach Milestones'!B165=6,"ERROR 2","N/A"),"CORRECT")</f>
        <v>CORRECT</v>
      </c>
    </row>
    <row r="166" spans="1:33">
      <c r="A166" s="74">
        <f>COUNTIFS('Prioritized Approach Milestones'!B166,"1",'Prioritized Approach Milestones'!C166,"yes")</f>
        <v>0</v>
      </c>
      <c r="B166" s="79">
        <f>COUNTIFS('Prioritized Approach Milestones'!B166,"2",'Prioritized Approach Milestones'!C166,"yes")</f>
        <v>0</v>
      </c>
      <c r="C166" s="75">
        <f>COUNTIFS('Prioritized Approach Milestones'!B166,"3",'Prioritized Approach Milestones'!C166,"yes")</f>
        <v>0</v>
      </c>
      <c r="D166" s="76">
        <f>COUNTIFS('Prioritized Approach Milestones'!B166,"4",'Prioritized Approach Milestones'!C166,"yes")</f>
        <v>0</v>
      </c>
      <c r="E166" s="77">
        <f>COUNTIFS('Prioritized Approach Milestones'!B166,"5",'Prioritized Approach Milestones'!C166,"yes")</f>
        <v>0</v>
      </c>
      <c r="F166" s="78">
        <f>COUNTIFS('Prioritized Approach Milestones'!B166,"6",'Prioritized Approach Milestones'!C166,"yes")</f>
        <v>0</v>
      </c>
      <c r="G166" s="234">
        <f t="shared" si="8"/>
        <v>0</v>
      </c>
      <c r="H166" s="145">
        <f>COUNTIFS('Prioritized Approach Milestones'!B166,"1",'Prioritized Approach Milestones'!C166,"N/A")</f>
        <v>0</v>
      </c>
      <c r="I166" s="145">
        <f>COUNTIFS('Prioritized Approach Milestones'!B166,"2",'Prioritized Approach Milestones'!C166,"N/A")</f>
        <v>0</v>
      </c>
      <c r="J166" s="145">
        <f>COUNTIFS('Prioritized Approach Milestones'!B166,"3",'Prioritized Approach Milestones'!C166,"N/A")</f>
        <v>0</v>
      </c>
      <c r="K166" s="145">
        <f>COUNTIFS('Prioritized Approach Milestones'!B166,"4",'Prioritized Approach Milestones'!C166,"N/A")</f>
        <v>0</v>
      </c>
      <c r="L166" s="145">
        <f>COUNTIFS('Prioritized Approach Milestones'!B166,"5",'Prioritized Approach Milestones'!C166,"N/A")</f>
        <v>0</v>
      </c>
      <c r="M166" s="145">
        <f>COUNTIFS('Prioritized Approach Milestones'!B166,"6",'Prioritized Approach Milestones'!C166,"N/A")</f>
        <v>0</v>
      </c>
      <c r="N166">
        <f t="shared" si="7"/>
        <v>0</v>
      </c>
      <c r="O166" s="238"/>
      <c r="P166" s="65">
        <f>IF('Prioritized Approach Milestones'!$B166=1,'Prioritized Approach Milestones'!$F166,"")</f>
        <v>0</v>
      </c>
      <c r="Q166" s="65" t="str">
        <f>IF('Prioritized Approach Milestones'!$B166=2,'Prioritized Approach Milestones'!$F166,"")</f>
        <v/>
      </c>
      <c r="R166" s="65" t="str">
        <f>IF('Prioritized Approach Milestones'!$B166=3,'Prioritized Approach Milestones'!$F166,"")</f>
        <v/>
      </c>
      <c r="S166" s="65" t="str">
        <f>IF('Prioritized Approach Milestones'!$B166=4,'Prioritized Approach Milestones'!$F166,"")</f>
        <v/>
      </c>
      <c r="T166" s="65" t="str">
        <f>IF('Prioritized Approach Milestones'!$B166=5,'Prioritized Approach Milestones'!$F166,"")</f>
        <v/>
      </c>
      <c r="U166" s="66" t="str">
        <f>IF('Prioritized Approach Milestones'!$B166=6,'Prioritized Approach Milestones'!$F166,"")</f>
        <v/>
      </c>
      <c r="V166" s="67" t="str">
        <f>IF(AND('Prioritized Approach Milestones'!C166="Yes",'Prioritized Approach Milestones'!F166=""),"CORRECT",IF('Prioritized Approach Milestones'!C166="No","CORRECT",IF('Prioritized Approach Milestones'!B166=1,"ERROR 1","N/A")))</f>
        <v>ERROR 1</v>
      </c>
      <c r="W166" s="67" t="str">
        <f>IF(AND('Prioritized Approach Milestones'!C166="Yes",'Prioritized Approach Milestones'!F166=""),"CORRECT",IF('Prioritized Approach Milestones'!C166="No","CORRECT",IF('Prioritized Approach Milestones'!B166=2,"ERROR 1","N/A")))</f>
        <v>N/A</v>
      </c>
      <c r="X166" s="67" t="str">
        <f>IF(AND('Prioritized Approach Milestones'!C166="Yes",'Prioritized Approach Milestones'!F166=""),"CORRECT",IF('Prioritized Approach Milestones'!C166="No","CORRECT",IF('Prioritized Approach Milestones'!B166=3,"ERROR 1","N/A")))</f>
        <v>N/A</v>
      </c>
      <c r="Y166" s="67" t="str">
        <f>IF(AND('Prioritized Approach Milestones'!C166="Yes",'Prioritized Approach Milestones'!F166=""),"CORRECT",IF('Prioritized Approach Milestones'!C166="No","CORRECT",IF('Prioritized Approach Milestones'!B166=4,"ERROR 1","N/A")))</f>
        <v>N/A</v>
      </c>
      <c r="Z166" s="67" t="str">
        <f>IF(AND('Prioritized Approach Milestones'!C166="Yes",'Prioritized Approach Milestones'!F166=""),"CORRECT",IF('Prioritized Approach Milestones'!C166="No","CORRECT",IF('Prioritized Approach Milestones'!B166=5,"ERROR 1","N/A")))</f>
        <v>N/A</v>
      </c>
      <c r="AA166" s="67" t="str">
        <f>IF(AND('Prioritized Approach Milestones'!C166="Yes",'Prioritized Approach Milestones'!F166=""),"CORRECT",IF('Prioritized Approach Milestones'!C166="No","CORRECT",IF('Prioritized Approach Milestones'!B166=6,"ERROR 1","N/A")))</f>
        <v>N/A</v>
      </c>
      <c r="AB166" s="59" t="str">
        <f>IF(AND('Prioritized Approach Milestones'!C166="No",'Prioritized Approach Milestones'!F166=""),IF('Prioritized Approach Milestones'!B166=1,"ERROR 2","N/A"),"CORRECT")</f>
        <v>CORRECT</v>
      </c>
      <c r="AC166" s="59" t="str">
        <f>IF(AND('Prioritized Approach Milestones'!C166="No",'Prioritized Approach Milestones'!F166=""),IF('Prioritized Approach Milestones'!B166=2,"ERROR 2","N/A"),"CORRECT")</f>
        <v>CORRECT</v>
      </c>
      <c r="AD166" s="59" t="str">
        <f>IF(AND('Prioritized Approach Milestones'!C166="No",'Prioritized Approach Milestones'!F166=""),IF('Prioritized Approach Milestones'!B166=3,"ERROR 2","N/A"),"CORRECT")</f>
        <v>CORRECT</v>
      </c>
      <c r="AE166" s="59" t="str">
        <f>IF(AND('Prioritized Approach Milestones'!C166="No",'Prioritized Approach Milestones'!F166=""),IF('Prioritized Approach Milestones'!B166=4,"ERROR 2","N/A"),"CORRECT")</f>
        <v>CORRECT</v>
      </c>
      <c r="AF166" s="59" t="str">
        <f>IF(AND('Prioritized Approach Milestones'!C166="No",'Prioritized Approach Milestones'!F166=""),IF('Prioritized Approach Milestones'!B166=5,"ERROR 2","N/A"),"CORRECT")</f>
        <v>CORRECT</v>
      </c>
      <c r="AG166" s="68" t="str">
        <f>IF(AND('Prioritized Approach Milestones'!C166="No",'Prioritized Approach Milestones'!F166=""),IF('Prioritized Approach Milestones'!B166=6,"ERROR 2","N/A"),"CORRECT")</f>
        <v>CORRECT</v>
      </c>
    </row>
    <row r="167" spans="1:33">
      <c r="A167" s="74">
        <f>COUNTIFS('Prioritized Approach Milestones'!B167,"1",'Prioritized Approach Milestones'!C167,"yes")</f>
        <v>0</v>
      </c>
      <c r="B167" s="79">
        <f>COUNTIFS('Prioritized Approach Milestones'!B167,"2",'Prioritized Approach Milestones'!C167,"yes")</f>
        <v>0</v>
      </c>
      <c r="C167" s="75">
        <f>COUNTIFS('Prioritized Approach Milestones'!B167,"3",'Prioritized Approach Milestones'!C167,"yes")</f>
        <v>0</v>
      </c>
      <c r="D167" s="76">
        <f>COUNTIFS('Prioritized Approach Milestones'!B167,"4",'Prioritized Approach Milestones'!C167,"yes")</f>
        <v>0</v>
      </c>
      <c r="E167" s="77">
        <f>COUNTIFS('Prioritized Approach Milestones'!B167,"5",'Prioritized Approach Milestones'!C167,"yes")</f>
        <v>0</v>
      </c>
      <c r="F167" s="78">
        <f>COUNTIFS('Prioritized Approach Milestones'!B167,"6",'Prioritized Approach Milestones'!C167,"yes")</f>
        <v>0</v>
      </c>
      <c r="G167" s="234">
        <f t="shared" si="8"/>
        <v>0</v>
      </c>
      <c r="H167" s="145">
        <f>COUNTIFS('Prioritized Approach Milestones'!B167,"1",'Prioritized Approach Milestones'!C167,"N/A")</f>
        <v>0</v>
      </c>
      <c r="I167" s="145">
        <f>COUNTIFS('Prioritized Approach Milestones'!B167,"2",'Prioritized Approach Milestones'!C167,"N/A")</f>
        <v>0</v>
      </c>
      <c r="J167" s="145">
        <f>COUNTIFS('Prioritized Approach Milestones'!B167,"3",'Prioritized Approach Milestones'!C167,"N/A")</f>
        <v>0</v>
      </c>
      <c r="K167" s="145">
        <f>COUNTIFS('Prioritized Approach Milestones'!B167,"4",'Prioritized Approach Milestones'!C167,"N/A")</f>
        <v>0</v>
      </c>
      <c r="L167" s="145">
        <f>COUNTIFS('Prioritized Approach Milestones'!B167,"5",'Prioritized Approach Milestones'!C167,"N/A")</f>
        <v>0</v>
      </c>
      <c r="M167" s="145">
        <f>COUNTIFS('Prioritized Approach Milestones'!B167,"6",'Prioritized Approach Milestones'!C167,"N/A")</f>
        <v>0</v>
      </c>
      <c r="N167">
        <f t="shared" si="7"/>
        <v>0</v>
      </c>
      <c r="O167" s="238"/>
      <c r="P167" s="65" t="str">
        <f>IF('Prioritized Approach Milestones'!$B167=1,'Prioritized Approach Milestones'!$F167,"")</f>
        <v/>
      </c>
      <c r="Q167" s="65" t="str">
        <f>IF('Prioritized Approach Milestones'!$B167=2,'Prioritized Approach Milestones'!$F167,"")</f>
        <v/>
      </c>
      <c r="R167" s="65" t="str">
        <f>IF('Prioritized Approach Milestones'!$B167=3,'Prioritized Approach Milestones'!$F167,"")</f>
        <v/>
      </c>
      <c r="S167" s="65" t="str">
        <f>IF('Prioritized Approach Milestones'!$B167=4,'Prioritized Approach Milestones'!$F167,"")</f>
        <v/>
      </c>
      <c r="T167" s="65" t="str">
        <f>IF('Prioritized Approach Milestones'!$B167=5,'Prioritized Approach Milestones'!$F167,"")</f>
        <v/>
      </c>
      <c r="U167" s="66" t="str">
        <f>IF('Prioritized Approach Milestones'!$B167=6,'Prioritized Approach Milestones'!$F167,"")</f>
        <v/>
      </c>
      <c r="V167" s="67" t="str">
        <f>IF(AND('Prioritized Approach Milestones'!C167="Yes",'Prioritized Approach Milestones'!F167=""),"CORRECT",IF('Prioritized Approach Milestones'!C167="No","CORRECT",IF('Prioritized Approach Milestones'!B167=1,"ERROR 1","N/A")))</f>
        <v>N/A</v>
      </c>
      <c r="W167" s="67" t="str">
        <f>IF(AND('Prioritized Approach Milestones'!C167="Yes",'Prioritized Approach Milestones'!F167=""),"CORRECT",IF('Prioritized Approach Milestones'!C167="No","CORRECT",IF('Prioritized Approach Milestones'!B167=2,"ERROR 1","N/A")))</f>
        <v>N/A</v>
      </c>
      <c r="X167" s="67" t="str">
        <f>IF(AND('Prioritized Approach Milestones'!C167="Yes",'Prioritized Approach Milestones'!F167=""),"CORRECT",IF('Prioritized Approach Milestones'!C167="No","CORRECT",IF('Prioritized Approach Milestones'!B167=3,"ERROR 1","N/A")))</f>
        <v>N/A</v>
      </c>
      <c r="Y167" s="67" t="str">
        <f>IF(AND('Prioritized Approach Milestones'!C167="Yes",'Prioritized Approach Milestones'!F167=""),"CORRECT",IF('Prioritized Approach Milestones'!C167="No","CORRECT",IF('Prioritized Approach Milestones'!B167=4,"ERROR 1","N/A")))</f>
        <v>N/A</v>
      </c>
      <c r="Z167" s="67" t="str">
        <f>IF(AND('Prioritized Approach Milestones'!C167="Yes",'Prioritized Approach Milestones'!F167=""),"CORRECT",IF('Prioritized Approach Milestones'!C167="No","CORRECT",IF('Prioritized Approach Milestones'!B167=5,"ERROR 1","N/A")))</f>
        <v>N/A</v>
      </c>
      <c r="AA167" s="67" t="str">
        <f>IF(AND('Prioritized Approach Milestones'!C167="Yes",'Prioritized Approach Milestones'!F167=""),"CORRECT",IF('Prioritized Approach Milestones'!C167="No","CORRECT",IF('Prioritized Approach Milestones'!B167=6,"ERROR 1","N/A")))</f>
        <v>N/A</v>
      </c>
      <c r="AB167" s="59" t="str">
        <f>IF(AND('Prioritized Approach Milestones'!C167="No",'Prioritized Approach Milestones'!F167=""),IF('Prioritized Approach Milestones'!B167=1,"ERROR 2","N/A"),"CORRECT")</f>
        <v>CORRECT</v>
      </c>
      <c r="AC167" s="59" t="str">
        <f>IF(AND('Prioritized Approach Milestones'!C167="No",'Prioritized Approach Milestones'!F167=""),IF('Prioritized Approach Milestones'!B167=2,"ERROR 2","N/A"),"CORRECT")</f>
        <v>CORRECT</v>
      </c>
      <c r="AD167" s="59" t="str">
        <f>IF(AND('Prioritized Approach Milestones'!C167="No",'Prioritized Approach Milestones'!F167=""),IF('Prioritized Approach Milestones'!B167=3,"ERROR 2","N/A"),"CORRECT")</f>
        <v>CORRECT</v>
      </c>
      <c r="AE167" s="59" t="str">
        <f>IF(AND('Prioritized Approach Milestones'!C167="No",'Prioritized Approach Milestones'!F167=""),IF('Prioritized Approach Milestones'!B167=4,"ERROR 2","N/A"),"CORRECT")</f>
        <v>CORRECT</v>
      </c>
      <c r="AF167" s="59" t="str">
        <f>IF(AND('Prioritized Approach Milestones'!C167="No",'Prioritized Approach Milestones'!F167=""),IF('Prioritized Approach Milestones'!B167=5,"ERROR 2","N/A"),"CORRECT")</f>
        <v>CORRECT</v>
      </c>
      <c r="AG167" s="68" t="str">
        <f>IF(AND('Prioritized Approach Milestones'!C167="No",'Prioritized Approach Milestones'!F167=""),IF('Prioritized Approach Milestones'!B167=6,"ERROR 2","N/A"),"CORRECT")</f>
        <v>CORRECT</v>
      </c>
    </row>
    <row r="168" spans="1:33">
      <c r="A168" s="74">
        <f>COUNTIFS('Prioritized Approach Milestones'!B168,"1",'Prioritized Approach Milestones'!C168,"yes")</f>
        <v>0</v>
      </c>
      <c r="B168" s="79">
        <f>COUNTIFS('Prioritized Approach Milestones'!B168,"2",'Prioritized Approach Milestones'!C168,"yes")</f>
        <v>0</v>
      </c>
      <c r="C168" s="75">
        <f>COUNTIFS('Prioritized Approach Milestones'!B168,"3",'Prioritized Approach Milestones'!C168,"yes")</f>
        <v>0</v>
      </c>
      <c r="D168" s="76">
        <f>COUNTIFS('Prioritized Approach Milestones'!B168,"4",'Prioritized Approach Milestones'!C168,"yes")</f>
        <v>0</v>
      </c>
      <c r="E168" s="77">
        <f>COUNTIFS('Prioritized Approach Milestones'!B168,"5",'Prioritized Approach Milestones'!C168,"yes")</f>
        <v>0</v>
      </c>
      <c r="F168" s="78">
        <f>COUNTIFS('Prioritized Approach Milestones'!B168,"6",'Prioritized Approach Milestones'!C168,"yes")</f>
        <v>0</v>
      </c>
      <c r="G168" s="234">
        <f t="shared" si="8"/>
        <v>0</v>
      </c>
      <c r="H168" s="145">
        <f>COUNTIFS('Prioritized Approach Milestones'!B168,"1",'Prioritized Approach Milestones'!C168,"N/A")</f>
        <v>0</v>
      </c>
      <c r="I168" s="145">
        <f>COUNTIFS('Prioritized Approach Milestones'!B168,"2",'Prioritized Approach Milestones'!C168,"N/A")</f>
        <v>0</v>
      </c>
      <c r="J168" s="145">
        <f>COUNTIFS('Prioritized Approach Milestones'!B168,"3",'Prioritized Approach Milestones'!C168,"N/A")</f>
        <v>0</v>
      </c>
      <c r="K168" s="145">
        <f>COUNTIFS('Prioritized Approach Milestones'!B168,"4",'Prioritized Approach Milestones'!C168,"N/A")</f>
        <v>0</v>
      </c>
      <c r="L168" s="145">
        <f>COUNTIFS('Prioritized Approach Milestones'!B168,"5",'Prioritized Approach Milestones'!C168,"N/A")</f>
        <v>0</v>
      </c>
      <c r="M168" s="145">
        <f>COUNTIFS('Prioritized Approach Milestones'!B168,"6",'Prioritized Approach Milestones'!C168,"N/A")</f>
        <v>0</v>
      </c>
      <c r="N168">
        <f t="shared" si="7"/>
        <v>0</v>
      </c>
      <c r="O168" s="238"/>
      <c r="P168" s="65" t="str">
        <f>IF('Prioritized Approach Milestones'!$B168=1,'Prioritized Approach Milestones'!$F168,"")</f>
        <v/>
      </c>
      <c r="Q168" s="65">
        <f>IF('Prioritized Approach Milestones'!$B168=2,'Prioritized Approach Milestones'!$F168,"")</f>
        <v>0</v>
      </c>
      <c r="R168" s="65" t="str">
        <f>IF('Prioritized Approach Milestones'!$B168=3,'Prioritized Approach Milestones'!$F168,"")</f>
        <v/>
      </c>
      <c r="S168" s="65" t="str">
        <f>IF('Prioritized Approach Milestones'!$B168=4,'Prioritized Approach Milestones'!$F168,"")</f>
        <v/>
      </c>
      <c r="T168" s="65" t="str">
        <f>IF('Prioritized Approach Milestones'!$B168=5,'Prioritized Approach Milestones'!$F168,"")</f>
        <v/>
      </c>
      <c r="U168" s="66" t="str">
        <f>IF('Prioritized Approach Milestones'!$B168=6,'Prioritized Approach Milestones'!$F168,"")</f>
        <v/>
      </c>
      <c r="V168" s="67" t="str">
        <f>IF(AND('Prioritized Approach Milestones'!C168="Yes",'Prioritized Approach Milestones'!F168=""),"CORRECT",IF('Prioritized Approach Milestones'!C168="No","CORRECT",IF('Prioritized Approach Milestones'!B168=1,"ERROR 1","N/A")))</f>
        <v>N/A</v>
      </c>
      <c r="W168" s="67" t="str">
        <f>IF(AND('Prioritized Approach Milestones'!C168="Yes",'Prioritized Approach Milestones'!F168=""),"CORRECT",IF('Prioritized Approach Milestones'!C168="No","CORRECT",IF('Prioritized Approach Milestones'!B168=2,"ERROR 1","N/A")))</f>
        <v>ERROR 1</v>
      </c>
      <c r="X168" s="67" t="str">
        <f>IF(AND('Prioritized Approach Milestones'!C168="Yes",'Prioritized Approach Milestones'!F168=""),"CORRECT",IF('Prioritized Approach Milestones'!C168="No","CORRECT",IF('Prioritized Approach Milestones'!B168=3,"ERROR 1","N/A")))</f>
        <v>N/A</v>
      </c>
      <c r="Y168" s="67" t="str">
        <f>IF(AND('Prioritized Approach Milestones'!C168="Yes",'Prioritized Approach Milestones'!F168=""),"CORRECT",IF('Prioritized Approach Milestones'!C168="No","CORRECT",IF('Prioritized Approach Milestones'!B168=4,"ERROR 1","N/A")))</f>
        <v>N/A</v>
      </c>
      <c r="Z168" s="67" t="str">
        <f>IF(AND('Prioritized Approach Milestones'!C168="Yes",'Prioritized Approach Milestones'!F168=""),"CORRECT",IF('Prioritized Approach Milestones'!C168="No","CORRECT",IF('Prioritized Approach Milestones'!B168=5,"ERROR 1","N/A")))</f>
        <v>N/A</v>
      </c>
      <c r="AA168" s="67" t="str">
        <f>IF(AND('Prioritized Approach Milestones'!C168="Yes",'Prioritized Approach Milestones'!F168=""),"CORRECT",IF('Prioritized Approach Milestones'!C168="No","CORRECT",IF('Prioritized Approach Milestones'!B168=6,"ERROR 1","N/A")))</f>
        <v>N/A</v>
      </c>
      <c r="AB168" s="59" t="str">
        <f>IF(AND('Prioritized Approach Milestones'!C168="No",'Prioritized Approach Milestones'!F168=""),IF('Prioritized Approach Milestones'!B168=1,"ERROR 2","N/A"),"CORRECT")</f>
        <v>CORRECT</v>
      </c>
      <c r="AC168" s="59" t="str">
        <f>IF(AND('Prioritized Approach Milestones'!C168="No",'Prioritized Approach Milestones'!F168=""),IF('Prioritized Approach Milestones'!B168=2,"ERROR 2","N/A"),"CORRECT")</f>
        <v>CORRECT</v>
      </c>
      <c r="AD168" s="59" t="str">
        <f>IF(AND('Prioritized Approach Milestones'!C168="No",'Prioritized Approach Milestones'!F168=""),IF('Prioritized Approach Milestones'!B168=3,"ERROR 2","N/A"),"CORRECT")</f>
        <v>CORRECT</v>
      </c>
      <c r="AE168" s="59" t="str">
        <f>IF(AND('Prioritized Approach Milestones'!C168="No",'Prioritized Approach Milestones'!F168=""),IF('Prioritized Approach Milestones'!B168=4,"ERROR 2","N/A"),"CORRECT")</f>
        <v>CORRECT</v>
      </c>
      <c r="AF168" s="59" t="str">
        <f>IF(AND('Prioritized Approach Milestones'!C168="No",'Prioritized Approach Milestones'!F168=""),IF('Prioritized Approach Milestones'!B168=5,"ERROR 2","N/A"),"CORRECT")</f>
        <v>CORRECT</v>
      </c>
      <c r="AG168" s="68" t="str">
        <f>IF(AND('Prioritized Approach Milestones'!C168="No",'Prioritized Approach Milestones'!F168=""),IF('Prioritized Approach Milestones'!B168=6,"ERROR 2","N/A"),"CORRECT")</f>
        <v>CORRECT</v>
      </c>
    </row>
    <row r="169" spans="1:33">
      <c r="A169" s="74">
        <f>COUNTIFS('Prioritized Approach Milestones'!B169,"1",'Prioritized Approach Milestones'!C169,"yes")</f>
        <v>0</v>
      </c>
      <c r="B169" s="79">
        <f>COUNTIFS('Prioritized Approach Milestones'!B169,"2",'Prioritized Approach Milestones'!C169,"yes")</f>
        <v>0</v>
      </c>
      <c r="C169" s="75">
        <f>COUNTIFS('Prioritized Approach Milestones'!B169,"3",'Prioritized Approach Milestones'!C169,"yes")</f>
        <v>0</v>
      </c>
      <c r="D169" s="76">
        <f>COUNTIFS('Prioritized Approach Milestones'!B169,"4",'Prioritized Approach Milestones'!C169,"yes")</f>
        <v>0</v>
      </c>
      <c r="E169" s="77">
        <f>COUNTIFS('Prioritized Approach Milestones'!B169,"5",'Prioritized Approach Milestones'!C169,"yes")</f>
        <v>0</v>
      </c>
      <c r="F169" s="78">
        <f>COUNTIFS('Prioritized Approach Milestones'!B169,"6",'Prioritized Approach Milestones'!C169,"yes")</f>
        <v>0</v>
      </c>
      <c r="G169" s="234">
        <f t="shared" si="8"/>
        <v>0</v>
      </c>
      <c r="H169" s="145">
        <f>COUNTIFS('Prioritized Approach Milestones'!B169,"1",'Prioritized Approach Milestones'!C169,"N/A")</f>
        <v>0</v>
      </c>
      <c r="I169" s="145">
        <f>COUNTIFS('Prioritized Approach Milestones'!B169,"2",'Prioritized Approach Milestones'!C169,"N/A")</f>
        <v>0</v>
      </c>
      <c r="J169" s="145">
        <f>COUNTIFS('Prioritized Approach Milestones'!B169,"3",'Prioritized Approach Milestones'!C169,"N/A")</f>
        <v>0</v>
      </c>
      <c r="K169" s="145">
        <f>COUNTIFS('Prioritized Approach Milestones'!B169,"4",'Prioritized Approach Milestones'!C169,"N/A")</f>
        <v>0</v>
      </c>
      <c r="L169" s="145">
        <f>COUNTIFS('Prioritized Approach Milestones'!B169,"5",'Prioritized Approach Milestones'!C169,"N/A")</f>
        <v>0</v>
      </c>
      <c r="M169" s="145">
        <f>COUNTIFS('Prioritized Approach Milestones'!B169,"6",'Prioritized Approach Milestones'!C169,"N/A")</f>
        <v>0</v>
      </c>
      <c r="N169">
        <f t="shared" si="7"/>
        <v>0</v>
      </c>
      <c r="O169" s="238"/>
      <c r="P169" s="65" t="str">
        <f>IF('Prioritized Approach Milestones'!$B169=1,'Prioritized Approach Milestones'!$F169,"")</f>
        <v/>
      </c>
      <c r="Q169" s="65">
        <f>IF('Prioritized Approach Milestones'!$B169=2,'Prioritized Approach Milestones'!$F169,"")</f>
        <v>0</v>
      </c>
      <c r="R169" s="65" t="str">
        <f>IF('Prioritized Approach Milestones'!$B169=3,'Prioritized Approach Milestones'!$F169,"")</f>
        <v/>
      </c>
      <c r="S169" s="65" t="str">
        <f>IF('Prioritized Approach Milestones'!$B169=4,'Prioritized Approach Milestones'!$F169,"")</f>
        <v/>
      </c>
      <c r="T169" s="65" t="str">
        <f>IF('Prioritized Approach Milestones'!$B169=5,'Prioritized Approach Milestones'!$F169,"")</f>
        <v/>
      </c>
      <c r="U169" s="66" t="str">
        <f>IF('Prioritized Approach Milestones'!$B169=6,'Prioritized Approach Milestones'!$F169,"")</f>
        <v/>
      </c>
      <c r="V169" s="67" t="str">
        <f>IF(AND('Prioritized Approach Milestones'!C169="Yes",'Prioritized Approach Milestones'!F169=""),"CORRECT",IF('Prioritized Approach Milestones'!C169="No","CORRECT",IF('Prioritized Approach Milestones'!B169=1,"ERROR 1","N/A")))</f>
        <v>N/A</v>
      </c>
      <c r="W169" s="67" t="str">
        <f>IF(AND('Prioritized Approach Milestones'!C169="Yes",'Prioritized Approach Milestones'!F169=""),"CORRECT",IF('Prioritized Approach Milestones'!C169="No","CORRECT",IF('Prioritized Approach Milestones'!B169=2,"ERROR 1","N/A")))</f>
        <v>ERROR 1</v>
      </c>
      <c r="X169" s="67" t="str">
        <f>IF(AND('Prioritized Approach Milestones'!C169="Yes",'Prioritized Approach Milestones'!F169=""),"CORRECT",IF('Prioritized Approach Milestones'!C169="No","CORRECT",IF('Prioritized Approach Milestones'!B169=3,"ERROR 1","N/A")))</f>
        <v>N/A</v>
      </c>
      <c r="Y169" s="67" t="str">
        <f>IF(AND('Prioritized Approach Milestones'!C169="Yes",'Prioritized Approach Milestones'!F169=""),"CORRECT",IF('Prioritized Approach Milestones'!C169="No","CORRECT",IF('Prioritized Approach Milestones'!B169=4,"ERROR 1","N/A")))</f>
        <v>N/A</v>
      </c>
      <c r="Z169" s="67" t="str">
        <f>IF(AND('Prioritized Approach Milestones'!C169="Yes",'Prioritized Approach Milestones'!F169=""),"CORRECT",IF('Prioritized Approach Milestones'!C169="No","CORRECT",IF('Prioritized Approach Milestones'!B169=5,"ERROR 1","N/A")))</f>
        <v>N/A</v>
      </c>
      <c r="AA169" s="67" t="str">
        <f>IF(AND('Prioritized Approach Milestones'!C169="Yes",'Prioritized Approach Milestones'!F169=""),"CORRECT",IF('Prioritized Approach Milestones'!C169="No","CORRECT",IF('Prioritized Approach Milestones'!B169=6,"ERROR 1","N/A")))</f>
        <v>N/A</v>
      </c>
      <c r="AB169" s="59" t="str">
        <f>IF(AND('Prioritized Approach Milestones'!C169="No",'Prioritized Approach Milestones'!F169=""),IF('Prioritized Approach Milestones'!B169=1,"ERROR 2","N/A"),"CORRECT")</f>
        <v>CORRECT</v>
      </c>
      <c r="AC169" s="59" t="str">
        <f>IF(AND('Prioritized Approach Milestones'!C169="No",'Prioritized Approach Milestones'!F169=""),IF('Prioritized Approach Milestones'!B169=2,"ERROR 2","N/A"),"CORRECT")</f>
        <v>CORRECT</v>
      </c>
      <c r="AD169" s="59" t="str">
        <f>IF(AND('Prioritized Approach Milestones'!C169="No",'Prioritized Approach Milestones'!F169=""),IF('Prioritized Approach Milestones'!B169=3,"ERROR 2","N/A"),"CORRECT")</f>
        <v>CORRECT</v>
      </c>
      <c r="AE169" s="59" t="str">
        <f>IF(AND('Prioritized Approach Milestones'!C169="No",'Prioritized Approach Milestones'!F169=""),IF('Prioritized Approach Milestones'!B169=4,"ERROR 2","N/A"),"CORRECT")</f>
        <v>CORRECT</v>
      </c>
      <c r="AF169" s="59" t="str">
        <f>IF(AND('Prioritized Approach Milestones'!C169="No",'Prioritized Approach Milestones'!F169=""),IF('Prioritized Approach Milestones'!B169=5,"ERROR 2","N/A"),"CORRECT")</f>
        <v>CORRECT</v>
      </c>
      <c r="AG169" s="68" t="str">
        <f>IF(AND('Prioritized Approach Milestones'!C169="No",'Prioritized Approach Milestones'!F169=""),IF('Prioritized Approach Milestones'!B169=6,"ERROR 2","N/A"),"CORRECT")</f>
        <v>CORRECT</v>
      </c>
    </row>
    <row r="170" spans="1:33">
      <c r="A170" s="74">
        <f>COUNTIFS('Prioritized Approach Milestones'!B170,"1",'Prioritized Approach Milestones'!C170,"yes")</f>
        <v>0</v>
      </c>
      <c r="B170" s="79">
        <f>COUNTIFS('Prioritized Approach Milestones'!B170,"2",'Prioritized Approach Milestones'!C170,"yes")</f>
        <v>0</v>
      </c>
      <c r="C170" s="75">
        <f>COUNTIFS('Prioritized Approach Milestones'!B170,"3",'Prioritized Approach Milestones'!C170,"yes")</f>
        <v>0</v>
      </c>
      <c r="D170" s="76">
        <f>COUNTIFS('Prioritized Approach Milestones'!B170,"4",'Prioritized Approach Milestones'!C170,"yes")</f>
        <v>0</v>
      </c>
      <c r="E170" s="77">
        <f>COUNTIFS('Prioritized Approach Milestones'!B170,"5",'Prioritized Approach Milestones'!C170,"yes")</f>
        <v>0</v>
      </c>
      <c r="F170" s="78">
        <f>COUNTIFS('Prioritized Approach Milestones'!B170,"6",'Prioritized Approach Milestones'!C170,"yes")</f>
        <v>0</v>
      </c>
      <c r="G170" s="234">
        <f t="shared" si="8"/>
        <v>0</v>
      </c>
      <c r="H170" s="145">
        <f>COUNTIFS('Prioritized Approach Milestones'!B170,"1",'Prioritized Approach Milestones'!C170,"N/A")</f>
        <v>0</v>
      </c>
      <c r="I170" s="145">
        <f>COUNTIFS('Prioritized Approach Milestones'!B170,"2",'Prioritized Approach Milestones'!C170,"N/A")</f>
        <v>0</v>
      </c>
      <c r="J170" s="145">
        <f>COUNTIFS('Prioritized Approach Milestones'!B170,"3",'Prioritized Approach Milestones'!C170,"N/A")</f>
        <v>0</v>
      </c>
      <c r="K170" s="145">
        <f>COUNTIFS('Prioritized Approach Milestones'!B170,"4",'Prioritized Approach Milestones'!C170,"N/A")</f>
        <v>0</v>
      </c>
      <c r="L170" s="145">
        <f>COUNTIFS('Prioritized Approach Milestones'!B170,"5",'Prioritized Approach Milestones'!C170,"N/A")</f>
        <v>0</v>
      </c>
      <c r="M170" s="145">
        <f>COUNTIFS('Prioritized Approach Milestones'!B170,"6",'Prioritized Approach Milestones'!C170,"N/A")</f>
        <v>0</v>
      </c>
      <c r="N170">
        <f t="shared" si="7"/>
        <v>0</v>
      </c>
      <c r="O170" s="238"/>
      <c r="P170" s="65" t="str">
        <f>IF('Prioritized Approach Milestones'!$B170=1,'Prioritized Approach Milestones'!$F170,"")</f>
        <v/>
      </c>
      <c r="Q170" s="65">
        <f>IF('Prioritized Approach Milestones'!$B170=2,'Prioritized Approach Milestones'!$F170,"")</f>
        <v>0</v>
      </c>
      <c r="R170" s="65" t="str">
        <f>IF('Prioritized Approach Milestones'!$B170=3,'Prioritized Approach Milestones'!$F170,"")</f>
        <v/>
      </c>
      <c r="S170" s="65" t="str">
        <f>IF('Prioritized Approach Milestones'!$B170=4,'Prioritized Approach Milestones'!$F170,"")</f>
        <v/>
      </c>
      <c r="T170" s="65" t="str">
        <f>IF('Prioritized Approach Milestones'!$B170=5,'Prioritized Approach Milestones'!$F170,"")</f>
        <v/>
      </c>
      <c r="U170" s="66" t="str">
        <f>IF('Prioritized Approach Milestones'!$B170=6,'Prioritized Approach Milestones'!$F170,"")</f>
        <v/>
      </c>
      <c r="V170" s="67" t="str">
        <f>IF(AND('Prioritized Approach Milestones'!C170="Yes",'Prioritized Approach Milestones'!F170=""),"CORRECT",IF('Prioritized Approach Milestones'!C170="No","CORRECT",IF('Prioritized Approach Milestones'!B170=1,"ERROR 1","N/A")))</f>
        <v>N/A</v>
      </c>
      <c r="W170" s="67" t="str">
        <f>IF(AND('Prioritized Approach Milestones'!C170="Yes",'Prioritized Approach Milestones'!F170=""),"CORRECT",IF('Prioritized Approach Milestones'!C170="No","CORRECT",IF('Prioritized Approach Milestones'!B170=2,"ERROR 1","N/A")))</f>
        <v>ERROR 1</v>
      </c>
      <c r="X170" s="67" t="str">
        <f>IF(AND('Prioritized Approach Milestones'!C170="Yes",'Prioritized Approach Milestones'!F170=""),"CORRECT",IF('Prioritized Approach Milestones'!C170="No","CORRECT",IF('Prioritized Approach Milestones'!B170=3,"ERROR 1","N/A")))</f>
        <v>N/A</v>
      </c>
      <c r="Y170" s="67" t="str">
        <f>IF(AND('Prioritized Approach Milestones'!C170="Yes",'Prioritized Approach Milestones'!F170=""),"CORRECT",IF('Prioritized Approach Milestones'!C170="No","CORRECT",IF('Prioritized Approach Milestones'!B170=4,"ERROR 1","N/A")))</f>
        <v>N/A</v>
      </c>
      <c r="Z170" s="67" t="str">
        <f>IF(AND('Prioritized Approach Milestones'!C170="Yes",'Prioritized Approach Milestones'!F170=""),"CORRECT",IF('Prioritized Approach Milestones'!C170="No","CORRECT",IF('Prioritized Approach Milestones'!B170=5,"ERROR 1","N/A")))</f>
        <v>N/A</v>
      </c>
      <c r="AA170" s="67" t="str">
        <f>IF(AND('Prioritized Approach Milestones'!C170="Yes",'Prioritized Approach Milestones'!F170=""),"CORRECT",IF('Prioritized Approach Milestones'!C170="No","CORRECT",IF('Prioritized Approach Milestones'!B170=6,"ERROR 1","N/A")))</f>
        <v>N/A</v>
      </c>
      <c r="AB170" s="59" t="str">
        <f>IF(AND('Prioritized Approach Milestones'!C170="No",'Prioritized Approach Milestones'!F170=""),IF('Prioritized Approach Milestones'!B170=1,"ERROR 2","N/A"),"CORRECT")</f>
        <v>CORRECT</v>
      </c>
      <c r="AC170" s="59" t="str">
        <f>IF(AND('Prioritized Approach Milestones'!C170="No",'Prioritized Approach Milestones'!F170=""),IF('Prioritized Approach Milestones'!B170=2,"ERROR 2","N/A"),"CORRECT")</f>
        <v>CORRECT</v>
      </c>
      <c r="AD170" s="59" t="str">
        <f>IF(AND('Prioritized Approach Milestones'!C170="No",'Prioritized Approach Milestones'!F170=""),IF('Prioritized Approach Milestones'!B170=3,"ERROR 2","N/A"),"CORRECT")</f>
        <v>CORRECT</v>
      </c>
      <c r="AE170" s="59" t="str">
        <f>IF(AND('Prioritized Approach Milestones'!C170="No",'Prioritized Approach Milestones'!F170=""),IF('Prioritized Approach Milestones'!B170=4,"ERROR 2","N/A"),"CORRECT")</f>
        <v>CORRECT</v>
      </c>
      <c r="AF170" s="59" t="str">
        <f>IF(AND('Prioritized Approach Milestones'!C170="No",'Prioritized Approach Milestones'!F170=""),IF('Prioritized Approach Milestones'!B170=5,"ERROR 2","N/A"),"CORRECT")</f>
        <v>CORRECT</v>
      </c>
      <c r="AG170" s="68" t="str">
        <f>IF(AND('Prioritized Approach Milestones'!C170="No",'Prioritized Approach Milestones'!F170=""),IF('Prioritized Approach Milestones'!B170=6,"ERROR 2","N/A"),"CORRECT")</f>
        <v>CORRECT</v>
      </c>
    </row>
    <row r="171" spans="1:33">
      <c r="A171" s="74">
        <f>COUNTIFS('Prioritized Approach Milestones'!B171,"1",'Prioritized Approach Milestones'!C171,"yes")</f>
        <v>0</v>
      </c>
      <c r="B171" s="79">
        <f>COUNTIFS('Prioritized Approach Milestones'!B171,"2",'Prioritized Approach Milestones'!C171,"yes")</f>
        <v>0</v>
      </c>
      <c r="C171" s="75">
        <f>COUNTIFS('Prioritized Approach Milestones'!B171,"3",'Prioritized Approach Milestones'!C171,"yes")</f>
        <v>0</v>
      </c>
      <c r="D171" s="76">
        <f>COUNTIFS('Prioritized Approach Milestones'!B171,"4",'Prioritized Approach Milestones'!C171,"yes")</f>
        <v>0</v>
      </c>
      <c r="E171" s="77">
        <f>COUNTIFS('Prioritized Approach Milestones'!B171,"5",'Prioritized Approach Milestones'!C171,"yes")</f>
        <v>0</v>
      </c>
      <c r="F171" s="78">
        <f>COUNTIFS('Prioritized Approach Milestones'!B171,"6",'Prioritized Approach Milestones'!C171,"yes")</f>
        <v>0</v>
      </c>
      <c r="G171" s="234">
        <f t="shared" si="8"/>
        <v>0</v>
      </c>
      <c r="H171" s="145">
        <f>COUNTIFS('Prioritized Approach Milestones'!B171,"1",'Prioritized Approach Milestones'!C171,"N/A")</f>
        <v>0</v>
      </c>
      <c r="I171" s="145">
        <f>COUNTIFS('Prioritized Approach Milestones'!B171,"2",'Prioritized Approach Milestones'!C171,"N/A")</f>
        <v>0</v>
      </c>
      <c r="J171" s="145">
        <f>COUNTIFS('Prioritized Approach Milestones'!B171,"3",'Prioritized Approach Milestones'!C171,"N/A")</f>
        <v>0</v>
      </c>
      <c r="K171" s="145">
        <f>COUNTIFS('Prioritized Approach Milestones'!B171,"4",'Prioritized Approach Milestones'!C171,"N/A")</f>
        <v>0</v>
      </c>
      <c r="L171" s="145">
        <f>COUNTIFS('Prioritized Approach Milestones'!B171,"5",'Prioritized Approach Milestones'!C171,"N/A")</f>
        <v>0</v>
      </c>
      <c r="M171" s="145">
        <f>COUNTIFS('Prioritized Approach Milestones'!B171,"6",'Prioritized Approach Milestones'!C171,"N/A")</f>
        <v>0</v>
      </c>
      <c r="N171">
        <f t="shared" si="7"/>
        <v>0</v>
      </c>
      <c r="O171" s="238"/>
      <c r="P171" s="65" t="str">
        <f>IF('Prioritized Approach Milestones'!$B171=1,'Prioritized Approach Milestones'!$F171,"")</f>
        <v/>
      </c>
      <c r="Q171" s="65" t="str">
        <f>IF('Prioritized Approach Milestones'!$B171=2,'Prioritized Approach Milestones'!$F171,"")</f>
        <v/>
      </c>
      <c r="R171" s="65" t="str">
        <f>IF('Prioritized Approach Milestones'!$B171=3,'Prioritized Approach Milestones'!$F171,"")</f>
        <v/>
      </c>
      <c r="S171" s="65" t="str">
        <f>IF('Prioritized Approach Milestones'!$B171=4,'Prioritized Approach Milestones'!$F171,"")</f>
        <v/>
      </c>
      <c r="T171" s="65">
        <f>IF('Prioritized Approach Milestones'!$B171=5,'Prioritized Approach Milestones'!$F171,"")</f>
        <v>0</v>
      </c>
      <c r="U171" s="66" t="str">
        <f>IF('Prioritized Approach Milestones'!$B171=6,'Prioritized Approach Milestones'!$F171,"")</f>
        <v/>
      </c>
      <c r="V171" s="67" t="str">
        <f>IF(AND('Prioritized Approach Milestones'!C171="Yes",'Prioritized Approach Milestones'!F171=""),"CORRECT",IF('Prioritized Approach Milestones'!C171="No","CORRECT",IF('Prioritized Approach Milestones'!B171=1,"ERROR 1","N/A")))</f>
        <v>N/A</v>
      </c>
      <c r="W171" s="67" t="str">
        <f>IF(AND('Prioritized Approach Milestones'!C171="Yes",'Prioritized Approach Milestones'!F171=""),"CORRECT",IF('Prioritized Approach Milestones'!C171="No","CORRECT",IF('Prioritized Approach Milestones'!B171=2,"ERROR 1","N/A")))</f>
        <v>N/A</v>
      </c>
      <c r="X171" s="67" t="str">
        <f>IF(AND('Prioritized Approach Milestones'!C171="Yes",'Prioritized Approach Milestones'!F171=""),"CORRECT",IF('Prioritized Approach Milestones'!C171="No","CORRECT",IF('Prioritized Approach Milestones'!B171=3,"ERROR 1","N/A")))</f>
        <v>N/A</v>
      </c>
      <c r="Y171" s="67" t="str">
        <f>IF(AND('Prioritized Approach Milestones'!C171="Yes",'Prioritized Approach Milestones'!F171=""),"CORRECT",IF('Prioritized Approach Milestones'!C171="No","CORRECT",IF('Prioritized Approach Milestones'!B171=4,"ERROR 1","N/A")))</f>
        <v>N/A</v>
      </c>
      <c r="Z171" s="67" t="str">
        <f>IF(AND('Prioritized Approach Milestones'!C171="Yes",'Prioritized Approach Milestones'!F171=""),"CORRECT",IF('Prioritized Approach Milestones'!C171="No","CORRECT",IF('Prioritized Approach Milestones'!B171=5,"ERROR 1","N/A")))</f>
        <v>ERROR 1</v>
      </c>
      <c r="AA171" s="67" t="str">
        <f>IF(AND('Prioritized Approach Milestones'!C171="Yes",'Prioritized Approach Milestones'!F171=""),"CORRECT",IF('Prioritized Approach Milestones'!C171="No","CORRECT",IF('Prioritized Approach Milestones'!B171=6,"ERROR 1","N/A")))</f>
        <v>N/A</v>
      </c>
      <c r="AB171" s="59" t="str">
        <f>IF(AND('Prioritized Approach Milestones'!C171="No",'Prioritized Approach Milestones'!F171=""),IF('Prioritized Approach Milestones'!B171=1,"ERROR 2","N/A"),"CORRECT")</f>
        <v>CORRECT</v>
      </c>
      <c r="AC171" s="59" t="str">
        <f>IF(AND('Prioritized Approach Milestones'!C171="No",'Prioritized Approach Milestones'!F171=""),IF('Prioritized Approach Milestones'!B171=2,"ERROR 2","N/A"),"CORRECT")</f>
        <v>CORRECT</v>
      </c>
      <c r="AD171" s="59" t="str">
        <f>IF(AND('Prioritized Approach Milestones'!C171="No",'Prioritized Approach Milestones'!F171=""),IF('Prioritized Approach Milestones'!B171=3,"ERROR 2","N/A"),"CORRECT")</f>
        <v>CORRECT</v>
      </c>
      <c r="AE171" s="59" t="str">
        <f>IF(AND('Prioritized Approach Milestones'!C171="No",'Prioritized Approach Milestones'!F171=""),IF('Prioritized Approach Milestones'!B171=4,"ERROR 2","N/A"),"CORRECT")</f>
        <v>CORRECT</v>
      </c>
      <c r="AF171" s="59" t="str">
        <f>IF(AND('Prioritized Approach Milestones'!C171="No",'Prioritized Approach Milestones'!F171=""),IF('Prioritized Approach Milestones'!B171=5,"ERROR 2","N/A"),"CORRECT")</f>
        <v>CORRECT</v>
      </c>
      <c r="AG171" s="68" t="str">
        <f>IF(AND('Prioritized Approach Milestones'!C171="No",'Prioritized Approach Milestones'!F171=""),IF('Prioritized Approach Milestones'!B171=6,"ERROR 2","N/A"),"CORRECT")</f>
        <v>CORRECT</v>
      </c>
    </row>
    <row r="172" spans="1:33">
      <c r="A172" s="74">
        <f>COUNTIFS('Prioritized Approach Milestones'!B172,"1",'Prioritized Approach Milestones'!C172,"yes")</f>
        <v>0</v>
      </c>
      <c r="B172" s="79">
        <f>COUNTIFS('Prioritized Approach Milestones'!B172,"2",'Prioritized Approach Milestones'!C172,"yes")</f>
        <v>0</v>
      </c>
      <c r="C172" s="75">
        <f>COUNTIFS('Prioritized Approach Milestones'!B172,"3",'Prioritized Approach Milestones'!C172,"yes")</f>
        <v>0</v>
      </c>
      <c r="D172" s="76">
        <f>COUNTIFS('Prioritized Approach Milestones'!B172,"4",'Prioritized Approach Milestones'!C172,"yes")</f>
        <v>0</v>
      </c>
      <c r="E172" s="77">
        <f>COUNTIFS('Prioritized Approach Milestones'!B172,"5",'Prioritized Approach Milestones'!C172,"yes")</f>
        <v>0</v>
      </c>
      <c r="F172" s="78">
        <f>COUNTIFS('Prioritized Approach Milestones'!B172,"6",'Prioritized Approach Milestones'!C172,"yes")</f>
        <v>0</v>
      </c>
      <c r="G172" s="234">
        <f t="shared" si="8"/>
        <v>0</v>
      </c>
      <c r="H172" s="145">
        <f>COUNTIFS('Prioritized Approach Milestones'!B172,"1",'Prioritized Approach Milestones'!C172,"N/A")</f>
        <v>0</v>
      </c>
      <c r="I172" s="145">
        <f>COUNTIFS('Prioritized Approach Milestones'!B172,"2",'Prioritized Approach Milestones'!C172,"N/A")</f>
        <v>0</v>
      </c>
      <c r="J172" s="145">
        <f>COUNTIFS('Prioritized Approach Milestones'!B172,"3",'Prioritized Approach Milestones'!C172,"N/A")</f>
        <v>0</v>
      </c>
      <c r="K172" s="145">
        <f>COUNTIFS('Prioritized Approach Milestones'!B172,"4",'Prioritized Approach Milestones'!C172,"N/A")</f>
        <v>0</v>
      </c>
      <c r="L172" s="145">
        <f>COUNTIFS('Prioritized Approach Milestones'!B172,"5",'Prioritized Approach Milestones'!C172,"N/A")</f>
        <v>0</v>
      </c>
      <c r="M172" s="145">
        <f>COUNTIFS('Prioritized Approach Milestones'!B172,"6",'Prioritized Approach Milestones'!C172,"N/A")</f>
        <v>0</v>
      </c>
      <c r="N172">
        <f t="shared" si="7"/>
        <v>0</v>
      </c>
      <c r="O172" s="238"/>
      <c r="P172" s="65" t="str">
        <f>IF('Prioritized Approach Milestones'!$B172=1,'Prioritized Approach Milestones'!$F172,"")</f>
        <v/>
      </c>
      <c r="Q172" s="65" t="str">
        <f>IF('Prioritized Approach Milestones'!$B172=2,'Prioritized Approach Milestones'!$F172,"")</f>
        <v/>
      </c>
      <c r="R172" s="65" t="str">
        <f>IF('Prioritized Approach Milestones'!$B172=3,'Prioritized Approach Milestones'!$F172,"")</f>
        <v/>
      </c>
      <c r="S172" s="65" t="str">
        <f>IF('Prioritized Approach Milestones'!$B172=4,'Prioritized Approach Milestones'!$F172,"")</f>
        <v/>
      </c>
      <c r="T172" s="65" t="str">
        <f>IF('Prioritized Approach Milestones'!$B172=5,'Prioritized Approach Milestones'!$F172,"")</f>
        <v/>
      </c>
      <c r="U172" s="66" t="str">
        <f>IF('Prioritized Approach Milestones'!$B172=6,'Prioritized Approach Milestones'!$F172,"")</f>
        <v/>
      </c>
      <c r="V172" s="67" t="str">
        <f>IF(AND('Prioritized Approach Milestones'!C172="Yes",'Prioritized Approach Milestones'!F172=""),"CORRECT",IF('Prioritized Approach Milestones'!C172="No","CORRECT",IF('Prioritized Approach Milestones'!B172=1,"ERROR 1","N/A")))</f>
        <v>N/A</v>
      </c>
      <c r="W172" s="67" t="str">
        <f>IF(AND('Prioritized Approach Milestones'!C172="Yes",'Prioritized Approach Milestones'!F172=""),"CORRECT",IF('Prioritized Approach Milestones'!C172="No","CORRECT",IF('Prioritized Approach Milestones'!B172=2,"ERROR 1","N/A")))</f>
        <v>N/A</v>
      </c>
      <c r="X172" s="67" t="str">
        <f>IF(AND('Prioritized Approach Milestones'!C172="Yes",'Prioritized Approach Milestones'!F172=""),"CORRECT",IF('Prioritized Approach Milestones'!C172="No","CORRECT",IF('Prioritized Approach Milestones'!B172=3,"ERROR 1","N/A")))</f>
        <v>N/A</v>
      </c>
      <c r="Y172" s="67" t="str">
        <f>IF(AND('Prioritized Approach Milestones'!C172="Yes",'Prioritized Approach Milestones'!F172=""),"CORRECT",IF('Prioritized Approach Milestones'!C172="No","CORRECT",IF('Prioritized Approach Milestones'!B172=4,"ERROR 1","N/A")))</f>
        <v>N/A</v>
      </c>
      <c r="Z172" s="67" t="str">
        <f>IF(AND('Prioritized Approach Milestones'!C172="Yes",'Prioritized Approach Milestones'!F172=""),"CORRECT",IF('Prioritized Approach Milestones'!C172="No","CORRECT",IF('Prioritized Approach Milestones'!B172=5,"ERROR 1","N/A")))</f>
        <v>N/A</v>
      </c>
      <c r="AA172" s="67" t="str">
        <f>IF(AND('Prioritized Approach Milestones'!C172="Yes",'Prioritized Approach Milestones'!F172=""),"CORRECT",IF('Prioritized Approach Milestones'!C172="No","CORRECT",IF('Prioritized Approach Milestones'!B172=6,"ERROR 1","N/A")))</f>
        <v>N/A</v>
      </c>
      <c r="AB172" s="59" t="str">
        <f>IF(AND('Prioritized Approach Milestones'!C172="No",'Prioritized Approach Milestones'!F172=""),IF('Prioritized Approach Milestones'!B172=1,"ERROR 2","N/A"),"CORRECT")</f>
        <v>CORRECT</v>
      </c>
      <c r="AC172" s="59" t="str">
        <f>IF(AND('Prioritized Approach Milestones'!C172="No",'Prioritized Approach Milestones'!F172=""),IF('Prioritized Approach Milestones'!B172=2,"ERROR 2","N/A"),"CORRECT")</f>
        <v>CORRECT</v>
      </c>
      <c r="AD172" s="59" t="str">
        <f>IF(AND('Prioritized Approach Milestones'!C172="No",'Prioritized Approach Milestones'!F172=""),IF('Prioritized Approach Milestones'!B172=3,"ERROR 2","N/A"),"CORRECT")</f>
        <v>CORRECT</v>
      </c>
      <c r="AE172" s="59" t="str">
        <f>IF(AND('Prioritized Approach Milestones'!C172="No",'Prioritized Approach Milestones'!F172=""),IF('Prioritized Approach Milestones'!B172=4,"ERROR 2","N/A"),"CORRECT")</f>
        <v>CORRECT</v>
      </c>
      <c r="AF172" s="59" t="str">
        <f>IF(AND('Prioritized Approach Milestones'!C172="No",'Prioritized Approach Milestones'!F172=""),IF('Prioritized Approach Milestones'!B172=5,"ERROR 2","N/A"),"CORRECT")</f>
        <v>CORRECT</v>
      </c>
      <c r="AG172" s="68" t="str">
        <f>IF(AND('Prioritized Approach Milestones'!C172="No",'Prioritized Approach Milestones'!F172=""),IF('Prioritized Approach Milestones'!B172=6,"ERROR 2","N/A"),"CORRECT")</f>
        <v>CORRECT</v>
      </c>
    </row>
    <row r="173" spans="1:33">
      <c r="A173" s="74">
        <f>COUNTIFS('Prioritized Approach Milestones'!B173,"1",'Prioritized Approach Milestones'!C173,"yes")</f>
        <v>0</v>
      </c>
      <c r="B173" s="79">
        <f>COUNTIFS('Prioritized Approach Milestones'!B173,"2",'Prioritized Approach Milestones'!C173,"yes")</f>
        <v>0</v>
      </c>
      <c r="C173" s="75">
        <f>COUNTIFS('Prioritized Approach Milestones'!B173,"3",'Prioritized Approach Milestones'!C173,"yes")</f>
        <v>0</v>
      </c>
      <c r="D173" s="76">
        <f>COUNTIFS('Prioritized Approach Milestones'!B173,"4",'Prioritized Approach Milestones'!C173,"yes")</f>
        <v>0</v>
      </c>
      <c r="E173" s="77">
        <f>COUNTIFS('Prioritized Approach Milestones'!B173,"5",'Prioritized Approach Milestones'!C173,"yes")</f>
        <v>0</v>
      </c>
      <c r="F173" s="78">
        <f>COUNTIFS('Prioritized Approach Milestones'!B173,"6",'Prioritized Approach Milestones'!C173,"yes")</f>
        <v>0</v>
      </c>
      <c r="G173" s="234">
        <f t="shared" si="8"/>
        <v>0</v>
      </c>
      <c r="H173" s="145">
        <f>COUNTIFS('Prioritized Approach Milestones'!B173,"1",'Prioritized Approach Milestones'!C173,"N/A")</f>
        <v>0</v>
      </c>
      <c r="I173" s="145">
        <f>COUNTIFS('Prioritized Approach Milestones'!B173,"2",'Prioritized Approach Milestones'!C173,"N/A")</f>
        <v>0</v>
      </c>
      <c r="J173" s="145">
        <f>COUNTIFS('Prioritized Approach Milestones'!B173,"3",'Prioritized Approach Milestones'!C173,"N/A")</f>
        <v>0</v>
      </c>
      <c r="K173" s="145">
        <f>COUNTIFS('Prioritized Approach Milestones'!B173,"4",'Prioritized Approach Milestones'!C173,"N/A")</f>
        <v>0</v>
      </c>
      <c r="L173" s="145">
        <f>COUNTIFS('Prioritized Approach Milestones'!B173,"5",'Prioritized Approach Milestones'!C173,"N/A")</f>
        <v>0</v>
      </c>
      <c r="M173" s="145">
        <f>COUNTIFS('Prioritized Approach Milestones'!B173,"6",'Prioritized Approach Milestones'!C173,"N/A")</f>
        <v>0</v>
      </c>
      <c r="N173">
        <f t="shared" si="7"/>
        <v>0</v>
      </c>
      <c r="O173" s="238"/>
      <c r="P173" s="65" t="str">
        <f>IF('Prioritized Approach Milestones'!$B173=1,'Prioritized Approach Milestones'!$F173,"")</f>
        <v/>
      </c>
      <c r="Q173" s="65" t="str">
        <f>IF('Prioritized Approach Milestones'!$B173=2,'Prioritized Approach Milestones'!$F173,"")</f>
        <v/>
      </c>
      <c r="R173" s="65" t="str">
        <f>IF('Prioritized Approach Milestones'!$B173=3,'Prioritized Approach Milestones'!$F173,"")</f>
        <v/>
      </c>
      <c r="S173" s="65">
        <f>IF('Prioritized Approach Milestones'!$B173=4,'Prioritized Approach Milestones'!$F173,"")</f>
        <v>0</v>
      </c>
      <c r="T173" s="65" t="str">
        <f>IF('Prioritized Approach Milestones'!$B173=5,'Prioritized Approach Milestones'!$F173,"")</f>
        <v/>
      </c>
      <c r="U173" s="66" t="str">
        <f>IF('Prioritized Approach Milestones'!$B173=6,'Prioritized Approach Milestones'!$F173,"")</f>
        <v/>
      </c>
      <c r="V173" s="67" t="str">
        <f>IF(AND('Prioritized Approach Milestones'!C173="Yes",'Prioritized Approach Milestones'!F173=""),"CORRECT",IF('Prioritized Approach Milestones'!C173="No","CORRECT",IF('Prioritized Approach Milestones'!B173=1,"ERROR 1","N/A")))</f>
        <v>N/A</v>
      </c>
      <c r="W173" s="67" t="str">
        <f>IF(AND('Prioritized Approach Milestones'!C173="Yes",'Prioritized Approach Milestones'!F173=""),"CORRECT",IF('Prioritized Approach Milestones'!C173="No","CORRECT",IF('Prioritized Approach Milestones'!B173=2,"ERROR 1","N/A")))</f>
        <v>N/A</v>
      </c>
      <c r="X173" s="67" t="str">
        <f>IF(AND('Prioritized Approach Milestones'!C173="Yes",'Prioritized Approach Milestones'!F173=""),"CORRECT",IF('Prioritized Approach Milestones'!C173="No","CORRECT",IF('Prioritized Approach Milestones'!B173=3,"ERROR 1","N/A")))</f>
        <v>N/A</v>
      </c>
      <c r="Y173" s="67" t="str">
        <f>IF(AND('Prioritized Approach Milestones'!C173="Yes",'Prioritized Approach Milestones'!F173=""),"CORRECT",IF('Prioritized Approach Milestones'!C173="No","CORRECT",IF('Prioritized Approach Milestones'!B173=4,"ERROR 1","N/A")))</f>
        <v>ERROR 1</v>
      </c>
      <c r="Z173" s="67" t="str">
        <f>IF(AND('Prioritized Approach Milestones'!C173="Yes",'Prioritized Approach Milestones'!F173=""),"CORRECT",IF('Prioritized Approach Milestones'!C173="No","CORRECT",IF('Prioritized Approach Milestones'!B173=5,"ERROR 1","N/A")))</f>
        <v>N/A</v>
      </c>
      <c r="AA173" s="67" t="str">
        <f>IF(AND('Prioritized Approach Milestones'!C173="Yes",'Prioritized Approach Milestones'!F173=""),"CORRECT",IF('Prioritized Approach Milestones'!C173="No","CORRECT",IF('Prioritized Approach Milestones'!B173=6,"ERROR 1","N/A")))</f>
        <v>N/A</v>
      </c>
      <c r="AB173" s="59" t="str">
        <f>IF(AND('Prioritized Approach Milestones'!C173="No",'Prioritized Approach Milestones'!F173=""),IF('Prioritized Approach Milestones'!B173=1,"ERROR 2","N/A"),"CORRECT")</f>
        <v>CORRECT</v>
      </c>
      <c r="AC173" s="59" t="str">
        <f>IF(AND('Prioritized Approach Milestones'!C173="No",'Prioritized Approach Milestones'!F173=""),IF('Prioritized Approach Milestones'!B173=2,"ERROR 2","N/A"),"CORRECT")</f>
        <v>CORRECT</v>
      </c>
      <c r="AD173" s="59" t="str">
        <f>IF(AND('Prioritized Approach Milestones'!C173="No",'Prioritized Approach Milestones'!F173=""),IF('Prioritized Approach Milestones'!B173=3,"ERROR 2","N/A"),"CORRECT")</f>
        <v>CORRECT</v>
      </c>
      <c r="AE173" s="59" t="str">
        <f>IF(AND('Prioritized Approach Milestones'!C173="No",'Prioritized Approach Milestones'!F173=""),IF('Prioritized Approach Milestones'!B173=4,"ERROR 2","N/A"),"CORRECT")</f>
        <v>CORRECT</v>
      </c>
      <c r="AF173" s="59" t="str">
        <f>IF(AND('Prioritized Approach Milestones'!C173="No",'Prioritized Approach Milestones'!F173=""),IF('Prioritized Approach Milestones'!B173=5,"ERROR 2","N/A"),"CORRECT")</f>
        <v>CORRECT</v>
      </c>
      <c r="AG173" s="68" t="str">
        <f>IF(AND('Prioritized Approach Milestones'!C173="No",'Prioritized Approach Milestones'!F173=""),IF('Prioritized Approach Milestones'!B173=6,"ERROR 2","N/A"),"CORRECT")</f>
        <v>CORRECT</v>
      </c>
    </row>
    <row r="174" spans="1:33">
      <c r="A174" s="74">
        <f>COUNTIFS('Prioritized Approach Milestones'!B174,"1",'Prioritized Approach Milestones'!C174,"yes")</f>
        <v>0</v>
      </c>
      <c r="B174" s="79">
        <f>COUNTIFS('Prioritized Approach Milestones'!B174,"2",'Prioritized Approach Milestones'!C174,"yes")</f>
        <v>0</v>
      </c>
      <c r="C174" s="75">
        <f>COUNTIFS('Prioritized Approach Milestones'!B174,"3",'Prioritized Approach Milestones'!C174,"yes")</f>
        <v>0</v>
      </c>
      <c r="D174" s="76">
        <f>COUNTIFS('Prioritized Approach Milestones'!B174,"4",'Prioritized Approach Milestones'!C174,"yes")</f>
        <v>0</v>
      </c>
      <c r="E174" s="77">
        <f>COUNTIFS('Prioritized Approach Milestones'!B174,"5",'Prioritized Approach Milestones'!C174,"yes")</f>
        <v>0</v>
      </c>
      <c r="F174" s="78">
        <f>COUNTIFS('Prioritized Approach Milestones'!B174,"6",'Prioritized Approach Milestones'!C174,"yes")</f>
        <v>0</v>
      </c>
      <c r="G174" s="234">
        <f t="shared" si="8"/>
        <v>0</v>
      </c>
      <c r="H174" s="145">
        <f>COUNTIFS('Prioritized Approach Milestones'!B174,"1",'Prioritized Approach Milestones'!C174,"N/A")</f>
        <v>0</v>
      </c>
      <c r="I174" s="145">
        <f>COUNTIFS('Prioritized Approach Milestones'!B174,"2",'Prioritized Approach Milestones'!C174,"N/A")</f>
        <v>0</v>
      </c>
      <c r="J174" s="145">
        <f>COUNTIFS('Prioritized Approach Milestones'!B174,"3",'Prioritized Approach Milestones'!C174,"N/A")</f>
        <v>0</v>
      </c>
      <c r="K174" s="145">
        <f>COUNTIFS('Prioritized Approach Milestones'!B174,"4",'Prioritized Approach Milestones'!C174,"N/A")</f>
        <v>0</v>
      </c>
      <c r="L174" s="145">
        <f>COUNTIFS('Prioritized Approach Milestones'!B174,"5",'Prioritized Approach Milestones'!C174,"N/A")</f>
        <v>0</v>
      </c>
      <c r="M174" s="145">
        <f>COUNTIFS('Prioritized Approach Milestones'!B174,"6",'Prioritized Approach Milestones'!C174,"N/A")</f>
        <v>0</v>
      </c>
      <c r="N174">
        <f t="shared" si="7"/>
        <v>0</v>
      </c>
      <c r="O174" s="238"/>
      <c r="P174" s="65" t="str">
        <f>IF('Prioritized Approach Milestones'!$B174=1,'Prioritized Approach Milestones'!$F174,"")</f>
        <v/>
      </c>
      <c r="Q174" s="65" t="str">
        <f>IF('Prioritized Approach Milestones'!$B174=2,'Prioritized Approach Milestones'!$F174,"")</f>
        <v/>
      </c>
      <c r="R174" s="65" t="str">
        <f>IF('Prioritized Approach Milestones'!$B174=3,'Prioritized Approach Milestones'!$F174,"")</f>
        <v/>
      </c>
      <c r="S174" s="65" t="str">
        <f>IF('Prioritized Approach Milestones'!$B174=4,'Prioritized Approach Milestones'!$F174,"")</f>
        <v/>
      </c>
      <c r="T174" s="65" t="str">
        <f>IF('Prioritized Approach Milestones'!$B174=5,'Prioritized Approach Milestones'!$F174,"")</f>
        <v/>
      </c>
      <c r="U174" s="66" t="str">
        <f>IF('Prioritized Approach Milestones'!$B174=6,'Prioritized Approach Milestones'!$F174,"")</f>
        <v/>
      </c>
      <c r="V174" s="67" t="str">
        <f>IF(AND('Prioritized Approach Milestones'!C174="Yes",'Prioritized Approach Milestones'!F174=""),"CORRECT",IF('Prioritized Approach Milestones'!C174="No","CORRECT",IF('Prioritized Approach Milestones'!B174=1,"ERROR 1","N/A")))</f>
        <v>N/A</v>
      </c>
      <c r="W174" s="67" t="str">
        <f>IF(AND('Prioritized Approach Milestones'!C174="Yes",'Prioritized Approach Milestones'!F174=""),"CORRECT",IF('Prioritized Approach Milestones'!C174="No","CORRECT",IF('Prioritized Approach Milestones'!B174=2,"ERROR 1","N/A")))</f>
        <v>N/A</v>
      </c>
      <c r="X174" s="67" t="str">
        <f>IF(AND('Prioritized Approach Milestones'!C174="Yes",'Prioritized Approach Milestones'!F174=""),"CORRECT",IF('Prioritized Approach Milestones'!C174="No","CORRECT",IF('Prioritized Approach Milestones'!B174=3,"ERROR 1","N/A")))</f>
        <v>N/A</v>
      </c>
      <c r="Y174" s="67" t="str">
        <f>IF(AND('Prioritized Approach Milestones'!C174="Yes",'Prioritized Approach Milestones'!F174=""),"CORRECT",IF('Prioritized Approach Milestones'!C174="No","CORRECT",IF('Prioritized Approach Milestones'!B174=4,"ERROR 1","N/A")))</f>
        <v>N/A</v>
      </c>
      <c r="Z174" s="67" t="str">
        <f>IF(AND('Prioritized Approach Milestones'!C174="Yes",'Prioritized Approach Milestones'!F174=""),"CORRECT",IF('Prioritized Approach Milestones'!C174="No","CORRECT",IF('Prioritized Approach Milestones'!B174=5,"ERROR 1","N/A")))</f>
        <v>N/A</v>
      </c>
      <c r="AA174" s="67" t="str">
        <f>IF(AND('Prioritized Approach Milestones'!C174="Yes",'Prioritized Approach Milestones'!F174=""),"CORRECT",IF('Prioritized Approach Milestones'!C174="No","CORRECT",IF('Prioritized Approach Milestones'!B174=6,"ERROR 1","N/A")))</f>
        <v>N/A</v>
      </c>
      <c r="AB174" s="59" t="str">
        <f>IF(AND('Prioritized Approach Milestones'!C174="No",'Prioritized Approach Milestones'!F174=""),IF('Prioritized Approach Milestones'!B174=1,"ERROR 2","N/A"),"CORRECT")</f>
        <v>CORRECT</v>
      </c>
      <c r="AC174" s="59" t="str">
        <f>IF(AND('Prioritized Approach Milestones'!C174="No",'Prioritized Approach Milestones'!F174=""),IF('Prioritized Approach Milestones'!B174=2,"ERROR 2","N/A"),"CORRECT")</f>
        <v>CORRECT</v>
      </c>
      <c r="AD174" s="59" t="str">
        <f>IF(AND('Prioritized Approach Milestones'!C174="No",'Prioritized Approach Milestones'!F174=""),IF('Prioritized Approach Milestones'!B174=3,"ERROR 2","N/A"),"CORRECT")</f>
        <v>CORRECT</v>
      </c>
      <c r="AE174" s="59" t="str">
        <f>IF(AND('Prioritized Approach Milestones'!C174="No",'Prioritized Approach Milestones'!F174=""),IF('Prioritized Approach Milestones'!B174=4,"ERROR 2","N/A"),"CORRECT")</f>
        <v>CORRECT</v>
      </c>
      <c r="AF174" s="59" t="str">
        <f>IF(AND('Prioritized Approach Milestones'!C174="No",'Prioritized Approach Milestones'!F174=""),IF('Prioritized Approach Milestones'!B174=5,"ERROR 2","N/A"),"CORRECT")</f>
        <v>CORRECT</v>
      </c>
      <c r="AG174" s="68" t="str">
        <f>IF(AND('Prioritized Approach Milestones'!C174="No",'Prioritized Approach Milestones'!F174=""),IF('Prioritized Approach Milestones'!B174=6,"ERROR 2","N/A"),"CORRECT")</f>
        <v>CORRECT</v>
      </c>
    </row>
    <row r="175" spans="1:33">
      <c r="A175" s="74">
        <f>COUNTIFS('Prioritized Approach Milestones'!B175,"1",'Prioritized Approach Milestones'!C175,"yes")</f>
        <v>0</v>
      </c>
      <c r="B175" s="79">
        <f>COUNTIFS('Prioritized Approach Milestones'!B175,"2",'Prioritized Approach Milestones'!C175,"yes")</f>
        <v>0</v>
      </c>
      <c r="C175" s="75">
        <f>COUNTIFS('Prioritized Approach Milestones'!B175,"3",'Prioritized Approach Milestones'!C175,"yes")</f>
        <v>0</v>
      </c>
      <c r="D175" s="76">
        <f>COUNTIFS('Prioritized Approach Milestones'!B175,"4",'Prioritized Approach Milestones'!C175,"yes")</f>
        <v>0</v>
      </c>
      <c r="E175" s="77">
        <f>COUNTIFS('Prioritized Approach Milestones'!B175,"5",'Prioritized Approach Milestones'!C175,"yes")</f>
        <v>0</v>
      </c>
      <c r="F175" s="78">
        <f>COUNTIFS('Prioritized Approach Milestones'!B175,"6",'Prioritized Approach Milestones'!C175,"yes")</f>
        <v>0</v>
      </c>
      <c r="G175" s="234">
        <f t="shared" si="8"/>
        <v>0</v>
      </c>
      <c r="H175" s="145">
        <f>COUNTIFS('Prioritized Approach Milestones'!B175,"1",'Prioritized Approach Milestones'!C175,"N/A")</f>
        <v>0</v>
      </c>
      <c r="I175" s="145">
        <f>COUNTIFS('Prioritized Approach Milestones'!B175,"2",'Prioritized Approach Milestones'!C175,"N/A")</f>
        <v>0</v>
      </c>
      <c r="J175" s="145">
        <f>COUNTIFS('Prioritized Approach Milestones'!B175,"3",'Prioritized Approach Milestones'!C175,"N/A")</f>
        <v>0</v>
      </c>
      <c r="K175" s="145">
        <f>COUNTIFS('Prioritized Approach Milestones'!B175,"4",'Prioritized Approach Milestones'!C175,"N/A")</f>
        <v>0</v>
      </c>
      <c r="L175" s="145">
        <f>COUNTIFS('Prioritized Approach Milestones'!B175,"5",'Prioritized Approach Milestones'!C175,"N/A")</f>
        <v>0</v>
      </c>
      <c r="M175" s="145">
        <f>COUNTIFS('Prioritized Approach Milestones'!B175,"6",'Prioritized Approach Milestones'!C175,"N/A")</f>
        <v>0</v>
      </c>
      <c r="N175">
        <f t="shared" si="7"/>
        <v>0</v>
      </c>
      <c r="O175" s="238"/>
      <c r="P175" s="65" t="str">
        <f>IF('Prioritized Approach Milestones'!$B175=1,'Prioritized Approach Milestones'!$F175,"")</f>
        <v/>
      </c>
      <c r="Q175" s="65" t="str">
        <f>IF('Prioritized Approach Milestones'!$B175=2,'Prioritized Approach Milestones'!$F175,"")</f>
        <v/>
      </c>
      <c r="R175" s="65" t="str">
        <f>IF('Prioritized Approach Milestones'!$B175=3,'Prioritized Approach Milestones'!$F175,"")</f>
        <v/>
      </c>
      <c r="S175" s="65">
        <f>IF('Prioritized Approach Milestones'!$B175=4,'Prioritized Approach Milestones'!$F175,"")</f>
        <v>0</v>
      </c>
      <c r="T175" s="65" t="str">
        <f>IF('Prioritized Approach Milestones'!$B175=5,'Prioritized Approach Milestones'!$F175,"")</f>
        <v/>
      </c>
      <c r="U175" s="66" t="str">
        <f>IF('Prioritized Approach Milestones'!$B175=6,'Prioritized Approach Milestones'!$F175,"")</f>
        <v/>
      </c>
      <c r="V175" s="67" t="str">
        <f>IF(AND('Prioritized Approach Milestones'!C175="Yes",'Prioritized Approach Milestones'!F175=""),"CORRECT",IF('Prioritized Approach Milestones'!C175="No","CORRECT",IF('Prioritized Approach Milestones'!B175=1,"ERROR 1","N/A")))</f>
        <v>N/A</v>
      </c>
      <c r="W175" s="67" t="str">
        <f>IF(AND('Prioritized Approach Milestones'!C175="Yes",'Prioritized Approach Milestones'!F175=""),"CORRECT",IF('Prioritized Approach Milestones'!C175="No","CORRECT",IF('Prioritized Approach Milestones'!B175=2,"ERROR 1","N/A")))</f>
        <v>N/A</v>
      </c>
      <c r="X175" s="67" t="str">
        <f>IF(AND('Prioritized Approach Milestones'!C175="Yes",'Prioritized Approach Milestones'!F175=""),"CORRECT",IF('Prioritized Approach Milestones'!C175="No","CORRECT",IF('Prioritized Approach Milestones'!B175=3,"ERROR 1","N/A")))</f>
        <v>N/A</v>
      </c>
      <c r="Y175" s="67" t="str">
        <f>IF(AND('Prioritized Approach Milestones'!C175="Yes",'Prioritized Approach Milestones'!F175=""),"CORRECT",IF('Prioritized Approach Milestones'!C175="No","CORRECT",IF('Prioritized Approach Milestones'!B175=4,"ERROR 1","N/A")))</f>
        <v>ERROR 1</v>
      </c>
      <c r="Z175" s="67" t="str">
        <f>IF(AND('Prioritized Approach Milestones'!C175="Yes",'Prioritized Approach Milestones'!F175=""),"CORRECT",IF('Prioritized Approach Milestones'!C175="No","CORRECT",IF('Prioritized Approach Milestones'!B175=5,"ERROR 1","N/A")))</f>
        <v>N/A</v>
      </c>
      <c r="AA175" s="67" t="str">
        <f>IF(AND('Prioritized Approach Milestones'!C175="Yes",'Prioritized Approach Milestones'!F175=""),"CORRECT",IF('Prioritized Approach Milestones'!C175="No","CORRECT",IF('Prioritized Approach Milestones'!B175=6,"ERROR 1","N/A")))</f>
        <v>N/A</v>
      </c>
      <c r="AB175" s="59" t="str">
        <f>IF(AND('Prioritized Approach Milestones'!C175="No",'Prioritized Approach Milestones'!F175=""),IF('Prioritized Approach Milestones'!B175=1,"ERROR 2","N/A"),"CORRECT")</f>
        <v>CORRECT</v>
      </c>
      <c r="AC175" s="59" t="str">
        <f>IF(AND('Prioritized Approach Milestones'!C175="No",'Prioritized Approach Milestones'!F175=""),IF('Prioritized Approach Milestones'!B175=2,"ERROR 2","N/A"),"CORRECT")</f>
        <v>CORRECT</v>
      </c>
      <c r="AD175" s="59" t="str">
        <f>IF(AND('Prioritized Approach Milestones'!C175="No",'Prioritized Approach Milestones'!F175=""),IF('Prioritized Approach Milestones'!B175=3,"ERROR 2","N/A"),"CORRECT")</f>
        <v>CORRECT</v>
      </c>
      <c r="AE175" s="59" t="str">
        <f>IF(AND('Prioritized Approach Milestones'!C175="No",'Prioritized Approach Milestones'!F175=""),IF('Prioritized Approach Milestones'!B175=4,"ERROR 2","N/A"),"CORRECT")</f>
        <v>CORRECT</v>
      </c>
      <c r="AF175" s="59" t="str">
        <f>IF(AND('Prioritized Approach Milestones'!C175="No",'Prioritized Approach Milestones'!F175=""),IF('Prioritized Approach Milestones'!B175=5,"ERROR 2","N/A"),"CORRECT")</f>
        <v>CORRECT</v>
      </c>
      <c r="AG175" s="68" t="str">
        <f>IF(AND('Prioritized Approach Milestones'!C175="No",'Prioritized Approach Milestones'!F175=""),IF('Prioritized Approach Milestones'!B175=6,"ERROR 2","N/A"),"CORRECT")</f>
        <v>CORRECT</v>
      </c>
    </row>
    <row r="176" spans="1:33">
      <c r="A176" s="74">
        <f>COUNTIFS('Prioritized Approach Milestones'!B176,"1",'Prioritized Approach Milestones'!C176,"yes")</f>
        <v>0</v>
      </c>
      <c r="B176" s="79">
        <f>COUNTIFS('Prioritized Approach Milestones'!B176,"2",'Prioritized Approach Milestones'!C176,"yes")</f>
        <v>0</v>
      </c>
      <c r="C176" s="75">
        <f>COUNTIFS('Prioritized Approach Milestones'!B176,"3",'Prioritized Approach Milestones'!C176,"yes")</f>
        <v>0</v>
      </c>
      <c r="D176" s="76">
        <f>COUNTIFS('Prioritized Approach Milestones'!B176,"4",'Prioritized Approach Milestones'!C176,"yes")</f>
        <v>0</v>
      </c>
      <c r="E176" s="77">
        <f>COUNTIFS('Prioritized Approach Milestones'!B176,"5",'Prioritized Approach Milestones'!C176,"yes")</f>
        <v>0</v>
      </c>
      <c r="F176" s="78">
        <f>COUNTIFS('Prioritized Approach Milestones'!B176,"6",'Prioritized Approach Milestones'!C176,"yes")</f>
        <v>0</v>
      </c>
      <c r="G176" s="234">
        <f t="shared" si="8"/>
        <v>0</v>
      </c>
      <c r="H176" s="145">
        <f>COUNTIFS('Prioritized Approach Milestones'!B176,"1",'Prioritized Approach Milestones'!C176,"N/A")</f>
        <v>0</v>
      </c>
      <c r="I176" s="145">
        <f>COUNTIFS('Prioritized Approach Milestones'!B176,"2",'Prioritized Approach Milestones'!C176,"N/A")</f>
        <v>0</v>
      </c>
      <c r="J176" s="145">
        <f>COUNTIFS('Prioritized Approach Milestones'!B176,"3",'Prioritized Approach Milestones'!C176,"N/A")</f>
        <v>0</v>
      </c>
      <c r="K176" s="145">
        <f>COUNTIFS('Prioritized Approach Milestones'!B176,"4",'Prioritized Approach Milestones'!C176,"N/A")</f>
        <v>0</v>
      </c>
      <c r="L176" s="145">
        <f>COUNTIFS('Prioritized Approach Milestones'!B176,"5",'Prioritized Approach Milestones'!C176,"N/A")</f>
        <v>0</v>
      </c>
      <c r="M176" s="145">
        <f>COUNTIFS('Prioritized Approach Milestones'!B176,"6",'Prioritized Approach Milestones'!C176,"N/A")</f>
        <v>0</v>
      </c>
      <c r="N176">
        <f t="shared" si="7"/>
        <v>0</v>
      </c>
      <c r="O176" s="238"/>
      <c r="P176" s="65" t="str">
        <f>IF('Prioritized Approach Milestones'!$B176=1,'Prioritized Approach Milestones'!$F176,"")</f>
        <v/>
      </c>
      <c r="Q176" s="65" t="str">
        <f>IF('Prioritized Approach Milestones'!$B176=2,'Prioritized Approach Milestones'!$F176,"")</f>
        <v/>
      </c>
      <c r="R176" s="65" t="str">
        <f>IF('Prioritized Approach Milestones'!$B176=3,'Prioritized Approach Milestones'!$F176,"")</f>
        <v/>
      </c>
      <c r="S176" s="65">
        <f>IF('Prioritized Approach Milestones'!$B176=4,'Prioritized Approach Milestones'!$F176,"")</f>
        <v>0</v>
      </c>
      <c r="T176" s="65" t="str">
        <f>IF('Prioritized Approach Milestones'!$B176=5,'Prioritized Approach Milestones'!$F176,"")</f>
        <v/>
      </c>
      <c r="U176" s="66" t="str">
        <f>IF('Prioritized Approach Milestones'!$B176=6,'Prioritized Approach Milestones'!$F176,"")</f>
        <v/>
      </c>
      <c r="V176" s="67" t="str">
        <f>IF(AND('Prioritized Approach Milestones'!C176="Yes",'Prioritized Approach Milestones'!F176=""),"CORRECT",IF('Prioritized Approach Milestones'!C176="No","CORRECT",IF('Prioritized Approach Milestones'!B176=1,"ERROR 1","N/A")))</f>
        <v>N/A</v>
      </c>
      <c r="W176" s="67" t="str">
        <f>IF(AND('Prioritized Approach Milestones'!C176="Yes",'Prioritized Approach Milestones'!F176=""),"CORRECT",IF('Prioritized Approach Milestones'!C176="No","CORRECT",IF('Prioritized Approach Milestones'!B176=2,"ERROR 1","N/A")))</f>
        <v>N/A</v>
      </c>
      <c r="X176" s="67" t="str">
        <f>IF(AND('Prioritized Approach Milestones'!C176="Yes",'Prioritized Approach Milestones'!F176=""),"CORRECT",IF('Prioritized Approach Milestones'!C176="No","CORRECT",IF('Prioritized Approach Milestones'!B176=3,"ERROR 1","N/A")))</f>
        <v>N/A</v>
      </c>
      <c r="Y176" s="67" t="str">
        <f>IF(AND('Prioritized Approach Milestones'!C176="Yes",'Prioritized Approach Milestones'!F176=""),"CORRECT",IF('Prioritized Approach Milestones'!C176="No","CORRECT",IF('Prioritized Approach Milestones'!B176=4,"ERROR 1","N/A")))</f>
        <v>ERROR 1</v>
      </c>
      <c r="Z176" s="67" t="str">
        <f>IF(AND('Prioritized Approach Milestones'!C176="Yes",'Prioritized Approach Milestones'!F176=""),"CORRECT",IF('Prioritized Approach Milestones'!C176="No","CORRECT",IF('Prioritized Approach Milestones'!B176=5,"ERROR 1","N/A")))</f>
        <v>N/A</v>
      </c>
      <c r="AA176" s="67" t="str">
        <f>IF(AND('Prioritized Approach Milestones'!C176="Yes",'Prioritized Approach Milestones'!F176=""),"CORRECT",IF('Prioritized Approach Milestones'!C176="No","CORRECT",IF('Prioritized Approach Milestones'!B176=6,"ERROR 1","N/A")))</f>
        <v>N/A</v>
      </c>
      <c r="AB176" s="59" t="str">
        <f>IF(AND('Prioritized Approach Milestones'!C176="No",'Prioritized Approach Milestones'!F176=""),IF('Prioritized Approach Milestones'!B176=1,"ERROR 2","N/A"),"CORRECT")</f>
        <v>CORRECT</v>
      </c>
      <c r="AC176" s="59" t="str">
        <f>IF(AND('Prioritized Approach Milestones'!C176="No",'Prioritized Approach Milestones'!F176=""),IF('Prioritized Approach Milestones'!B176=2,"ERROR 2","N/A"),"CORRECT")</f>
        <v>CORRECT</v>
      </c>
      <c r="AD176" s="59" t="str">
        <f>IF(AND('Prioritized Approach Milestones'!C176="No",'Prioritized Approach Milestones'!F176=""),IF('Prioritized Approach Milestones'!B176=3,"ERROR 2","N/A"),"CORRECT")</f>
        <v>CORRECT</v>
      </c>
      <c r="AE176" s="59" t="str">
        <f>IF(AND('Prioritized Approach Milestones'!C176="No",'Prioritized Approach Milestones'!F176=""),IF('Prioritized Approach Milestones'!B176=4,"ERROR 2","N/A"),"CORRECT")</f>
        <v>CORRECT</v>
      </c>
      <c r="AF176" s="59" t="str">
        <f>IF(AND('Prioritized Approach Milestones'!C176="No",'Prioritized Approach Milestones'!F176=""),IF('Prioritized Approach Milestones'!B176=5,"ERROR 2","N/A"),"CORRECT")</f>
        <v>CORRECT</v>
      </c>
      <c r="AG176" s="68" t="str">
        <f>IF(AND('Prioritized Approach Milestones'!C176="No",'Prioritized Approach Milestones'!F176=""),IF('Prioritized Approach Milestones'!B176=6,"ERROR 2","N/A"),"CORRECT")</f>
        <v>CORRECT</v>
      </c>
    </row>
    <row r="177" spans="1:33">
      <c r="A177" s="74">
        <f>COUNTIFS('Prioritized Approach Milestones'!B177,"1",'Prioritized Approach Milestones'!C177,"yes")</f>
        <v>0</v>
      </c>
      <c r="B177" s="79">
        <f>COUNTIFS('Prioritized Approach Milestones'!B177,"2",'Prioritized Approach Milestones'!C177,"yes")</f>
        <v>0</v>
      </c>
      <c r="C177" s="75">
        <f>COUNTIFS('Prioritized Approach Milestones'!B177,"3",'Prioritized Approach Milestones'!C177,"yes")</f>
        <v>0</v>
      </c>
      <c r="D177" s="76">
        <f>COUNTIFS('Prioritized Approach Milestones'!B177,"4",'Prioritized Approach Milestones'!C177,"yes")</f>
        <v>0</v>
      </c>
      <c r="E177" s="77">
        <f>COUNTIFS('Prioritized Approach Milestones'!B177,"5",'Prioritized Approach Milestones'!C177,"yes")</f>
        <v>0</v>
      </c>
      <c r="F177" s="78">
        <f>COUNTIFS('Prioritized Approach Milestones'!B177,"6",'Prioritized Approach Milestones'!C177,"yes")</f>
        <v>0</v>
      </c>
      <c r="G177" s="234">
        <f t="shared" si="8"/>
        <v>0</v>
      </c>
      <c r="H177" s="145">
        <f>COUNTIFS('Prioritized Approach Milestones'!B177,"1",'Prioritized Approach Milestones'!C177,"N/A")</f>
        <v>0</v>
      </c>
      <c r="I177" s="145">
        <f>COUNTIFS('Prioritized Approach Milestones'!B177,"2",'Prioritized Approach Milestones'!C177,"N/A")</f>
        <v>0</v>
      </c>
      <c r="J177" s="145">
        <f>COUNTIFS('Prioritized Approach Milestones'!B177,"3",'Prioritized Approach Milestones'!C177,"N/A")</f>
        <v>0</v>
      </c>
      <c r="K177" s="145">
        <f>COUNTIFS('Prioritized Approach Milestones'!B177,"4",'Prioritized Approach Milestones'!C177,"N/A")</f>
        <v>0</v>
      </c>
      <c r="L177" s="145">
        <f>COUNTIFS('Prioritized Approach Milestones'!B177,"5",'Prioritized Approach Milestones'!C177,"N/A")</f>
        <v>0</v>
      </c>
      <c r="M177" s="145">
        <f>COUNTIFS('Prioritized Approach Milestones'!B177,"6",'Prioritized Approach Milestones'!C177,"N/A")</f>
        <v>0</v>
      </c>
      <c r="N177">
        <f t="shared" si="7"/>
        <v>0</v>
      </c>
      <c r="O177" s="238"/>
      <c r="P177" s="65" t="str">
        <f>IF('Prioritized Approach Milestones'!$B177=1,'Prioritized Approach Milestones'!$F177,"")</f>
        <v/>
      </c>
      <c r="Q177" s="65" t="str">
        <f>IF('Prioritized Approach Milestones'!$B177=2,'Prioritized Approach Milestones'!$F177,"")</f>
        <v/>
      </c>
      <c r="R177" s="65" t="str">
        <f>IF('Prioritized Approach Milestones'!$B177=3,'Prioritized Approach Milestones'!$F177,"")</f>
        <v/>
      </c>
      <c r="S177" s="65">
        <f>IF('Prioritized Approach Milestones'!$B177=4,'Prioritized Approach Milestones'!$F177,"")</f>
        <v>0</v>
      </c>
      <c r="T177" s="65" t="str">
        <f>IF('Prioritized Approach Milestones'!$B177=5,'Prioritized Approach Milestones'!$F177,"")</f>
        <v/>
      </c>
      <c r="U177" s="66" t="str">
        <f>IF('Prioritized Approach Milestones'!$B177=6,'Prioritized Approach Milestones'!$F177,"")</f>
        <v/>
      </c>
      <c r="V177" s="67" t="str">
        <f>IF(AND('Prioritized Approach Milestones'!C177="Yes",'Prioritized Approach Milestones'!F177=""),"CORRECT",IF('Prioritized Approach Milestones'!C177="No","CORRECT",IF('Prioritized Approach Milestones'!B177=1,"ERROR 1","N/A")))</f>
        <v>N/A</v>
      </c>
      <c r="W177" s="67" t="str">
        <f>IF(AND('Prioritized Approach Milestones'!C177="Yes",'Prioritized Approach Milestones'!F177=""),"CORRECT",IF('Prioritized Approach Milestones'!C177="No","CORRECT",IF('Prioritized Approach Milestones'!B177=2,"ERROR 1","N/A")))</f>
        <v>N/A</v>
      </c>
      <c r="X177" s="67" t="str">
        <f>IF(AND('Prioritized Approach Milestones'!C177="Yes",'Prioritized Approach Milestones'!F177=""),"CORRECT",IF('Prioritized Approach Milestones'!C177="No","CORRECT",IF('Prioritized Approach Milestones'!B177=3,"ERROR 1","N/A")))</f>
        <v>N/A</v>
      </c>
      <c r="Y177" s="67" t="str">
        <f>IF(AND('Prioritized Approach Milestones'!C177="Yes",'Prioritized Approach Milestones'!F177=""),"CORRECT",IF('Prioritized Approach Milestones'!C177="No","CORRECT",IF('Prioritized Approach Milestones'!B177=4,"ERROR 1","N/A")))</f>
        <v>ERROR 1</v>
      </c>
      <c r="Z177" s="67" t="str">
        <f>IF(AND('Prioritized Approach Milestones'!C177="Yes",'Prioritized Approach Milestones'!F177=""),"CORRECT",IF('Prioritized Approach Milestones'!C177="No","CORRECT",IF('Prioritized Approach Milestones'!B177=5,"ERROR 1","N/A")))</f>
        <v>N/A</v>
      </c>
      <c r="AA177" s="67" t="str">
        <f>IF(AND('Prioritized Approach Milestones'!C177="Yes",'Prioritized Approach Milestones'!F177=""),"CORRECT",IF('Prioritized Approach Milestones'!C177="No","CORRECT",IF('Prioritized Approach Milestones'!B177=6,"ERROR 1","N/A")))</f>
        <v>N/A</v>
      </c>
      <c r="AB177" s="59" t="str">
        <f>IF(AND('Prioritized Approach Milestones'!C177="No",'Prioritized Approach Milestones'!F177=""),IF('Prioritized Approach Milestones'!B177=1,"ERROR 2","N/A"),"CORRECT")</f>
        <v>CORRECT</v>
      </c>
      <c r="AC177" s="59" t="str">
        <f>IF(AND('Prioritized Approach Milestones'!C177="No",'Prioritized Approach Milestones'!F177=""),IF('Prioritized Approach Milestones'!B177=2,"ERROR 2","N/A"),"CORRECT")</f>
        <v>CORRECT</v>
      </c>
      <c r="AD177" s="59" t="str">
        <f>IF(AND('Prioritized Approach Milestones'!C177="No",'Prioritized Approach Milestones'!F177=""),IF('Prioritized Approach Milestones'!B177=3,"ERROR 2","N/A"),"CORRECT")</f>
        <v>CORRECT</v>
      </c>
      <c r="AE177" s="59" t="str">
        <f>IF(AND('Prioritized Approach Milestones'!C177="No",'Prioritized Approach Milestones'!F177=""),IF('Prioritized Approach Milestones'!B177=4,"ERROR 2","N/A"),"CORRECT")</f>
        <v>CORRECT</v>
      </c>
      <c r="AF177" s="59" t="str">
        <f>IF(AND('Prioritized Approach Milestones'!C177="No",'Prioritized Approach Milestones'!F177=""),IF('Prioritized Approach Milestones'!B177=5,"ERROR 2","N/A"),"CORRECT")</f>
        <v>CORRECT</v>
      </c>
      <c r="AG177" s="68" t="str">
        <f>IF(AND('Prioritized Approach Milestones'!C177="No",'Prioritized Approach Milestones'!F177=""),IF('Prioritized Approach Milestones'!B177=6,"ERROR 2","N/A"),"CORRECT")</f>
        <v>CORRECT</v>
      </c>
    </row>
    <row r="178" spans="1:33">
      <c r="A178" s="74">
        <f>COUNTIFS('Prioritized Approach Milestones'!B178,"1",'Prioritized Approach Milestones'!C178,"yes")</f>
        <v>0</v>
      </c>
      <c r="B178" s="79">
        <f>COUNTIFS('Prioritized Approach Milestones'!B178,"2",'Prioritized Approach Milestones'!C178,"yes")</f>
        <v>0</v>
      </c>
      <c r="C178" s="75">
        <f>COUNTIFS('Prioritized Approach Milestones'!B178,"3",'Prioritized Approach Milestones'!C178,"yes")</f>
        <v>0</v>
      </c>
      <c r="D178" s="76">
        <f>COUNTIFS('Prioritized Approach Milestones'!B178,"4",'Prioritized Approach Milestones'!C178,"yes")</f>
        <v>0</v>
      </c>
      <c r="E178" s="77">
        <f>COUNTIFS('Prioritized Approach Milestones'!B178,"5",'Prioritized Approach Milestones'!C178,"yes")</f>
        <v>0</v>
      </c>
      <c r="F178" s="78">
        <f>COUNTIFS('Prioritized Approach Milestones'!B178,"6",'Prioritized Approach Milestones'!C178,"yes")</f>
        <v>0</v>
      </c>
      <c r="G178" s="234">
        <f t="shared" si="8"/>
        <v>0</v>
      </c>
      <c r="H178" s="145">
        <f>COUNTIFS('Prioritized Approach Milestones'!B178,"1",'Prioritized Approach Milestones'!C178,"N/A")</f>
        <v>0</v>
      </c>
      <c r="I178" s="145">
        <f>COUNTIFS('Prioritized Approach Milestones'!B178,"2",'Prioritized Approach Milestones'!C178,"N/A")</f>
        <v>0</v>
      </c>
      <c r="J178" s="145">
        <f>COUNTIFS('Prioritized Approach Milestones'!B178,"3",'Prioritized Approach Milestones'!C178,"N/A")</f>
        <v>0</v>
      </c>
      <c r="K178" s="145">
        <f>COUNTIFS('Prioritized Approach Milestones'!B178,"4",'Prioritized Approach Milestones'!C178,"N/A")</f>
        <v>0</v>
      </c>
      <c r="L178" s="145">
        <f>COUNTIFS('Prioritized Approach Milestones'!B178,"5",'Prioritized Approach Milestones'!C178,"N/A")</f>
        <v>0</v>
      </c>
      <c r="M178" s="145">
        <f>COUNTIFS('Prioritized Approach Milestones'!B178,"6",'Prioritized Approach Milestones'!C178,"N/A")</f>
        <v>0</v>
      </c>
      <c r="N178">
        <f t="shared" si="7"/>
        <v>0</v>
      </c>
      <c r="O178" s="238"/>
      <c r="P178" s="65" t="str">
        <f>IF('Prioritized Approach Milestones'!$B178=1,'Prioritized Approach Milestones'!$F178,"")</f>
        <v/>
      </c>
      <c r="Q178" s="65" t="str">
        <f>IF('Prioritized Approach Milestones'!$B178=2,'Prioritized Approach Milestones'!$F178,"")</f>
        <v/>
      </c>
      <c r="R178" s="65" t="str">
        <f>IF('Prioritized Approach Milestones'!$B178=3,'Prioritized Approach Milestones'!$F178,"")</f>
        <v/>
      </c>
      <c r="S178" s="65">
        <f>IF('Prioritized Approach Milestones'!$B178=4,'Prioritized Approach Milestones'!$F178,"")</f>
        <v>0</v>
      </c>
      <c r="T178" s="65" t="str">
        <f>IF('Prioritized Approach Milestones'!$B178=5,'Prioritized Approach Milestones'!$F178,"")</f>
        <v/>
      </c>
      <c r="U178" s="66" t="str">
        <f>IF('Prioritized Approach Milestones'!$B178=6,'Prioritized Approach Milestones'!$F178,"")</f>
        <v/>
      </c>
      <c r="V178" s="67" t="str">
        <f>IF(AND('Prioritized Approach Milestones'!C178="Yes",'Prioritized Approach Milestones'!F178=""),"CORRECT",IF('Prioritized Approach Milestones'!C178="No","CORRECT",IF('Prioritized Approach Milestones'!B178=1,"ERROR 1","N/A")))</f>
        <v>N/A</v>
      </c>
      <c r="W178" s="67" t="str">
        <f>IF(AND('Prioritized Approach Milestones'!C178="Yes",'Prioritized Approach Milestones'!F178=""),"CORRECT",IF('Prioritized Approach Milestones'!C178="No","CORRECT",IF('Prioritized Approach Milestones'!B178=2,"ERROR 1","N/A")))</f>
        <v>N/A</v>
      </c>
      <c r="X178" s="67" t="str">
        <f>IF(AND('Prioritized Approach Milestones'!C178="Yes",'Prioritized Approach Milestones'!F178=""),"CORRECT",IF('Prioritized Approach Milestones'!C178="No","CORRECT",IF('Prioritized Approach Milestones'!B178=3,"ERROR 1","N/A")))</f>
        <v>N/A</v>
      </c>
      <c r="Y178" s="67" t="str">
        <f>IF(AND('Prioritized Approach Milestones'!C178="Yes",'Prioritized Approach Milestones'!F178=""),"CORRECT",IF('Prioritized Approach Milestones'!C178="No","CORRECT",IF('Prioritized Approach Milestones'!B178=4,"ERROR 1","N/A")))</f>
        <v>ERROR 1</v>
      </c>
      <c r="Z178" s="67" t="str">
        <f>IF(AND('Prioritized Approach Milestones'!C178="Yes",'Prioritized Approach Milestones'!F178=""),"CORRECT",IF('Prioritized Approach Milestones'!C178="No","CORRECT",IF('Prioritized Approach Milestones'!B178=5,"ERROR 1","N/A")))</f>
        <v>N/A</v>
      </c>
      <c r="AA178" s="67" t="str">
        <f>IF(AND('Prioritized Approach Milestones'!C178="Yes",'Prioritized Approach Milestones'!F178=""),"CORRECT",IF('Prioritized Approach Milestones'!C178="No","CORRECT",IF('Prioritized Approach Milestones'!B178=6,"ERROR 1","N/A")))</f>
        <v>N/A</v>
      </c>
      <c r="AB178" s="59" t="str">
        <f>IF(AND('Prioritized Approach Milestones'!C178="No",'Prioritized Approach Milestones'!F178=""),IF('Prioritized Approach Milestones'!B178=1,"ERROR 2","N/A"),"CORRECT")</f>
        <v>CORRECT</v>
      </c>
      <c r="AC178" s="59" t="str">
        <f>IF(AND('Prioritized Approach Milestones'!C178="No",'Prioritized Approach Milestones'!F178=""),IF('Prioritized Approach Milestones'!B178=2,"ERROR 2","N/A"),"CORRECT")</f>
        <v>CORRECT</v>
      </c>
      <c r="AD178" s="59" t="str">
        <f>IF(AND('Prioritized Approach Milestones'!C178="No",'Prioritized Approach Milestones'!F178=""),IF('Prioritized Approach Milestones'!B178=3,"ERROR 2","N/A"),"CORRECT")</f>
        <v>CORRECT</v>
      </c>
      <c r="AE178" s="59" t="str">
        <f>IF(AND('Prioritized Approach Milestones'!C178="No",'Prioritized Approach Milestones'!F178=""),IF('Prioritized Approach Milestones'!B178=4,"ERROR 2","N/A"),"CORRECT")</f>
        <v>CORRECT</v>
      </c>
      <c r="AF178" s="59" t="str">
        <f>IF(AND('Prioritized Approach Milestones'!C178="No",'Prioritized Approach Milestones'!F178=""),IF('Prioritized Approach Milestones'!B178=5,"ERROR 2","N/A"),"CORRECT")</f>
        <v>CORRECT</v>
      </c>
      <c r="AG178" s="68" t="str">
        <f>IF(AND('Prioritized Approach Milestones'!C178="No",'Prioritized Approach Milestones'!F178=""),IF('Prioritized Approach Milestones'!B178=6,"ERROR 2","N/A"),"CORRECT")</f>
        <v>CORRECT</v>
      </c>
    </row>
    <row r="179" spans="1:33">
      <c r="A179" s="74">
        <f>COUNTIFS('Prioritized Approach Milestones'!B179,"1",'Prioritized Approach Milestones'!C179,"yes")</f>
        <v>0</v>
      </c>
      <c r="B179" s="79">
        <f>COUNTIFS('Prioritized Approach Milestones'!B179,"2",'Prioritized Approach Milestones'!C179,"yes")</f>
        <v>0</v>
      </c>
      <c r="C179" s="75">
        <f>COUNTIFS('Prioritized Approach Milestones'!B179,"3",'Prioritized Approach Milestones'!C179,"yes")</f>
        <v>0</v>
      </c>
      <c r="D179" s="76">
        <f>COUNTIFS('Prioritized Approach Milestones'!B179,"4",'Prioritized Approach Milestones'!C179,"yes")</f>
        <v>0</v>
      </c>
      <c r="E179" s="77">
        <f>COUNTIFS('Prioritized Approach Milestones'!B179,"5",'Prioritized Approach Milestones'!C179,"yes")</f>
        <v>0</v>
      </c>
      <c r="F179" s="78">
        <f>COUNTIFS('Prioritized Approach Milestones'!B179,"6",'Prioritized Approach Milestones'!C179,"yes")</f>
        <v>0</v>
      </c>
      <c r="G179" s="234">
        <f t="shared" si="8"/>
        <v>0</v>
      </c>
      <c r="H179" s="145">
        <f>COUNTIFS('Prioritized Approach Milestones'!B179,"1",'Prioritized Approach Milestones'!C179,"N/A")</f>
        <v>0</v>
      </c>
      <c r="I179" s="145">
        <f>COUNTIFS('Prioritized Approach Milestones'!B179,"2",'Prioritized Approach Milestones'!C179,"N/A")</f>
        <v>0</v>
      </c>
      <c r="J179" s="145">
        <f>COUNTIFS('Prioritized Approach Milestones'!B179,"3",'Prioritized Approach Milestones'!C179,"N/A")</f>
        <v>0</v>
      </c>
      <c r="K179" s="145">
        <f>COUNTIFS('Prioritized Approach Milestones'!B179,"4",'Prioritized Approach Milestones'!C179,"N/A")</f>
        <v>0</v>
      </c>
      <c r="L179" s="145">
        <f>COUNTIFS('Prioritized Approach Milestones'!B179,"5",'Prioritized Approach Milestones'!C179,"N/A")</f>
        <v>0</v>
      </c>
      <c r="M179" s="145">
        <f>COUNTIFS('Prioritized Approach Milestones'!B179,"6",'Prioritized Approach Milestones'!C179,"N/A")</f>
        <v>0</v>
      </c>
      <c r="N179">
        <f t="shared" si="7"/>
        <v>0</v>
      </c>
      <c r="O179" s="238"/>
      <c r="P179" s="65" t="str">
        <f>IF('Prioritized Approach Milestones'!$B179=1,'Prioritized Approach Milestones'!$F179,"")</f>
        <v/>
      </c>
      <c r="Q179" s="65" t="str">
        <f>IF('Prioritized Approach Milestones'!$B179=2,'Prioritized Approach Milestones'!$F179,"")</f>
        <v/>
      </c>
      <c r="R179" s="65" t="str">
        <f>IF('Prioritized Approach Milestones'!$B179=3,'Prioritized Approach Milestones'!$F179,"")</f>
        <v/>
      </c>
      <c r="S179" s="65">
        <f>IF('Prioritized Approach Milestones'!$B179=4,'Prioritized Approach Milestones'!$F179,"")</f>
        <v>0</v>
      </c>
      <c r="T179" s="65" t="str">
        <f>IF('Prioritized Approach Milestones'!$B179=5,'Prioritized Approach Milestones'!$F179,"")</f>
        <v/>
      </c>
      <c r="U179" s="66" t="str">
        <f>IF('Prioritized Approach Milestones'!$B179=6,'Prioritized Approach Milestones'!$F179,"")</f>
        <v/>
      </c>
      <c r="V179" s="67" t="str">
        <f>IF(AND('Prioritized Approach Milestones'!C179="Yes",'Prioritized Approach Milestones'!F179=""),"CORRECT",IF('Prioritized Approach Milestones'!C179="No","CORRECT",IF('Prioritized Approach Milestones'!B179=1,"ERROR 1","N/A")))</f>
        <v>N/A</v>
      </c>
      <c r="W179" s="67" t="str">
        <f>IF(AND('Prioritized Approach Milestones'!C179="Yes",'Prioritized Approach Milestones'!F179=""),"CORRECT",IF('Prioritized Approach Milestones'!C179="No","CORRECT",IF('Prioritized Approach Milestones'!B179=2,"ERROR 1","N/A")))</f>
        <v>N/A</v>
      </c>
      <c r="X179" s="67" t="str">
        <f>IF(AND('Prioritized Approach Milestones'!C179="Yes",'Prioritized Approach Milestones'!F179=""),"CORRECT",IF('Prioritized Approach Milestones'!C179="No","CORRECT",IF('Prioritized Approach Milestones'!B179=3,"ERROR 1","N/A")))</f>
        <v>N/A</v>
      </c>
      <c r="Y179" s="67" t="str">
        <f>IF(AND('Prioritized Approach Milestones'!C179="Yes",'Prioritized Approach Milestones'!F179=""),"CORRECT",IF('Prioritized Approach Milestones'!C179="No","CORRECT",IF('Prioritized Approach Milestones'!B179=4,"ERROR 1","N/A")))</f>
        <v>ERROR 1</v>
      </c>
      <c r="Z179" s="67" t="str">
        <f>IF(AND('Prioritized Approach Milestones'!C179="Yes",'Prioritized Approach Milestones'!F179=""),"CORRECT",IF('Prioritized Approach Milestones'!C179="No","CORRECT",IF('Prioritized Approach Milestones'!B179=5,"ERROR 1","N/A")))</f>
        <v>N/A</v>
      </c>
      <c r="AA179" s="67" t="str">
        <f>IF(AND('Prioritized Approach Milestones'!C179="Yes",'Prioritized Approach Milestones'!F179=""),"CORRECT",IF('Prioritized Approach Milestones'!C179="No","CORRECT",IF('Prioritized Approach Milestones'!B179=6,"ERROR 1","N/A")))</f>
        <v>N/A</v>
      </c>
      <c r="AB179" s="59" t="str">
        <f>IF(AND('Prioritized Approach Milestones'!C179="No",'Prioritized Approach Milestones'!F179=""),IF('Prioritized Approach Milestones'!B179=1,"ERROR 2","N/A"),"CORRECT")</f>
        <v>CORRECT</v>
      </c>
      <c r="AC179" s="59" t="str">
        <f>IF(AND('Prioritized Approach Milestones'!C179="No",'Prioritized Approach Milestones'!F179=""),IF('Prioritized Approach Milestones'!B179=2,"ERROR 2","N/A"),"CORRECT")</f>
        <v>CORRECT</v>
      </c>
      <c r="AD179" s="59" t="str">
        <f>IF(AND('Prioritized Approach Milestones'!C179="No",'Prioritized Approach Milestones'!F179=""),IF('Prioritized Approach Milestones'!B179=3,"ERROR 2","N/A"),"CORRECT")</f>
        <v>CORRECT</v>
      </c>
      <c r="AE179" s="59" t="str">
        <f>IF(AND('Prioritized Approach Milestones'!C179="No",'Prioritized Approach Milestones'!F179=""),IF('Prioritized Approach Milestones'!B179=4,"ERROR 2","N/A"),"CORRECT")</f>
        <v>CORRECT</v>
      </c>
      <c r="AF179" s="59" t="str">
        <f>IF(AND('Prioritized Approach Milestones'!C179="No",'Prioritized Approach Milestones'!F179=""),IF('Prioritized Approach Milestones'!B179=5,"ERROR 2","N/A"),"CORRECT")</f>
        <v>CORRECT</v>
      </c>
      <c r="AG179" s="68" t="str">
        <f>IF(AND('Prioritized Approach Milestones'!C179="No",'Prioritized Approach Milestones'!F179=""),IF('Prioritized Approach Milestones'!B179=6,"ERROR 2","N/A"),"CORRECT")</f>
        <v>CORRECT</v>
      </c>
    </row>
    <row r="180" spans="1:33">
      <c r="A180" s="74">
        <f>COUNTIFS('Prioritized Approach Milestones'!B180,"1",'Prioritized Approach Milestones'!C180,"yes")</f>
        <v>0</v>
      </c>
      <c r="B180" s="79">
        <f>COUNTIFS('Prioritized Approach Milestones'!B180,"2",'Prioritized Approach Milestones'!C180,"yes")</f>
        <v>0</v>
      </c>
      <c r="C180" s="75">
        <f>COUNTIFS('Prioritized Approach Milestones'!B180,"3",'Prioritized Approach Milestones'!C180,"yes")</f>
        <v>0</v>
      </c>
      <c r="D180" s="76">
        <f>COUNTIFS('Prioritized Approach Milestones'!B180,"4",'Prioritized Approach Milestones'!C180,"yes")</f>
        <v>0</v>
      </c>
      <c r="E180" s="77">
        <f>COUNTIFS('Prioritized Approach Milestones'!B180,"5",'Prioritized Approach Milestones'!C180,"yes")</f>
        <v>0</v>
      </c>
      <c r="F180" s="78">
        <f>COUNTIFS('Prioritized Approach Milestones'!B180,"6",'Prioritized Approach Milestones'!C180,"yes")</f>
        <v>0</v>
      </c>
      <c r="G180" s="234">
        <f t="shared" si="8"/>
        <v>0</v>
      </c>
      <c r="H180" s="145">
        <f>COUNTIFS('Prioritized Approach Milestones'!B180,"1",'Prioritized Approach Milestones'!C180,"N/A")</f>
        <v>0</v>
      </c>
      <c r="I180" s="145">
        <f>COUNTIFS('Prioritized Approach Milestones'!B180,"2",'Prioritized Approach Milestones'!C180,"N/A")</f>
        <v>0</v>
      </c>
      <c r="J180" s="145">
        <f>COUNTIFS('Prioritized Approach Milestones'!B180,"3",'Prioritized Approach Milestones'!C180,"N/A")</f>
        <v>0</v>
      </c>
      <c r="K180" s="145">
        <f>COUNTIFS('Prioritized Approach Milestones'!B180,"4",'Prioritized Approach Milestones'!C180,"N/A")</f>
        <v>0</v>
      </c>
      <c r="L180" s="145">
        <f>COUNTIFS('Prioritized Approach Milestones'!B180,"5",'Prioritized Approach Milestones'!C180,"N/A")</f>
        <v>0</v>
      </c>
      <c r="M180" s="145">
        <f>COUNTIFS('Prioritized Approach Milestones'!B180,"6",'Prioritized Approach Milestones'!C180,"N/A")</f>
        <v>0</v>
      </c>
      <c r="N180">
        <f t="shared" si="7"/>
        <v>0</v>
      </c>
      <c r="O180" s="238"/>
      <c r="P180" s="65" t="str">
        <f>IF('Prioritized Approach Milestones'!$B180=1,'Prioritized Approach Milestones'!$F180,"")</f>
        <v/>
      </c>
      <c r="Q180" s="65" t="str">
        <f>IF('Prioritized Approach Milestones'!$B180=2,'Prioritized Approach Milestones'!$F180,"")</f>
        <v/>
      </c>
      <c r="R180" s="65" t="str">
        <f>IF('Prioritized Approach Milestones'!$B180=3,'Prioritized Approach Milestones'!$F180,"")</f>
        <v/>
      </c>
      <c r="S180" s="65">
        <f>IF('Prioritized Approach Milestones'!$B180=4,'Prioritized Approach Milestones'!$F180,"")</f>
        <v>0</v>
      </c>
      <c r="T180" s="65" t="str">
        <f>IF('Prioritized Approach Milestones'!$B180=5,'Prioritized Approach Milestones'!$F180,"")</f>
        <v/>
      </c>
      <c r="U180" s="66" t="str">
        <f>IF('Prioritized Approach Milestones'!$B180=6,'Prioritized Approach Milestones'!$F180,"")</f>
        <v/>
      </c>
      <c r="V180" s="67" t="str">
        <f>IF(AND('Prioritized Approach Milestones'!C180="Yes",'Prioritized Approach Milestones'!F180=""),"CORRECT",IF('Prioritized Approach Milestones'!C180="No","CORRECT",IF('Prioritized Approach Milestones'!B180=1,"ERROR 1","N/A")))</f>
        <v>N/A</v>
      </c>
      <c r="W180" s="67" t="str">
        <f>IF(AND('Prioritized Approach Milestones'!C180="Yes",'Prioritized Approach Milestones'!F180=""),"CORRECT",IF('Prioritized Approach Milestones'!C180="No","CORRECT",IF('Prioritized Approach Milestones'!B180=2,"ERROR 1","N/A")))</f>
        <v>N/A</v>
      </c>
      <c r="X180" s="67" t="str">
        <f>IF(AND('Prioritized Approach Milestones'!C180="Yes",'Prioritized Approach Milestones'!F180=""),"CORRECT",IF('Prioritized Approach Milestones'!C180="No","CORRECT",IF('Prioritized Approach Milestones'!B180=3,"ERROR 1","N/A")))</f>
        <v>N/A</v>
      </c>
      <c r="Y180" s="67" t="str">
        <f>IF(AND('Prioritized Approach Milestones'!C180="Yes",'Prioritized Approach Milestones'!F180=""),"CORRECT",IF('Prioritized Approach Milestones'!C180="No","CORRECT",IF('Prioritized Approach Milestones'!B180=4,"ERROR 1","N/A")))</f>
        <v>ERROR 1</v>
      </c>
      <c r="Z180" s="67" t="str">
        <f>IF(AND('Prioritized Approach Milestones'!C180="Yes",'Prioritized Approach Milestones'!F180=""),"CORRECT",IF('Prioritized Approach Milestones'!C180="No","CORRECT",IF('Prioritized Approach Milestones'!B180=5,"ERROR 1","N/A")))</f>
        <v>N/A</v>
      </c>
      <c r="AA180" s="67" t="str">
        <f>IF(AND('Prioritized Approach Milestones'!C180="Yes",'Prioritized Approach Milestones'!F180=""),"CORRECT",IF('Prioritized Approach Milestones'!C180="No","CORRECT",IF('Prioritized Approach Milestones'!B180=6,"ERROR 1","N/A")))</f>
        <v>N/A</v>
      </c>
      <c r="AB180" s="59" t="str">
        <f>IF(AND('Prioritized Approach Milestones'!C180="No",'Prioritized Approach Milestones'!F180=""),IF('Prioritized Approach Milestones'!B180=1,"ERROR 2","N/A"),"CORRECT")</f>
        <v>CORRECT</v>
      </c>
      <c r="AC180" s="59" t="str">
        <f>IF(AND('Prioritized Approach Milestones'!C180="No",'Prioritized Approach Milestones'!F180=""),IF('Prioritized Approach Milestones'!B180=2,"ERROR 2","N/A"),"CORRECT")</f>
        <v>CORRECT</v>
      </c>
      <c r="AD180" s="59" t="str">
        <f>IF(AND('Prioritized Approach Milestones'!C180="No",'Prioritized Approach Milestones'!F180=""),IF('Prioritized Approach Milestones'!B180=3,"ERROR 2","N/A"),"CORRECT")</f>
        <v>CORRECT</v>
      </c>
      <c r="AE180" s="59" t="str">
        <f>IF(AND('Prioritized Approach Milestones'!C180="No",'Prioritized Approach Milestones'!F180=""),IF('Prioritized Approach Milestones'!B180=4,"ERROR 2","N/A"),"CORRECT")</f>
        <v>CORRECT</v>
      </c>
      <c r="AF180" s="59" t="str">
        <f>IF(AND('Prioritized Approach Milestones'!C180="No",'Prioritized Approach Milestones'!F180=""),IF('Prioritized Approach Milestones'!B180=5,"ERROR 2","N/A"),"CORRECT")</f>
        <v>CORRECT</v>
      </c>
      <c r="AG180" s="68" t="str">
        <f>IF(AND('Prioritized Approach Milestones'!C180="No",'Prioritized Approach Milestones'!F180=""),IF('Prioritized Approach Milestones'!B180=6,"ERROR 2","N/A"),"CORRECT")</f>
        <v>CORRECT</v>
      </c>
    </row>
    <row r="181" spans="1:33">
      <c r="A181" s="74">
        <f>COUNTIFS('Prioritized Approach Milestones'!B181,"1",'Prioritized Approach Milestones'!C181,"yes")</f>
        <v>0</v>
      </c>
      <c r="B181" s="79">
        <f>COUNTIFS('Prioritized Approach Milestones'!B181,"2",'Prioritized Approach Milestones'!C181,"yes")</f>
        <v>0</v>
      </c>
      <c r="C181" s="75">
        <f>COUNTIFS('Prioritized Approach Milestones'!B181,"3",'Prioritized Approach Milestones'!C181,"yes")</f>
        <v>0</v>
      </c>
      <c r="D181" s="76">
        <f>COUNTIFS('Prioritized Approach Milestones'!B181,"4",'Prioritized Approach Milestones'!C181,"yes")</f>
        <v>0</v>
      </c>
      <c r="E181" s="77">
        <f>COUNTIFS('Prioritized Approach Milestones'!B181,"5",'Prioritized Approach Milestones'!C181,"yes")</f>
        <v>0</v>
      </c>
      <c r="F181" s="78">
        <f>COUNTIFS('Prioritized Approach Milestones'!B181,"6",'Prioritized Approach Milestones'!C181,"yes")</f>
        <v>0</v>
      </c>
      <c r="G181" s="234">
        <f t="shared" si="8"/>
        <v>0</v>
      </c>
      <c r="H181" s="145">
        <f>COUNTIFS('Prioritized Approach Milestones'!B181,"1",'Prioritized Approach Milestones'!C181,"N/A")</f>
        <v>0</v>
      </c>
      <c r="I181" s="145">
        <f>COUNTIFS('Prioritized Approach Milestones'!B181,"2",'Prioritized Approach Milestones'!C181,"N/A")</f>
        <v>0</v>
      </c>
      <c r="J181" s="145">
        <f>COUNTIFS('Prioritized Approach Milestones'!B181,"3",'Prioritized Approach Milestones'!C181,"N/A")</f>
        <v>0</v>
      </c>
      <c r="K181" s="145">
        <f>COUNTIFS('Prioritized Approach Milestones'!B181,"4",'Prioritized Approach Milestones'!C181,"N/A")</f>
        <v>0</v>
      </c>
      <c r="L181" s="145">
        <f>COUNTIFS('Prioritized Approach Milestones'!B181,"5",'Prioritized Approach Milestones'!C181,"N/A")</f>
        <v>0</v>
      </c>
      <c r="M181" s="145">
        <f>COUNTIFS('Prioritized Approach Milestones'!B181,"6",'Prioritized Approach Milestones'!C181,"N/A")</f>
        <v>0</v>
      </c>
      <c r="N181">
        <f t="shared" si="7"/>
        <v>0</v>
      </c>
      <c r="O181" s="238"/>
      <c r="P181" s="65" t="str">
        <f>IF('Prioritized Approach Milestones'!$B181=1,'Prioritized Approach Milestones'!$F181,"")</f>
        <v/>
      </c>
      <c r="Q181" s="65" t="str">
        <f>IF('Prioritized Approach Milestones'!$B181=2,'Prioritized Approach Milestones'!$F181,"")</f>
        <v/>
      </c>
      <c r="R181" s="65" t="str">
        <f>IF('Prioritized Approach Milestones'!$B181=3,'Prioritized Approach Milestones'!$F181,"")</f>
        <v/>
      </c>
      <c r="S181" s="65">
        <f>IF('Prioritized Approach Milestones'!$B181=4,'Prioritized Approach Milestones'!$F181,"")</f>
        <v>0</v>
      </c>
      <c r="T181" s="65" t="str">
        <f>IF('Prioritized Approach Milestones'!$B181=5,'Prioritized Approach Milestones'!$F181,"")</f>
        <v/>
      </c>
      <c r="U181" s="66" t="str">
        <f>IF('Prioritized Approach Milestones'!$B181=6,'Prioritized Approach Milestones'!$F181,"")</f>
        <v/>
      </c>
      <c r="V181" s="67" t="str">
        <f>IF(AND('Prioritized Approach Milestones'!C181="Yes",'Prioritized Approach Milestones'!F181=""),"CORRECT",IF('Prioritized Approach Milestones'!C181="No","CORRECT",IF('Prioritized Approach Milestones'!B181=1,"ERROR 1","N/A")))</f>
        <v>N/A</v>
      </c>
      <c r="W181" s="67" t="str">
        <f>IF(AND('Prioritized Approach Milestones'!C181="Yes",'Prioritized Approach Milestones'!F181=""),"CORRECT",IF('Prioritized Approach Milestones'!C181="No","CORRECT",IF('Prioritized Approach Milestones'!B181=2,"ERROR 1","N/A")))</f>
        <v>N/A</v>
      </c>
      <c r="X181" s="67" t="str">
        <f>IF(AND('Prioritized Approach Milestones'!C181="Yes",'Prioritized Approach Milestones'!F181=""),"CORRECT",IF('Prioritized Approach Milestones'!C181="No","CORRECT",IF('Prioritized Approach Milestones'!B181=3,"ERROR 1","N/A")))</f>
        <v>N/A</v>
      </c>
      <c r="Y181" s="67" t="str">
        <f>IF(AND('Prioritized Approach Milestones'!C181="Yes",'Prioritized Approach Milestones'!F181=""),"CORRECT",IF('Prioritized Approach Milestones'!C181="No","CORRECT",IF('Prioritized Approach Milestones'!B181=4,"ERROR 1","N/A")))</f>
        <v>ERROR 1</v>
      </c>
      <c r="Z181" s="67" t="str">
        <f>IF(AND('Prioritized Approach Milestones'!C181="Yes",'Prioritized Approach Milestones'!F181=""),"CORRECT",IF('Prioritized Approach Milestones'!C181="No","CORRECT",IF('Prioritized Approach Milestones'!B181=5,"ERROR 1","N/A")))</f>
        <v>N/A</v>
      </c>
      <c r="AA181" s="67" t="str">
        <f>IF(AND('Prioritized Approach Milestones'!C181="Yes",'Prioritized Approach Milestones'!F181=""),"CORRECT",IF('Prioritized Approach Milestones'!C181="No","CORRECT",IF('Prioritized Approach Milestones'!B181=6,"ERROR 1","N/A")))</f>
        <v>N/A</v>
      </c>
      <c r="AB181" s="59" t="str">
        <f>IF(AND('Prioritized Approach Milestones'!C181="No",'Prioritized Approach Milestones'!F181=""),IF('Prioritized Approach Milestones'!B181=1,"ERROR 2","N/A"),"CORRECT")</f>
        <v>CORRECT</v>
      </c>
      <c r="AC181" s="59" t="str">
        <f>IF(AND('Prioritized Approach Milestones'!C181="No",'Prioritized Approach Milestones'!F181=""),IF('Prioritized Approach Milestones'!B181=2,"ERROR 2","N/A"),"CORRECT")</f>
        <v>CORRECT</v>
      </c>
      <c r="AD181" s="59" t="str">
        <f>IF(AND('Prioritized Approach Milestones'!C181="No",'Prioritized Approach Milestones'!F181=""),IF('Prioritized Approach Milestones'!B181=3,"ERROR 2","N/A"),"CORRECT")</f>
        <v>CORRECT</v>
      </c>
      <c r="AE181" s="59" t="str">
        <f>IF(AND('Prioritized Approach Milestones'!C181="No",'Prioritized Approach Milestones'!F181=""),IF('Prioritized Approach Milestones'!B181=4,"ERROR 2","N/A"),"CORRECT")</f>
        <v>CORRECT</v>
      </c>
      <c r="AF181" s="59" t="str">
        <f>IF(AND('Prioritized Approach Milestones'!C181="No",'Prioritized Approach Milestones'!F181=""),IF('Prioritized Approach Milestones'!B181=5,"ERROR 2","N/A"),"CORRECT")</f>
        <v>CORRECT</v>
      </c>
      <c r="AG181" s="68" t="str">
        <f>IF(AND('Prioritized Approach Milestones'!C181="No",'Prioritized Approach Milestones'!F181=""),IF('Prioritized Approach Milestones'!B181=6,"ERROR 2","N/A"),"CORRECT")</f>
        <v>CORRECT</v>
      </c>
    </row>
    <row r="182" spans="1:33">
      <c r="A182" s="74">
        <f>COUNTIFS('Prioritized Approach Milestones'!B182,"1",'Prioritized Approach Milestones'!C182,"yes")</f>
        <v>0</v>
      </c>
      <c r="B182" s="79">
        <f>COUNTIFS('Prioritized Approach Milestones'!B182,"2",'Prioritized Approach Milestones'!C182,"yes")</f>
        <v>0</v>
      </c>
      <c r="C182" s="75">
        <f>COUNTIFS('Prioritized Approach Milestones'!B182,"3",'Prioritized Approach Milestones'!C182,"yes")</f>
        <v>0</v>
      </c>
      <c r="D182" s="76">
        <f>COUNTIFS('Prioritized Approach Milestones'!B182,"4",'Prioritized Approach Milestones'!C182,"yes")</f>
        <v>0</v>
      </c>
      <c r="E182" s="77">
        <f>COUNTIFS('Prioritized Approach Milestones'!B182,"5",'Prioritized Approach Milestones'!C182,"yes")</f>
        <v>0</v>
      </c>
      <c r="F182" s="78">
        <f>COUNTIFS('Prioritized Approach Milestones'!B182,"6",'Prioritized Approach Milestones'!C182,"yes")</f>
        <v>0</v>
      </c>
      <c r="G182" s="234">
        <f t="shared" si="8"/>
        <v>0</v>
      </c>
      <c r="H182" s="145">
        <f>COUNTIFS('Prioritized Approach Milestones'!B182,"1",'Prioritized Approach Milestones'!C182,"N/A")</f>
        <v>0</v>
      </c>
      <c r="I182" s="145">
        <f>COUNTIFS('Prioritized Approach Milestones'!B182,"2",'Prioritized Approach Milestones'!C182,"N/A")</f>
        <v>0</v>
      </c>
      <c r="J182" s="145">
        <f>COUNTIFS('Prioritized Approach Milestones'!B182,"3",'Prioritized Approach Milestones'!C182,"N/A")</f>
        <v>0</v>
      </c>
      <c r="K182" s="145">
        <f>COUNTIFS('Prioritized Approach Milestones'!B182,"4",'Prioritized Approach Milestones'!C182,"N/A")</f>
        <v>0</v>
      </c>
      <c r="L182" s="145">
        <f>COUNTIFS('Prioritized Approach Milestones'!B182,"5",'Prioritized Approach Milestones'!C182,"N/A")</f>
        <v>0</v>
      </c>
      <c r="M182" s="145">
        <f>COUNTIFS('Prioritized Approach Milestones'!B182,"6",'Prioritized Approach Milestones'!C182,"N/A")</f>
        <v>0</v>
      </c>
      <c r="N182">
        <f t="shared" si="7"/>
        <v>0</v>
      </c>
      <c r="O182" s="238"/>
      <c r="P182" s="65" t="str">
        <f>IF('Prioritized Approach Milestones'!$B182=1,'Prioritized Approach Milestones'!$F182,"")</f>
        <v/>
      </c>
      <c r="Q182" s="65" t="str">
        <f>IF('Prioritized Approach Milestones'!$B182=2,'Prioritized Approach Milestones'!$F182,"")</f>
        <v/>
      </c>
      <c r="R182" s="65" t="str">
        <f>IF('Prioritized Approach Milestones'!$B182=3,'Prioritized Approach Milestones'!$F182,"")</f>
        <v/>
      </c>
      <c r="S182" s="65" t="str">
        <f>IF('Prioritized Approach Milestones'!$B182=4,'Prioritized Approach Milestones'!$F182,"")</f>
        <v/>
      </c>
      <c r="T182" s="65" t="str">
        <f>IF('Prioritized Approach Milestones'!$B182=5,'Prioritized Approach Milestones'!$F182,"")</f>
        <v/>
      </c>
      <c r="U182" s="66" t="str">
        <f>IF('Prioritized Approach Milestones'!$B182=6,'Prioritized Approach Milestones'!$F182,"")</f>
        <v/>
      </c>
      <c r="V182" s="67" t="str">
        <f>IF(AND('Prioritized Approach Milestones'!C182="Yes",'Prioritized Approach Milestones'!F182=""),"CORRECT",IF('Prioritized Approach Milestones'!C182="No","CORRECT",IF('Prioritized Approach Milestones'!B182=1,"ERROR 1","N/A")))</f>
        <v>N/A</v>
      </c>
      <c r="W182" s="67" t="str">
        <f>IF(AND('Prioritized Approach Milestones'!C182="Yes",'Prioritized Approach Milestones'!F182=""),"CORRECT",IF('Prioritized Approach Milestones'!C182="No","CORRECT",IF('Prioritized Approach Milestones'!B182=2,"ERROR 1","N/A")))</f>
        <v>N/A</v>
      </c>
      <c r="X182" s="67" t="str">
        <f>IF(AND('Prioritized Approach Milestones'!C182="Yes",'Prioritized Approach Milestones'!F182=""),"CORRECT",IF('Prioritized Approach Milestones'!C182="No","CORRECT",IF('Prioritized Approach Milestones'!B182=3,"ERROR 1","N/A")))</f>
        <v>N/A</v>
      </c>
      <c r="Y182" s="67" t="str">
        <f>IF(AND('Prioritized Approach Milestones'!C182="Yes",'Prioritized Approach Milestones'!F182=""),"CORRECT",IF('Prioritized Approach Milestones'!C182="No","CORRECT",IF('Prioritized Approach Milestones'!B182=4,"ERROR 1","N/A")))</f>
        <v>N/A</v>
      </c>
      <c r="Z182" s="67" t="str">
        <f>IF(AND('Prioritized Approach Milestones'!C182="Yes",'Prioritized Approach Milestones'!F182=""),"CORRECT",IF('Prioritized Approach Milestones'!C182="No","CORRECT",IF('Prioritized Approach Milestones'!B182=5,"ERROR 1","N/A")))</f>
        <v>N/A</v>
      </c>
      <c r="AA182" s="67" t="str">
        <f>IF(AND('Prioritized Approach Milestones'!C182="Yes",'Prioritized Approach Milestones'!F182=""),"CORRECT",IF('Prioritized Approach Milestones'!C182="No","CORRECT",IF('Prioritized Approach Milestones'!B182=6,"ERROR 1","N/A")))</f>
        <v>N/A</v>
      </c>
      <c r="AB182" s="59" t="str">
        <f>IF(AND('Prioritized Approach Milestones'!C182="No",'Prioritized Approach Milestones'!F182=""),IF('Prioritized Approach Milestones'!B182=1,"ERROR 2","N/A"),"CORRECT")</f>
        <v>CORRECT</v>
      </c>
      <c r="AC182" s="59" t="str">
        <f>IF(AND('Prioritized Approach Milestones'!C182="No",'Prioritized Approach Milestones'!F182=""),IF('Prioritized Approach Milestones'!B182=2,"ERROR 2","N/A"),"CORRECT")</f>
        <v>CORRECT</v>
      </c>
      <c r="AD182" s="59" t="str">
        <f>IF(AND('Prioritized Approach Milestones'!C182="No",'Prioritized Approach Milestones'!F182=""),IF('Prioritized Approach Milestones'!B182=3,"ERROR 2","N/A"),"CORRECT")</f>
        <v>CORRECT</v>
      </c>
      <c r="AE182" s="59" t="str">
        <f>IF(AND('Prioritized Approach Milestones'!C182="No",'Prioritized Approach Milestones'!F182=""),IF('Prioritized Approach Milestones'!B182=4,"ERROR 2","N/A"),"CORRECT")</f>
        <v>CORRECT</v>
      </c>
      <c r="AF182" s="59" t="str">
        <f>IF(AND('Prioritized Approach Milestones'!C182="No",'Prioritized Approach Milestones'!F182=""),IF('Prioritized Approach Milestones'!B182=5,"ERROR 2","N/A"),"CORRECT")</f>
        <v>CORRECT</v>
      </c>
      <c r="AG182" s="68" t="str">
        <f>IF(AND('Prioritized Approach Milestones'!C182="No",'Prioritized Approach Milestones'!F182=""),IF('Prioritized Approach Milestones'!B182=6,"ERROR 2","N/A"),"CORRECT")</f>
        <v>CORRECT</v>
      </c>
    </row>
    <row r="183" spans="1:33">
      <c r="A183" s="74">
        <f>COUNTIFS('Prioritized Approach Milestones'!B183,"1",'Prioritized Approach Milestones'!C183,"yes")</f>
        <v>0</v>
      </c>
      <c r="B183" s="79">
        <f>COUNTIFS('Prioritized Approach Milestones'!B183,"2",'Prioritized Approach Milestones'!C183,"yes")</f>
        <v>0</v>
      </c>
      <c r="C183" s="75">
        <f>COUNTIFS('Prioritized Approach Milestones'!B183,"3",'Prioritized Approach Milestones'!C183,"yes")</f>
        <v>0</v>
      </c>
      <c r="D183" s="76">
        <f>COUNTIFS('Prioritized Approach Milestones'!B183,"4",'Prioritized Approach Milestones'!C183,"yes")</f>
        <v>0</v>
      </c>
      <c r="E183" s="77">
        <f>COUNTIFS('Prioritized Approach Milestones'!B183,"5",'Prioritized Approach Milestones'!C183,"yes")</f>
        <v>0</v>
      </c>
      <c r="F183" s="78">
        <f>COUNTIFS('Prioritized Approach Milestones'!B183,"6",'Prioritized Approach Milestones'!C183,"yes")</f>
        <v>0</v>
      </c>
      <c r="G183" s="234">
        <f t="shared" si="8"/>
        <v>0</v>
      </c>
      <c r="H183" s="145">
        <f>COUNTIFS('Prioritized Approach Milestones'!B183,"1",'Prioritized Approach Milestones'!C183,"N/A")</f>
        <v>0</v>
      </c>
      <c r="I183" s="145">
        <f>COUNTIFS('Prioritized Approach Milestones'!B183,"2",'Prioritized Approach Milestones'!C183,"N/A")</f>
        <v>0</v>
      </c>
      <c r="J183" s="145">
        <f>COUNTIFS('Prioritized Approach Milestones'!B183,"3",'Prioritized Approach Milestones'!C183,"N/A")</f>
        <v>0</v>
      </c>
      <c r="K183" s="145">
        <f>COUNTIFS('Prioritized Approach Milestones'!B183,"4",'Prioritized Approach Milestones'!C183,"N/A")</f>
        <v>0</v>
      </c>
      <c r="L183" s="145">
        <f>COUNTIFS('Prioritized Approach Milestones'!B183,"5",'Prioritized Approach Milestones'!C183,"N/A")</f>
        <v>0</v>
      </c>
      <c r="M183" s="145">
        <f>COUNTIFS('Prioritized Approach Milestones'!B183,"6",'Prioritized Approach Milestones'!C183,"N/A")</f>
        <v>0</v>
      </c>
      <c r="N183">
        <f t="shared" si="7"/>
        <v>0</v>
      </c>
      <c r="O183" s="238"/>
      <c r="P183" s="65" t="str">
        <f>IF('Prioritized Approach Milestones'!$B183=1,'Prioritized Approach Milestones'!$F183,"")</f>
        <v/>
      </c>
      <c r="Q183" s="65" t="str">
        <f>IF('Prioritized Approach Milestones'!$B183=2,'Prioritized Approach Milestones'!$F183,"")</f>
        <v/>
      </c>
      <c r="R183" s="65" t="str">
        <f>IF('Prioritized Approach Milestones'!$B183=3,'Prioritized Approach Milestones'!$F183,"")</f>
        <v/>
      </c>
      <c r="S183" s="65">
        <f>IF('Prioritized Approach Milestones'!$B183=4,'Prioritized Approach Milestones'!$F183,"")</f>
        <v>0</v>
      </c>
      <c r="T183" s="65" t="str">
        <f>IF('Prioritized Approach Milestones'!$B183=5,'Prioritized Approach Milestones'!$F183,"")</f>
        <v/>
      </c>
      <c r="U183" s="66" t="str">
        <f>IF('Prioritized Approach Milestones'!$B183=6,'Prioritized Approach Milestones'!$F183,"")</f>
        <v/>
      </c>
      <c r="V183" s="67" t="str">
        <f>IF(AND('Prioritized Approach Milestones'!C183="Yes",'Prioritized Approach Milestones'!F183=""),"CORRECT",IF('Prioritized Approach Milestones'!C183="No","CORRECT",IF('Prioritized Approach Milestones'!B183=1,"ERROR 1","N/A")))</f>
        <v>N/A</v>
      </c>
      <c r="W183" s="67" t="str">
        <f>IF(AND('Prioritized Approach Milestones'!C183="Yes",'Prioritized Approach Milestones'!F183=""),"CORRECT",IF('Prioritized Approach Milestones'!C183="No","CORRECT",IF('Prioritized Approach Milestones'!B183=2,"ERROR 1","N/A")))</f>
        <v>N/A</v>
      </c>
      <c r="X183" s="67" t="str">
        <f>IF(AND('Prioritized Approach Milestones'!C183="Yes",'Prioritized Approach Milestones'!F183=""),"CORRECT",IF('Prioritized Approach Milestones'!C183="No","CORRECT",IF('Prioritized Approach Milestones'!B183=3,"ERROR 1","N/A")))</f>
        <v>N/A</v>
      </c>
      <c r="Y183" s="67" t="str">
        <f>IF(AND('Prioritized Approach Milestones'!C183="Yes",'Prioritized Approach Milestones'!F183=""),"CORRECT",IF('Prioritized Approach Milestones'!C183="No","CORRECT",IF('Prioritized Approach Milestones'!B183=4,"ERROR 1","N/A")))</f>
        <v>ERROR 1</v>
      </c>
      <c r="Z183" s="67" t="str">
        <f>IF(AND('Prioritized Approach Milestones'!C183="Yes",'Prioritized Approach Milestones'!F183=""),"CORRECT",IF('Prioritized Approach Milestones'!C183="No","CORRECT",IF('Prioritized Approach Milestones'!B183=5,"ERROR 1","N/A")))</f>
        <v>N/A</v>
      </c>
      <c r="AA183" s="67" t="str">
        <f>IF(AND('Prioritized Approach Milestones'!C183="Yes",'Prioritized Approach Milestones'!F183=""),"CORRECT",IF('Prioritized Approach Milestones'!C183="No","CORRECT",IF('Prioritized Approach Milestones'!B183=6,"ERROR 1","N/A")))</f>
        <v>N/A</v>
      </c>
      <c r="AB183" s="59" t="str">
        <f>IF(AND('Prioritized Approach Milestones'!C183="No",'Prioritized Approach Milestones'!F183=""),IF('Prioritized Approach Milestones'!B183=1,"ERROR 2","N/A"),"CORRECT")</f>
        <v>CORRECT</v>
      </c>
      <c r="AC183" s="59" t="str">
        <f>IF(AND('Prioritized Approach Milestones'!C183="No",'Prioritized Approach Milestones'!F183=""),IF('Prioritized Approach Milestones'!B183=2,"ERROR 2","N/A"),"CORRECT")</f>
        <v>CORRECT</v>
      </c>
      <c r="AD183" s="59" t="str">
        <f>IF(AND('Prioritized Approach Milestones'!C183="No",'Prioritized Approach Milestones'!F183=""),IF('Prioritized Approach Milestones'!B183=3,"ERROR 2","N/A"),"CORRECT")</f>
        <v>CORRECT</v>
      </c>
      <c r="AE183" s="59" t="str">
        <f>IF(AND('Prioritized Approach Milestones'!C183="No",'Prioritized Approach Milestones'!F183=""),IF('Prioritized Approach Milestones'!B183=4,"ERROR 2","N/A"),"CORRECT")</f>
        <v>CORRECT</v>
      </c>
      <c r="AF183" s="59" t="str">
        <f>IF(AND('Prioritized Approach Milestones'!C183="No",'Prioritized Approach Milestones'!F183=""),IF('Prioritized Approach Milestones'!B183=5,"ERROR 2","N/A"),"CORRECT")</f>
        <v>CORRECT</v>
      </c>
      <c r="AG183" s="68" t="str">
        <f>IF(AND('Prioritized Approach Milestones'!C183="No",'Prioritized Approach Milestones'!F183=""),IF('Prioritized Approach Milestones'!B183=6,"ERROR 2","N/A"),"CORRECT")</f>
        <v>CORRECT</v>
      </c>
    </row>
    <row r="184" spans="1:33">
      <c r="A184" s="74">
        <f>COUNTIFS('Prioritized Approach Milestones'!B184,"1",'Prioritized Approach Milestones'!C184,"yes")</f>
        <v>0</v>
      </c>
      <c r="B184" s="79">
        <f>COUNTIFS('Prioritized Approach Milestones'!B184,"2",'Prioritized Approach Milestones'!C184,"yes")</f>
        <v>0</v>
      </c>
      <c r="C184" s="75">
        <f>COUNTIFS('Prioritized Approach Milestones'!B184,"3",'Prioritized Approach Milestones'!C184,"yes")</f>
        <v>0</v>
      </c>
      <c r="D184" s="76">
        <f>COUNTIFS('Prioritized Approach Milestones'!B184,"4",'Prioritized Approach Milestones'!C184,"yes")</f>
        <v>0</v>
      </c>
      <c r="E184" s="77">
        <f>COUNTIFS('Prioritized Approach Milestones'!B184,"5",'Prioritized Approach Milestones'!C184,"yes")</f>
        <v>0</v>
      </c>
      <c r="F184" s="78">
        <f>COUNTIFS('Prioritized Approach Milestones'!B184,"6",'Prioritized Approach Milestones'!C184,"yes")</f>
        <v>0</v>
      </c>
      <c r="G184" s="234">
        <f t="shared" si="8"/>
        <v>0</v>
      </c>
      <c r="H184" s="145">
        <f>COUNTIFS('Prioritized Approach Milestones'!B184,"1",'Prioritized Approach Milestones'!C184,"N/A")</f>
        <v>0</v>
      </c>
      <c r="I184" s="145">
        <f>COUNTIFS('Prioritized Approach Milestones'!B184,"2",'Prioritized Approach Milestones'!C184,"N/A")</f>
        <v>0</v>
      </c>
      <c r="J184" s="145">
        <f>COUNTIFS('Prioritized Approach Milestones'!B184,"3",'Prioritized Approach Milestones'!C184,"N/A")</f>
        <v>0</v>
      </c>
      <c r="K184" s="145">
        <f>COUNTIFS('Prioritized Approach Milestones'!B184,"4",'Prioritized Approach Milestones'!C184,"N/A")</f>
        <v>0</v>
      </c>
      <c r="L184" s="145">
        <f>COUNTIFS('Prioritized Approach Milestones'!B184,"5",'Prioritized Approach Milestones'!C184,"N/A")</f>
        <v>0</v>
      </c>
      <c r="M184" s="145">
        <f>COUNTIFS('Prioritized Approach Milestones'!B184,"6",'Prioritized Approach Milestones'!C184,"N/A")</f>
        <v>0</v>
      </c>
      <c r="N184">
        <f t="shared" si="7"/>
        <v>0</v>
      </c>
      <c r="O184" s="238"/>
      <c r="P184" s="65" t="str">
        <f>IF('Prioritized Approach Milestones'!$B184=1,'Prioritized Approach Milestones'!$F184,"")</f>
        <v/>
      </c>
      <c r="Q184" s="65" t="str">
        <f>IF('Prioritized Approach Milestones'!$B184=2,'Prioritized Approach Milestones'!$F184,"")</f>
        <v/>
      </c>
      <c r="R184" s="65" t="str">
        <f>IF('Prioritized Approach Milestones'!$B184=3,'Prioritized Approach Milestones'!$F184,"")</f>
        <v/>
      </c>
      <c r="S184" s="65">
        <f>IF('Prioritized Approach Milestones'!$B184=4,'Prioritized Approach Milestones'!$F184,"")</f>
        <v>0</v>
      </c>
      <c r="T184" s="65" t="str">
        <f>IF('Prioritized Approach Milestones'!$B184=5,'Prioritized Approach Milestones'!$F184,"")</f>
        <v/>
      </c>
      <c r="U184" s="66" t="str">
        <f>IF('Prioritized Approach Milestones'!$B184=6,'Prioritized Approach Milestones'!$F184,"")</f>
        <v/>
      </c>
      <c r="V184" s="67" t="str">
        <f>IF(AND('Prioritized Approach Milestones'!C184="Yes",'Prioritized Approach Milestones'!F184=""),"CORRECT",IF('Prioritized Approach Milestones'!C184="No","CORRECT",IF('Prioritized Approach Milestones'!B184=1,"ERROR 1","N/A")))</f>
        <v>N/A</v>
      </c>
      <c r="W184" s="67" t="str">
        <f>IF(AND('Prioritized Approach Milestones'!C184="Yes",'Prioritized Approach Milestones'!F184=""),"CORRECT",IF('Prioritized Approach Milestones'!C184="No","CORRECT",IF('Prioritized Approach Milestones'!B184=2,"ERROR 1","N/A")))</f>
        <v>N/A</v>
      </c>
      <c r="X184" s="67" t="str">
        <f>IF(AND('Prioritized Approach Milestones'!C184="Yes",'Prioritized Approach Milestones'!F184=""),"CORRECT",IF('Prioritized Approach Milestones'!C184="No","CORRECT",IF('Prioritized Approach Milestones'!B184=3,"ERROR 1","N/A")))</f>
        <v>N/A</v>
      </c>
      <c r="Y184" s="67" t="str">
        <f>IF(AND('Prioritized Approach Milestones'!C184="Yes",'Prioritized Approach Milestones'!F184=""),"CORRECT",IF('Prioritized Approach Milestones'!C184="No","CORRECT",IF('Prioritized Approach Milestones'!B184=4,"ERROR 1","N/A")))</f>
        <v>ERROR 1</v>
      </c>
      <c r="Z184" s="67" t="str">
        <f>IF(AND('Prioritized Approach Milestones'!C184="Yes",'Prioritized Approach Milestones'!F184=""),"CORRECT",IF('Prioritized Approach Milestones'!C184="No","CORRECT",IF('Prioritized Approach Milestones'!B184=5,"ERROR 1","N/A")))</f>
        <v>N/A</v>
      </c>
      <c r="AA184" s="67" t="str">
        <f>IF(AND('Prioritized Approach Milestones'!C184="Yes",'Prioritized Approach Milestones'!F184=""),"CORRECT",IF('Prioritized Approach Milestones'!C184="No","CORRECT",IF('Prioritized Approach Milestones'!B184=6,"ERROR 1","N/A")))</f>
        <v>N/A</v>
      </c>
      <c r="AB184" s="59" t="str">
        <f>IF(AND('Prioritized Approach Milestones'!C184="No",'Prioritized Approach Milestones'!F184=""),IF('Prioritized Approach Milestones'!B184=1,"ERROR 2","N/A"),"CORRECT")</f>
        <v>CORRECT</v>
      </c>
      <c r="AC184" s="59" t="str">
        <f>IF(AND('Prioritized Approach Milestones'!C184="No",'Prioritized Approach Milestones'!F184=""),IF('Prioritized Approach Milestones'!B184=2,"ERROR 2","N/A"),"CORRECT")</f>
        <v>CORRECT</v>
      </c>
      <c r="AD184" s="59" t="str">
        <f>IF(AND('Prioritized Approach Milestones'!C184="No",'Prioritized Approach Milestones'!F184=""),IF('Prioritized Approach Milestones'!B184=3,"ERROR 2","N/A"),"CORRECT")</f>
        <v>CORRECT</v>
      </c>
      <c r="AE184" s="59" t="str">
        <f>IF(AND('Prioritized Approach Milestones'!C184="No",'Prioritized Approach Milestones'!F184=""),IF('Prioritized Approach Milestones'!B184=4,"ERROR 2","N/A"),"CORRECT")</f>
        <v>CORRECT</v>
      </c>
      <c r="AF184" s="59" t="str">
        <f>IF(AND('Prioritized Approach Milestones'!C184="No",'Prioritized Approach Milestones'!F184=""),IF('Prioritized Approach Milestones'!B184=5,"ERROR 2","N/A"),"CORRECT")</f>
        <v>CORRECT</v>
      </c>
      <c r="AG184" s="68" t="str">
        <f>IF(AND('Prioritized Approach Milestones'!C184="No",'Prioritized Approach Milestones'!F184=""),IF('Prioritized Approach Milestones'!B184=6,"ERROR 2","N/A"),"CORRECT")</f>
        <v>CORRECT</v>
      </c>
    </row>
    <row r="185" spans="1:33">
      <c r="A185" s="74">
        <f>COUNTIFS('Prioritized Approach Milestones'!B185,"1",'Prioritized Approach Milestones'!C185,"yes")</f>
        <v>0</v>
      </c>
      <c r="B185" s="79">
        <f>COUNTIFS('Prioritized Approach Milestones'!B185,"2",'Prioritized Approach Milestones'!C185,"yes")</f>
        <v>0</v>
      </c>
      <c r="C185" s="75">
        <f>COUNTIFS('Prioritized Approach Milestones'!B185,"3",'Prioritized Approach Milestones'!C185,"yes")</f>
        <v>0</v>
      </c>
      <c r="D185" s="76">
        <f>COUNTIFS('Prioritized Approach Milestones'!B185,"4",'Prioritized Approach Milestones'!C185,"yes")</f>
        <v>0</v>
      </c>
      <c r="E185" s="77">
        <f>COUNTIFS('Prioritized Approach Milestones'!B185,"5",'Prioritized Approach Milestones'!C185,"yes")</f>
        <v>0</v>
      </c>
      <c r="F185" s="78">
        <f>COUNTIFS('Prioritized Approach Milestones'!B185,"6",'Prioritized Approach Milestones'!C185,"yes")</f>
        <v>0</v>
      </c>
      <c r="G185" s="234">
        <f t="shared" si="8"/>
        <v>0</v>
      </c>
      <c r="H185" s="145">
        <f>COUNTIFS('Prioritized Approach Milestones'!B185,"1",'Prioritized Approach Milestones'!C185,"N/A")</f>
        <v>0</v>
      </c>
      <c r="I185" s="145">
        <f>COUNTIFS('Prioritized Approach Milestones'!B185,"2",'Prioritized Approach Milestones'!C185,"N/A")</f>
        <v>0</v>
      </c>
      <c r="J185" s="145">
        <f>COUNTIFS('Prioritized Approach Milestones'!B185,"3",'Prioritized Approach Milestones'!C185,"N/A")</f>
        <v>0</v>
      </c>
      <c r="K185" s="145">
        <f>COUNTIFS('Prioritized Approach Milestones'!B185,"4",'Prioritized Approach Milestones'!C185,"N/A")</f>
        <v>0</v>
      </c>
      <c r="L185" s="145">
        <f>COUNTIFS('Prioritized Approach Milestones'!B185,"5",'Prioritized Approach Milestones'!C185,"N/A")</f>
        <v>0</v>
      </c>
      <c r="M185" s="145">
        <f>COUNTIFS('Prioritized Approach Milestones'!B185,"6",'Prioritized Approach Milestones'!C185,"N/A")</f>
        <v>0</v>
      </c>
      <c r="N185">
        <f t="shared" si="7"/>
        <v>0</v>
      </c>
      <c r="O185" s="239"/>
      <c r="P185" s="65" t="str">
        <f>IF('Prioritized Approach Milestones'!$B185=1,'Prioritized Approach Milestones'!$F185,"")</f>
        <v/>
      </c>
      <c r="Q185" s="65" t="str">
        <f>IF('Prioritized Approach Milestones'!$B185=2,'Prioritized Approach Milestones'!$F185,"")</f>
        <v/>
      </c>
      <c r="R185" s="65" t="str">
        <f>IF('Prioritized Approach Milestones'!$B185=3,'Prioritized Approach Milestones'!$F185,"")</f>
        <v/>
      </c>
      <c r="S185" s="65">
        <f>IF('Prioritized Approach Milestones'!$B185=4,'Prioritized Approach Milestones'!$F185,"")</f>
        <v>0</v>
      </c>
      <c r="T185" s="65" t="str">
        <f>IF('Prioritized Approach Milestones'!$B185=5,'Prioritized Approach Milestones'!$F185,"")</f>
        <v/>
      </c>
      <c r="U185" s="66" t="str">
        <f>IF('Prioritized Approach Milestones'!$B185=6,'Prioritized Approach Milestones'!$F185,"")</f>
        <v/>
      </c>
      <c r="V185" s="67" t="str">
        <f>IF(AND('Prioritized Approach Milestones'!C185="Yes",'Prioritized Approach Milestones'!F185=""),"CORRECT",IF('Prioritized Approach Milestones'!C185="No","CORRECT",IF('Prioritized Approach Milestones'!B185=1,"ERROR 1","N/A")))</f>
        <v>N/A</v>
      </c>
      <c r="W185" s="67" t="str">
        <f>IF(AND('Prioritized Approach Milestones'!C185="Yes",'Prioritized Approach Milestones'!F185=""),"CORRECT",IF('Prioritized Approach Milestones'!C185="No","CORRECT",IF('Prioritized Approach Milestones'!B185=2,"ERROR 1","N/A")))</f>
        <v>N/A</v>
      </c>
      <c r="X185" s="67" t="str">
        <f>IF(AND('Prioritized Approach Milestones'!C185="Yes",'Prioritized Approach Milestones'!F185=""),"CORRECT",IF('Prioritized Approach Milestones'!C185="No","CORRECT",IF('Prioritized Approach Milestones'!B185=3,"ERROR 1","N/A")))</f>
        <v>N/A</v>
      </c>
      <c r="Y185" s="67" t="str">
        <f>IF(AND('Prioritized Approach Milestones'!C185="Yes",'Prioritized Approach Milestones'!F185=""),"CORRECT",IF('Prioritized Approach Milestones'!C185="No","CORRECT",IF('Prioritized Approach Milestones'!B185=4,"ERROR 1","N/A")))</f>
        <v>ERROR 1</v>
      </c>
      <c r="Z185" s="67" t="str">
        <f>IF(AND('Prioritized Approach Milestones'!C185="Yes",'Prioritized Approach Milestones'!F185=""),"CORRECT",IF('Prioritized Approach Milestones'!C185="No","CORRECT",IF('Prioritized Approach Milestones'!B185=5,"ERROR 1","N/A")))</f>
        <v>N/A</v>
      </c>
      <c r="AA185" s="67" t="str">
        <f>IF(AND('Prioritized Approach Milestones'!C185="Yes",'Prioritized Approach Milestones'!F185=""),"CORRECT",IF('Prioritized Approach Milestones'!C185="No","CORRECT",IF('Prioritized Approach Milestones'!B185=6,"ERROR 1","N/A")))</f>
        <v>N/A</v>
      </c>
      <c r="AB185" s="59" t="str">
        <f>IF(AND('Prioritized Approach Milestones'!C185="No",'Prioritized Approach Milestones'!F185=""),IF('Prioritized Approach Milestones'!B185=1,"ERROR 2","N/A"),"CORRECT")</f>
        <v>CORRECT</v>
      </c>
      <c r="AC185" s="59" t="str">
        <f>IF(AND('Prioritized Approach Milestones'!C185="No",'Prioritized Approach Milestones'!F185=""),IF('Prioritized Approach Milestones'!B185=2,"ERROR 2","N/A"),"CORRECT")</f>
        <v>CORRECT</v>
      </c>
      <c r="AD185" s="59" t="str">
        <f>IF(AND('Prioritized Approach Milestones'!C185="No",'Prioritized Approach Milestones'!F185=""),IF('Prioritized Approach Milestones'!B185=3,"ERROR 2","N/A"),"CORRECT")</f>
        <v>CORRECT</v>
      </c>
      <c r="AE185" s="59" t="str">
        <f>IF(AND('Prioritized Approach Milestones'!C185="No",'Prioritized Approach Milestones'!F185=""),IF('Prioritized Approach Milestones'!B185=4,"ERROR 2","N/A"),"CORRECT")</f>
        <v>CORRECT</v>
      </c>
      <c r="AF185" s="59" t="str">
        <f>IF(AND('Prioritized Approach Milestones'!C185="No",'Prioritized Approach Milestones'!F185=""),IF('Prioritized Approach Milestones'!B185=5,"ERROR 2","N/A"),"CORRECT")</f>
        <v>CORRECT</v>
      </c>
      <c r="AG185" s="68" t="str">
        <f>IF(AND('Prioritized Approach Milestones'!C185="No",'Prioritized Approach Milestones'!F185=""),IF('Prioritized Approach Milestones'!B185=6,"ERROR 2","N/A"),"CORRECT")</f>
        <v>CORRECT</v>
      </c>
    </row>
    <row r="186" spans="1:33">
      <c r="A186" s="74">
        <f>COUNTIFS('Prioritized Approach Milestones'!B186,"1",'Prioritized Approach Milestones'!C186,"yes")</f>
        <v>0</v>
      </c>
      <c r="B186" s="79">
        <f>COUNTIFS('Prioritized Approach Milestones'!B186,"2",'Prioritized Approach Milestones'!C186,"yes")</f>
        <v>0</v>
      </c>
      <c r="C186" s="75">
        <f>COUNTIFS('Prioritized Approach Milestones'!B186,"3",'Prioritized Approach Milestones'!C186,"yes")</f>
        <v>0</v>
      </c>
      <c r="D186" s="76">
        <f>COUNTIFS('Prioritized Approach Milestones'!B186,"4",'Prioritized Approach Milestones'!C186,"yes")</f>
        <v>0</v>
      </c>
      <c r="E186" s="77">
        <f>COUNTIFS('Prioritized Approach Milestones'!B186,"5",'Prioritized Approach Milestones'!C186,"yes")</f>
        <v>0</v>
      </c>
      <c r="F186" s="78">
        <f>COUNTIFS('Prioritized Approach Milestones'!B186,"6",'Prioritized Approach Milestones'!C186,"yes")</f>
        <v>0</v>
      </c>
      <c r="G186" s="234">
        <f t="shared" si="8"/>
        <v>0</v>
      </c>
      <c r="H186" s="145">
        <f>COUNTIFS('Prioritized Approach Milestones'!B186,"1",'Prioritized Approach Milestones'!C186,"N/A")</f>
        <v>0</v>
      </c>
      <c r="I186" s="145">
        <f>COUNTIFS('Prioritized Approach Milestones'!B186,"2",'Prioritized Approach Milestones'!C186,"N/A")</f>
        <v>0</v>
      </c>
      <c r="J186" s="145">
        <f>COUNTIFS('Prioritized Approach Milestones'!B186,"3",'Prioritized Approach Milestones'!C186,"N/A")</f>
        <v>0</v>
      </c>
      <c r="K186" s="145">
        <f>COUNTIFS('Prioritized Approach Milestones'!B186,"4",'Prioritized Approach Milestones'!C186,"N/A")</f>
        <v>0</v>
      </c>
      <c r="L186" s="145">
        <f>COUNTIFS('Prioritized Approach Milestones'!B186,"5",'Prioritized Approach Milestones'!C186,"N/A")</f>
        <v>0</v>
      </c>
      <c r="M186" s="145">
        <f>COUNTIFS('Prioritized Approach Milestones'!B186,"6",'Prioritized Approach Milestones'!C186,"N/A")</f>
        <v>0</v>
      </c>
      <c r="N186">
        <f t="shared" si="7"/>
        <v>0</v>
      </c>
      <c r="O186" s="239"/>
      <c r="P186" s="65" t="str">
        <f>IF('Prioritized Approach Milestones'!$B186=1,'Prioritized Approach Milestones'!$F186,"")</f>
        <v/>
      </c>
      <c r="Q186" s="65" t="str">
        <f>IF('Prioritized Approach Milestones'!$B186=2,'Prioritized Approach Milestones'!$F186,"")</f>
        <v/>
      </c>
      <c r="R186" s="65" t="str">
        <f>IF('Prioritized Approach Milestones'!$B186=3,'Prioritized Approach Milestones'!$F186,"")</f>
        <v/>
      </c>
      <c r="S186" s="65">
        <f>IF('Prioritized Approach Milestones'!$B186=4,'Prioritized Approach Milestones'!$F186,"")</f>
        <v>0</v>
      </c>
      <c r="T186" s="65" t="str">
        <f>IF('Prioritized Approach Milestones'!$B186=5,'Prioritized Approach Milestones'!$F186,"")</f>
        <v/>
      </c>
      <c r="U186" s="66" t="str">
        <f>IF('Prioritized Approach Milestones'!$B186=6,'Prioritized Approach Milestones'!$F186,"")</f>
        <v/>
      </c>
      <c r="V186" s="67" t="str">
        <f>IF(AND('Prioritized Approach Milestones'!C186="Yes",'Prioritized Approach Milestones'!F186=""),"CORRECT",IF('Prioritized Approach Milestones'!C186="No","CORRECT",IF('Prioritized Approach Milestones'!B186=1,"ERROR 1","N/A")))</f>
        <v>N/A</v>
      </c>
      <c r="W186" s="67" t="str">
        <f>IF(AND('Prioritized Approach Milestones'!C186="Yes",'Prioritized Approach Milestones'!F186=""),"CORRECT",IF('Prioritized Approach Milestones'!C186="No","CORRECT",IF('Prioritized Approach Milestones'!B186=2,"ERROR 1","N/A")))</f>
        <v>N/A</v>
      </c>
      <c r="X186" s="67" t="str">
        <f>IF(AND('Prioritized Approach Milestones'!C186="Yes",'Prioritized Approach Milestones'!F186=""),"CORRECT",IF('Prioritized Approach Milestones'!C186="No","CORRECT",IF('Prioritized Approach Milestones'!B186=3,"ERROR 1","N/A")))</f>
        <v>N/A</v>
      </c>
      <c r="Y186" s="67" t="str">
        <f>IF(AND('Prioritized Approach Milestones'!C186="Yes",'Prioritized Approach Milestones'!F186=""),"CORRECT",IF('Prioritized Approach Milestones'!C186="No","CORRECT",IF('Prioritized Approach Milestones'!B186=4,"ERROR 1","N/A")))</f>
        <v>ERROR 1</v>
      </c>
      <c r="Z186" s="67" t="str">
        <f>IF(AND('Prioritized Approach Milestones'!C186="Yes",'Prioritized Approach Milestones'!F186=""),"CORRECT",IF('Prioritized Approach Milestones'!C186="No","CORRECT",IF('Prioritized Approach Milestones'!B186=5,"ERROR 1","N/A")))</f>
        <v>N/A</v>
      </c>
      <c r="AA186" s="67" t="str">
        <f>IF(AND('Prioritized Approach Milestones'!C186="Yes",'Prioritized Approach Milestones'!F186=""),"CORRECT",IF('Prioritized Approach Milestones'!C186="No","CORRECT",IF('Prioritized Approach Milestones'!B186=6,"ERROR 1","N/A")))</f>
        <v>N/A</v>
      </c>
      <c r="AB186" s="59" t="str">
        <f>IF(AND('Prioritized Approach Milestones'!C186="No",'Prioritized Approach Milestones'!F186=""),IF('Prioritized Approach Milestones'!B186=1,"ERROR 2","N/A"),"CORRECT")</f>
        <v>CORRECT</v>
      </c>
      <c r="AC186" s="59" t="str">
        <f>IF(AND('Prioritized Approach Milestones'!C186="No",'Prioritized Approach Milestones'!F186=""),IF('Prioritized Approach Milestones'!B186=2,"ERROR 2","N/A"),"CORRECT")</f>
        <v>CORRECT</v>
      </c>
      <c r="AD186" s="59" t="str">
        <f>IF(AND('Prioritized Approach Milestones'!C186="No",'Prioritized Approach Milestones'!F186=""),IF('Prioritized Approach Milestones'!B186=3,"ERROR 2","N/A"),"CORRECT")</f>
        <v>CORRECT</v>
      </c>
      <c r="AE186" s="59" t="str">
        <f>IF(AND('Prioritized Approach Milestones'!C186="No",'Prioritized Approach Milestones'!F186=""),IF('Prioritized Approach Milestones'!B186=4,"ERROR 2","N/A"),"CORRECT")</f>
        <v>CORRECT</v>
      </c>
      <c r="AF186" s="59" t="str">
        <f>IF(AND('Prioritized Approach Milestones'!C186="No",'Prioritized Approach Milestones'!F186=""),IF('Prioritized Approach Milestones'!B186=5,"ERROR 2","N/A"),"CORRECT")</f>
        <v>CORRECT</v>
      </c>
      <c r="AG186" s="68" t="str">
        <f>IF(AND('Prioritized Approach Milestones'!C186="No",'Prioritized Approach Milestones'!F186=""),IF('Prioritized Approach Milestones'!B186=6,"ERROR 2","N/A"),"CORRECT")</f>
        <v>CORRECT</v>
      </c>
    </row>
    <row r="187" spans="1:33">
      <c r="A187" s="74">
        <f>COUNTIFS('Prioritized Approach Milestones'!B187,"1",'Prioritized Approach Milestones'!C187,"yes")</f>
        <v>0</v>
      </c>
      <c r="B187" s="79">
        <f>COUNTIFS('Prioritized Approach Milestones'!B187,"2",'Prioritized Approach Milestones'!C187,"yes")</f>
        <v>0</v>
      </c>
      <c r="C187" s="75">
        <f>COUNTIFS('Prioritized Approach Milestones'!B187,"3",'Prioritized Approach Milestones'!C187,"yes")</f>
        <v>0</v>
      </c>
      <c r="D187" s="76">
        <f>COUNTIFS('Prioritized Approach Milestones'!B187,"4",'Prioritized Approach Milestones'!C187,"yes")</f>
        <v>0</v>
      </c>
      <c r="E187" s="77">
        <f>COUNTIFS('Prioritized Approach Milestones'!B187,"5",'Prioritized Approach Milestones'!C187,"yes")</f>
        <v>0</v>
      </c>
      <c r="F187" s="78">
        <f>COUNTIFS('Prioritized Approach Milestones'!B187,"6",'Prioritized Approach Milestones'!C187,"yes")</f>
        <v>0</v>
      </c>
      <c r="G187" s="234">
        <f t="shared" si="8"/>
        <v>0</v>
      </c>
      <c r="H187" s="145">
        <f>COUNTIFS('Prioritized Approach Milestones'!B187,"1",'Prioritized Approach Milestones'!C187,"N/A")</f>
        <v>0</v>
      </c>
      <c r="I187" s="145">
        <f>COUNTIFS('Prioritized Approach Milestones'!B187,"2",'Prioritized Approach Milestones'!C187,"N/A")</f>
        <v>0</v>
      </c>
      <c r="J187" s="145">
        <f>COUNTIFS('Prioritized Approach Milestones'!B187,"3",'Prioritized Approach Milestones'!C187,"N/A")</f>
        <v>0</v>
      </c>
      <c r="K187" s="145">
        <f>COUNTIFS('Prioritized Approach Milestones'!B187,"4",'Prioritized Approach Milestones'!C187,"N/A")</f>
        <v>0</v>
      </c>
      <c r="L187" s="145">
        <f>COUNTIFS('Prioritized Approach Milestones'!B187,"5",'Prioritized Approach Milestones'!C187,"N/A")</f>
        <v>0</v>
      </c>
      <c r="M187" s="145">
        <f>COUNTIFS('Prioritized Approach Milestones'!B187,"6",'Prioritized Approach Milestones'!C187,"N/A")</f>
        <v>0</v>
      </c>
      <c r="N187">
        <f t="shared" si="7"/>
        <v>0</v>
      </c>
      <c r="O187" s="239"/>
      <c r="P187" s="65" t="str">
        <f>IF('Prioritized Approach Milestones'!$B187=1,'Prioritized Approach Milestones'!$F187,"")</f>
        <v/>
      </c>
      <c r="Q187" s="65" t="str">
        <f>IF('Prioritized Approach Milestones'!$B187=2,'Prioritized Approach Milestones'!$F187,"")</f>
        <v/>
      </c>
      <c r="R187" s="65" t="str">
        <f>IF('Prioritized Approach Milestones'!$B187=3,'Prioritized Approach Milestones'!$F187,"")</f>
        <v/>
      </c>
      <c r="S187" s="65">
        <f>IF('Prioritized Approach Milestones'!$B187=4,'Prioritized Approach Milestones'!$F187,"")</f>
        <v>0</v>
      </c>
      <c r="T187" s="65" t="str">
        <f>IF('Prioritized Approach Milestones'!$B187=5,'Prioritized Approach Milestones'!$F187,"")</f>
        <v/>
      </c>
      <c r="U187" s="66" t="str">
        <f>IF('Prioritized Approach Milestones'!$B187=6,'Prioritized Approach Milestones'!$F187,"")</f>
        <v/>
      </c>
      <c r="V187" s="67" t="str">
        <f>IF(AND('Prioritized Approach Milestones'!C187="Yes",'Prioritized Approach Milestones'!F187=""),"CORRECT",IF('Prioritized Approach Milestones'!C187="No","CORRECT",IF('Prioritized Approach Milestones'!B187=1,"ERROR 1","N/A")))</f>
        <v>N/A</v>
      </c>
      <c r="W187" s="67" t="str">
        <f>IF(AND('Prioritized Approach Milestones'!C187="Yes",'Prioritized Approach Milestones'!F187=""),"CORRECT",IF('Prioritized Approach Milestones'!C187="No","CORRECT",IF('Prioritized Approach Milestones'!B187=2,"ERROR 1","N/A")))</f>
        <v>N/A</v>
      </c>
      <c r="X187" s="67" t="str">
        <f>IF(AND('Prioritized Approach Milestones'!C187="Yes",'Prioritized Approach Milestones'!F187=""),"CORRECT",IF('Prioritized Approach Milestones'!C187="No","CORRECT",IF('Prioritized Approach Milestones'!B187=3,"ERROR 1","N/A")))</f>
        <v>N/A</v>
      </c>
      <c r="Y187" s="67" t="str">
        <f>IF(AND('Prioritized Approach Milestones'!C187="Yes",'Prioritized Approach Milestones'!F187=""),"CORRECT",IF('Prioritized Approach Milestones'!C187="No","CORRECT",IF('Prioritized Approach Milestones'!B187=4,"ERROR 1","N/A")))</f>
        <v>ERROR 1</v>
      </c>
      <c r="Z187" s="67" t="str">
        <f>IF(AND('Prioritized Approach Milestones'!C187="Yes",'Prioritized Approach Milestones'!F187=""),"CORRECT",IF('Prioritized Approach Milestones'!C187="No","CORRECT",IF('Prioritized Approach Milestones'!B187=5,"ERROR 1","N/A")))</f>
        <v>N/A</v>
      </c>
      <c r="AA187" s="67" t="str">
        <f>IF(AND('Prioritized Approach Milestones'!C187="Yes",'Prioritized Approach Milestones'!F187=""),"CORRECT",IF('Prioritized Approach Milestones'!C187="No","CORRECT",IF('Prioritized Approach Milestones'!B187=6,"ERROR 1","N/A")))</f>
        <v>N/A</v>
      </c>
      <c r="AB187" s="59" t="str">
        <f>IF(AND('Prioritized Approach Milestones'!C187="No",'Prioritized Approach Milestones'!F187=""),IF('Prioritized Approach Milestones'!B187=1,"ERROR 2","N/A"),"CORRECT")</f>
        <v>CORRECT</v>
      </c>
      <c r="AC187" s="59" t="str">
        <f>IF(AND('Prioritized Approach Milestones'!C187="No",'Prioritized Approach Milestones'!F187=""),IF('Prioritized Approach Milestones'!B187=2,"ERROR 2","N/A"),"CORRECT")</f>
        <v>CORRECT</v>
      </c>
      <c r="AD187" s="59" t="str">
        <f>IF(AND('Prioritized Approach Milestones'!C187="No",'Prioritized Approach Milestones'!F187=""),IF('Prioritized Approach Milestones'!B187=3,"ERROR 2","N/A"),"CORRECT")</f>
        <v>CORRECT</v>
      </c>
      <c r="AE187" s="59" t="str">
        <f>IF(AND('Prioritized Approach Milestones'!C187="No",'Prioritized Approach Milestones'!F187=""),IF('Prioritized Approach Milestones'!B187=4,"ERROR 2","N/A"),"CORRECT")</f>
        <v>CORRECT</v>
      </c>
      <c r="AF187" s="59" t="str">
        <f>IF(AND('Prioritized Approach Milestones'!C187="No",'Prioritized Approach Milestones'!F187=""),IF('Prioritized Approach Milestones'!B187=5,"ERROR 2","N/A"),"CORRECT")</f>
        <v>CORRECT</v>
      </c>
      <c r="AG187" s="68" t="str">
        <f>IF(AND('Prioritized Approach Milestones'!C187="No",'Prioritized Approach Milestones'!F187=""),IF('Prioritized Approach Milestones'!B187=6,"ERROR 2","N/A"),"CORRECT")</f>
        <v>CORRECT</v>
      </c>
    </row>
    <row r="188" spans="1:33">
      <c r="A188" s="74">
        <f>COUNTIFS('Prioritized Approach Milestones'!B188,"1",'Prioritized Approach Milestones'!C188,"yes")</f>
        <v>0</v>
      </c>
      <c r="B188" s="79">
        <f>COUNTIFS('Prioritized Approach Milestones'!B188,"2",'Prioritized Approach Milestones'!C188,"yes")</f>
        <v>0</v>
      </c>
      <c r="C188" s="75">
        <f>COUNTIFS('Prioritized Approach Milestones'!B188,"3",'Prioritized Approach Milestones'!C188,"yes")</f>
        <v>0</v>
      </c>
      <c r="D188" s="76">
        <f>COUNTIFS('Prioritized Approach Milestones'!B188,"4",'Prioritized Approach Milestones'!C188,"yes")</f>
        <v>0</v>
      </c>
      <c r="E188" s="77">
        <f>COUNTIFS('Prioritized Approach Milestones'!B188,"5",'Prioritized Approach Milestones'!C188,"yes")</f>
        <v>0</v>
      </c>
      <c r="F188" s="78">
        <f>COUNTIFS('Prioritized Approach Milestones'!B188,"6",'Prioritized Approach Milestones'!C188,"yes")</f>
        <v>0</v>
      </c>
      <c r="G188" s="234">
        <f t="shared" si="8"/>
        <v>0</v>
      </c>
      <c r="H188" s="145">
        <f>COUNTIFS('Prioritized Approach Milestones'!B188,"1",'Prioritized Approach Milestones'!C188,"N/A")</f>
        <v>0</v>
      </c>
      <c r="I188" s="145">
        <f>COUNTIFS('Prioritized Approach Milestones'!B188,"2",'Prioritized Approach Milestones'!C188,"N/A")</f>
        <v>0</v>
      </c>
      <c r="J188" s="145">
        <f>COUNTIFS('Prioritized Approach Milestones'!B188,"3",'Prioritized Approach Milestones'!C188,"N/A")</f>
        <v>0</v>
      </c>
      <c r="K188" s="145">
        <f>COUNTIFS('Prioritized Approach Milestones'!B188,"4",'Prioritized Approach Milestones'!C188,"N/A")</f>
        <v>0</v>
      </c>
      <c r="L188" s="145">
        <f>COUNTIFS('Prioritized Approach Milestones'!B188,"5",'Prioritized Approach Milestones'!C188,"N/A")</f>
        <v>0</v>
      </c>
      <c r="M188" s="145">
        <f>COUNTIFS('Prioritized Approach Milestones'!B188,"6",'Prioritized Approach Milestones'!C188,"N/A")</f>
        <v>0</v>
      </c>
      <c r="N188">
        <f t="shared" si="7"/>
        <v>0</v>
      </c>
      <c r="O188" s="239"/>
      <c r="P188" s="65" t="str">
        <f>IF('Prioritized Approach Milestones'!$B188=1,'Prioritized Approach Milestones'!$F188,"")</f>
        <v/>
      </c>
      <c r="Q188" s="65" t="str">
        <f>IF('Prioritized Approach Milestones'!$B188=2,'Prioritized Approach Milestones'!$F188,"")</f>
        <v/>
      </c>
      <c r="R188" s="65" t="str">
        <f>IF('Prioritized Approach Milestones'!$B188=3,'Prioritized Approach Milestones'!$F188,"")</f>
        <v/>
      </c>
      <c r="S188" s="65">
        <f>IF('Prioritized Approach Milestones'!$B188=4,'Prioritized Approach Milestones'!$F188,"")</f>
        <v>0</v>
      </c>
      <c r="T188" s="65" t="str">
        <f>IF('Prioritized Approach Milestones'!$B188=5,'Prioritized Approach Milestones'!$F188,"")</f>
        <v/>
      </c>
      <c r="U188" s="66" t="str">
        <f>IF('Prioritized Approach Milestones'!$B188=6,'Prioritized Approach Milestones'!$F188,"")</f>
        <v/>
      </c>
      <c r="V188" s="67" t="str">
        <f>IF(AND('Prioritized Approach Milestones'!C188="Yes",'Prioritized Approach Milestones'!F188=""),"CORRECT",IF('Prioritized Approach Milestones'!C188="No","CORRECT",IF('Prioritized Approach Milestones'!B188=1,"ERROR 1","N/A")))</f>
        <v>N/A</v>
      </c>
      <c r="W188" s="67" t="str">
        <f>IF(AND('Prioritized Approach Milestones'!C188="Yes",'Prioritized Approach Milestones'!F188=""),"CORRECT",IF('Prioritized Approach Milestones'!C188="No","CORRECT",IF('Prioritized Approach Milestones'!B188=2,"ERROR 1","N/A")))</f>
        <v>N/A</v>
      </c>
      <c r="X188" s="67" t="str">
        <f>IF(AND('Prioritized Approach Milestones'!C188="Yes",'Prioritized Approach Milestones'!F188=""),"CORRECT",IF('Prioritized Approach Milestones'!C188="No","CORRECT",IF('Prioritized Approach Milestones'!B188=3,"ERROR 1","N/A")))</f>
        <v>N/A</v>
      </c>
      <c r="Y188" s="67" t="str">
        <f>IF(AND('Prioritized Approach Milestones'!C188="Yes",'Prioritized Approach Milestones'!F188=""),"CORRECT",IF('Prioritized Approach Milestones'!C188="No","CORRECT",IF('Prioritized Approach Milestones'!B188=4,"ERROR 1","N/A")))</f>
        <v>ERROR 1</v>
      </c>
      <c r="Z188" s="67" t="str">
        <f>IF(AND('Prioritized Approach Milestones'!C188="Yes",'Prioritized Approach Milestones'!F188=""),"CORRECT",IF('Prioritized Approach Milestones'!C188="No","CORRECT",IF('Prioritized Approach Milestones'!B188=5,"ERROR 1","N/A")))</f>
        <v>N/A</v>
      </c>
      <c r="AA188" s="67" t="str">
        <f>IF(AND('Prioritized Approach Milestones'!C188="Yes",'Prioritized Approach Milestones'!F188=""),"CORRECT",IF('Prioritized Approach Milestones'!C188="No","CORRECT",IF('Prioritized Approach Milestones'!B188=6,"ERROR 1","N/A")))</f>
        <v>N/A</v>
      </c>
      <c r="AB188" s="59" t="str">
        <f>IF(AND('Prioritized Approach Milestones'!C188="No",'Prioritized Approach Milestones'!F188=""),IF('Prioritized Approach Milestones'!B188=1,"ERROR 2","N/A"),"CORRECT")</f>
        <v>CORRECT</v>
      </c>
      <c r="AC188" s="59" t="str">
        <f>IF(AND('Prioritized Approach Milestones'!C188="No",'Prioritized Approach Milestones'!F188=""),IF('Prioritized Approach Milestones'!B188=2,"ERROR 2","N/A"),"CORRECT")</f>
        <v>CORRECT</v>
      </c>
      <c r="AD188" s="59" t="str">
        <f>IF(AND('Prioritized Approach Milestones'!C188="No",'Prioritized Approach Milestones'!F188=""),IF('Prioritized Approach Milestones'!B188=3,"ERROR 2","N/A"),"CORRECT")</f>
        <v>CORRECT</v>
      </c>
      <c r="AE188" s="59" t="str">
        <f>IF(AND('Prioritized Approach Milestones'!C188="No",'Prioritized Approach Milestones'!F188=""),IF('Prioritized Approach Milestones'!B188=4,"ERROR 2","N/A"),"CORRECT")</f>
        <v>CORRECT</v>
      </c>
      <c r="AF188" s="59" t="str">
        <f>IF(AND('Prioritized Approach Milestones'!C188="No",'Prioritized Approach Milestones'!F188=""),IF('Prioritized Approach Milestones'!B188=5,"ERROR 2","N/A"),"CORRECT")</f>
        <v>CORRECT</v>
      </c>
      <c r="AG188" s="68" t="str">
        <f>IF(AND('Prioritized Approach Milestones'!C188="No",'Prioritized Approach Milestones'!F188=""),IF('Prioritized Approach Milestones'!B188=6,"ERROR 2","N/A"),"CORRECT")</f>
        <v>CORRECT</v>
      </c>
    </row>
    <row r="189" spans="1:33">
      <c r="A189" s="74">
        <f>COUNTIFS('Prioritized Approach Milestones'!B189,"1",'Prioritized Approach Milestones'!C189,"yes")</f>
        <v>0</v>
      </c>
      <c r="B189" s="79">
        <f>COUNTIFS('Prioritized Approach Milestones'!B189,"2",'Prioritized Approach Milestones'!C189,"yes")</f>
        <v>0</v>
      </c>
      <c r="C189" s="75">
        <f>COUNTIFS('Prioritized Approach Milestones'!B189,"3",'Prioritized Approach Milestones'!C189,"yes")</f>
        <v>0</v>
      </c>
      <c r="D189" s="76">
        <f>COUNTIFS('Prioritized Approach Milestones'!B189,"4",'Prioritized Approach Milestones'!C189,"yes")</f>
        <v>0</v>
      </c>
      <c r="E189" s="77">
        <f>COUNTIFS('Prioritized Approach Milestones'!B189,"5",'Prioritized Approach Milestones'!C189,"yes")</f>
        <v>0</v>
      </c>
      <c r="F189" s="78">
        <f>COUNTIFS('Prioritized Approach Milestones'!B189,"6",'Prioritized Approach Milestones'!C189,"yes")</f>
        <v>0</v>
      </c>
      <c r="G189" s="234">
        <f t="shared" si="8"/>
        <v>0</v>
      </c>
      <c r="H189" s="145">
        <f>COUNTIFS('Prioritized Approach Milestones'!B189,"1",'Prioritized Approach Milestones'!C189,"N/A")</f>
        <v>0</v>
      </c>
      <c r="I189" s="145">
        <f>COUNTIFS('Prioritized Approach Milestones'!B189,"2",'Prioritized Approach Milestones'!C189,"N/A")</f>
        <v>0</v>
      </c>
      <c r="J189" s="145">
        <f>COUNTIFS('Prioritized Approach Milestones'!B189,"3",'Prioritized Approach Milestones'!C189,"N/A")</f>
        <v>0</v>
      </c>
      <c r="K189" s="145">
        <f>COUNTIFS('Prioritized Approach Milestones'!B189,"4",'Prioritized Approach Milestones'!C189,"N/A")</f>
        <v>0</v>
      </c>
      <c r="L189" s="145">
        <f>COUNTIFS('Prioritized Approach Milestones'!B189,"5",'Prioritized Approach Milestones'!C189,"N/A")</f>
        <v>0</v>
      </c>
      <c r="M189" s="145">
        <f>COUNTIFS('Prioritized Approach Milestones'!B189,"6",'Prioritized Approach Milestones'!C189,"N/A")</f>
        <v>0</v>
      </c>
      <c r="N189">
        <f t="shared" si="7"/>
        <v>0</v>
      </c>
      <c r="O189" s="238"/>
      <c r="P189" s="65" t="str">
        <f>IF('Prioritized Approach Milestones'!$B189=1,'Prioritized Approach Milestones'!$F189,"")</f>
        <v/>
      </c>
      <c r="Q189" s="65" t="str">
        <f>IF('Prioritized Approach Milestones'!$B189=2,'Prioritized Approach Milestones'!$F189,"")</f>
        <v/>
      </c>
      <c r="R189" s="65" t="str">
        <f>IF('Prioritized Approach Milestones'!$B189=3,'Prioritized Approach Milestones'!$F189,"")</f>
        <v/>
      </c>
      <c r="S189" s="65">
        <f>IF('Prioritized Approach Milestones'!$B189=4,'Prioritized Approach Milestones'!$F189,"")</f>
        <v>0</v>
      </c>
      <c r="T189" s="65" t="str">
        <f>IF('Prioritized Approach Milestones'!$B189=5,'Prioritized Approach Milestones'!$F189,"")</f>
        <v/>
      </c>
      <c r="U189" s="66" t="str">
        <f>IF('Prioritized Approach Milestones'!$B189=6,'Prioritized Approach Milestones'!$F189,"")</f>
        <v/>
      </c>
      <c r="V189" s="67" t="str">
        <f>IF(AND('Prioritized Approach Milestones'!C189="Yes",'Prioritized Approach Milestones'!F189=""),"CORRECT",IF('Prioritized Approach Milestones'!C189="No","CORRECT",IF('Prioritized Approach Milestones'!B189=1,"ERROR 1","N/A")))</f>
        <v>N/A</v>
      </c>
      <c r="W189" s="67" t="str">
        <f>IF(AND('Prioritized Approach Milestones'!C189="Yes",'Prioritized Approach Milestones'!F189=""),"CORRECT",IF('Prioritized Approach Milestones'!C189="No","CORRECT",IF('Prioritized Approach Milestones'!B189=2,"ERROR 1","N/A")))</f>
        <v>N/A</v>
      </c>
      <c r="X189" s="67" t="str">
        <f>IF(AND('Prioritized Approach Milestones'!C189="Yes",'Prioritized Approach Milestones'!F189=""),"CORRECT",IF('Prioritized Approach Milestones'!C189="No","CORRECT",IF('Prioritized Approach Milestones'!B189=3,"ERROR 1","N/A")))</f>
        <v>N/A</v>
      </c>
      <c r="Y189" s="67" t="str">
        <f>IF(AND('Prioritized Approach Milestones'!C189="Yes",'Prioritized Approach Milestones'!F189=""),"CORRECT",IF('Prioritized Approach Milestones'!C189="No","CORRECT",IF('Prioritized Approach Milestones'!B189=4,"ERROR 1","N/A")))</f>
        <v>ERROR 1</v>
      </c>
      <c r="Z189" s="67" t="str">
        <f>IF(AND('Prioritized Approach Milestones'!C189="Yes",'Prioritized Approach Milestones'!F189=""),"CORRECT",IF('Prioritized Approach Milestones'!C189="No","CORRECT",IF('Prioritized Approach Milestones'!B189=5,"ERROR 1","N/A")))</f>
        <v>N/A</v>
      </c>
      <c r="AA189" s="67" t="str">
        <f>IF(AND('Prioritized Approach Milestones'!C189="Yes",'Prioritized Approach Milestones'!F189=""),"CORRECT",IF('Prioritized Approach Milestones'!C189="No","CORRECT",IF('Prioritized Approach Milestones'!B189=6,"ERROR 1","N/A")))</f>
        <v>N/A</v>
      </c>
      <c r="AB189" s="59" t="str">
        <f>IF(AND('Prioritized Approach Milestones'!C189="No",'Prioritized Approach Milestones'!F189=""),IF('Prioritized Approach Milestones'!B189=1,"ERROR 2","N/A"),"CORRECT")</f>
        <v>CORRECT</v>
      </c>
      <c r="AC189" s="59" t="str">
        <f>IF(AND('Prioritized Approach Milestones'!C189="No",'Prioritized Approach Milestones'!F189=""),IF('Prioritized Approach Milestones'!B189=2,"ERROR 2","N/A"),"CORRECT")</f>
        <v>CORRECT</v>
      </c>
      <c r="AD189" s="59" t="str">
        <f>IF(AND('Prioritized Approach Milestones'!C189="No",'Prioritized Approach Milestones'!F189=""),IF('Prioritized Approach Milestones'!B189=3,"ERROR 2","N/A"),"CORRECT")</f>
        <v>CORRECT</v>
      </c>
      <c r="AE189" s="59" t="str">
        <f>IF(AND('Prioritized Approach Milestones'!C189="No",'Prioritized Approach Milestones'!F189=""),IF('Prioritized Approach Milestones'!B189=4,"ERROR 2","N/A"),"CORRECT")</f>
        <v>CORRECT</v>
      </c>
      <c r="AF189" s="59" t="str">
        <f>IF(AND('Prioritized Approach Milestones'!C189="No",'Prioritized Approach Milestones'!F189=""),IF('Prioritized Approach Milestones'!B189=5,"ERROR 2","N/A"),"CORRECT")</f>
        <v>CORRECT</v>
      </c>
      <c r="AG189" s="68" t="str">
        <f>IF(AND('Prioritized Approach Milestones'!C189="No",'Prioritized Approach Milestones'!F189=""),IF('Prioritized Approach Milestones'!B189=6,"ERROR 2","N/A"),"CORRECT")</f>
        <v>CORRECT</v>
      </c>
    </row>
    <row r="190" spans="1:33">
      <c r="A190" s="74">
        <f>COUNTIFS('Prioritized Approach Milestones'!B190,"1",'Prioritized Approach Milestones'!C190,"yes")</f>
        <v>0</v>
      </c>
      <c r="B190" s="79">
        <f>COUNTIFS('Prioritized Approach Milestones'!B190,"2",'Prioritized Approach Milestones'!C190,"yes")</f>
        <v>0</v>
      </c>
      <c r="C190" s="75">
        <f>COUNTIFS('Prioritized Approach Milestones'!B190,"3",'Prioritized Approach Milestones'!C190,"yes")</f>
        <v>0</v>
      </c>
      <c r="D190" s="76">
        <f>COUNTIFS('Prioritized Approach Milestones'!B190,"4",'Prioritized Approach Milestones'!C190,"yes")</f>
        <v>0</v>
      </c>
      <c r="E190" s="77">
        <f>COUNTIFS('Prioritized Approach Milestones'!B190,"5",'Prioritized Approach Milestones'!C190,"yes")</f>
        <v>0</v>
      </c>
      <c r="F190" s="78">
        <f>COUNTIFS('Prioritized Approach Milestones'!B190,"6",'Prioritized Approach Milestones'!C190,"yes")</f>
        <v>0</v>
      </c>
      <c r="G190" s="234">
        <f t="shared" si="8"/>
        <v>0</v>
      </c>
      <c r="H190" s="145">
        <f>COUNTIFS('Prioritized Approach Milestones'!B190,"1",'Prioritized Approach Milestones'!C190,"N/A")</f>
        <v>0</v>
      </c>
      <c r="I190" s="145">
        <f>COUNTIFS('Prioritized Approach Milestones'!B190,"2",'Prioritized Approach Milestones'!C190,"N/A")</f>
        <v>0</v>
      </c>
      <c r="J190" s="145">
        <f>COUNTIFS('Prioritized Approach Milestones'!B190,"3",'Prioritized Approach Milestones'!C190,"N/A")</f>
        <v>0</v>
      </c>
      <c r="K190" s="145">
        <f>COUNTIFS('Prioritized Approach Milestones'!B190,"4",'Prioritized Approach Milestones'!C190,"N/A")</f>
        <v>0</v>
      </c>
      <c r="L190" s="145">
        <f>COUNTIFS('Prioritized Approach Milestones'!B190,"5",'Prioritized Approach Milestones'!C190,"N/A")</f>
        <v>0</v>
      </c>
      <c r="M190" s="145">
        <f>COUNTIFS('Prioritized Approach Milestones'!B190,"6",'Prioritized Approach Milestones'!C190,"N/A")</f>
        <v>0</v>
      </c>
      <c r="N190">
        <f t="shared" si="7"/>
        <v>0</v>
      </c>
      <c r="O190" s="238"/>
      <c r="P190" s="65" t="str">
        <f>IF('Prioritized Approach Milestones'!$B190=1,'Prioritized Approach Milestones'!$F190,"")</f>
        <v/>
      </c>
      <c r="Q190" s="65" t="str">
        <f>IF('Prioritized Approach Milestones'!$B190=2,'Prioritized Approach Milestones'!$F190,"")</f>
        <v/>
      </c>
      <c r="R190" s="65" t="str">
        <f>IF('Prioritized Approach Milestones'!$B190=3,'Prioritized Approach Milestones'!$F190,"")</f>
        <v/>
      </c>
      <c r="S190" s="65">
        <f>IF('Prioritized Approach Milestones'!$B190=4,'Prioritized Approach Milestones'!$F190,"")</f>
        <v>0</v>
      </c>
      <c r="T190" s="65" t="str">
        <f>IF('Prioritized Approach Milestones'!$B190=5,'Prioritized Approach Milestones'!$F190,"")</f>
        <v/>
      </c>
      <c r="U190" s="66" t="str">
        <f>IF('Prioritized Approach Milestones'!$B190=6,'Prioritized Approach Milestones'!$F190,"")</f>
        <v/>
      </c>
      <c r="V190" s="67" t="str">
        <f>IF(AND('Prioritized Approach Milestones'!C190="Yes",'Prioritized Approach Milestones'!F190=""),"CORRECT",IF('Prioritized Approach Milestones'!C190="No","CORRECT",IF('Prioritized Approach Milestones'!B190=1,"ERROR 1","N/A")))</f>
        <v>N/A</v>
      </c>
      <c r="W190" s="67" t="str">
        <f>IF(AND('Prioritized Approach Milestones'!C190="Yes",'Prioritized Approach Milestones'!F190=""),"CORRECT",IF('Prioritized Approach Milestones'!C190="No","CORRECT",IF('Prioritized Approach Milestones'!B190=2,"ERROR 1","N/A")))</f>
        <v>N/A</v>
      </c>
      <c r="X190" s="67" t="str">
        <f>IF(AND('Prioritized Approach Milestones'!C190="Yes",'Prioritized Approach Milestones'!F190=""),"CORRECT",IF('Prioritized Approach Milestones'!C190="No","CORRECT",IF('Prioritized Approach Milestones'!B190=3,"ERROR 1","N/A")))</f>
        <v>N/A</v>
      </c>
      <c r="Y190" s="67" t="str">
        <f>IF(AND('Prioritized Approach Milestones'!C190="Yes",'Prioritized Approach Milestones'!F190=""),"CORRECT",IF('Prioritized Approach Milestones'!C190="No","CORRECT",IF('Prioritized Approach Milestones'!B190=4,"ERROR 1","N/A")))</f>
        <v>ERROR 1</v>
      </c>
      <c r="Z190" s="67" t="str">
        <f>IF(AND('Prioritized Approach Milestones'!C190="Yes",'Prioritized Approach Milestones'!F190=""),"CORRECT",IF('Prioritized Approach Milestones'!C190="No","CORRECT",IF('Prioritized Approach Milestones'!B190=5,"ERROR 1","N/A")))</f>
        <v>N/A</v>
      </c>
      <c r="AA190" s="67" t="str">
        <f>IF(AND('Prioritized Approach Milestones'!C190="Yes",'Prioritized Approach Milestones'!F190=""),"CORRECT",IF('Prioritized Approach Milestones'!C190="No","CORRECT",IF('Prioritized Approach Milestones'!B190=6,"ERROR 1","N/A")))</f>
        <v>N/A</v>
      </c>
      <c r="AB190" s="59" t="str">
        <f>IF(AND('Prioritized Approach Milestones'!C190="No",'Prioritized Approach Milestones'!F190=""),IF('Prioritized Approach Milestones'!B190=1,"ERROR 2","N/A"),"CORRECT")</f>
        <v>CORRECT</v>
      </c>
      <c r="AC190" s="59" t="str">
        <f>IF(AND('Prioritized Approach Milestones'!C190="No",'Prioritized Approach Milestones'!F190=""),IF('Prioritized Approach Milestones'!B190=2,"ERROR 2","N/A"),"CORRECT")</f>
        <v>CORRECT</v>
      </c>
      <c r="AD190" s="59" t="str">
        <f>IF(AND('Prioritized Approach Milestones'!C190="No",'Prioritized Approach Milestones'!F190=""),IF('Prioritized Approach Milestones'!B190=3,"ERROR 2","N/A"),"CORRECT")</f>
        <v>CORRECT</v>
      </c>
      <c r="AE190" s="59" t="str">
        <f>IF(AND('Prioritized Approach Milestones'!C190="No",'Prioritized Approach Milestones'!F190=""),IF('Prioritized Approach Milestones'!B190=4,"ERROR 2","N/A"),"CORRECT")</f>
        <v>CORRECT</v>
      </c>
      <c r="AF190" s="59" t="str">
        <f>IF(AND('Prioritized Approach Milestones'!C190="No",'Prioritized Approach Milestones'!F190=""),IF('Prioritized Approach Milestones'!B190=5,"ERROR 2","N/A"),"CORRECT")</f>
        <v>CORRECT</v>
      </c>
      <c r="AG190" s="68" t="str">
        <f>IF(AND('Prioritized Approach Milestones'!C190="No",'Prioritized Approach Milestones'!F190=""),IF('Prioritized Approach Milestones'!B190=6,"ERROR 2","N/A"),"CORRECT")</f>
        <v>CORRECT</v>
      </c>
    </row>
    <row r="191" spans="1:33">
      <c r="A191" s="74">
        <f>COUNTIFS('Prioritized Approach Milestones'!B191,"1",'Prioritized Approach Milestones'!C191,"yes")</f>
        <v>0</v>
      </c>
      <c r="B191" s="79">
        <f>COUNTIFS('Prioritized Approach Milestones'!B191,"2",'Prioritized Approach Milestones'!C191,"yes")</f>
        <v>0</v>
      </c>
      <c r="C191" s="75">
        <f>COUNTIFS('Prioritized Approach Milestones'!B191,"3",'Prioritized Approach Milestones'!C191,"yes")</f>
        <v>0</v>
      </c>
      <c r="D191" s="76">
        <f>COUNTIFS('Prioritized Approach Milestones'!B191,"4",'Prioritized Approach Milestones'!C191,"yes")</f>
        <v>0</v>
      </c>
      <c r="E191" s="77">
        <f>COUNTIFS('Prioritized Approach Milestones'!B191,"5",'Prioritized Approach Milestones'!C191,"yes")</f>
        <v>0</v>
      </c>
      <c r="F191" s="78">
        <f>COUNTIFS('Prioritized Approach Milestones'!B191,"6",'Prioritized Approach Milestones'!C191,"yes")</f>
        <v>0</v>
      </c>
      <c r="G191" s="234">
        <f t="shared" si="8"/>
        <v>0</v>
      </c>
      <c r="H191" s="145">
        <f>COUNTIFS('Prioritized Approach Milestones'!B191,"1",'Prioritized Approach Milestones'!C191,"N/A")</f>
        <v>0</v>
      </c>
      <c r="I191" s="145">
        <f>COUNTIFS('Prioritized Approach Milestones'!B191,"2",'Prioritized Approach Milestones'!C191,"N/A")</f>
        <v>0</v>
      </c>
      <c r="J191" s="145">
        <f>COUNTIFS('Prioritized Approach Milestones'!B191,"3",'Prioritized Approach Milestones'!C191,"N/A")</f>
        <v>0</v>
      </c>
      <c r="K191" s="145">
        <f>COUNTIFS('Prioritized Approach Milestones'!B191,"4",'Prioritized Approach Milestones'!C191,"N/A")</f>
        <v>0</v>
      </c>
      <c r="L191" s="145">
        <f>COUNTIFS('Prioritized Approach Milestones'!B191,"5",'Prioritized Approach Milestones'!C191,"N/A")</f>
        <v>0</v>
      </c>
      <c r="M191" s="145">
        <f>COUNTIFS('Prioritized Approach Milestones'!B191,"6",'Prioritized Approach Milestones'!C191,"N/A")</f>
        <v>0</v>
      </c>
      <c r="N191">
        <f t="shared" si="7"/>
        <v>0</v>
      </c>
      <c r="O191" s="238"/>
      <c r="P191" s="65" t="str">
        <f>IF('Prioritized Approach Milestones'!$B191=1,'Prioritized Approach Milestones'!$F191,"")</f>
        <v/>
      </c>
      <c r="Q191" s="65" t="str">
        <f>IF('Prioritized Approach Milestones'!$B191=2,'Prioritized Approach Milestones'!$F191,"")</f>
        <v/>
      </c>
      <c r="R191" s="65" t="str">
        <f>IF('Prioritized Approach Milestones'!$B191=3,'Prioritized Approach Milestones'!$F191,"")</f>
        <v/>
      </c>
      <c r="S191" s="65">
        <f>IF('Prioritized Approach Milestones'!$B191=4,'Prioritized Approach Milestones'!$F191,"")</f>
        <v>0</v>
      </c>
      <c r="T191" s="65" t="str">
        <f>IF('Prioritized Approach Milestones'!$B191=5,'Prioritized Approach Milestones'!$F191,"")</f>
        <v/>
      </c>
      <c r="U191" s="66" t="str">
        <f>IF('Prioritized Approach Milestones'!$B191=6,'Prioritized Approach Milestones'!$F191,"")</f>
        <v/>
      </c>
      <c r="V191" s="67" t="str">
        <f>IF(AND('Prioritized Approach Milestones'!C191="Yes",'Prioritized Approach Milestones'!F191=""),"CORRECT",IF('Prioritized Approach Milestones'!C191="No","CORRECT",IF('Prioritized Approach Milestones'!B191=1,"ERROR 1","N/A")))</f>
        <v>N/A</v>
      </c>
      <c r="W191" s="67" t="str">
        <f>IF(AND('Prioritized Approach Milestones'!C191="Yes",'Prioritized Approach Milestones'!F191=""),"CORRECT",IF('Prioritized Approach Milestones'!C191="No","CORRECT",IF('Prioritized Approach Milestones'!B191=2,"ERROR 1","N/A")))</f>
        <v>N/A</v>
      </c>
      <c r="X191" s="67" t="str">
        <f>IF(AND('Prioritized Approach Milestones'!C191="Yes",'Prioritized Approach Milestones'!F191=""),"CORRECT",IF('Prioritized Approach Milestones'!C191="No","CORRECT",IF('Prioritized Approach Milestones'!B191=3,"ERROR 1","N/A")))</f>
        <v>N/A</v>
      </c>
      <c r="Y191" s="67" t="str">
        <f>IF(AND('Prioritized Approach Milestones'!C191="Yes",'Prioritized Approach Milestones'!F191=""),"CORRECT",IF('Prioritized Approach Milestones'!C191="No","CORRECT",IF('Prioritized Approach Milestones'!B191=4,"ERROR 1","N/A")))</f>
        <v>ERROR 1</v>
      </c>
      <c r="Z191" s="67" t="str">
        <f>IF(AND('Prioritized Approach Milestones'!C191="Yes",'Prioritized Approach Milestones'!F191=""),"CORRECT",IF('Prioritized Approach Milestones'!C191="No","CORRECT",IF('Prioritized Approach Milestones'!B191=5,"ERROR 1","N/A")))</f>
        <v>N/A</v>
      </c>
      <c r="AA191" s="67" t="str">
        <f>IF(AND('Prioritized Approach Milestones'!C191="Yes",'Prioritized Approach Milestones'!F191=""),"CORRECT",IF('Prioritized Approach Milestones'!C191="No","CORRECT",IF('Prioritized Approach Milestones'!B191=6,"ERROR 1","N/A")))</f>
        <v>N/A</v>
      </c>
      <c r="AB191" s="59" t="str">
        <f>IF(AND('Prioritized Approach Milestones'!C191="No",'Prioritized Approach Milestones'!F191=""),IF('Prioritized Approach Milestones'!B191=1,"ERROR 2","N/A"),"CORRECT")</f>
        <v>CORRECT</v>
      </c>
      <c r="AC191" s="59" t="str">
        <f>IF(AND('Prioritized Approach Milestones'!C191="No",'Prioritized Approach Milestones'!F191=""),IF('Prioritized Approach Milestones'!B191=2,"ERROR 2","N/A"),"CORRECT")</f>
        <v>CORRECT</v>
      </c>
      <c r="AD191" s="59" t="str">
        <f>IF(AND('Prioritized Approach Milestones'!C191="No",'Prioritized Approach Milestones'!F191=""),IF('Prioritized Approach Milestones'!B191=3,"ERROR 2","N/A"),"CORRECT")</f>
        <v>CORRECT</v>
      </c>
      <c r="AE191" s="59" t="str">
        <f>IF(AND('Prioritized Approach Milestones'!C191="No",'Prioritized Approach Milestones'!F191=""),IF('Prioritized Approach Milestones'!B191=4,"ERROR 2","N/A"),"CORRECT")</f>
        <v>CORRECT</v>
      </c>
      <c r="AF191" s="59" t="str">
        <f>IF(AND('Prioritized Approach Milestones'!C191="No",'Prioritized Approach Milestones'!F191=""),IF('Prioritized Approach Milestones'!B191=5,"ERROR 2","N/A"),"CORRECT")</f>
        <v>CORRECT</v>
      </c>
      <c r="AG191" s="68" t="str">
        <f>IF(AND('Prioritized Approach Milestones'!C191="No",'Prioritized Approach Milestones'!F191=""),IF('Prioritized Approach Milestones'!B191=6,"ERROR 2","N/A"),"CORRECT")</f>
        <v>CORRECT</v>
      </c>
    </row>
    <row r="192" spans="1:33">
      <c r="A192" s="74">
        <f>COUNTIFS('Prioritized Approach Milestones'!B192,"1",'Prioritized Approach Milestones'!C192,"yes")</f>
        <v>0</v>
      </c>
      <c r="B192" s="79">
        <f>COUNTIFS('Prioritized Approach Milestones'!B192,"2",'Prioritized Approach Milestones'!C192,"yes")</f>
        <v>0</v>
      </c>
      <c r="C192" s="75">
        <f>COUNTIFS('Prioritized Approach Milestones'!B192,"3",'Prioritized Approach Milestones'!C192,"yes")</f>
        <v>0</v>
      </c>
      <c r="D192" s="76">
        <f>COUNTIFS('Prioritized Approach Milestones'!B192,"4",'Prioritized Approach Milestones'!C192,"yes")</f>
        <v>0</v>
      </c>
      <c r="E192" s="77">
        <f>COUNTIFS('Prioritized Approach Milestones'!B192,"5",'Prioritized Approach Milestones'!C192,"yes")</f>
        <v>0</v>
      </c>
      <c r="F192" s="78">
        <f>COUNTIFS('Prioritized Approach Milestones'!B192,"6",'Prioritized Approach Milestones'!C192,"yes")</f>
        <v>0</v>
      </c>
      <c r="G192" s="234">
        <f t="shared" si="8"/>
        <v>0</v>
      </c>
      <c r="H192" s="145">
        <f>COUNTIFS('Prioritized Approach Milestones'!B192,"1",'Prioritized Approach Milestones'!C192,"N/A")</f>
        <v>0</v>
      </c>
      <c r="I192" s="145">
        <f>COUNTIFS('Prioritized Approach Milestones'!B192,"2",'Prioritized Approach Milestones'!C192,"N/A")</f>
        <v>0</v>
      </c>
      <c r="J192" s="145">
        <f>COUNTIFS('Prioritized Approach Milestones'!B192,"3",'Prioritized Approach Milestones'!C192,"N/A")</f>
        <v>0</v>
      </c>
      <c r="K192" s="145">
        <f>COUNTIFS('Prioritized Approach Milestones'!B192,"4",'Prioritized Approach Milestones'!C192,"N/A")</f>
        <v>0</v>
      </c>
      <c r="L192" s="145">
        <f>COUNTIFS('Prioritized Approach Milestones'!B192,"5",'Prioritized Approach Milestones'!C192,"N/A")</f>
        <v>0</v>
      </c>
      <c r="M192" s="145">
        <f>COUNTIFS('Prioritized Approach Milestones'!B192,"6",'Prioritized Approach Milestones'!C192,"N/A")</f>
        <v>0</v>
      </c>
      <c r="N192">
        <f t="shared" si="7"/>
        <v>0</v>
      </c>
      <c r="O192" s="238"/>
      <c r="P192" s="65" t="str">
        <f>IF('Prioritized Approach Milestones'!$B192=1,'Prioritized Approach Milestones'!$F192,"")</f>
        <v/>
      </c>
      <c r="Q192" s="65" t="str">
        <f>IF('Prioritized Approach Milestones'!$B192=2,'Prioritized Approach Milestones'!$F192,"")</f>
        <v/>
      </c>
      <c r="R192" s="65" t="str">
        <f>IF('Prioritized Approach Milestones'!$B192=3,'Prioritized Approach Milestones'!$F192,"")</f>
        <v/>
      </c>
      <c r="S192" s="65">
        <f>IF('Prioritized Approach Milestones'!$B192=4,'Prioritized Approach Milestones'!$F192,"")</f>
        <v>0</v>
      </c>
      <c r="T192" s="65" t="str">
        <f>IF('Prioritized Approach Milestones'!$B192=5,'Prioritized Approach Milestones'!$F192,"")</f>
        <v/>
      </c>
      <c r="U192" s="66" t="str">
        <f>IF('Prioritized Approach Milestones'!$B192=6,'Prioritized Approach Milestones'!$F192,"")</f>
        <v/>
      </c>
      <c r="V192" s="67" t="str">
        <f>IF(AND('Prioritized Approach Milestones'!C192="Yes",'Prioritized Approach Milestones'!F192=""),"CORRECT",IF('Prioritized Approach Milestones'!C192="No","CORRECT",IF('Prioritized Approach Milestones'!B192=1,"ERROR 1","N/A")))</f>
        <v>N/A</v>
      </c>
      <c r="W192" s="67" t="str">
        <f>IF(AND('Prioritized Approach Milestones'!C192="Yes",'Prioritized Approach Milestones'!F192=""),"CORRECT",IF('Prioritized Approach Milestones'!C192="No","CORRECT",IF('Prioritized Approach Milestones'!B192=2,"ERROR 1","N/A")))</f>
        <v>N/A</v>
      </c>
      <c r="X192" s="67" t="str">
        <f>IF(AND('Prioritized Approach Milestones'!C192="Yes",'Prioritized Approach Milestones'!F192=""),"CORRECT",IF('Prioritized Approach Milestones'!C192="No","CORRECT",IF('Prioritized Approach Milestones'!B192=3,"ERROR 1","N/A")))</f>
        <v>N/A</v>
      </c>
      <c r="Y192" s="67" t="str">
        <f>IF(AND('Prioritized Approach Milestones'!C192="Yes",'Prioritized Approach Milestones'!F192=""),"CORRECT",IF('Prioritized Approach Milestones'!C192="No","CORRECT",IF('Prioritized Approach Milestones'!B192=4,"ERROR 1","N/A")))</f>
        <v>ERROR 1</v>
      </c>
      <c r="Z192" s="67" t="str">
        <f>IF(AND('Prioritized Approach Milestones'!C192="Yes",'Prioritized Approach Milestones'!F192=""),"CORRECT",IF('Prioritized Approach Milestones'!C192="No","CORRECT",IF('Prioritized Approach Milestones'!B192=5,"ERROR 1","N/A")))</f>
        <v>N/A</v>
      </c>
      <c r="AA192" s="67" t="str">
        <f>IF(AND('Prioritized Approach Milestones'!C192="Yes",'Prioritized Approach Milestones'!F192=""),"CORRECT",IF('Prioritized Approach Milestones'!C192="No","CORRECT",IF('Prioritized Approach Milestones'!B192=6,"ERROR 1","N/A")))</f>
        <v>N/A</v>
      </c>
      <c r="AB192" s="59" t="str">
        <f>IF(AND('Prioritized Approach Milestones'!C192="No",'Prioritized Approach Milestones'!F192=""),IF('Prioritized Approach Milestones'!B192=1,"ERROR 2","N/A"),"CORRECT")</f>
        <v>CORRECT</v>
      </c>
      <c r="AC192" s="59" t="str">
        <f>IF(AND('Prioritized Approach Milestones'!C192="No",'Prioritized Approach Milestones'!F192=""),IF('Prioritized Approach Milestones'!B192=2,"ERROR 2","N/A"),"CORRECT")</f>
        <v>CORRECT</v>
      </c>
      <c r="AD192" s="59" t="str">
        <f>IF(AND('Prioritized Approach Milestones'!C192="No",'Prioritized Approach Milestones'!F192=""),IF('Prioritized Approach Milestones'!B192=3,"ERROR 2","N/A"),"CORRECT")</f>
        <v>CORRECT</v>
      </c>
      <c r="AE192" s="59" t="str">
        <f>IF(AND('Prioritized Approach Milestones'!C192="No",'Prioritized Approach Milestones'!F192=""),IF('Prioritized Approach Milestones'!B192=4,"ERROR 2","N/A"),"CORRECT")</f>
        <v>CORRECT</v>
      </c>
      <c r="AF192" s="59" t="str">
        <f>IF(AND('Prioritized Approach Milestones'!C192="No",'Prioritized Approach Milestones'!F192=""),IF('Prioritized Approach Milestones'!B192=5,"ERROR 2","N/A"),"CORRECT")</f>
        <v>CORRECT</v>
      </c>
      <c r="AG192" s="68" t="str">
        <f>IF(AND('Prioritized Approach Milestones'!C192="No",'Prioritized Approach Milestones'!F192=""),IF('Prioritized Approach Milestones'!B192=6,"ERROR 2","N/A"),"CORRECT")</f>
        <v>CORRECT</v>
      </c>
    </row>
    <row r="193" spans="1:33">
      <c r="A193" s="74">
        <f>COUNTIFS('Prioritized Approach Milestones'!B193,"1",'Prioritized Approach Milestones'!C193,"yes")</f>
        <v>0</v>
      </c>
      <c r="B193" s="79">
        <f>COUNTIFS('Prioritized Approach Milestones'!B193,"2",'Prioritized Approach Milestones'!C193,"yes")</f>
        <v>0</v>
      </c>
      <c r="C193" s="75">
        <f>COUNTIFS('Prioritized Approach Milestones'!B193,"3",'Prioritized Approach Milestones'!C193,"yes")</f>
        <v>0</v>
      </c>
      <c r="D193" s="76">
        <f>COUNTIFS('Prioritized Approach Milestones'!B193,"4",'Prioritized Approach Milestones'!C193,"yes")</f>
        <v>0</v>
      </c>
      <c r="E193" s="77">
        <f>COUNTIFS('Prioritized Approach Milestones'!B193,"5",'Prioritized Approach Milestones'!C193,"yes")</f>
        <v>0</v>
      </c>
      <c r="F193" s="78">
        <f>COUNTIFS('Prioritized Approach Milestones'!B193,"6",'Prioritized Approach Milestones'!C193,"yes")</f>
        <v>0</v>
      </c>
      <c r="G193" s="234">
        <f t="shared" si="8"/>
        <v>0</v>
      </c>
      <c r="H193" s="145">
        <f>COUNTIFS('Prioritized Approach Milestones'!B193,"1",'Prioritized Approach Milestones'!C193,"N/A")</f>
        <v>0</v>
      </c>
      <c r="I193" s="145">
        <f>COUNTIFS('Prioritized Approach Milestones'!B193,"2",'Prioritized Approach Milestones'!C193,"N/A")</f>
        <v>0</v>
      </c>
      <c r="J193" s="145">
        <f>COUNTIFS('Prioritized Approach Milestones'!B193,"3",'Prioritized Approach Milestones'!C193,"N/A")</f>
        <v>0</v>
      </c>
      <c r="K193" s="145">
        <f>COUNTIFS('Prioritized Approach Milestones'!B193,"4",'Prioritized Approach Milestones'!C193,"N/A")</f>
        <v>0</v>
      </c>
      <c r="L193" s="145">
        <f>COUNTIFS('Prioritized Approach Milestones'!B193,"5",'Prioritized Approach Milestones'!C193,"N/A")</f>
        <v>0</v>
      </c>
      <c r="M193" s="145">
        <f>COUNTIFS('Prioritized Approach Milestones'!B193,"6",'Prioritized Approach Milestones'!C193,"N/A")</f>
        <v>0</v>
      </c>
      <c r="N193">
        <f t="shared" si="7"/>
        <v>0</v>
      </c>
      <c r="O193" s="238"/>
      <c r="P193" s="65" t="str">
        <f>IF('Prioritized Approach Milestones'!$B193=1,'Prioritized Approach Milestones'!$F193,"")</f>
        <v/>
      </c>
      <c r="Q193" s="65" t="str">
        <f>IF('Prioritized Approach Milestones'!$B193=2,'Prioritized Approach Milestones'!$F193,"")</f>
        <v/>
      </c>
      <c r="R193" s="65" t="str">
        <f>IF('Prioritized Approach Milestones'!$B193=3,'Prioritized Approach Milestones'!$F193,"")</f>
        <v/>
      </c>
      <c r="S193" s="65" t="str">
        <f>IF('Prioritized Approach Milestones'!$B193=4,'Prioritized Approach Milestones'!$F193,"")</f>
        <v/>
      </c>
      <c r="T193" s="65" t="str">
        <f>IF('Prioritized Approach Milestones'!$B193=5,'Prioritized Approach Milestones'!$F193,"")</f>
        <v/>
      </c>
      <c r="U193" s="66" t="str">
        <f>IF('Prioritized Approach Milestones'!$B193=6,'Prioritized Approach Milestones'!$F193,"")</f>
        <v/>
      </c>
      <c r="V193" s="67" t="str">
        <f>IF(AND('Prioritized Approach Milestones'!C193="Yes",'Prioritized Approach Milestones'!F193=""),"CORRECT",IF('Prioritized Approach Milestones'!C193="No","CORRECT",IF('Prioritized Approach Milestones'!B193=1,"ERROR 1","N/A")))</f>
        <v>N/A</v>
      </c>
      <c r="W193" s="67" t="str">
        <f>IF(AND('Prioritized Approach Milestones'!C193="Yes",'Prioritized Approach Milestones'!F193=""),"CORRECT",IF('Prioritized Approach Milestones'!C193="No","CORRECT",IF('Prioritized Approach Milestones'!B193=2,"ERROR 1","N/A")))</f>
        <v>N/A</v>
      </c>
      <c r="X193" s="67" t="str">
        <f>IF(AND('Prioritized Approach Milestones'!C193="Yes",'Prioritized Approach Milestones'!F193=""),"CORRECT",IF('Prioritized Approach Milestones'!C193="No","CORRECT",IF('Prioritized Approach Milestones'!B193=3,"ERROR 1","N/A")))</f>
        <v>N/A</v>
      </c>
      <c r="Y193" s="67" t="str">
        <f>IF(AND('Prioritized Approach Milestones'!C193="Yes",'Prioritized Approach Milestones'!F193=""),"CORRECT",IF('Prioritized Approach Milestones'!C193="No","CORRECT",IF('Prioritized Approach Milestones'!B193=4,"ERROR 1","N/A")))</f>
        <v>N/A</v>
      </c>
      <c r="Z193" s="67" t="str">
        <f>IF(AND('Prioritized Approach Milestones'!C193="Yes",'Prioritized Approach Milestones'!F193=""),"CORRECT",IF('Prioritized Approach Milestones'!C193="No","CORRECT",IF('Prioritized Approach Milestones'!B193=5,"ERROR 1","N/A")))</f>
        <v>N/A</v>
      </c>
      <c r="AA193" s="67" t="str">
        <f>IF(AND('Prioritized Approach Milestones'!C193="Yes",'Prioritized Approach Milestones'!F193=""),"CORRECT",IF('Prioritized Approach Milestones'!C193="No","CORRECT",IF('Prioritized Approach Milestones'!B193=6,"ERROR 1","N/A")))</f>
        <v>N/A</v>
      </c>
      <c r="AB193" s="59" t="str">
        <f>IF(AND('Prioritized Approach Milestones'!C193="No",'Prioritized Approach Milestones'!F193=""),IF('Prioritized Approach Milestones'!B193=1,"ERROR 2","N/A"),"CORRECT")</f>
        <v>CORRECT</v>
      </c>
      <c r="AC193" s="59" t="str">
        <f>IF(AND('Prioritized Approach Milestones'!C193="No",'Prioritized Approach Milestones'!F193=""),IF('Prioritized Approach Milestones'!B193=2,"ERROR 2","N/A"),"CORRECT")</f>
        <v>CORRECT</v>
      </c>
      <c r="AD193" s="59" t="str">
        <f>IF(AND('Prioritized Approach Milestones'!C193="No",'Prioritized Approach Milestones'!F193=""),IF('Prioritized Approach Milestones'!B193=3,"ERROR 2","N/A"),"CORRECT")</f>
        <v>CORRECT</v>
      </c>
      <c r="AE193" s="59" t="str">
        <f>IF(AND('Prioritized Approach Milestones'!C193="No",'Prioritized Approach Milestones'!F193=""),IF('Prioritized Approach Milestones'!B193=4,"ERROR 2","N/A"),"CORRECT")</f>
        <v>CORRECT</v>
      </c>
      <c r="AF193" s="59" t="str">
        <f>IF(AND('Prioritized Approach Milestones'!C193="No",'Prioritized Approach Milestones'!F193=""),IF('Prioritized Approach Milestones'!B193=5,"ERROR 2","N/A"),"CORRECT")</f>
        <v>CORRECT</v>
      </c>
      <c r="AG193" s="68" t="str">
        <f>IF(AND('Prioritized Approach Milestones'!C193="No",'Prioritized Approach Milestones'!F193=""),IF('Prioritized Approach Milestones'!B193=6,"ERROR 2","N/A"),"CORRECT")</f>
        <v>CORRECT</v>
      </c>
    </row>
    <row r="194" spans="1:33">
      <c r="A194" s="74">
        <f>COUNTIFS('Prioritized Approach Milestones'!B194,"1",'Prioritized Approach Milestones'!C194,"yes")</f>
        <v>0</v>
      </c>
      <c r="B194" s="79">
        <f>COUNTIFS('Prioritized Approach Milestones'!B194,"2",'Prioritized Approach Milestones'!C194,"yes")</f>
        <v>0</v>
      </c>
      <c r="C194" s="75">
        <f>COUNTIFS('Prioritized Approach Milestones'!B194,"3",'Prioritized Approach Milestones'!C194,"yes")</f>
        <v>0</v>
      </c>
      <c r="D194" s="76">
        <f>COUNTIFS('Prioritized Approach Milestones'!B194,"4",'Prioritized Approach Milestones'!C194,"yes")</f>
        <v>0</v>
      </c>
      <c r="E194" s="77">
        <f>COUNTIFS('Prioritized Approach Milestones'!B194,"5",'Prioritized Approach Milestones'!C194,"yes")</f>
        <v>0</v>
      </c>
      <c r="F194" s="78">
        <f>COUNTIFS('Prioritized Approach Milestones'!B194,"6",'Prioritized Approach Milestones'!C194,"yes")</f>
        <v>0</v>
      </c>
      <c r="G194" s="234">
        <f t="shared" si="8"/>
        <v>0</v>
      </c>
      <c r="H194" s="145">
        <f>COUNTIFS('Prioritized Approach Milestones'!B194,"1",'Prioritized Approach Milestones'!C194,"N/A")</f>
        <v>0</v>
      </c>
      <c r="I194" s="145">
        <f>COUNTIFS('Prioritized Approach Milestones'!B194,"2",'Prioritized Approach Milestones'!C194,"N/A")</f>
        <v>0</v>
      </c>
      <c r="J194" s="145">
        <f>COUNTIFS('Prioritized Approach Milestones'!B194,"3",'Prioritized Approach Milestones'!C194,"N/A")</f>
        <v>0</v>
      </c>
      <c r="K194" s="145">
        <f>COUNTIFS('Prioritized Approach Milestones'!B194,"4",'Prioritized Approach Milestones'!C194,"N/A")</f>
        <v>0</v>
      </c>
      <c r="L194" s="145">
        <f>COUNTIFS('Prioritized Approach Milestones'!B194,"5",'Prioritized Approach Milestones'!C194,"N/A")</f>
        <v>0</v>
      </c>
      <c r="M194" s="145">
        <f>COUNTIFS('Prioritized Approach Milestones'!B194,"6",'Prioritized Approach Milestones'!C194,"N/A")</f>
        <v>0</v>
      </c>
      <c r="N194">
        <f t="shared" si="7"/>
        <v>0</v>
      </c>
      <c r="O194" s="238"/>
      <c r="P194" s="65" t="str">
        <f>IF('Prioritized Approach Milestones'!$B194=1,'Prioritized Approach Milestones'!$F194,"")</f>
        <v/>
      </c>
      <c r="Q194" s="65" t="str">
        <f>IF('Prioritized Approach Milestones'!$B194=2,'Prioritized Approach Milestones'!$F194,"")</f>
        <v/>
      </c>
      <c r="R194" s="65" t="str">
        <f>IF('Prioritized Approach Milestones'!$B194=3,'Prioritized Approach Milestones'!$F194,"")</f>
        <v/>
      </c>
      <c r="S194" s="65">
        <f>IF('Prioritized Approach Milestones'!$B194=4,'Prioritized Approach Milestones'!$F194,"")</f>
        <v>0</v>
      </c>
      <c r="T194" s="65" t="str">
        <f>IF('Prioritized Approach Milestones'!$B194=5,'Prioritized Approach Milestones'!$F194,"")</f>
        <v/>
      </c>
      <c r="U194" s="66" t="str">
        <f>IF('Prioritized Approach Milestones'!$B194=6,'Prioritized Approach Milestones'!$F194,"")</f>
        <v/>
      </c>
      <c r="V194" s="67" t="str">
        <f>IF(AND('Prioritized Approach Milestones'!C194="Yes",'Prioritized Approach Milestones'!F194=""),"CORRECT",IF('Prioritized Approach Milestones'!C194="No","CORRECT",IF('Prioritized Approach Milestones'!B194=1,"ERROR 1","N/A")))</f>
        <v>N/A</v>
      </c>
      <c r="W194" s="67" t="str">
        <f>IF(AND('Prioritized Approach Milestones'!C194="Yes",'Prioritized Approach Milestones'!F194=""),"CORRECT",IF('Prioritized Approach Milestones'!C194="No","CORRECT",IF('Prioritized Approach Milestones'!B194=2,"ERROR 1","N/A")))</f>
        <v>N/A</v>
      </c>
      <c r="X194" s="67" t="str">
        <f>IF(AND('Prioritized Approach Milestones'!C194="Yes",'Prioritized Approach Milestones'!F194=""),"CORRECT",IF('Prioritized Approach Milestones'!C194="No","CORRECT",IF('Prioritized Approach Milestones'!B194=3,"ERROR 1","N/A")))</f>
        <v>N/A</v>
      </c>
      <c r="Y194" s="67" t="str">
        <f>IF(AND('Prioritized Approach Milestones'!C194="Yes",'Prioritized Approach Milestones'!F194=""),"CORRECT",IF('Prioritized Approach Milestones'!C194="No","CORRECT",IF('Prioritized Approach Milestones'!B194=4,"ERROR 1","N/A")))</f>
        <v>ERROR 1</v>
      </c>
      <c r="Z194" s="67" t="str">
        <f>IF(AND('Prioritized Approach Milestones'!C194="Yes",'Prioritized Approach Milestones'!F194=""),"CORRECT",IF('Prioritized Approach Milestones'!C194="No","CORRECT",IF('Prioritized Approach Milestones'!B194=5,"ERROR 1","N/A")))</f>
        <v>N/A</v>
      </c>
      <c r="AA194" s="67" t="str">
        <f>IF(AND('Prioritized Approach Milestones'!C194="Yes",'Prioritized Approach Milestones'!F194=""),"CORRECT",IF('Prioritized Approach Milestones'!C194="No","CORRECT",IF('Prioritized Approach Milestones'!B194=6,"ERROR 1","N/A")))</f>
        <v>N/A</v>
      </c>
      <c r="AB194" s="59" t="str">
        <f>IF(AND('Prioritized Approach Milestones'!C194="No",'Prioritized Approach Milestones'!F194=""),IF('Prioritized Approach Milestones'!B194=1,"ERROR 2","N/A"),"CORRECT")</f>
        <v>CORRECT</v>
      </c>
      <c r="AC194" s="59" t="str">
        <f>IF(AND('Prioritized Approach Milestones'!C194="No",'Prioritized Approach Milestones'!F194=""),IF('Prioritized Approach Milestones'!B194=2,"ERROR 2","N/A"),"CORRECT")</f>
        <v>CORRECT</v>
      </c>
      <c r="AD194" s="59" t="str">
        <f>IF(AND('Prioritized Approach Milestones'!C194="No",'Prioritized Approach Milestones'!F194=""),IF('Prioritized Approach Milestones'!B194=3,"ERROR 2","N/A"),"CORRECT")</f>
        <v>CORRECT</v>
      </c>
      <c r="AE194" s="59" t="str">
        <f>IF(AND('Prioritized Approach Milestones'!C194="No",'Prioritized Approach Milestones'!F194=""),IF('Prioritized Approach Milestones'!B194=4,"ERROR 2","N/A"),"CORRECT")</f>
        <v>CORRECT</v>
      </c>
      <c r="AF194" s="59" t="str">
        <f>IF(AND('Prioritized Approach Milestones'!C194="No",'Prioritized Approach Milestones'!F194=""),IF('Prioritized Approach Milestones'!B194=5,"ERROR 2","N/A"),"CORRECT")</f>
        <v>CORRECT</v>
      </c>
      <c r="AG194" s="68" t="str">
        <f>IF(AND('Prioritized Approach Milestones'!C194="No",'Prioritized Approach Milestones'!F194=""),IF('Prioritized Approach Milestones'!B194=6,"ERROR 2","N/A"),"CORRECT")</f>
        <v>CORRECT</v>
      </c>
    </row>
    <row r="195" spans="1:33">
      <c r="A195" s="74">
        <f>COUNTIFS('Prioritized Approach Milestones'!B195,"1",'Prioritized Approach Milestones'!C195,"yes")</f>
        <v>0</v>
      </c>
      <c r="B195" s="79">
        <f>COUNTIFS('Prioritized Approach Milestones'!B195,"2",'Prioritized Approach Milestones'!C195,"yes")</f>
        <v>0</v>
      </c>
      <c r="C195" s="75">
        <f>COUNTIFS('Prioritized Approach Milestones'!B195,"3",'Prioritized Approach Milestones'!C195,"yes")</f>
        <v>0</v>
      </c>
      <c r="D195" s="76">
        <f>COUNTIFS('Prioritized Approach Milestones'!B195,"4",'Prioritized Approach Milestones'!C195,"yes")</f>
        <v>0</v>
      </c>
      <c r="E195" s="77">
        <f>COUNTIFS('Prioritized Approach Milestones'!B195,"5",'Prioritized Approach Milestones'!C195,"yes")</f>
        <v>0</v>
      </c>
      <c r="F195" s="78">
        <f>COUNTIFS('Prioritized Approach Milestones'!B195,"6",'Prioritized Approach Milestones'!C195,"yes")</f>
        <v>0</v>
      </c>
      <c r="G195" s="234">
        <f t="shared" si="8"/>
        <v>0</v>
      </c>
      <c r="H195" s="145">
        <f>COUNTIFS('Prioritized Approach Milestones'!B195,"1",'Prioritized Approach Milestones'!C195,"N/A")</f>
        <v>0</v>
      </c>
      <c r="I195" s="145">
        <f>COUNTIFS('Prioritized Approach Milestones'!B195,"2",'Prioritized Approach Milestones'!C195,"N/A")</f>
        <v>0</v>
      </c>
      <c r="J195" s="145">
        <f>COUNTIFS('Prioritized Approach Milestones'!B195,"3",'Prioritized Approach Milestones'!C195,"N/A")</f>
        <v>0</v>
      </c>
      <c r="K195" s="145">
        <f>COUNTIFS('Prioritized Approach Milestones'!B195,"4",'Prioritized Approach Milestones'!C195,"N/A")</f>
        <v>0</v>
      </c>
      <c r="L195" s="145">
        <f>COUNTIFS('Prioritized Approach Milestones'!B195,"5",'Prioritized Approach Milestones'!C195,"N/A")</f>
        <v>0</v>
      </c>
      <c r="M195" s="145">
        <f>COUNTIFS('Prioritized Approach Milestones'!B195,"6",'Prioritized Approach Milestones'!C195,"N/A")</f>
        <v>0</v>
      </c>
      <c r="N195">
        <f t="shared" si="7"/>
        <v>0</v>
      </c>
      <c r="O195" s="238"/>
      <c r="P195" s="65" t="str">
        <f>IF('Prioritized Approach Milestones'!$B195=1,'Prioritized Approach Milestones'!$F195,"")</f>
        <v/>
      </c>
      <c r="Q195" s="65" t="str">
        <f>IF('Prioritized Approach Milestones'!$B195=2,'Prioritized Approach Milestones'!$F195,"")</f>
        <v/>
      </c>
      <c r="R195" s="65" t="str">
        <f>IF('Prioritized Approach Milestones'!$B195=3,'Prioritized Approach Milestones'!$F195,"")</f>
        <v/>
      </c>
      <c r="S195" s="65">
        <f>IF('Prioritized Approach Milestones'!$B195=4,'Prioritized Approach Milestones'!$F195,"")</f>
        <v>0</v>
      </c>
      <c r="T195" s="65" t="str">
        <f>IF('Prioritized Approach Milestones'!$B195=5,'Prioritized Approach Milestones'!$F195,"")</f>
        <v/>
      </c>
      <c r="U195" s="66" t="str">
        <f>IF('Prioritized Approach Milestones'!$B195=6,'Prioritized Approach Milestones'!$F195,"")</f>
        <v/>
      </c>
      <c r="V195" s="67" t="str">
        <f>IF(AND('Prioritized Approach Milestones'!C195="Yes",'Prioritized Approach Milestones'!F195=""),"CORRECT",IF('Prioritized Approach Milestones'!C195="No","CORRECT",IF('Prioritized Approach Milestones'!B195=1,"ERROR 1","N/A")))</f>
        <v>N/A</v>
      </c>
      <c r="W195" s="67" t="str">
        <f>IF(AND('Prioritized Approach Milestones'!C195="Yes",'Prioritized Approach Milestones'!F195=""),"CORRECT",IF('Prioritized Approach Milestones'!C195="No","CORRECT",IF('Prioritized Approach Milestones'!B195=2,"ERROR 1","N/A")))</f>
        <v>N/A</v>
      </c>
      <c r="X195" s="67" t="str">
        <f>IF(AND('Prioritized Approach Milestones'!C195="Yes",'Prioritized Approach Milestones'!F195=""),"CORRECT",IF('Prioritized Approach Milestones'!C195="No","CORRECT",IF('Prioritized Approach Milestones'!B195=3,"ERROR 1","N/A")))</f>
        <v>N/A</v>
      </c>
      <c r="Y195" s="67" t="str">
        <f>IF(AND('Prioritized Approach Milestones'!C195="Yes",'Prioritized Approach Milestones'!F195=""),"CORRECT",IF('Prioritized Approach Milestones'!C195="No","CORRECT",IF('Prioritized Approach Milestones'!B195=4,"ERROR 1","N/A")))</f>
        <v>ERROR 1</v>
      </c>
      <c r="Z195" s="67" t="str">
        <f>IF(AND('Prioritized Approach Milestones'!C195="Yes",'Prioritized Approach Milestones'!F195=""),"CORRECT",IF('Prioritized Approach Milestones'!C195="No","CORRECT",IF('Prioritized Approach Milestones'!B195=5,"ERROR 1","N/A")))</f>
        <v>N/A</v>
      </c>
      <c r="AA195" s="67" t="str">
        <f>IF(AND('Prioritized Approach Milestones'!C195="Yes",'Prioritized Approach Milestones'!F195=""),"CORRECT",IF('Prioritized Approach Milestones'!C195="No","CORRECT",IF('Prioritized Approach Milestones'!B195=6,"ERROR 1","N/A")))</f>
        <v>N/A</v>
      </c>
      <c r="AB195" s="59" t="str">
        <f>IF(AND('Prioritized Approach Milestones'!C195="No",'Prioritized Approach Milestones'!F195=""),IF('Prioritized Approach Milestones'!B195=1,"ERROR 2","N/A"),"CORRECT")</f>
        <v>CORRECT</v>
      </c>
      <c r="AC195" s="59" t="str">
        <f>IF(AND('Prioritized Approach Milestones'!C195="No",'Prioritized Approach Milestones'!F195=""),IF('Prioritized Approach Milestones'!B195=2,"ERROR 2","N/A"),"CORRECT")</f>
        <v>CORRECT</v>
      </c>
      <c r="AD195" s="59" t="str">
        <f>IF(AND('Prioritized Approach Milestones'!C195="No",'Prioritized Approach Milestones'!F195=""),IF('Prioritized Approach Milestones'!B195=3,"ERROR 2","N/A"),"CORRECT")</f>
        <v>CORRECT</v>
      </c>
      <c r="AE195" s="59" t="str">
        <f>IF(AND('Prioritized Approach Milestones'!C195="No",'Prioritized Approach Milestones'!F195=""),IF('Prioritized Approach Milestones'!B195=4,"ERROR 2","N/A"),"CORRECT")</f>
        <v>CORRECT</v>
      </c>
      <c r="AF195" s="59" t="str">
        <f>IF(AND('Prioritized Approach Milestones'!C195="No",'Prioritized Approach Milestones'!F195=""),IF('Prioritized Approach Milestones'!B195=5,"ERROR 2","N/A"),"CORRECT")</f>
        <v>CORRECT</v>
      </c>
      <c r="AG195" s="68" t="str">
        <f>IF(AND('Prioritized Approach Milestones'!C195="No",'Prioritized Approach Milestones'!F195=""),IF('Prioritized Approach Milestones'!B195=6,"ERROR 2","N/A"),"CORRECT")</f>
        <v>CORRECT</v>
      </c>
    </row>
    <row r="196" spans="1:33">
      <c r="A196" s="74">
        <f>COUNTIFS('Prioritized Approach Milestones'!B196,"1",'Prioritized Approach Milestones'!C196,"yes")</f>
        <v>0</v>
      </c>
      <c r="B196" s="79">
        <f>COUNTIFS('Prioritized Approach Milestones'!B196,"2",'Prioritized Approach Milestones'!C196,"yes")</f>
        <v>0</v>
      </c>
      <c r="C196" s="75">
        <f>COUNTIFS('Prioritized Approach Milestones'!B196,"3",'Prioritized Approach Milestones'!C196,"yes")</f>
        <v>0</v>
      </c>
      <c r="D196" s="76">
        <f>COUNTIFS('Prioritized Approach Milestones'!B196,"4",'Prioritized Approach Milestones'!C196,"yes")</f>
        <v>0</v>
      </c>
      <c r="E196" s="77">
        <f>COUNTIFS('Prioritized Approach Milestones'!B196,"5",'Prioritized Approach Milestones'!C196,"yes")</f>
        <v>0</v>
      </c>
      <c r="F196" s="78">
        <f>COUNTIFS('Prioritized Approach Milestones'!B196,"6",'Prioritized Approach Milestones'!C196,"yes")</f>
        <v>0</v>
      </c>
      <c r="G196" s="234">
        <f t="shared" si="8"/>
        <v>0</v>
      </c>
      <c r="H196" s="145">
        <f>COUNTIFS('Prioritized Approach Milestones'!B196,"1",'Prioritized Approach Milestones'!C196,"N/A")</f>
        <v>0</v>
      </c>
      <c r="I196" s="145">
        <f>COUNTIFS('Prioritized Approach Milestones'!B196,"2",'Prioritized Approach Milestones'!C196,"N/A")</f>
        <v>0</v>
      </c>
      <c r="J196" s="145">
        <f>COUNTIFS('Prioritized Approach Milestones'!B196,"3",'Prioritized Approach Milestones'!C196,"N/A")</f>
        <v>0</v>
      </c>
      <c r="K196" s="145">
        <f>COUNTIFS('Prioritized Approach Milestones'!B196,"4",'Prioritized Approach Milestones'!C196,"N/A")</f>
        <v>0</v>
      </c>
      <c r="L196" s="145">
        <f>COUNTIFS('Prioritized Approach Milestones'!B196,"5",'Prioritized Approach Milestones'!C196,"N/A")</f>
        <v>0</v>
      </c>
      <c r="M196" s="145">
        <f>COUNTIFS('Prioritized Approach Milestones'!B196,"6",'Prioritized Approach Milestones'!C196,"N/A")</f>
        <v>0</v>
      </c>
      <c r="N196">
        <f t="shared" si="7"/>
        <v>0</v>
      </c>
      <c r="O196" s="238"/>
      <c r="P196" s="65" t="str">
        <f>IF('Prioritized Approach Milestones'!$B196=1,'Prioritized Approach Milestones'!$F196,"")</f>
        <v/>
      </c>
      <c r="Q196" s="65" t="str">
        <f>IF('Prioritized Approach Milestones'!$B196=2,'Prioritized Approach Milestones'!$F196,"")</f>
        <v/>
      </c>
      <c r="R196" s="65" t="str">
        <f>IF('Prioritized Approach Milestones'!$B196=3,'Prioritized Approach Milestones'!$F196,"")</f>
        <v/>
      </c>
      <c r="S196" s="65">
        <f>IF('Prioritized Approach Milestones'!$B196=4,'Prioritized Approach Milestones'!$F196,"")</f>
        <v>0</v>
      </c>
      <c r="T196" s="65" t="str">
        <f>IF('Prioritized Approach Milestones'!$B196=5,'Prioritized Approach Milestones'!$F196,"")</f>
        <v/>
      </c>
      <c r="U196" s="66" t="str">
        <f>IF('Prioritized Approach Milestones'!$B196=6,'Prioritized Approach Milestones'!$F196,"")</f>
        <v/>
      </c>
      <c r="V196" s="67" t="str">
        <f>IF(AND('Prioritized Approach Milestones'!C196="Yes",'Prioritized Approach Milestones'!F196=""),"CORRECT",IF('Prioritized Approach Milestones'!C196="No","CORRECT",IF('Prioritized Approach Milestones'!B196=1,"ERROR 1","N/A")))</f>
        <v>N/A</v>
      </c>
      <c r="W196" s="67" t="str">
        <f>IF(AND('Prioritized Approach Milestones'!C196="Yes",'Prioritized Approach Milestones'!F196=""),"CORRECT",IF('Prioritized Approach Milestones'!C196="No","CORRECT",IF('Prioritized Approach Milestones'!B196=2,"ERROR 1","N/A")))</f>
        <v>N/A</v>
      </c>
      <c r="X196" s="67" t="str">
        <f>IF(AND('Prioritized Approach Milestones'!C196="Yes",'Prioritized Approach Milestones'!F196=""),"CORRECT",IF('Prioritized Approach Milestones'!C196="No","CORRECT",IF('Prioritized Approach Milestones'!B196=3,"ERROR 1","N/A")))</f>
        <v>N/A</v>
      </c>
      <c r="Y196" s="67" t="str">
        <f>IF(AND('Prioritized Approach Milestones'!C196="Yes",'Prioritized Approach Milestones'!F196=""),"CORRECT",IF('Prioritized Approach Milestones'!C196="No","CORRECT",IF('Prioritized Approach Milestones'!B196=4,"ERROR 1","N/A")))</f>
        <v>ERROR 1</v>
      </c>
      <c r="Z196" s="67" t="str">
        <f>IF(AND('Prioritized Approach Milestones'!C196="Yes",'Prioritized Approach Milestones'!F196=""),"CORRECT",IF('Prioritized Approach Milestones'!C196="No","CORRECT",IF('Prioritized Approach Milestones'!B196=5,"ERROR 1","N/A")))</f>
        <v>N/A</v>
      </c>
      <c r="AA196" s="67" t="str">
        <f>IF(AND('Prioritized Approach Milestones'!C196="Yes",'Prioritized Approach Milestones'!F196=""),"CORRECT",IF('Prioritized Approach Milestones'!C196="No","CORRECT",IF('Prioritized Approach Milestones'!B196=6,"ERROR 1","N/A")))</f>
        <v>N/A</v>
      </c>
      <c r="AB196" s="59" t="str">
        <f>IF(AND('Prioritized Approach Milestones'!C196="No",'Prioritized Approach Milestones'!F196=""),IF('Prioritized Approach Milestones'!B196=1,"ERROR 2","N/A"),"CORRECT")</f>
        <v>CORRECT</v>
      </c>
      <c r="AC196" s="59" t="str">
        <f>IF(AND('Prioritized Approach Milestones'!C196="No",'Prioritized Approach Milestones'!F196=""),IF('Prioritized Approach Milestones'!B196=2,"ERROR 2","N/A"),"CORRECT")</f>
        <v>CORRECT</v>
      </c>
      <c r="AD196" s="59" t="str">
        <f>IF(AND('Prioritized Approach Milestones'!C196="No",'Prioritized Approach Milestones'!F196=""),IF('Prioritized Approach Milestones'!B196=3,"ERROR 2","N/A"),"CORRECT")</f>
        <v>CORRECT</v>
      </c>
      <c r="AE196" s="59" t="str">
        <f>IF(AND('Prioritized Approach Milestones'!C196="No",'Prioritized Approach Milestones'!F196=""),IF('Prioritized Approach Milestones'!B196=4,"ERROR 2","N/A"),"CORRECT")</f>
        <v>CORRECT</v>
      </c>
      <c r="AF196" s="59" t="str">
        <f>IF(AND('Prioritized Approach Milestones'!C196="No",'Prioritized Approach Milestones'!F196=""),IF('Prioritized Approach Milestones'!B196=5,"ERROR 2","N/A"),"CORRECT")</f>
        <v>CORRECT</v>
      </c>
      <c r="AG196" s="68" t="str">
        <f>IF(AND('Prioritized Approach Milestones'!C196="No",'Prioritized Approach Milestones'!F196=""),IF('Prioritized Approach Milestones'!B196=6,"ERROR 2","N/A"),"CORRECT")</f>
        <v>CORRECT</v>
      </c>
    </row>
    <row r="197" spans="1:33">
      <c r="A197" s="74">
        <f>COUNTIFS('Prioritized Approach Milestones'!B197,"1",'Prioritized Approach Milestones'!C197,"yes")</f>
        <v>0</v>
      </c>
      <c r="B197" s="79">
        <f>COUNTIFS('Prioritized Approach Milestones'!B197,"2",'Prioritized Approach Milestones'!C197,"yes")</f>
        <v>0</v>
      </c>
      <c r="C197" s="75">
        <f>COUNTIFS('Prioritized Approach Milestones'!B197,"3",'Prioritized Approach Milestones'!C197,"yes")</f>
        <v>0</v>
      </c>
      <c r="D197" s="76">
        <f>COUNTIFS('Prioritized Approach Milestones'!B197,"4",'Prioritized Approach Milestones'!C197,"yes")</f>
        <v>0</v>
      </c>
      <c r="E197" s="77">
        <f>COUNTIFS('Prioritized Approach Milestones'!B197,"5",'Prioritized Approach Milestones'!C197,"yes")</f>
        <v>0</v>
      </c>
      <c r="F197" s="78">
        <f>COUNTIFS('Prioritized Approach Milestones'!B197,"6",'Prioritized Approach Milestones'!C197,"yes")</f>
        <v>0</v>
      </c>
      <c r="G197" s="234">
        <f t="shared" ref="G197:G228" si="9">SUM(A197:F197)</f>
        <v>0</v>
      </c>
      <c r="H197" s="145">
        <f>COUNTIFS('Prioritized Approach Milestones'!B197,"1",'Prioritized Approach Milestones'!C197,"N/A")</f>
        <v>0</v>
      </c>
      <c r="I197" s="145">
        <f>COUNTIFS('Prioritized Approach Milestones'!B197,"2",'Prioritized Approach Milestones'!C197,"N/A")</f>
        <v>0</v>
      </c>
      <c r="J197" s="145">
        <f>COUNTIFS('Prioritized Approach Milestones'!B197,"3",'Prioritized Approach Milestones'!C197,"N/A")</f>
        <v>0</v>
      </c>
      <c r="K197" s="145">
        <f>COUNTIFS('Prioritized Approach Milestones'!B197,"4",'Prioritized Approach Milestones'!C197,"N/A")</f>
        <v>0</v>
      </c>
      <c r="L197" s="145">
        <f>COUNTIFS('Prioritized Approach Milestones'!B197,"5",'Prioritized Approach Milestones'!C197,"N/A")</f>
        <v>0</v>
      </c>
      <c r="M197" s="145">
        <f>COUNTIFS('Prioritized Approach Milestones'!B197,"6",'Prioritized Approach Milestones'!C197,"N/A")</f>
        <v>0</v>
      </c>
      <c r="N197">
        <f t="shared" ref="N197:N260" si="10">SUM(H197:M197)</f>
        <v>0</v>
      </c>
      <c r="O197" s="238"/>
      <c r="P197" s="65" t="str">
        <f>IF('Prioritized Approach Milestones'!$B197=1,'Prioritized Approach Milestones'!$F197,"")</f>
        <v/>
      </c>
      <c r="Q197" s="65" t="str">
        <f>IF('Prioritized Approach Milestones'!$B197=2,'Prioritized Approach Milestones'!$F197,"")</f>
        <v/>
      </c>
      <c r="R197" s="65" t="str">
        <f>IF('Prioritized Approach Milestones'!$B197=3,'Prioritized Approach Milestones'!$F197,"")</f>
        <v/>
      </c>
      <c r="S197" s="65">
        <f>IF('Prioritized Approach Milestones'!$B197=4,'Prioritized Approach Milestones'!$F197,"")</f>
        <v>0</v>
      </c>
      <c r="T197" s="65" t="str">
        <f>IF('Prioritized Approach Milestones'!$B197=5,'Prioritized Approach Milestones'!$F197,"")</f>
        <v/>
      </c>
      <c r="U197" s="66" t="str">
        <f>IF('Prioritized Approach Milestones'!$B197=6,'Prioritized Approach Milestones'!$F197,"")</f>
        <v/>
      </c>
      <c r="V197" s="67" t="str">
        <f>IF(AND('Prioritized Approach Milestones'!C197="Yes",'Prioritized Approach Milestones'!F197=""),"CORRECT",IF('Prioritized Approach Milestones'!C197="No","CORRECT",IF('Prioritized Approach Milestones'!B197=1,"ERROR 1","N/A")))</f>
        <v>N/A</v>
      </c>
      <c r="W197" s="67" t="str">
        <f>IF(AND('Prioritized Approach Milestones'!C197="Yes",'Prioritized Approach Milestones'!F197=""),"CORRECT",IF('Prioritized Approach Milestones'!C197="No","CORRECT",IF('Prioritized Approach Milestones'!B197=2,"ERROR 1","N/A")))</f>
        <v>N/A</v>
      </c>
      <c r="X197" s="67" t="str">
        <f>IF(AND('Prioritized Approach Milestones'!C197="Yes",'Prioritized Approach Milestones'!F197=""),"CORRECT",IF('Prioritized Approach Milestones'!C197="No","CORRECT",IF('Prioritized Approach Milestones'!B197=3,"ERROR 1","N/A")))</f>
        <v>N/A</v>
      </c>
      <c r="Y197" s="67" t="str">
        <f>IF(AND('Prioritized Approach Milestones'!C197="Yes",'Prioritized Approach Milestones'!F197=""),"CORRECT",IF('Prioritized Approach Milestones'!C197="No","CORRECT",IF('Prioritized Approach Milestones'!B197=4,"ERROR 1","N/A")))</f>
        <v>ERROR 1</v>
      </c>
      <c r="Z197" s="67" t="str">
        <f>IF(AND('Prioritized Approach Milestones'!C197="Yes",'Prioritized Approach Milestones'!F197=""),"CORRECT",IF('Prioritized Approach Milestones'!C197="No","CORRECT",IF('Prioritized Approach Milestones'!B197=5,"ERROR 1","N/A")))</f>
        <v>N/A</v>
      </c>
      <c r="AA197" s="67" t="str">
        <f>IF(AND('Prioritized Approach Milestones'!C197="Yes",'Prioritized Approach Milestones'!F197=""),"CORRECT",IF('Prioritized Approach Milestones'!C197="No","CORRECT",IF('Prioritized Approach Milestones'!B197=6,"ERROR 1","N/A")))</f>
        <v>N/A</v>
      </c>
      <c r="AB197" s="59" t="str">
        <f>IF(AND('Prioritized Approach Milestones'!C197="No",'Prioritized Approach Milestones'!F197=""),IF('Prioritized Approach Milestones'!B197=1,"ERROR 2","N/A"),"CORRECT")</f>
        <v>CORRECT</v>
      </c>
      <c r="AC197" s="59" t="str">
        <f>IF(AND('Prioritized Approach Milestones'!C197="No",'Prioritized Approach Milestones'!F197=""),IF('Prioritized Approach Milestones'!B197=2,"ERROR 2","N/A"),"CORRECT")</f>
        <v>CORRECT</v>
      </c>
      <c r="AD197" s="59" t="str">
        <f>IF(AND('Prioritized Approach Milestones'!C197="No",'Prioritized Approach Milestones'!F197=""),IF('Prioritized Approach Milestones'!B197=3,"ERROR 2","N/A"),"CORRECT")</f>
        <v>CORRECT</v>
      </c>
      <c r="AE197" s="59" t="str">
        <f>IF(AND('Prioritized Approach Milestones'!C197="No",'Prioritized Approach Milestones'!F197=""),IF('Prioritized Approach Milestones'!B197=4,"ERROR 2","N/A"),"CORRECT")</f>
        <v>CORRECT</v>
      </c>
      <c r="AF197" s="59" t="str">
        <f>IF(AND('Prioritized Approach Milestones'!C197="No",'Prioritized Approach Milestones'!F197=""),IF('Prioritized Approach Milestones'!B197=5,"ERROR 2","N/A"),"CORRECT")</f>
        <v>CORRECT</v>
      </c>
      <c r="AG197" s="68" t="str">
        <f>IF(AND('Prioritized Approach Milestones'!C197="No",'Prioritized Approach Milestones'!F197=""),IF('Prioritized Approach Milestones'!B197=6,"ERROR 2","N/A"),"CORRECT")</f>
        <v>CORRECT</v>
      </c>
    </row>
    <row r="198" spans="1:33">
      <c r="A198" s="74">
        <f>COUNTIFS('Prioritized Approach Milestones'!B198,"1",'Prioritized Approach Milestones'!C198,"yes")</f>
        <v>0</v>
      </c>
      <c r="B198" s="79">
        <f>COUNTIFS('Prioritized Approach Milestones'!B198,"2",'Prioritized Approach Milestones'!C198,"yes")</f>
        <v>0</v>
      </c>
      <c r="C198" s="75">
        <f>COUNTIFS('Prioritized Approach Milestones'!B198,"3",'Prioritized Approach Milestones'!C198,"yes")</f>
        <v>0</v>
      </c>
      <c r="D198" s="76">
        <f>COUNTIFS('Prioritized Approach Milestones'!B198,"4",'Prioritized Approach Milestones'!C198,"yes")</f>
        <v>0</v>
      </c>
      <c r="E198" s="77">
        <f>COUNTIFS('Prioritized Approach Milestones'!B198,"5",'Prioritized Approach Milestones'!C198,"yes")</f>
        <v>0</v>
      </c>
      <c r="F198" s="78">
        <f>COUNTIFS('Prioritized Approach Milestones'!B198,"6",'Prioritized Approach Milestones'!C198,"yes")</f>
        <v>0</v>
      </c>
      <c r="G198" s="234">
        <f t="shared" si="9"/>
        <v>0</v>
      </c>
      <c r="H198" s="145">
        <f>COUNTIFS('Prioritized Approach Milestones'!B198,"1",'Prioritized Approach Milestones'!C198,"N/A")</f>
        <v>0</v>
      </c>
      <c r="I198" s="145">
        <f>COUNTIFS('Prioritized Approach Milestones'!B198,"2",'Prioritized Approach Milestones'!C198,"N/A")</f>
        <v>0</v>
      </c>
      <c r="J198" s="145">
        <f>COUNTIFS('Prioritized Approach Milestones'!B198,"3",'Prioritized Approach Milestones'!C198,"N/A")</f>
        <v>0</v>
      </c>
      <c r="K198" s="145">
        <f>COUNTIFS('Prioritized Approach Milestones'!B198,"4",'Prioritized Approach Milestones'!C198,"N/A")</f>
        <v>0</v>
      </c>
      <c r="L198" s="145">
        <f>COUNTIFS('Prioritized Approach Milestones'!B198,"5",'Prioritized Approach Milestones'!C198,"N/A")</f>
        <v>0</v>
      </c>
      <c r="M198" s="145">
        <f>COUNTIFS('Prioritized Approach Milestones'!B198,"6",'Prioritized Approach Milestones'!C198,"N/A")</f>
        <v>0</v>
      </c>
      <c r="N198">
        <f t="shared" si="10"/>
        <v>0</v>
      </c>
      <c r="O198" s="238"/>
      <c r="P198" s="65" t="str">
        <f>IF('Prioritized Approach Milestones'!$B198=1,'Prioritized Approach Milestones'!$F198,"")</f>
        <v/>
      </c>
      <c r="Q198" s="65" t="str">
        <f>IF('Prioritized Approach Milestones'!$B198=2,'Prioritized Approach Milestones'!$F198,"")</f>
        <v/>
      </c>
      <c r="R198" s="65" t="str">
        <f>IF('Prioritized Approach Milestones'!$B198=3,'Prioritized Approach Milestones'!$F198,"")</f>
        <v/>
      </c>
      <c r="S198" s="65">
        <f>IF('Prioritized Approach Milestones'!$B198=4,'Prioritized Approach Milestones'!$F198,"")</f>
        <v>0</v>
      </c>
      <c r="T198" s="65" t="str">
        <f>IF('Prioritized Approach Milestones'!$B198=5,'Prioritized Approach Milestones'!$F198,"")</f>
        <v/>
      </c>
      <c r="U198" s="66" t="str">
        <f>IF('Prioritized Approach Milestones'!$B198=6,'Prioritized Approach Milestones'!$F198,"")</f>
        <v/>
      </c>
      <c r="V198" s="67" t="str">
        <f>IF(AND('Prioritized Approach Milestones'!C198="Yes",'Prioritized Approach Milestones'!F198=""),"CORRECT",IF('Prioritized Approach Milestones'!C198="No","CORRECT",IF('Prioritized Approach Milestones'!B198=1,"ERROR 1","N/A")))</f>
        <v>N/A</v>
      </c>
      <c r="W198" s="67" t="str">
        <f>IF(AND('Prioritized Approach Milestones'!C198="Yes",'Prioritized Approach Milestones'!F198=""),"CORRECT",IF('Prioritized Approach Milestones'!C198="No","CORRECT",IF('Prioritized Approach Milestones'!B198=2,"ERROR 1","N/A")))</f>
        <v>N/A</v>
      </c>
      <c r="X198" s="67" t="str">
        <f>IF(AND('Prioritized Approach Milestones'!C198="Yes",'Prioritized Approach Milestones'!F198=""),"CORRECT",IF('Prioritized Approach Milestones'!C198="No","CORRECT",IF('Prioritized Approach Milestones'!B198=3,"ERROR 1","N/A")))</f>
        <v>N/A</v>
      </c>
      <c r="Y198" s="67" t="str">
        <f>IF(AND('Prioritized Approach Milestones'!C198="Yes",'Prioritized Approach Milestones'!F198=""),"CORRECT",IF('Prioritized Approach Milestones'!C198="No","CORRECT",IF('Prioritized Approach Milestones'!B198=4,"ERROR 1","N/A")))</f>
        <v>ERROR 1</v>
      </c>
      <c r="Z198" s="67" t="str">
        <f>IF(AND('Prioritized Approach Milestones'!C198="Yes",'Prioritized Approach Milestones'!F198=""),"CORRECT",IF('Prioritized Approach Milestones'!C198="No","CORRECT",IF('Prioritized Approach Milestones'!B198=5,"ERROR 1","N/A")))</f>
        <v>N/A</v>
      </c>
      <c r="AA198" s="67" t="str">
        <f>IF(AND('Prioritized Approach Milestones'!C198="Yes",'Prioritized Approach Milestones'!F198=""),"CORRECT",IF('Prioritized Approach Milestones'!C198="No","CORRECT",IF('Prioritized Approach Milestones'!B198=6,"ERROR 1","N/A")))</f>
        <v>N/A</v>
      </c>
      <c r="AB198" s="59" t="str">
        <f>IF(AND('Prioritized Approach Milestones'!C198="No",'Prioritized Approach Milestones'!F198=""),IF('Prioritized Approach Milestones'!B198=1,"ERROR 2","N/A"),"CORRECT")</f>
        <v>CORRECT</v>
      </c>
      <c r="AC198" s="59" t="str">
        <f>IF(AND('Prioritized Approach Milestones'!C198="No",'Prioritized Approach Milestones'!F198=""),IF('Prioritized Approach Milestones'!B198=2,"ERROR 2","N/A"),"CORRECT")</f>
        <v>CORRECT</v>
      </c>
      <c r="AD198" s="59" t="str">
        <f>IF(AND('Prioritized Approach Milestones'!C198="No",'Prioritized Approach Milestones'!F198=""),IF('Prioritized Approach Milestones'!B198=3,"ERROR 2","N/A"),"CORRECT")</f>
        <v>CORRECT</v>
      </c>
      <c r="AE198" s="59" t="str">
        <f>IF(AND('Prioritized Approach Milestones'!C198="No",'Prioritized Approach Milestones'!F198=""),IF('Prioritized Approach Milestones'!B198=4,"ERROR 2","N/A"),"CORRECT")</f>
        <v>CORRECT</v>
      </c>
      <c r="AF198" s="59" t="str">
        <f>IF(AND('Prioritized Approach Milestones'!C198="No",'Prioritized Approach Milestones'!F198=""),IF('Prioritized Approach Milestones'!B198=5,"ERROR 2","N/A"),"CORRECT")</f>
        <v>CORRECT</v>
      </c>
      <c r="AG198" s="68" t="str">
        <f>IF(AND('Prioritized Approach Milestones'!C198="No",'Prioritized Approach Milestones'!F198=""),IF('Prioritized Approach Milestones'!B198=6,"ERROR 2","N/A"),"CORRECT")</f>
        <v>CORRECT</v>
      </c>
    </row>
    <row r="199" spans="1:33">
      <c r="A199" s="74">
        <f>COUNTIFS('Prioritized Approach Milestones'!B199,"1",'Prioritized Approach Milestones'!C199,"yes")</f>
        <v>0</v>
      </c>
      <c r="B199" s="79">
        <f>COUNTIFS('Prioritized Approach Milestones'!B199,"2",'Prioritized Approach Milestones'!C199,"yes")</f>
        <v>0</v>
      </c>
      <c r="C199" s="75">
        <f>COUNTIFS('Prioritized Approach Milestones'!B199,"3",'Prioritized Approach Milestones'!C199,"yes")</f>
        <v>0</v>
      </c>
      <c r="D199" s="76">
        <f>COUNTIFS('Prioritized Approach Milestones'!B199,"4",'Prioritized Approach Milestones'!C199,"yes")</f>
        <v>0</v>
      </c>
      <c r="E199" s="77">
        <f>COUNTIFS('Prioritized Approach Milestones'!B199,"5",'Prioritized Approach Milestones'!C199,"yes")</f>
        <v>0</v>
      </c>
      <c r="F199" s="78">
        <f>COUNTIFS('Prioritized Approach Milestones'!B199,"6",'Prioritized Approach Milestones'!C199,"yes")</f>
        <v>0</v>
      </c>
      <c r="G199" s="234">
        <f t="shared" si="9"/>
        <v>0</v>
      </c>
      <c r="H199" s="145">
        <f>COUNTIFS('Prioritized Approach Milestones'!B199,"1",'Prioritized Approach Milestones'!C199,"N/A")</f>
        <v>0</v>
      </c>
      <c r="I199" s="145">
        <f>COUNTIFS('Prioritized Approach Milestones'!B199,"2",'Prioritized Approach Milestones'!C199,"N/A")</f>
        <v>0</v>
      </c>
      <c r="J199" s="145">
        <f>COUNTIFS('Prioritized Approach Milestones'!B199,"3",'Prioritized Approach Milestones'!C199,"N/A")</f>
        <v>0</v>
      </c>
      <c r="K199" s="145">
        <f>COUNTIFS('Prioritized Approach Milestones'!B199,"4",'Prioritized Approach Milestones'!C199,"N/A")</f>
        <v>0</v>
      </c>
      <c r="L199" s="145">
        <f>COUNTIFS('Prioritized Approach Milestones'!B199,"5",'Prioritized Approach Milestones'!C199,"N/A")</f>
        <v>0</v>
      </c>
      <c r="M199" s="145">
        <f>COUNTIFS('Prioritized Approach Milestones'!B199,"6",'Prioritized Approach Milestones'!C199,"N/A")</f>
        <v>0</v>
      </c>
      <c r="N199">
        <f t="shared" si="10"/>
        <v>0</v>
      </c>
      <c r="O199" s="238"/>
      <c r="P199" s="65" t="str">
        <f>IF('Prioritized Approach Milestones'!$B199=1,'Prioritized Approach Milestones'!$F199,"")</f>
        <v/>
      </c>
      <c r="Q199" s="65" t="str">
        <f>IF('Prioritized Approach Milestones'!$B199=2,'Prioritized Approach Milestones'!$F199,"")</f>
        <v/>
      </c>
      <c r="R199" s="65" t="str">
        <f>IF('Prioritized Approach Milestones'!$B199=3,'Prioritized Approach Milestones'!$F199,"")</f>
        <v/>
      </c>
      <c r="S199" s="65" t="str">
        <f>IF('Prioritized Approach Milestones'!$B199=4,'Prioritized Approach Milestones'!$F199,"")</f>
        <v/>
      </c>
      <c r="T199" s="65" t="str">
        <f>IF('Prioritized Approach Milestones'!$B199=5,'Prioritized Approach Milestones'!$F199,"")</f>
        <v/>
      </c>
      <c r="U199" s="66" t="str">
        <f>IF('Prioritized Approach Milestones'!$B199=6,'Prioritized Approach Milestones'!$F199,"")</f>
        <v/>
      </c>
      <c r="V199" s="67" t="str">
        <f>IF(AND('Prioritized Approach Milestones'!C199="Yes",'Prioritized Approach Milestones'!F199=""),"CORRECT",IF('Prioritized Approach Milestones'!C199="No","CORRECT",IF('Prioritized Approach Milestones'!B199=1,"ERROR 1","N/A")))</f>
        <v>N/A</v>
      </c>
      <c r="W199" s="67" t="str">
        <f>IF(AND('Prioritized Approach Milestones'!C199="Yes",'Prioritized Approach Milestones'!F199=""),"CORRECT",IF('Prioritized Approach Milestones'!C199="No","CORRECT",IF('Prioritized Approach Milestones'!B199=2,"ERROR 1","N/A")))</f>
        <v>N/A</v>
      </c>
      <c r="X199" s="67" t="str">
        <f>IF(AND('Prioritized Approach Milestones'!C199="Yes",'Prioritized Approach Milestones'!F199=""),"CORRECT",IF('Prioritized Approach Milestones'!C199="No","CORRECT",IF('Prioritized Approach Milestones'!B199=3,"ERROR 1","N/A")))</f>
        <v>N/A</v>
      </c>
      <c r="Y199" s="67" t="str">
        <f>IF(AND('Prioritized Approach Milestones'!C199="Yes",'Prioritized Approach Milestones'!F199=""),"CORRECT",IF('Prioritized Approach Milestones'!C199="No","CORRECT",IF('Prioritized Approach Milestones'!B199=4,"ERROR 1","N/A")))</f>
        <v>N/A</v>
      </c>
      <c r="Z199" s="67" t="str">
        <f>IF(AND('Prioritized Approach Milestones'!C199="Yes",'Prioritized Approach Milestones'!F199=""),"CORRECT",IF('Prioritized Approach Milestones'!C199="No","CORRECT",IF('Prioritized Approach Milestones'!B199=5,"ERROR 1","N/A")))</f>
        <v>N/A</v>
      </c>
      <c r="AA199" s="67" t="str">
        <f>IF(AND('Prioritized Approach Milestones'!C199="Yes",'Prioritized Approach Milestones'!F199=""),"CORRECT",IF('Prioritized Approach Milestones'!C199="No","CORRECT",IF('Prioritized Approach Milestones'!B199=6,"ERROR 1","N/A")))</f>
        <v>N/A</v>
      </c>
      <c r="AB199" s="59" t="str">
        <f>IF(AND('Prioritized Approach Milestones'!C199="No",'Prioritized Approach Milestones'!F199=""),IF('Prioritized Approach Milestones'!B199=1,"ERROR 2","N/A"),"CORRECT")</f>
        <v>CORRECT</v>
      </c>
      <c r="AC199" s="59" t="str">
        <f>IF(AND('Prioritized Approach Milestones'!C199="No",'Prioritized Approach Milestones'!F199=""),IF('Prioritized Approach Milestones'!B199=2,"ERROR 2","N/A"),"CORRECT")</f>
        <v>CORRECT</v>
      </c>
      <c r="AD199" s="59" t="str">
        <f>IF(AND('Prioritized Approach Milestones'!C199="No",'Prioritized Approach Milestones'!F199=""),IF('Prioritized Approach Milestones'!B199=3,"ERROR 2","N/A"),"CORRECT")</f>
        <v>CORRECT</v>
      </c>
      <c r="AE199" s="59" t="str">
        <f>IF(AND('Prioritized Approach Milestones'!C199="No",'Prioritized Approach Milestones'!F199=""),IF('Prioritized Approach Milestones'!B199=4,"ERROR 2","N/A"),"CORRECT")</f>
        <v>CORRECT</v>
      </c>
      <c r="AF199" s="59" t="str">
        <f>IF(AND('Prioritized Approach Milestones'!C199="No",'Prioritized Approach Milestones'!F199=""),IF('Prioritized Approach Milestones'!B199=5,"ERROR 2","N/A"),"CORRECT")</f>
        <v>CORRECT</v>
      </c>
      <c r="AG199" s="68" t="str">
        <f>IF(AND('Prioritized Approach Milestones'!C199="No",'Prioritized Approach Milestones'!F199=""),IF('Prioritized Approach Milestones'!B199=6,"ERROR 2","N/A"),"CORRECT")</f>
        <v>CORRECT</v>
      </c>
    </row>
    <row r="200" spans="1:33">
      <c r="A200" s="74">
        <f>COUNTIFS('Prioritized Approach Milestones'!B200,"1",'Prioritized Approach Milestones'!C200,"yes")</f>
        <v>0</v>
      </c>
      <c r="B200" s="79">
        <f>COUNTIFS('Prioritized Approach Milestones'!B200,"2",'Prioritized Approach Milestones'!C200,"yes")</f>
        <v>0</v>
      </c>
      <c r="C200" s="75">
        <f>COUNTIFS('Prioritized Approach Milestones'!B200,"3",'Prioritized Approach Milestones'!C200,"yes")</f>
        <v>0</v>
      </c>
      <c r="D200" s="76">
        <f>COUNTIFS('Prioritized Approach Milestones'!B200,"4",'Prioritized Approach Milestones'!C200,"yes")</f>
        <v>0</v>
      </c>
      <c r="E200" s="77">
        <f>COUNTIFS('Prioritized Approach Milestones'!B200,"5",'Prioritized Approach Milestones'!C200,"yes")</f>
        <v>0</v>
      </c>
      <c r="F200" s="78">
        <f>COUNTIFS('Prioritized Approach Milestones'!B200,"6",'Prioritized Approach Milestones'!C200,"yes")</f>
        <v>0</v>
      </c>
      <c r="G200" s="234">
        <f t="shared" si="9"/>
        <v>0</v>
      </c>
      <c r="H200" s="145">
        <f>COUNTIFS('Prioritized Approach Milestones'!B200,"1",'Prioritized Approach Milestones'!C200,"N/A")</f>
        <v>0</v>
      </c>
      <c r="I200" s="145">
        <f>COUNTIFS('Prioritized Approach Milestones'!B200,"2",'Prioritized Approach Milestones'!C200,"N/A")</f>
        <v>0</v>
      </c>
      <c r="J200" s="145">
        <f>COUNTIFS('Prioritized Approach Milestones'!B200,"3",'Prioritized Approach Milestones'!C200,"N/A")</f>
        <v>0</v>
      </c>
      <c r="K200" s="145">
        <f>COUNTIFS('Prioritized Approach Milestones'!B200,"4",'Prioritized Approach Milestones'!C200,"N/A")</f>
        <v>0</v>
      </c>
      <c r="L200" s="145">
        <f>COUNTIFS('Prioritized Approach Milestones'!B200,"5",'Prioritized Approach Milestones'!C200,"N/A")</f>
        <v>0</v>
      </c>
      <c r="M200" s="145">
        <f>COUNTIFS('Prioritized Approach Milestones'!B200,"6",'Prioritized Approach Milestones'!C200,"N/A")</f>
        <v>0</v>
      </c>
      <c r="N200">
        <f t="shared" si="10"/>
        <v>0</v>
      </c>
      <c r="O200" s="238"/>
      <c r="P200" s="65" t="str">
        <f>IF('Prioritized Approach Milestones'!$B200=1,'Prioritized Approach Milestones'!$F200,"")</f>
        <v/>
      </c>
      <c r="Q200" s="65" t="str">
        <f>IF('Prioritized Approach Milestones'!$B200=2,'Prioritized Approach Milestones'!$F200,"")</f>
        <v/>
      </c>
      <c r="R200" s="65" t="str">
        <f>IF('Prioritized Approach Milestones'!$B200=3,'Prioritized Approach Milestones'!$F200,"")</f>
        <v/>
      </c>
      <c r="S200" s="65">
        <f>IF('Prioritized Approach Milestones'!$B200=4,'Prioritized Approach Milestones'!$F200,"")</f>
        <v>0</v>
      </c>
      <c r="T200" s="65" t="str">
        <f>IF('Prioritized Approach Milestones'!$B200=5,'Prioritized Approach Milestones'!$F200,"")</f>
        <v/>
      </c>
      <c r="U200" s="66" t="str">
        <f>IF('Prioritized Approach Milestones'!$B200=6,'Prioritized Approach Milestones'!$F200,"")</f>
        <v/>
      </c>
      <c r="V200" s="67" t="str">
        <f>IF(AND('Prioritized Approach Milestones'!C200="Yes",'Prioritized Approach Milestones'!F200=""),"CORRECT",IF('Prioritized Approach Milestones'!C200="No","CORRECT",IF('Prioritized Approach Milestones'!B200=1,"ERROR 1","N/A")))</f>
        <v>N/A</v>
      </c>
      <c r="W200" s="67" t="str">
        <f>IF(AND('Prioritized Approach Milestones'!C200="Yes",'Prioritized Approach Milestones'!F200=""),"CORRECT",IF('Prioritized Approach Milestones'!C200="No","CORRECT",IF('Prioritized Approach Milestones'!B200=2,"ERROR 1","N/A")))</f>
        <v>N/A</v>
      </c>
      <c r="X200" s="67" t="str">
        <f>IF(AND('Prioritized Approach Milestones'!C200="Yes",'Prioritized Approach Milestones'!F200=""),"CORRECT",IF('Prioritized Approach Milestones'!C200="No","CORRECT",IF('Prioritized Approach Milestones'!B200=3,"ERROR 1","N/A")))</f>
        <v>N/A</v>
      </c>
      <c r="Y200" s="67" t="str">
        <f>IF(AND('Prioritized Approach Milestones'!C200="Yes",'Prioritized Approach Milestones'!F200=""),"CORRECT",IF('Prioritized Approach Milestones'!C200="No","CORRECT",IF('Prioritized Approach Milestones'!B200=4,"ERROR 1","N/A")))</f>
        <v>ERROR 1</v>
      </c>
      <c r="Z200" s="67" t="str">
        <f>IF(AND('Prioritized Approach Milestones'!C200="Yes",'Prioritized Approach Milestones'!F200=""),"CORRECT",IF('Prioritized Approach Milestones'!C200="No","CORRECT",IF('Prioritized Approach Milestones'!B200=5,"ERROR 1","N/A")))</f>
        <v>N/A</v>
      </c>
      <c r="AA200" s="67" t="str">
        <f>IF(AND('Prioritized Approach Milestones'!C200="Yes",'Prioritized Approach Milestones'!F200=""),"CORRECT",IF('Prioritized Approach Milestones'!C200="No","CORRECT",IF('Prioritized Approach Milestones'!B200=6,"ERROR 1","N/A")))</f>
        <v>N/A</v>
      </c>
      <c r="AB200" s="59" t="str">
        <f>IF(AND('Prioritized Approach Milestones'!C200="No",'Prioritized Approach Milestones'!F200=""),IF('Prioritized Approach Milestones'!B200=1,"ERROR 2","N/A"),"CORRECT")</f>
        <v>CORRECT</v>
      </c>
      <c r="AC200" s="59" t="str">
        <f>IF(AND('Prioritized Approach Milestones'!C200="No",'Prioritized Approach Milestones'!F200=""),IF('Prioritized Approach Milestones'!B200=2,"ERROR 2","N/A"),"CORRECT")</f>
        <v>CORRECT</v>
      </c>
      <c r="AD200" s="59" t="str">
        <f>IF(AND('Prioritized Approach Milestones'!C200="No",'Prioritized Approach Milestones'!F200=""),IF('Prioritized Approach Milestones'!B200=3,"ERROR 2","N/A"),"CORRECT")</f>
        <v>CORRECT</v>
      </c>
      <c r="AE200" s="59" t="str">
        <f>IF(AND('Prioritized Approach Milestones'!C200="No",'Prioritized Approach Milestones'!F200=""),IF('Prioritized Approach Milestones'!B200=4,"ERROR 2","N/A"),"CORRECT")</f>
        <v>CORRECT</v>
      </c>
      <c r="AF200" s="59" t="str">
        <f>IF(AND('Prioritized Approach Milestones'!C200="No",'Prioritized Approach Milestones'!F200=""),IF('Prioritized Approach Milestones'!B200=5,"ERROR 2","N/A"),"CORRECT")</f>
        <v>CORRECT</v>
      </c>
      <c r="AG200" s="68" t="str">
        <f>IF(AND('Prioritized Approach Milestones'!C200="No",'Prioritized Approach Milestones'!F200=""),IF('Prioritized Approach Milestones'!B200=6,"ERROR 2","N/A"),"CORRECT")</f>
        <v>CORRECT</v>
      </c>
    </row>
    <row r="201" spans="1:33">
      <c r="A201" s="74">
        <f>COUNTIFS('Prioritized Approach Milestones'!B201,"1",'Prioritized Approach Milestones'!C201,"yes")</f>
        <v>0</v>
      </c>
      <c r="B201" s="79">
        <f>COUNTIFS('Prioritized Approach Milestones'!B201,"2",'Prioritized Approach Milestones'!C201,"yes")</f>
        <v>0</v>
      </c>
      <c r="C201" s="75">
        <f>COUNTIFS('Prioritized Approach Milestones'!B201,"3",'Prioritized Approach Milestones'!C201,"yes")</f>
        <v>0</v>
      </c>
      <c r="D201" s="76">
        <f>COUNTIFS('Prioritized Approach Milestones'!B201,"4",'Prioritized Approach Milestones'!C201,"yes")</f>
        <v>0</v>
      </c>
      <c r="E201" s="77">
        <f>COUNTIFS('Prioritized Approach Milestones'!B201,"5",'Prioritized Approach Milestones'!C201,"yes")</f>
        <v>0</v>
      </c>
      <c r="F201" s="78">
        <f>COUNTIFS('Prioritized Approach Milestones'!B201,"6",'Prioritized Approach Milestones'!C201,"yes")</f>
        <v>0</v>
      </c>
      <c r="G201" s="234">
        <f t="shared" si="9"/>
        <v>0</v>
      </c>
      <c r="H201" s="145">
        <f>COUNTIFS('Prioritized Approach Milestones'!B201,"1",'Prioritized Approach Milestones'!C201,"N/A")</f>
        <v>0</v>
      </c>
      <c r="I201" s="145">
        <f>COUNTIFS('Prioritized Approach Milestones'!B201,"2",'Prioritized Approach Milestones'!C201,"N/A")</f>
        <v>0</v>
      </c>
      <c r="J201" s="145">
        <f>COUNTIFS('Prioritized Approach Milestones'!B201,"3",'Prioritized Approach Milestones'!C201,"N/A")</f>
        <v>0</v>
      </c>
      <c r="K201" s="145">
        <f>COUNTIFS('Prioritized Approach Milestones'!B201,"4",'Prioritized Approach Milestones'!C201,"N/A")</f>
        <v>0</v>
      </c>
      <c r="L201" s="145">
        <f>COUNTIFS('Prioritized Approach Milestones'!B201,"5",'Prioritized Approach Milestones'!C201,"N/A")</f>
        <v>0</v>
      </c>
      <c r="M201" s="145">
        <f>COUNTIFS('Prioritized Approach Milestones'!B201,"6",'Prioritized Approach Milestones'!C201,"N/A")</f>
        <v>0</v>
      </c>
      <c r="N201">
        <f t="shared" si="10"/>
        <v>0</v>
      </c>
      <c r="O201" s="238"/>
      <c r="P201" s="65" t="str">
        <f>IF('Prioritized Approach Milestones'!$B201=1,'Prioritized Approach Milestones'!$F201,"")</f>
        <v/>
      </c>
      <c r="Q201" s="65" t="str">
        <f>IF('Prioritized Approach Milestones'!$B201=2,'Prioritized Approach Milestones'!$F201,"")</f>
        <v/>
      </c>
      <c r="R201" s="65" t="str">
        <f>IF('Prioritized Approach Milestones'!$B201=3,'Prioritized Approach Milestones'!$F201,"")</f>
        <v/>
      </c>
      <c r="S201" s="65">
        <f>IF('Prioritized Approach Milestones'!$B201=4,'Prioritized Approach Milestones'!$F201,"")</f>
        <v>0</v>
      </c>
      <c r="T201" s="65" t="str">
        <f>IF('Prioritized Approach Milestones'!$B201=5,'Prioritized Approach Milestones'!$F201,"")</f>
        <v/>
      </c>
      <c r="U201" s="66" t="str">
        <f>IF('Prioritized Approach Milestones'!$B201=6,'Prioritized Approach Milestones'!$F201,"")</f>
        <v/>
      </c>
      <c r="V201" s="67" t="str">
        <f>IF(AND('Prioritized Approach Milestones'!C201="Yes",'Prioritized Approach Milestones'!F201=""),"CORRECT",IF('Prioritized Approach Milestones'!C201="No","CORRECT",IF('Prioritized Approach Milestones'!B201=1,"ERROR 1","N/A")))</f>
        <v>N/A</v>
      </c>
      <c r="W201" s="67" t="str">
        <f>IF(AND('Prioritized Approach Milestones'!C201="Yes",'Prioritized Approach Milestones'!F201=""),"CORRECT",IF('Prioritized Approach Milestones'!C201="No","CORRECT",IF('Prioritized Approach Milestones'!B201=2,"ERROR 1","N/A")))</f>
        <v>N/A</v>
      </c>
      <c r="X201" s="67" t="str">
        <f>IF(AND('Prioritized Approach Milestones'!C201="Yes",'Prioritized Approach Milestones'!F201=""),"CORRECT",IF('Prioritized Approach Milestones'!C201="No","CORRECT",IF('Prioritized Approach Milestones'!B201=3,"ERROR 1","N/A")))</f>
        <v>N/A</v>
      </c>
      <c r="Y201" s="67" t="str">
        <f>IF(AND('Prioritized Approach Milestones'!C201="Yes",'Prioritized Approach Milestones'!F201=""),"CORRECT",IF('Prioritized Approach Milestones'!C201="No","CORRECT",IF('Prioritized Approach Milestones'!B201=4,"ERROR 1","N/A")))</f>
        <v>ERROR 1</v>
      </c>
      <c r="Z201" s="67" t="str">
        <f>IF(AND('Prioritized Approach Milestones'!C201="Yes",'Prioritized Approach Milestones'!F201=""),"CORRECT",IF('Prioritized Approach Milestones'!C201="No","CORRECT",IF('Prioritized Approach Milestones'!B201=5,"ERROR 1","N/A")))</f>
        <v>N/A</v>
      </c>
      <c r="AA201" s="67" t="str">
        <f>IF(AND('Prioritized Approach Milestones'!C201="Yes",'Prioritized Approach Milestones'!F201=""),"CORRECT",IF('Prioritized Approach Milestones'!C201="No","CORRECT",IF('Prioritized Approach Milestones'!B201=6,"ERROR 1","N/A")))</f>
        <v>N/A</v>
      </c>
      <c r="AB201" s="59" t="str">
        <f>IF(AND('Prioritized Approach Milestones'!C201="No",'Prioritized Approach Milestones'!F201=""),IF('Prioritized Approach Milestones'!B201=1,"ERROR 2","N/A"),"CORRECT")</f>
        <v>CORRECT</v>
      </c>
      <c r="AC201" s="59" t="str">
        <f>IF(AND('Prioritized Approach Milestones'!C201="No",'Prioritized Approach Milestones'!F201=""),IF('Prioritized Approach Milestones'!B201=2,"ERROR 2","N/A"),"CORRECT")</f>
        <v>CORRECT</v>
      </c>
      <c r="AD201" s="59" t="str">
        <f>IF(AND('Prioritized Approach Milestones'!C201="No",'Prioritized Approach Milestones'!F201=""),IF('Prioritized Approach Milestones'!B201=3,"ERROR 2","N/A"),"CORRECT")</f>
        <v>CORRECT</v>
      </c>
      <c r="AE201" s="59" t="str">
        <f>IF(AND('Prioritized Approach Milestones'!C201="No",'Prioritized Approach Milestones'!F201=""),IF('Prioritized Approach Milestones'!B201=4,"ERROR 2","N/A"),"CORRECT")</f>
        <v>CORRECT</v>
      </c>
      <c r="AF201" s="59" t="str">
        <f>IF(AND('Prioritized Approach Milestones'!C201="No",'Prioritized Approach Milestones'!F201=""),IF('Prioritized Approach Milestones'!B201=5,"ERROR 2","N/A"),"CORRECT")</f>
        <v>CORRECT</v>
      </c>
      <c r="AG201" s="68" t="str">
        <f>IF(AND('Prioritized Approach Milestones'!C201="No",'Prioritized Approach Milestones'!F201=""),IF('Prioritized Approach Milestones'!B201=6,"ERROR 2","N/A"),"CORRECT")</f>
        <v>CORRECT</v>
      </c>
    </row>
    <row r="202" spans="1:33">
      <c r="A202" s="74">
        <f>COUNTIFS('Prioritized Approach Milestones'!B202,"1",'Prioritized Approach Milestones'!C202,"yes")</f>
        <v>0</v>
      </c>
      <c r="B202" s="79">
        <f>COUNTIFS('Prioritized Approach Milestones'!B202,"2",'Prioritized Approach Milestones'!C202,"yes")</f>
        <v>0</v>
      </c>
      <c r="C202" s="75">
        <f>COUNTIFS('Prioritized Approach Milestones'!B202,"3",'Prioritized Approach Milestones'!C202,"yes")</f>
        <v>0</v>
      </c>
      <c r="D202" s="76">
        <f>COUNTIFS('Prioritized Approach Milestones'!B202,"4",'Prioritized Approach Milestones'!C202,"yes")</f>
        <v>0</v>
      </c>
      <c r="E202" s="77">
        <f>COUNTIFS('Prioritized Approach Milestones'!B202,"5",'Prioritized Approach Milestones'!C202,"yes")</f>
        <v>0</v>
      </c>
      <c r="F202" s="78">
        <f>COUNTIFS('Prioritized Approach Milestones'!B202,"6",'Prioritized Approach Milestones'!C202,"yes")</f>
        <v>0</v>
      </c>
      <c r="G202" s="234">
        <f t="shared" si="9"/>
        <v>0</v>
      </c>
      <c r="H202" s="145">
        <f>COUNTIFS('Prioritized Approach Milestones'!B202,"1",'Prioritized Approach Milestones'!C202,"N/A")</f>
        <v>0</v>
      </c>
      <c r="I202" s="145">
        <f>COUNTIFS('Prioritized Approach Milestones'!B202,"2",'Prioritized Approach Milestones'!C202,"N/A")</f>
        <v>0</v>
      </c>
      <c r="J202" s="145">
        <f>COUNTIFS('Prioritized Approach Milestones'!B202,"3",'Prioritized Approach Milestones'!C202,"N/A")</f>
        <v>0</v>
      </c>
      <c r="K202" s="145">
        <f>COUNTIFS('Prioritized Approach Milestones'!B202,"4",'Prioritized Approach Milestones'!C202,"N/A")</f>
        <v>0</v>
      </c>
      <c r="L202" s="145">
        <f>COUNTIFS('Prioritized Approach Milestones'!B202,"5",'Prioritized Approach Milestones'!C202,"N/A")</f>
        <v>0</v>
      </c>
      <c r="M202" s="145">
        <f>COUNTIFS('Prioritized Approach Milestones'!B202,"6",'Prioritized Approach Milestones'!C202,"N/A")</f>
        <v>0</v>
      </c>
      <c r="N202">
        <f t="shared" si="10"/>
        <v>0</v>
      </c>
      <c r="O202" s="238"/>
      <c r="P202" s="65" t="str">
        <f>IF('Prioritized Approach Milestones'!$B202=1,'Prioritized Approach Milestones'!$F202,"")</f>
        <v/>
      </c>
      <c r="Q202" s="65" t="str">
        <f>IF('Prioritized Approach Milestones'!$B202=2,'Prioritized Approach Milestones'!$F202,"")</f>
        <v/>
      </c>
      <c r="R202" s="65" t="str">
        <f>IF('Prioritized Approach Milestones'!$B202=3,'Prioritized Approach Milestones'!$F202,"")</f>
        <v/>
      </c>
      <c r="S202" s="65">
        <f>IF('Prioritized Approach Milestones'!$B202=4,'Prioritized Approach Milestones'!$F202,"")</f>
        <v>0</v>
      </c>
      <c r="T202" s="65" t="str">
        <f>IF('Prioritized Approach Milestones'!$B202=5,'Prioritized Approach Milestones'!$F202,"")</f>
        <v/>
      </c>
      <c r="U202" s="66" t="str">
        <f>IF('Prioritized Approach Milestones'!$B202=6,'Prioritized Approach Milestones'!$F202,"")</f>
        <v/>
      </c>
      <c r="V202" s="67" t="str">
        <f>IF(AND('Prioritized Approach Milestones'!C202="Yes",'Prioritized Approach Milestones'!F202=""),"CORRECT",IF('Prioritized Approach Milestones'!C202="No","CORRECT",IF('Prioritized Approach Milestones'!B202=1,"ERROR 1","N/A")))</f>
        <v>N/A</v>
      </c>
      <c r="W202" s="67" t="str">
        <f>IF(AND('Prioritized Approach Milestones'!C202="Yes",'Prioritized Approach Milestones'!F202=""),"CORRECT",IF('Prioritized Approach Milestones'!C202="No","CORRECT",IF('Prioritized Approach Milestones'!B202=2,"ERROR 1","N/A")))</f>
        <v>N/A</v>
      </c>
      <c r="X202" s="67" t="str">
        <f>IF(AND('Prioritized Approach Milestones'!C202="Yes",'Prioritized Approach Milestones'!F202=""),"CORRECT",IF('Prioritized Approach Milestones'!C202="No","CORRECT",IF('Prioritized Approach Milestones'!B202=3,"ERROR 1","N/A")))</f>
        <v>N/A</v>
      </c>
      <c r="Y202" s="67" t="str">
        <f>IF(AND('Prioritized Approach Milestones'!C202="Yes",'Prioritized Approach Milestones'!F202=""),"CORRECT",IF('Prioritized Approach Milestones'!C202="No","CORRECT",IF('Prioritized Approach Milestones'!B202=4,"ERROR 1","N/A")))</f>
        <v>ERROR 1</v>
      </c>
      <c r="Z202" s="67" t="str">
        <f>IF(AND('Prioritized Approach Milestones'!C202="Yes",'Prioritized Approach Milestones'!F202=""),"CORRECT",IF('Prioritized Approach Milestones'!C202="No","CORRECT",IF('Prioritized Approach Milestones'!B202=5,"ERROR 1","N/A")))</f>
        <v>N/A</v>
      </c>
      <c r="AA202" s="67" t="str">
        <f>IF(AND('Prioritized Approach Milestones'!C202="Yes",'Prioritized Approach Milestones'!F202=""),"CORRECT",IF('Prioritized Approach Milestones'!C202="No","CORRECT",IF('Prioritized Approach Milestones'!B202=6,"ERROR 1","N/A")))</f>
        <v>N/A</v>
      </c>
      <c r="AB202" s="59" t="str">
        <f>IF(AND('Prioritized Approach Milestones'!C202="No",'Prioritized Approach Milestones'!F202=""),IF('Prioritized Approach Milestones'!B202=1,"ERROR 2","N/A"),"CORRECT")</f>
        <v>CORRECT</v>
      </c>
      <c r="AC202" s="59" t="str">
        <f>IF(AND('Prioritized Approach Milestones'!C202="No",'Prioritized Approach Milestones'!F202=""),IF('Prioritized Approach Milestones'!B202=2,"ERROR 2","N/A"),"CORRECT")</f>
        <v>CORRECT</v>
      </c>
      <c r="AD202" s="59" t="str">
        <f>IF(AND('Prioritized Approach Milestones'!C202="No",'Prioritized Approach Milestones'!F202=""),IF('Prioritized Approach Milestones'!B202=3,"ERROR 2","N/A"),"CORRECT")</f>
        <v>CORRECT</v>
      </c>
      <c r="AE202" s="59" t="str">
        <f>IF(AND('Prioritized Approach Milestones'!C202="No",'Prioritized Approach Milestones'!F202=""),IF('Prioritized Approach Milestones'!B202=4,"ERROR 2","N/A"),"CORRECT")</f>
        <v>CORRECT</v>
      </c>
      <c r="AF202" s="59" t="str">
        <f>IF(AND('Prioritized Approach Milestones'!C202="No",'Prioritized Approach Milestones'!F202=""),IF('Prioritized Approach Milestones'!B202=5,"ERROR 2","N/A"),"CORRECT")</f>
        <v>CORRECT</v>
      </c>
      <c r="AG202" s="68" t="str">
        <f>IF(AND('Prioritized Approach Milestones'!C202="No",'Prioritized Approach Milestones'!F202=""),IF('Prioritized Approach Milestones'!B202=6,"ERROR 2","N/A"),"CORRECT")</f>
        <v>CORRECT</v>
      </c>
    </row>
    <row r="203" spans="1:33">
      <c r="A203" s="74">
        <f>COUNTIFS('Prioritized Approach Milestones'!B203,"1",'Prioritized Approach Milestones'!C203,"yes")</f>
        <v>0</v>
      </c>
      <c r="B203" s="79">
        <f>COUNTIFS('Prioritized Approach Milestones'!B203,"2",'Prioritized Approach Milestones'!C203,"yes")</f>
        <v>0</v>
      </c>
      <c r="C203" s="75">
        <f>COUNTIFS('Prioritized Approach Milestones'!B203,"3",'Prioritized Approach Milestones'!C203,"yes")</f>
        <v>0</v>
      </c>
      <c r="D203" s="76">
        <f>COUNTIFS('Prioritized Approach Milestones'!B203,"4",'Prioritized Approach Milestones'!C203,"yes")</f>
        <v>0</v>
      </c>
      <c r="E203" s="77">
        <f>COUNTIFS('Prioritized Approach Milestones'!B203,"5",'Prioritized Approach Milestones'!C203,"yes")</f>
        <v>0</v>
      </c>
      <c r="F203" s="78">
        <f>COUNTIFS('Prioritized Approach Milestones'!B203,"6",'Prioritized Approach Milestones'!C203,"yes")</f>
        <v>0</v>
      </c>
      <c r="G203" s="234">
        <f t="shared" si="9"/>
        <v>0</v>
      </c>
      <c r="H203" s="145">
        <f>COUNTIFS('Prioritized Approach Milestones'!B203,"1",'Prioritized Approach Milestones'!C203,"N/A")</f>
        <v>0</v>
      </c>
      <c r="I203" s="145">
        <f>COUNTIFS('Prioritized Approach Milestones'!B203,"2",'Prioritized Approach Milestones'!C203,"N/A")</f>
        <v>0</v>
      </c>
      <c r="J203" s="145">
        <f>COUNTIFS('Prioritized Approach Milestones'!B203,"3",'Prioritized Approach Milestones'!C203,"N/A")</f>
        <v>0</v>
      </c>
      <c r="K203" s="145">
        <f>COUNTIFS('Prioritized Approach Milestones'!B203,"4",'Prioritized Approach Milestones'!C203,"N/A")</f>
        <v>0</v>
      </c>
      <c r="L203" s="145">
        <f>COUNTIFS('Prioritized Approach Milestones'!B203,"5",'Prioritized Approach Milestones'!C203,"N/A")</f>
        <v>0</v>
      </c>
      <c r="M203" s="145">
        <f>COUNTIFS('Prioritized Approach Milestones'!B203,"6",'Prioritized Approach Milestones'!C203,"N/A")</f>
        <v>0</v>
      </c>
      <c r="N203">
        <f t="shared" si="10"/>
        <v>0</v>
      </c>
      <c r="O203" s="238"/>
      <c r="P203" s="65" t="str">
        <f>IF('Prioritized Approach Milestones'!$B203=1,'Prioritized Approach Milestones'!$F203,"")</f>
        <v/>
      </c>
      <c r="Q203" s="65" t="str">
        <f>IF('Prioritized Approach Milestones'!$B203=2,'Prioritized Approach Milestones'!$F203,"")</f>
        <v/>
      </c>
      <c r="R203" s="65" t="str">
        <f>IF('Prioritized Approach Milestones'!$B203=3,'Prioritized Approach Milestones'!$F203,"")</f>
        <v/>
      </c>
      <c r="S203" s="65">
        <f>IF('Prioritized Approach Milestones'!$B203=4,'Prioritized Approach Milestones'!$F203,"")</f>
        <v>0</v>
      </c>
      <c r="T203" s="65" t="str">
        <f>IF('Prioritized Approach Milestones'!$B203=5,'Prioritized Approach Milestones'!$F203,"")</f>
        <v/>
      </c>
      <c r="U203" s="66" t="str">
        <f>IF('Prioritized Approach Milestones'!$B203=6,'Prioritized Approach Milestones'!$F203,"")</f>
        <v/>
      </c>
      <c r="V203" s="67" t="str">
        <f>IF(AND('Prioritized Approach Milestones'!C203="Yes",'Prioritized Approach Milestones'!F203=""),"CORRECT",IF('Prioritized Approach Milestones'!C203="No","CORRECT",IF('Prioritized Approach Milestones'!B203=1,"ERROR 1","N/A")))</f>
        <v>N/A</v>
      </c>
      <c r="W203" s="67" t="str">
        <f>IF(AND('Prioritized Approach Milestones'!C203="Yes",'Prioritized Approach Milestones'!F203=""),"CORRECT",IF('Prioritized Approach Milestones'!C203="No","CORRECT",IF('Prioritized Approach Milestones'!B203=2,"ERROR 1","N/A")))</f>
        <v>N/A</v>
      </c>
      <c r="X203" s="67" t="str">
        <f>IF(AND('Prioritized Approach Milestones'!C203="Yes",'Prioritized Approach Milestones'!F203=""),"CORRECT",IF('Prioritized Approach Milestones'!C203="No","CORRECT",IF('Prioritized Approach Milestones'!B203=3,"ERROR 1","N/A")))</f>
        <v>N/A</v>
      </c>
      <c r="Y203" s="67" t="str">
        <f>IF(AND('Prioritized Approach Milestones'!C203="Yes",'Prioritized Approach Milestones'!F203=""),"CORRECT",IF('Prioritized Approach Milestones'!C203="No","CORRECT",IF('Prioritized Approach Milestones'!B203=4,"ERROR 1","N/A")))</f>
        <v>ERROR 1</v>
      </c>
      <c r="Z203" s="67" t="str">
        <f>IF(AND('Prioritized Approach Milestones'!C203="Yes",'Prioritized Approach Milestones'!F203=""),"CORRECT",IF('Prioritized Approach Milestones'!C203="No","CORRECT",IF('Prioritized Approach Milestones'!B203=5,"ERROR 1","N/A")))</f>
        <v>N/A</v>
      </c>
      <c r="AA203" s="67" t="str">
        <f>IF(AND('Prioritized Approach Milestones'!C203="Yes",'Prioritized Approach Milestones'!F203=""),"CORRECT",IF('Prioritized Approach Milestones'!C203="No","CORRECT",IF('Prioritized Approach Milestones'!B203=6,"ERROR 1","N/A")))</f>
        <v>N/A</v>
      </c>
      <c r="AB203" s="59" t="str">
        <f>IF(AND('Prioritized Approach Milestones'!C203="No",'Prioritized Approach Milestones'!F203=""),IF('Prioritized Approach Milestones'!B203=1,"ERROR 2","N/A"),"CORRECT")</f>
        <v>CORRECT</v>
      </c>
      <c r="AC203" s="59" t="str">
        <f>IF(AND('Prioritized Approach Milestones'!C203="No",'Prioritized Approach Milestones'!F203=""),IF('Prioritized Approach Milestones'!B203=2,"ERROR 2","N/A"),"CORRECT")</f>
        <v>CORRECT</v>
      </c>
      <c r="AD203" s="59" t="str">
        <f>IF(AND('Prioritized Approach Milestones'!C203="No",'Prioritized Approach Milestones'!F203=""),IF('Prioritized Approach Milestones'!B203=3,"ERROR 2","N/A"),"CORRECT")</f>
        <v>CORRECT</v>
      </c>
      <c r="AE203" s="59" t="str">
        <f>IF(AND('Prioritized Approach Milestones'!C203="No",'Prioritized Approach Milestones'!F203=""),IF('Prioritized Approach Milestones'!B203=4,"ERROR 2","N/A"),"CORRECT")</f>
        <v>CORRECT</v>
      </c>
      <c r="AF203" s="59" t="str">
        <f>IF(AND('Prioritized Approach Milestones'!C203="No",'Prioritized Approach Milestones'!F203=""),IF('Prioritized Approach Milestones'!B203=5,"ERROR 2","N/A"),"CORRECT")</f>
        <v>CORRECT</v>
      </c>
      <c r="AG203" s="68" t="str">
        <f>IF(AND('Prioritized Approach Milestones'!C203="No",'Prioritized Approach Milestones'!F203=""),IF('Prioritized Approach Milestones'!B203=6,"ERROR 2","N/A"),"CORRECT")</f>
        <v>CORRECT</v>
      </c>
    </row>
    <row r="204" spans="1:33">
      <c r="A204" s="74">
        <f>COUNTIFS('Prioritized Approach Milestones'!B204,"1",'Prioritized Approach Milestones'!C204,"yes")</f>
        <v>0</v>
      </c>
      <c r="B204" s="79">
        <f>COUNTIFS('Prioritized Approach Milestones'!B204,"2",'Prioritized Approach Milestones'!C204,"yes")</f>
        <v>0</v>
      </c>
      <c r="C204" s="75">
        <f>COUNTIFS('Prioritized Approach Milestones'!B204,"3",'Prioritized Approach Milestones'!C204,"yes")</f>
        <v>0</v>
      </c>
      <c r="D204" s="76">
        <f>COUNTIFS('Prioritized Approach Milestones'!B204,"4",'Prioritized Approach Milestones'!C204,"yes")</f>
        <v>0</v>
      </c>
      <c r="E204" s="77">
        <f>COUNTIFS('Prioritized Approach Milestones'!B204,"5",'Prioritized Approach Milestones'!C204,"yes")</f>
        <v>0</v>
      </c>
      <c r="F204" s="78">
        <f>COUNTIFS('Prioritized Approach Milestones'!B204,"6",'Prioritized Approach Milestones'!C204,"yes")</f>
        <v>0</v>
      </c>
      <c r="G204" s="234">
        <f t="shared" si="9"/>
        <v>0</v>
      </c>
      <c r="H204" s="145">
        <f>COUNTIFS('Prioritized Approach Milestones'!B204,"1",'Prioritized Approach Milestones'!C204,"N/A")</f>
        <v>0</v>
      </c>
      <c r="I204" s="145">
        <f>COUNTIFS('Prioritized Approach Milestones'!B204,"2",'Prioritized Approach Milestones'!C204,"N/A")</f>
        <v>0</v>
      </c>
      <c r="J204" s="145">
        <f>COUNTIFS('Prioritized Approach Milestones'!B204,"3",'Prioritized Approach Milestones'!C204,"N/A")</f>
        <v>0</v>
      </c>
      <c r="K204" s="145">
        <f>COUNTIFS('Prioritized Approach Milestones'!B204,"4",'Prioritized Approach Milestones'!C204,"N/A")</f>
        <v>0</v>
      </c>
      <c r="L204" s="145">
        <f>COUNTIFS('Prioritized Approach Milestones'!B204,"5",'Prioritized Approach Milestones'!C204,"N/A")</f>
        <v>0</v>
      </c>
      <c r="M204" s="145">
        <f>COUNTIFS('Prioritized Approach Milestones'!B204,"6",'Prioritized Approach Milestones'!C204,"N/A")</f>
        <v>0</v>
      </c>
      <c r="N204">
        <f t="shared" si="10"/>
        <v>0</v>
      </c>
      <c r="O204" s="238"/>
      <c r="P204" s="65" t="str">
        <f>IF('Prioritized Approach Milestones'!$B204=1,'Prioritized Approach Milestones'!$F204,"")</f>
        <v/>
      </c>
      <c r="Q204" s="65" t="str">
        <f>IF('Prioritized Approach Milestones'!$B204=2,'Prioritized Approach Milestones'!$F204,"")</f>
        <v/>
      </c>
      <c r="R204" s="65" t="str">
        <f>IF('Prioritized Approach Milestones'!$B204=3,'Prioritized Approach Milestones'!$F204,"")</f>
        <v/>
      </c>
      <c r="S204" s="65">
        <f>IF('Prioritized Approach Milestones'!$B204=4,'Prioritized Approach Milestones'!$F204,"")</f>
        <v>0</v>
      </c>
      <c r="T204" s="65" t="str">
        <f>IF('Prioritized Approach Milestones'!$B204=5,'Prioritized Approach Milestones'!$F204,"")</f>
        <v/>
      </c>
      <c r="U204" s="66" t="str">
        <f>IF('Prioritized Approach Milestones'!$B204=6,'Prioritized Approach Milestones'!$F204,"")</f>
        <v/>
      </c>
      <c r="V204" s="67" t="str">
        <f>IF(AND('Prioritized Approach Milestones'!C204="Yes",'Prioritized Approach Milestones'!F204=""),"CORRECT",IF('Prioritized Approach Milestones'!C204="No","CORRECT",IF('Prioritized Approach Milestones'!B204=1,"ERROR 1","N/A")))</f>
        <v>N/A</v>
      </c>
      <c r="W204" s="67" t="str">
        <f>IF(AND('Prioritized Approach Milestones'!C204="Yes",'Prioritized Approach Milestones'!F204=""),"CORRECT",IF('Prioritized Approach Milestones'!C204="No","CORRECT",IF('Prioritized Approach Milestones'!B204=2,"ERROR 1","N/A")))</f>
        <v>N/A</v>
      </c>
      <c r="X204" s="67" t="str">
        <f>IF(AND('Prioritized Approach Milestones'!C204="Yes",'Prioritized Approach Milestones'!F204=""),"CORRECT",IF('Prioritized Approach Milestones'!C204="No","CORRECT",IF('Prioritized Approach Milestones'!B204=3,"ERROR 1","N/A")))</f>
        <v>N/A</v>
      </c>
      <c r="Y204" s="67" t="str">
        <f>IF(AND('Prioritized Approach Milestones'!C204="Yes",'Prioritized Approach Milestones'!F204=""),"CORRECT",IF('Prioritized Approach Milestones'!C204="No","CORRECT",IF('Prioritized Approach Milestones'!B204=4,"ERROR 1","N/A")))</f>
        <v>ERROR 1</v>
      </c>
      <c r="Z204" s="67" t="str">
        <f>IF(AND('Prioritized Approach Milestones'!C204="Yes",'Prioritized Approach Milestones'!F204=""),"CORRECT",IF('Prioritized Approach Milestones'!C204="No","CORRECT",IF('Prioritized Approach Milestones'!B204=5,"ERROR 1","N/A")))</f>
        <v>N/A</v>
      </c>
      <c r="AA204" s="67" t="str">
        <f>IF(AND('Prioritized Approach Milestones'!C204="Yes",'Prioritized Approach Milestones'!F204=""),"CORRECT",IF('Prioritized Approach Milestones'!C204="No","CORRECT",IF('Prioritized Approach Milestones'!B204=6,"ERROR 1","N/A")))</f>
        <v>N/A</v>
      </c>
      <c r="AB204" s="59" t="str">
        <f>IF(AND('Prioritized Approach Milestones'!C204="No",'Prioritized Approach Milestones'!F204=""),IF('Prioritized Approach Milestones'!B204=1,"ERROR 2","N/A"),"CORRECT")</f>
        <v>CORRECT</v>
      </c>
      <c r="AC204" s="59" t="str">
        <f>IF(AND('Prioritized Approach Milestones'!C204="No",'Prioritized Approach Milestones'!F204=""),IF('Prioritized Approach Milestones'!B204=2,"ERROR 2","N/A"),"CORRECT")</f>
        <v>CORRECT</v>
      </c>
      <c r="AD204" s="59" t="str">
        <f>IF(AND('Prioritized Approach Milestones'!C204="No",'Prioritized Approach Milestones'!F204=""),IF('Prioritized Approach Milestones'!B204=3,"ERROR 2","N/A"),"CORRECT")</f>
        <v>CORRECT</v>
      </c>
      <c r="AE204" s="59" t="str">
        <f>IF(AND('Prioritized Approach Milestones'!C204="No",'Prioritized Approach Milestones'!F204=""),IF('Prioritized Approach Milestones'!B204=4,"ERROR 2","N/A"),"CORRECT")</f>
        <v>CORRECT</v>
      </c>
      <c r="AF204" s="59" t="str">
        <f>IF(AND('Prioritized Approach Milestones'!C204="No",'Prioritized Approach Milestones'!F204=""),IF('Prioritized Approach Milestones'!B204=5,"ERROR 2","N/A"),"CORRECT")</f>
        <v>CORRECT</v>
      </c>
      <c r="AG204" s="68" t="str">
        <f>IF(AND('Prioritized Approach Milestones'!C204="No",'Prioritized Approach Milestones'!F204=""),IF('Prioritized Approach Milestones'!B204=6,"ERROR 2","N/A"),"CORRECT")</f>
        <v>CORRECT</v>
      </c>
    </row>
    <row r="205" spans="1:33">
      <c r="A205" s="74">
        <f>COUNTIFS('Prioritized Approach Milestones'!B205,"1",'Prioritized Approach Milestones'!C205,"yes")</f>
        <v>0</v>
      </c>
      <c r="B205" s="79">
        <f>COUNTIFS('Prioritized Approach Milestones'!B205,"2",'Prioritized Approach Milestones'!C205,"yes")</f>
        <v>0</v>
      </c>
      <c r="C205" s="75">
        <f>COUNTIFS('Prioritized Approach Milestones'!B205,"3",'Prioritized Approach Milestones'!C205,"yes")</f>
        <v>0</v>
      </c>
      <c r="D205" s="76">
        <f>COUNTIFS('Prioritized Approach Milestones'!B205,"4",'Prioritized Approach Milestones'!C205,"yes")</f>
        <v>0</v>
      </c>
      <c r="E205" s="77">
        <f>COUNTIFS('Prioritized Approach Milestones'!B205,"5",'Prioritized Approach Milestones'!C205,"yes")</f>
        <v>0</v>
      </c>
      <c r="F205" s="78">
        <f>COUNTIFS('Prioritized Approach Milestones'!B205,"6",'Prioritized Approach Milestones'!C205,"yes")</f>
        <v>0</v>
      </c>
      <c r="G205" s="234">
        <f t="shared" si="9"/>
        <v>0</v>
      </c>
      <c r="H205" s="145">
        <f>COUNTIFS('Prioritized Approach Milestones'!B205,"1",'Prioritized Approach Milestones'!C205,"N/A")</f>
        <v>0</v>
      </c>
      <c r="I205" s="145">
        <f>COUNTIFS('Prioritized Approach Milestones'!B205,"2",'Prioritized Approach Milestones'!C205,"N/A")</f>
        <v>0</v>
      </c>
      <c r="J205" s="145">
        <f>COUNTIFS('Prioritized Approach Milestones'!B205,"3",'Prioritized Approach Milestones'!C205,"N/A")</f>
        <v>0</v>
      </c>
      <c r="K205" s="145">
        <f>COUNTIFS('Prioritized Approach Milestones'!B205,"4",'Prioritized Approach Milestones'!C205,"N/A")</f>
        <v>0</v>
      </c>
      <c r="L205" s="145">
        <f>COUNTIFS('Prioritized Approach Milestones'!B205,"5",'Prioritized Approach Milestones'!C205,"N/A")</f>
        <v>0</v>
      </c>
      <c r="M205" s="145">
        <f>COUNTIFS('Prioritized Approach Milestones'!B205,"6",'Prioritized Approach Milestones'!C205,"N/A")</f>
        <v>0</v>
      </c>
      <c r="N205">
        <f t="shared" si="10"/>
        <v>0</v>
      </c>
      <c r="O205" s="239"/>
      <c r="P205" s="65" t="str">
        <f>IF('Prioritized Approach Milestones'!$B205=1,'Prioritized Approach Milestones'!$F205,"")</f>
        <v/>
      </c>
      <c r="Q205" s="65" t="str">
        <f>IF('Prioritized Approach Milestones'!$B205=2,'Prioritized Approach Milestones'!$F205,"")</f>
        <v/>
      </c>
      <c r="R205" s="65" t="str">
        <f>IF('Prioritized Approach Milestones'!$B205=3,'Prioritized Approach Milestones'!$F205,"")</f>
        <v/>
      </c>
      <c r="S205" s="65">
        <f>IF('Prioritized Approach Milestones'!$B205=4,'Prioritized Approach Milestones'!$F205,"")</f>
        <v>0</v>
      </c>
      <c r="T205" s="65" t="str">
        <f>IF('Prioritized Approach Milestones'!$B205=5,'Prioritized Approach Milestones'!$F205,"")</f>
        <v/>
      </c>
      <c r="U205" s="66" t="str">
        <f>IF('Prioritized Approach Milestones'!$B205=6,'Prioritized Approach Milestones'!$F205,"")</f>
        <v/>
      </c>
      <c r="V205" s="67" t="str">
        <f>IF(AND('Prioritized Approach Milestones'!C205="Yes",'Prioritized Approach Milestones'!F205=""),"CORRECT",IF('Prioritized Approach Milestones'!C205="No","CORRECT",IF('Prioritized Approach Milestones'!B205=1,"ERROR 1","N/A")))</f>
        <v>N/A</v>
      </c>
      <c r="W205" s="67" t="str">
        <f>IF(AND('Prioritized Approach Milestones'!C205="Yes",'Prioritized Approach Milestones'!F205=""),"CORRECT",IF('Prioritized Approach Milestones'!C205="No","CORRECT",IF('Prioritized Approach Milestones'!B205=2,"ERROR 1","N/A")))</f>
        <v>N/A</v>
      </c>
      <c r="X205" s="67" t="str">
        <f>IF(AND('Prioritized Approach Milestones'!C205="Yes",'Prioritized Approach Milestones'!F205=""),"CORRECT",IF('Prioritized Approach Milestones'!C205="No","CORRECT",IF('Prioritized Approach Milestones'!B205=3,"ERROR 1","N/A")))</f>
        <v>N/A</v>
      </c>
      <c r="Y205" s="67" t="str">
        <f>IF(AND('Prioritized Approach Milestones'!C205="Yes",'Prioritized Approach Milestones'!F205=""),"CORRECT",IF('Prioritized Approach Milestones'!C205="No","CORRECT",IF('Prioritized Approach Milestones'!B205=4,"ERROR 1","N/A")))</f>
        <v>ERROR 1</v>
      </c>
      <c r="Z205" s="67" t="str">
        <f>IF(AND('Prioritized Approach Milestones'!C205="Yes",'Prioritized Approach Milestones'!F205=""),"CORRECT",IF('Prioritized Approach Milestones'!C205="No","CORRECT",IF('Prioritized Approach Milestones'!B205=5,"ERROR 1","N/A")))</f>
        <v>N/A</v>
      </c>
      <c r="AA205" s="67" t="str">
        <f>IF(AND('Prioritized Approach Milestones'!C205="Yes",'Prioritized Approach Milestones'!F205=""),"CORRECT",IF('Prioritized Approach Milestones'!C205="No","CORRECT",IF('Prioritized Approach Milestones'!B205=6,"ERROR 1","N/A")))</f>
        <v>N/A</v>
      </c>
      <c r="AB205" s="59" t="str">
        <f>IF(AND('Prioritized Approach Milestones'!C205="No",'Prioritized Approach Milestones'!F205=""),IF('Prioritized Approach Milestones'!B205=1,"ERROR 2","N/A"),"CORRECT")</f>
        <v>CORRECT</v>
      </c>
      <c r="AC205" s="59" t="str">
        <f>IF(AND('Prioritized Approach Milestones'!C205="No",'Prioritized Approach Milestones'!F205=""),IF('Prioritized Approach Milestones'!B205=2,"ERROR 2","N/A"),"CORRECT")</f>
        <v>CORRECT</v>
      </c>
      <c r="AD205" s="59" t="str">
        <f>IF(AND('Prioritized Approach Milestones'!C205="No",'Prioritized Approach Milestones'!F205=""),IF('Prioritized Approach Milestones'!B205=3,"ERROR 2","N/A"),"CORRECT")</f>
        <v>CORRECT</v>
      </c>
      <c r="AE205" s="59" t="str">
        <f>IF(AND('Prioritized Approach Milestones'!C205="No",'Prioritized Approach Milestones'!F205=""),IF('Prioritized Approach Milestones'!B205=4,"ERROR 2","N/A"),"CORRECT")</f>
        <v>CORRECT</v>
      </c>
      <c r="AF205" s="59" t="str">
        <f>IF(AND('Prioritized Approach Milestones'!C205="No",'Prioritized Approach Milestones'!F205=""),IF('Prioritized Approach Milestones'!B205=5,"ERROR 2","N/A"),"CORRECT")</f>
        <v>CORRECT</v>
      </c>
      <c r="AG205" s="68" t="str">
        <f>IF(AND('Prioritized Approach Milestones'!C205="No",'Prioritized Approach Milestones'!F205=""),IF('Prioritized Approach Milestones'!B205=6,"ERROR 2","N/A"),"CORRECT")</f>
        <v>CORRECT</v>
      </c>
    </row>
    <row r="206" spans="1:33">
      <c r="A206" s="74">
        <f>COUNTIFS('Prioritized Approach Milestones'!B206,"1",'Prioritized Approach Milestones'!C206,"yes")</f>
        <v>0</v>
      </c>
      <c r="B206" s="79">
        <f>COUNTIFS('Prioritized Approach Milestones'!B206,"2",'Prioritized Approach Milestones'!C206,"yes")</f>
        <v>0</v>
      </c>
      <c r="C206" s="75">
        <f>COUNTIFS('Prioritized Approach Milestones'!B206,"3",'Prioritized Approach Milestones'!C206,"yes")</f>
        <v>0</v>
      </c>
      <c r="D206" s="76">
        <f>COUNTIFS('Prioritized Approach Milestones'!B206,"4",'Prioritized Approach Milestones'!C206,"yes")</f>
        <v>0</v>
      </c>
      <c r="E206" s="77">
        <f>COUNTIFS('Prioritized Approach Milestones'!B206,"5",'Prioritized Approach Milestones'!C206,"yes")</f>
        <v>0</v>
      </c>
      <c r="F206" s="78">
        <f>COUNTIFS('Prioritized Approach Milestones'!B206,"6",'Prioritized Approach Milestones'!C206,"yes")</f>
        <v>0</v>
      </c>
      <c r="G206" s="234">
        <f t="shared" si="9"/>
        <v>0</v>
      </c>
      <c r="H206" s="145">
        <f>COUNTIFS('Prioritized Approach Milestones'!B206,"1",'Prioritized Approach Milestones'!C206,"N/A")</f>
        <v>0</v>
      </c>
      <c r="I206" s="145">
        <f>COUNTIFS('Prioritized Approach Milestones'!B206,"2",'Prioritized Approach Milestones'!C206,"N/A")</f>
        <v>0</v>
      </c>
      <c r="J206" s="145">
        <f>COUNTIFS('Prioritized Approach Milestones'!B206,"3",'Prioritized Approach Milestones'!C206,"N/A")</f>
        <v>0</v>
      </c>
      <c r="K206" s="145">
        <f>COUNTIFS('Prioritized Approach Milestones'!B206,"4",'Prioritized Approach Milestones'!C206,"N/A")</f>
        <v>0</v>
      </c>
      <c r="L206" s="145">
        <f>COUNTIFS('Prioritized Approach Milestones'!B206,"5",'Prioritized Approach Milestones'!C206,"N/A")</f>
        <v>0</v>
      </c>
      <c r="M206" s="145">
        <f>COUNTIFS('Prioritized Approach Milestones'!B206,"6",'Prioritized Approach Milestones'!C206,"N/A")</f>
        <v>0</v>
      </c>
      <c r="N206">
        <f t="shared" si="10"/>
        <v>0</v>
      </c>
      <c r="O206" s="239"/>
      <c r="P206" s="65" t="str">
        <f>IF('Prioritized Approach Milestones'!$B206=1,'Prioritized Approach Milestones'!$F206,"")</f>
        <v/>
      </c>
      <c r="Q206" s="65" t="str">
        <f>IF('Prioritized Approach Milestones'!$B206=2,'Prioritized Approach Milestones'!$F206,"")</f>
        <v/>
      </c>
      <c r="R206" s="65" t="str">
        <f>IF('Prioritized Approach Milestones'!$B206=3,'Prioritized Approach Milestones'!$F206,"")</f>
        <v/>
      </c>
      <c r="S206" s="65">
        <f>IF('Prioritized Approach Milestones'!$B206=4,'Prioritized Approach Milestones'!$F206,"")</f>
        <v>0</v>
      </c>
      <c r="T206" s="65" t="str">
        <f>IF('Prioritized Approach Milestones'!$B206=5,'Prioritized Approach Milestones'!$F206,"")</f>
        <v/>
      </c>
      <c r="U206" s="66" t="str">
        <f>IF('Prioritized Approach Milestones'!$B206=6,'Prioritized Approach Milestones'!$F206,"")</f>
        <v/>
      </c>
      <c r="V206" s="67" t="str">
        <f>IF(AND('Prioritized Approach Milestones'!C206="Yes",'Prioritized Approach Milestones'!F206=""),"CORRECT",IF('Prioritized Approach Milestones'!C206="No","CORRECT",IF('Prioritized Approach Milestones'!B206=1,"ERROR 1","N/A")))</f>
        <v>N/A</v>
      </c>
      <c r="W206" s="67" t="str">
        <f>IF(AND('Prioritized Approach Milestones'!C206="Yes",'Prioritized Approach Milestones'!F206=""),"CORRECT",IF('Prioritized Approach Milestones'!C206="No","CORRECT",IF('Prioritized Approach Milestones'!B206=2,"ERROR 1","N/A")))</f>
        <v>N/A</v>
      </c>
      <c r="X206" s="67" t="str">
        <f>IF(AND('Prioritized Approach Milestones'!C206="Yes",'Prioritized Approach Milestones'!F206=""),"CORRECT",IF('Prioritized Approach Milestones'!C206="No","CORRECT",IF('Prioritized Approach Milestones'!B206=3,"ERROR 1","N/A")))</f>
        <v>N/A</v>
      </c>
      <c r="Y206" s="67" t="str">
        <f>IF(AND('Prioritized Approach Milestones'!C206="Yes",'Prioritized Approach Milestones'!F206=""),"CORRECT",IF('Prioritized Approach Milestones'!C206="No","CORRECT",IF('Prioritized Approach Milestones'!B206=4,"ERROR 1","N/A")))</f>
        <v>ERROR 1</v>
      </c>
      <c r="Z206" s="67" t="str">
        <f>IF(AND('Prioritized Approach Milestones'!C206="Yes",'Prioritized Approach Milestones'!F206=""),"CORRECT",IF('Prioritized Approach Milestones'!C206="No","CORRECT",IF('Prioritized Approach Milestones'!B206=5,"ERROR 1","N/A")))</f>
        <v>N/A</v>
      </c>
      <c r="AA206" s="67" t="str">
        <f>IF(AND('Prioritized Approach Milestones'!C206="Yes",'Prioritized Approach Milestones'!F206=""),"CORRECT",IF('Prioritized Approach Milestones'!C206="No","CORRECT",IF('Prioritized Approach Milestones'!B206=6,"ERROR 1","N/A")))</f>
        <v>N/A</v>
      </c>
      <c r="AB206" s="59" t="str">
        <f>IF(AND('Prioritized Approach Milestones'!C206="No",'Prioritized Approach Milestones'!F206=""),IF('Prioritized Approach Milestones'!B206=1,"ERROR 2","N/A"),"CORRECT")</f>
        <v>CORRECT</v>
      </c>
      <c r="AC206" s="59" t="str">
        <f>IF(AND('Prioritized Approach Milestones'!C206="No",'Prioritized Approach Milestones'!F206=""),IF('Prioritized Approach Milestones'!B206=2,"ERROR 2","N/A"),"CORRECT")</f>
        <v>CORRECT</v>
      </c>
      <c r="AD206" s="59" t="str">
        <f>IF(AND('Prioritized Approach Milestones'!C206="No",'Prioritized Approach Milestones'!F206=""),IF('Prioritized Approach Milestones'!B206=3,"ERROR 2","N/A"),"CORRECT")</f>
        <v>CORRECT</v>
      </c>
      <c r="AE206" s="59" t="str">
        <f>IF(AND('Prioritized Approach Milestones'!C206="No",'Prioritized Approach Milestones'!F206=""),IF('Prioritized Approach Milestones'!B206=4,"ERROR 2","N/A"),"CORRECT")</f>
        <v>CORRECT</v>
      </c>
      <c r="AF206" s="59" t="str">
        <f>IF(AND('Prioritized Approach Milestones'!C206="No",'Prioritized Approach Milestones'!F206=""),IF('Prioritized Approach Milestones'!B206=5,"ERROR 2","N/A"),"CORRECT")</f>
        <v>CORRECT</v>
      </c>
      <c r="AG206" s="68" t="str">
        <f>IF(AND('Prioritized Approach Milestones'!C206="No",'Prioritized Approach Milestones'!F206=""),IF('Prioritized Approach Milestones'!B206=6,"ERROR 2","N/A"),"CORRECT")</f>
        <v>CORRECT</v>
      </c>
    </row>
    <row r="207" spans="1:33">
      <c r="A207" s="74">
        <f>COUNTIFS('Prioritized Approach Milestones'!B207,"1",'Prioritized Approach Milestones'!C207,"yes")</f>
        <v>0</v>
      </c>
      <c r="B207" s="79">
        <f>COUNTIFS('Prioritized Approach Milestones'!B207,"2",'Prioritized Approach Milestones'!C207,"yes")</f>
        <v>0</v>
      </c>
      <c r="C207" s="75">
        <f>COUNTIFS('Prioritized Approach Milestones'!B207,"3",'Prioritized Approach Milestones'!C207,"yes")</f>
        <v>0</v>
      </c>
      <c r="D207" s="76">
        <f>COUNTIFS('Prioritized Approach Milestones'!B207,"4",'Prioritized Approach Milestones'!C207,"yes")</f>
        <v>0</v>
      </c>
      <c r="E207" s="77">
        <f>COUNTIFS('Prioritized Approach Milestones'!B207,"5",'Prioritized Approach Milestones'!C207,"yes")</f>
        <v>0</v>
      </c>
      <c r="F207" s="78">
        <f>COUNTIFS('Prioritized Approach Milestones'!B207,"6",'Prioritized Approach Milestones'!C207,"yes")</f>
        <v>0</v>
      </c>
      <c r="G207" s="234">
        <f t="shared" si="9"/>
        <v>0</v>
      </c>
      <c r="H207" s="145">
        <f>COUNTIFS('Prioritized Approach Milestones'!B207,"1",'Prioritized Approach Milestones'!C207,"N/A")</f>
        <v>0</v>
      </c>
      <c r="I207" s="145">
        <f>COUNTIFS('Prioritized Approach Milestones'!B207,"2",'Prioritized Approach Milestones'!C207,"N/A")</f>
        <v>0</v>
      </c>
      <c r="J207" s="145">
        <f>COUNTIFS('Prioritized Approach Milestones'!B207,"3",'Prioritized Approach Milestones'!C207,"N/A")</f>
        <v>0</v>
      </c>
      <c r="K207" s="145">
        <f>COUNTIFS('Prioritized Approach Milestones'!B207,"4",'Prioritized Approach Milestones'!C207,"N/A")</f>
        <v>0</v>
      </c>
      <c r="L207" s="145">
        <f>COUNTIFS('Prioritized Approach Milestones'!B207,"5",'Prioritized Approach Milestones'!C207,"N/A")</f>
        <v>0</v>
      </c>
      <c r="M207" s="145">
        <f>COUNTIFS('Prioritized Approach Milestones'!B207,"6",'Prioritized Approach Milestones'!C207,"N/A")</f>
        <v>0</v>
      </c>
      <c r="N207">
        <f t="shared" si="10"/>
        <v>0</v>
      </c>
      <c r="O207" s="239"/>
      <c r="P207" s="65" t="str">
        <f>IF('Prioritized Approach Milestones'!$B207=1,'Prioritized Approach Milestones'!$F207,"")</f>
        <v/>
      </c>
      <c r="Q207" s="65" t="str">
        <f>IF('Prioritized Approach Milestones'!$B207=2,'Prioritized Approach Milestones'!$F207,"")</f>
        <v/>
      </c>
      <c r="R207" s="65" t="str">
        <f>IF('Prioritized Approach Milestones'!$B207=3,'Prioritized Approach Milestones'!$F207,"")</f>
        <v/>
      </c>
      <c r="S207" s="65" t="str">
        <f>IF('Prioritized Approach Milestones'!$B207=4,'Prioritized Approach Milestones'!$F207,"")</f>
        <v/>
      </c>
      <c r="T207" s="65" t="str">
        <f>IF('Prioritized Approach Milestones'!$B207=5,'Prioritized Approach Milestones'!$F207,"")</f>
        <v/>
      </c>
      <c r="U207" s="66" t="str">
        <f>IF('Prioritized Approach Milestones'!$B207=6,'Prioritized Approach Milestones'!$F207,"")</f>
        <v/>
      </c>
      <c r="V207" s="67" t="str">
        <f>IF(AND('Prioritized Approach Milestones'!C207="Yes",'Prioritized Approach Milestones'!F207=""),"CORRECT",IF('Prioritized Approach Milestones'!C207="No","CORRECT",IF('Prioritized Approach Milestones'!B207=1,"ERROR 1","N/A")))</f>
        <v>N/A</v>
      </c>
      <c r="W207" s="67" t="str">
        <f>IF(AND('Prioritized Approach Milestones'!C207="Yes",'Prioritized Approach Milestones'!F207=""),"CORRECT",IF('Prioritized Approach Milestones'!C207="No","CORRECT",IF('Prioritized Approach Milestones'!B207=2,"ERROR 1","N/A")))</f>
        <v>N/A</v>
      </c>
      <c r="X207" s="67" t="str">
        <f>IF(AND('Prioritized Approach Milestones'!C207="Yes",'Prioritized Approach Milestones'!F207=""),"CORRECT",IF('Prioritized Approach Milestones'!C207="No","CORRECT",IF('Prioritized Approach Milestones'!B207=3,"ERROR 1","N/A")))</f>
        <v>N/A</v>
      </c>
      <c r="Y207" s="67" t="str">
        <f>IF(AND('Prioritized Approach Milestones'!C207="Yes",'Prioritized Approach Milestones'!F207=""),"CORRECT",IF('Prioritized Approach Milestones'!C207="No","CORRECT",IF('Prioritized Approach Milestones'!B207=4,"ERROR 1","N/A")))</f>
        <v>N/A</v>
      </c>
      <c r="Z207" s="67" t="str">
        <f>IF(AND('Prioritized Approach Milestones'!C207="Yes",'Prioritized Approach Milestones'!F207=""),"CORRECT",IF('Prioritized Approach Milestones'!C207="No","CORRECT",IF('Prioritized Approach Milestones'!B207=5,"ERROR 1","N/A")))</f>
        <v>N/A</v>
      </c>
      <c r="AA207" s="67" t="str">
        <f>IF(AND('Prioritized Approach Milestones'!C207="Yes",'Prioritized Approach Milestones'!F207=""),"CORRECT",IF('Prioritized Approach Milestones'!C207="No","CORRECT",IF('Prioritized Approach Milestones'!B207=6,"ERROR 1","N/A")))</f>
        <v>N/A</v>
      </c>
      <c r="AB207" s="59" t="str">
        <f>IF(AND('Prioritized Approach Milestones'!C207="No",'Prioritized Approach Milestones'!F207=""),IF('Prioritized Approach Milestones'!B207=1,"ERROR 2","N/A"),"CORRECT")</f>
        <v>CORRECT</v>
      </c>
      <c r="AC207" s="59" t="str">
        <f>IF(AND('Prioritized Approach Milestones'!C207="No",'Prioritized Approach Milestones'!F207=""),IF('Prioritized Approach Milestones'!B207=2,"ERROR 2","N/A"),"CORRECT")</f>
        <v>CORRECT</v>
      </c>
      <c r="AD207" s="59" t="str">
        <f>IF(AND('Prioritized Approach Milestones'!C207="No",'Prioritized Approach Milestones'!F207=""),IF('Prioritized Approach Milestones'!B207=3,"ERROR 2","N/A"),"CORRECT")</f>
        <v>CORRECT</v>
      </c>
      <c r="AE207" s="59" t="str">
        <f>IF(AND('Prioritized Approach Milestones'!C207="No",'Prioritized Approach Milestones'!F207=""),IF('Prioritized Approach Milestones'!B207=4,"ERROR 2","N/A"),"CORRECT")</f>
        <v>CORRECT</v>
      </c>
      <c r="AF207" s="59" t="str">
        <f>IF(AND('Prioritized Approach Milestones'!C207="No",'Prioritized Approach Milestones'!F207=""),IF('Prioritized Approach Milestones'!B207=5,"ERROR 2","N/A"),"CORRECT")</f>
        <v>CORRECT</v>
      </c>
      <c r="AG207" s="68" t="str">
        <f>IF(AND('Prioritized Approach Milestones'!C207="No",'Prioritized Approach Milestones'!F207=""),IF('Prioritized Approach Milestones'!B207=6,"ERROR 2","N/A"),"CORRECT")</f>
        <v>CORRECT</v>
      </c>
    </row>
    <row r="208" spans="1:33">
      <c r="A208" s="74">
        <f>COUNTIFS('Prioritized Approach Milestones'!B208,"1",'Prioritized Approach Milestones'!C208,"yes")</f>
        <v>0</v>
      </c>
      <c r="B208" s="79">
        <f>COUNTIFS('Prioritized Approach Milestones'!B208,"2",'Prioritized Approach Milestones'!C208,"yes")</f>
        <v>0</v>
      </c>
      <c r="C208" s="75">
        <f>COUNTIFS('Prioritized Approach Milestones'!B208,"3",'Prioritized Approach Milestones'!C208,"yes")</f>
        <v>0</v>
      </c>
      <c r="D208" s="76">
        <f>COUNTIFS('Prioritized Approach Milestones'!B208,"4",'Prioritized Approach Milestones'!C208,"yes")</f>
        <v>0</v>
      </c>
      <c r="E208" s="77">
        <f>COUNTIFS('Prioritized Approach Milestones'!B208,"5",'Prioritized Approach Milestones'!C208,"yes")</f>
        <v>0</v>
      </c>
      <c r="F208" s="78">
        <f>COUNTIFS('Prioritized Approach Milestones'!B208,"6",'Prioritized Approach Milestones'!C208,"yes")</f>
        <v>0</v>
      </c>
      <c r="G208" s="234">
        <f t="shared" si="9"/>
        <v>0</v>
      </c>
      <c r="H208" s="145">
        <f>COUNTIFS('Prioritized Approach Milestones'!B208,"1",'Prioritized Approach Milestones'!C208,"N/A")</f>
        <v>0</v>
      </c>
      <c r="I208" s="145">
        <f>COUNTIFS('Prioritized Approach Milestones'!B208,"2",'Prioritized Approach Milestones'!C208,"N/A")</f>
        <v>0</v>
      </c>
      <c r="J208" s="145">
        <f>COUNTIFS('Prioritized Approach Milestones'!B208,"3",'Prioritized Approach Milestones'!C208,"N/A")</f>
        <v>0</v>
      </c>
      <c r="K208" s="145">
        <f>COUNTIFS('Prioritized Approach Milestones'!B208,"4",'Prioritized Approach Milestones'!C208,"N/A")</f>
        <v>0</v>
      </c>
      <c r="L208" s="145">
        <f>COUNTIFS('Prioritized Approach Milestones'!B208,"5",'Prioritized Approach Milestones'!C208,"N/A")</f>
        <v>0</v>
      </c>
      <c r="M208" s="145">
        <f>COUNTIFS('Prioritized Approach Milestones'!B208,"6",'Prioritized Approach Milestones'!C208,"N/A")</f>
        <v>0</v>
      </c>
      <c r="N208">
        <f t="shared" si="10"/>
        <v>0</v>
      </c>
      <c r="O208" s="239"/>
      <c r="P208" s="65" t="str">
        <f>IF('Prioritized Approach Milestones'!$B208=1,'Prioritized Approach Milestones'!$F208,"")</f>
        <v/>
      </c>
      <c r="Q208" s="65" t="str">
        <f>IF('Prioritized Approach Milestones'!$B208=2,'Prioritized Approach Milestones'!$F208,"")</f>
        <v/>
      </c>
      <c r="R208" s="65" t="str">
        <f>IF('Prioritized Approach Milestones'!$B208=3,'Prioritized Approach Milestones'!$F208,"")</f>
        <v/>
      </c>
      <c r="S208" s="65">
        <f>IF('Prioritized Approach Milestones'!$B208=4,'Prioritized Approach Milestones'!$F208,"")</f>
        <v>0</v>
      </c>
      <c r="T208" s="65" t="str">
        <f>IF('Prioritized Approach Milestones'!$B208=5,'Prioritized Approach Milestones'!$F208,"")</f>
        <v/>
      </c>
      <c r="U208" s="66" t="str">
        <f>IF('Prioritized Approach Milestones'!$B208=6,'Prioritized Approach Milestones'!$F208,"")</f>
        <v/>
      </c>
      <c r="V208" s="67" t="str">
        <f>IF(AND('Prioritized Approach Milestones'!C208="Yes",'Prioritized Approach Milestones'!F208=""),"CORRECT",IF('Prioritized Approach Milestones'!C208="No","CORRECT",IF('Prioritized Approach Milestones'!B208=1,"ERROR 1","N/A")))</f>
        <v>N/A</v>
      </c>
      <c r="W208" s="67" t="str">
        <f>IF(AND('Prioritized Approach Milestones'!C208="Yes",'Prioritized Approach Milestones'!F208=""),"CORRECT",IF('Prioritized Approach Milestones'!C208="No","CORRECT",IF('Prioritized Approach Milestones'!B208=2,"ERROR 1","N/A")))</f>
        <v>N/A</v>
      </c>
      <c r="X208" s="67" t="str">
        <f>IF(AND('Prioritized Approach Milestones'!C208="Yes",'Prioritized Approach Milestones'!F208=""),"CORRECT",IF('Prioritized Approach Milestones'!C208="No","CORRECT",IF('Prioritized Approach Milestones'!B208=3,"ERROR 1","N/A")))</f>
        <v>N/A</v>
      </c>
      <c r="Y208" s="67" t="str">
        <f>IF(AND('Prioritized Approach Milestones'!C208="Yes",'Prioritized Approach Milestones'!F208=""),"CORRECT",IF('Prioritized Approach Milestones'!C208="No","CORRECT",IF('Prioritized Approach Milestones'!B208=4,"ERROR 1","N/A")))</f>
        <v>ERROR 1</v>
      </c>
      <c r="Z208" s="67" t="str">
        <f>IF(AND('Prioritized Approach Milestones'!C208="Yes",'Prioritized Approach Milestones'!F208=""),"CORRECT",IF('Prioritized Approach Milestones'!C208="No","CORRECT",IF('Prioritized Approach Milestones'!B208=5,"ERROR 1","N/A")))</f>
        <v>N/A</v>
      </c>
      <c r="AA208" s="67" t="str">
        <f>IF(AND('Prioritized Approach Milestones'!C208="Yes",'Prioritized Approach Milestones'!F208=""),"CORRECT",IF('Prioritized Approach Milestones'!C208="No","CORRECT",IF('Prioritized Approach Milestones'!B208=6,"ERROR 1","N/A")))</f>
        <v>N/A</v>
      </c>
      <c r="AB208" s="59" t="str">
        <f>IF(AND('Prioritized Approach Milestones'!C208="No",'Prioritized Approach Milestones'!F208=""),IF('Prioritized Approach Milestones'!B208=1,"ERROR 2","N/A"),"CORRECT")</f>
        <v>CORRECT</v>
      </c>
      <c r="AC208" s="59" t="str">
        <f>IF(AND('Prioritized Approach Milestones'!C208="No",'Prioritized Approach Milestones'!F208=""),IF('Prioritized Approach Milestones'!B208=2,"ERROR 2","N/A"),"CORRECT")</f>
        <v>CORRECT</v>
      </c>
      <c r="AD208" s="59" t="str">
        <f>IF(AND('Prioritized Approach Milestones'!C208="No",'Prioritized Approach Milestones'!F208=""),IF('Prioritized Approach Milestones'!B208=3,"ERROR 2","N/A"),"CORRECT")</f>
        <v>CORRECT</v>
      </c>
      <c r="AE208" s="59" t="str">
        <f>IF(AND('Prioritized Approach Milestones'!C208="No",'Prioritized Approach Milestones'!F208=""),IF('Prioritized Approach Milestones'!B208=4,"ERROR 2","N/A"),"CORRECT")</f>
        <v>CORRECT</v>
      </c>
      <c r="AF208" s="59" t="str">
        <f>IF(AND('Prioritized Approach Milestones'!C208="No",'Prioritized Approach Milestones'!F208=""),IF('Prioritized Approach Milestones'!B208=5,"ERROR 2","N/A"),"CORRECT")</f>
        <v>CORRECT</v>
      </c>
      <c r="AG208" s="68" t="str">
        <f>IF(AND('Prioritized Approach Milestones'!C208="No",'Prioritized Approach Milestones'!F208=""),IF('Prioritized Approach Milestones'!B208=6,"ERROR 2","N/A"),"CORRECT")</f>
        <v>CORRECT</v>
      </c>
    </row>
    <row r="209" spans="1:33">
      <c r="A209" s="74">
        <f>COUNTIFS('Prioritized Approach Milestones'!B209,"1",'Prioritized Approach Milestones'!C209,"yes")</f>
        <v>0</v>
      </c>
      <c r="B209" s="79">
        <f>COUNTIFS('Prioritized Approach Milestones'!B209,"2",'Prioritized Approach Milestones'!C209,"yes")</f>
        <v>0</v>
      </c>
      <c r="C209" s="75">
        <f>COUNTIFS('Prioritized Approach Milestones'!B209,"3",'Prioritized Approach Milestones'!C209,"yes")</f>
        <v>0</v>
      </c>
      <c r="D209" s="76">
        <f>COUNTIFS('Prioritized Approach Milestones'!B209,"4",'Prioritized Approach Milestones'!C209,"yes")</f>
        <v>0</v>
      </c>
      <c r="E209" s="77">
        <f>COUNTIFS('Prioritized Approach Milestones'!B209,"5",'Prioritized Approach Milestones'!C209,"yes")</f>
        <v>0</v>
      </c>
      <c r="F209" s="78">
        <f>COUNTIFS('Prioritized Approach Milestones'!B209,"6",'Prioritized Approach Milestones'!C209,"yes")</f>
        <v>0</v>
      </c>
      <c r="G209" s="234">
        <f t="shared" si="9"/>
        <v>0</v>
      </c>
      <c r="H209" s="145">
        <f>COUNTIFS('Prioritized Approach Milestones'!B209,"1",'Prioritized Approach Milestones'!C209,"N/A")</f>
        <v>0</v>
      </c>
      <c r="I209" s="145">
        <f>COUNTIFS('Prioritized Approach Milestones'!B209,"2",'Prioritized Approach Milestones'!C209,"N/A")</f>
        <v>0</v>
      </c>
      <c r="J209" s="145">
        <f>COUNTIFS('Prioritized Approach Milestones'!B209,"3",'Prioritized Approach Milestones'!C209,"N/A")</f>
        <v>0</v>
      </c>
      <c r="K209" s="145">
        <f>COUNTIFS('Prioritized Approach Milestones'!B209,"4",'Prioritized Approach Milestones'!C209,"N/A")</f>
        <v>0</v>
      </c>
      <c r="L209" s="145">
        <f>COUNTIFS('Prioritized Approach Milestones'!B209,"5",'Prioritized Approach Milestones'!C209,"N/A")</f>
        <v>0</v>
      </c>
      <c r="M209" s="145">
        <f>COUNTIFS('Prioritized Approach Milestones'!B209,"6",'Prioritized Approach Milestones'!C209,"N/A")</f>
        <v>0</v>
      </c>
      <c r="N209">
        <f t="shared" si="10"/>
        <v>0</v>
      </c>
      <c r="O209" s="238"/>
      <c r="P209" s="65" t="str">
        <f>IF('Prioritized Approach Milestones'!$B209=1,'Prioritized Approach Milestones'!$F209,"")</f>
        <v/>
      </c>
      <c r="Q209" s="65" t="str">
        <f>IF('Prioritized Approach Milestones'!$B209=2,'Prioritized Approach Milestones'!$F209,"")</f>
        <v/>
      </c>
      <c r="R209" s="65" t="str">
        <f>IF('Prioritized Approach Milestones'!$B209=3,'Prioritized Approach Milestones'!$F209,"")</f>
        <v/>
      </c>
      <c r="S209" s="65">
        <f>IF('Prioritized Approach Milestones'!$B209=4,'Prioritized Approach Milestones'!$F209,"")</f>
        <v>0</v>
      </c>
      <c r="T209" s="65" t="str">
        <f>IF('Prioritized Approach Milestones'!$B209=5,'Prioritized Approach Milestones'!$F209,"")</f>
        <v/>
      </c>
      <c r="U209" s="66" t="str">
        <f>IF('Prioritized Approach Milestones'!$B209=6,'Prioritized Approach Milestones'!$F209,"")</f>
        <v/>
      </c>
      <c r="V209" s="67" t="str">
        <f>IF(AND('Prioritized Approach Milestones'!C209="Yes",'Prioritized Approach Milestones'!F209=""),"CORRECT",IF('Prioritized Approach Milestones'!C209="No","CORRECT",IF('Prioritized Approach Milestones'!B209=1,"ERROR 1","N/A")))</f>
        <v>N/A</v>
      </c>
      <c r="W209" s="67" t="str">
        <f>IF(AND('Prioritized Approach Milestones'!C209="Yes",'Prioritized Approach Milestones'!F209=""),"CORRECT",IF('Prioritized Approach Milestones'!C209="No","CORRECT",IF('Prioritized Approach Milestones'!B209=2,"ERROR 1","N/A")))</f>
        <v>N/A</v>
      </c>
      <c r="X209" s="67" t="str">
        <f>IF(AND('Prioritized Approach Milestones'!C209="Yes",'Prioritized Approach Milestones'!F209=""),"CORRECT",IF('Prioritized Approach Milestones'!C209="No","CORRECT",IF('Prioritized Approach Milestones'!B209=3,"ERROR 1","N/A")))</f>
        <v>N/A</v>
      </c>
      <c r="Y209" s="67" t="str">
        <f>IF(AND('Prioritized Approach Milestones'!C209="Yes",'Prioritized Approach Milestones'!F209=""),"CORRECT",IF('Prioritized Approach Milestones'!C209="No","CORRECT",IF('Prioritized Approach Milestones'!B209=4,"ERROR 1","N/A")))</f>
        <v>ERROR 1</v>
      </c>
      <c r="Z209" s="67" t="str">
        <f>IF(AND('Prioritized Approach Milestones'!C209="Yes",'Prioritized Approach Milestones'!F209=""),"CORRECT",IF('Prioritized Approach Milestones'!C209="No","CORRECT",IF('Prioritized Approach Milestones'!B209=5,"ERROR 1","N/A")))</f>
        <v>N/A</v>
      </c>
      <c r="AA209" s="67" t="str">
        <f>IF(AND('Prioritized Approach Milestones'!C209="Yes",'Prioritized Approach Milestones'!F209=""),"CORRECT",IF('Prioritized Approach Milestones'!C209="No","CORRECT",IF('Prioritized Approach Milestones'!B209=6,"ERROR 1","N/A")))</f>
        <v>N/A</v>
      </c>
      <c r="AB209" s="59" t="str">
        <f>IF(AND('Prioritized Approach Milestones'!C209="No",'Prioritized Approach Milestones'!F209=""),IF('Prioritized Approach Milestones'!B209=1,"ERROR 2","N/A"),"CORRECT")</f>
        <v>CORRECT</v>
      </c>
      <c r="AC209" s="59" t="str">
        <f>IF(AND('Prioritized Approach Milestones'!C209="No",'Prioritized Approach Milestones'!F209=""),IF('Prioritized Approach Milestones'!B209=2,"ERROR 2","N/A"),"CORRECT")</f>
        <v>CORRECT</v>
      </c>
      <c r="AD209" s="59" t="str">
        <f>IF(AND('Prioritized Approach Milestones'!C209="No",'Prioritized Approach Milestones'!F209=""),IF('Prioritized Approach Milestones'!B209=3,"ERROR 2","N/A"),"CORRECT")</f>
        <v>CORRECT</v>
      </c>
      <c r="AE209" s="59" t="str">
        <f>IF(AND('Prioritized Approach Milestones'!C209="No",'Prioritized Approach Milestones'!F209=""),IF('Prioritized Approach Milestones'!B209=4,"ERROR 2","N/A"),"CORRECT")</f>
        <v>CORRECT</v>
      </c>
      <c r="AF209" s="59" t="str">
        <f>IF(AND('Prioritized Approach Milestones'!C209="No",'Prioritized Approach Milestones'!F209=""),IF('Prioritized Approach Milestones'!B209=5,"ERROR 2","N/A"),"CORRECT")</f>
        <v>CORRECT</v>
      </c>
      <c r="AG209" s="68" t="str">
        <f>IF(AND('Prioritized Approach Milestones'!C209="No",'Prioritized Approach Milestones'!F209=""),IF('Prioritized Approach Milestones'!B209=6,"ERROR 2","N/A"),"CORRECT")</f>
        <v>CORRECT</v>
      </c>
    </row>
    <row r="210" spans="1:33">
      <c r="A210" s="74">
        <f>COUNTIFS('Prioritized Approach Milestones'!B210,"1",'Prioritized Approach Milestones'!C210,"yes")</f>
        <v>0</v>
      </c>
      <c r="B210" s="79">
        <f>COUNTIFS('Prioritized Approach Milestones'!B210,"2",'Prioritized Approach Milestones'!C210,"yes")</f>
        <v>0</v>
      </c>
      <c r="C210" s="75">
        <f>COUNTIFS('Prioritized Approach Milestones'!B210,"3",'Prioritized Approach Milestones'!C210,"yes")</f>
        <v>0</v>
      </c>
      <c r="D210" s="76">
        <f>COUNTIFS('Prioritized Approach Milestones'!B210,"4",'Prioritized Approach Milestones'!C210,"yes")</f>
        <v>0</v>
      </c>
      <c r="E210" s="77">
        <f>COUNTIFS('Prioritized Approach Milestones'!B210,"5",'Prioritized Approach Milestones'!C210,"yes")</f>
        <v>0</v>
      </c>
      <c r="F210" s="78">
        <f>COUNTIFS('Prioritized Approach Milestones'!B210,"6",'Prioritized Approach Milestones'!C210,"yes")</f>
        <v>0</v>
      </c>
      <c r="G210" s="234">
        <f t="shared" si="9"/>
        <v>0</v>
      </c>
      <c r="H210" s="145">
        <f>COUNTIFS('Prioritized Approach Milestones'!B210,"1",'Prioritized Approach Milestones'!C210,"N/A")</f>
        <v>0</v>
      </c>
      <c r="I210" s="145">
        <f>COUNTIFS('Prioritized Approach Milestones'!B210,"2",'Prioritized Approach Milestones'!C210,"N/A")</f>
        <v>0</v>
      </c>
      <c r="J210" s="145">
        <f>COUNTIFS('Prioritized Approach Milestones'!B210,"3",'Prioritized Approach Milestones'!C210,"N/A")</f>
        <v>0</v>
      </c>
      <c r="K210" s="145">
        <f>COUNTIFS('Prioritized Approach Milestones'!B210,"4",'Prioritized Approach Milestones'!C210,"N/A")</f>
        <v>0</v>
      </c>
      <c r="L210" s="145">
        <f>COUNTIFS('Prioritized Approach Milestones'!B210,"5",'Prioritized Approach Milestones'!C210,"N/A")</f>
        <v>0</v>
      </c>
      <c r="M210" s="145">
        <f>COUNTIFS('Prioritized Approach Milestones'!B210,"6",'Prioritized Approach Milestones'!C210,"N/A")</f>
        <v>0</v>
      </c>
      <c r="N210">
        <f t="shared" si="10"/>
        <v>0</v>
      </c>
      <c r="O210" s="238"/>
      <c r="P210" s="65" t="str">
        <f>IF('Prioritized Approach Milestones'!$B210=1,'Prioritized Approach Milestones'!$F210,"")</f>
        <v/>
      </c>
      <c r="Q210" s="65">
        <f>IF('Prioritized Approach Milestones'!$B210=2,'Prioritized Approach Milestones'!$F210,"")</f>
        <v>0</v>
      </c>
      <c r="R210" s="65" t="str">
        <f>IF('Prioritized Approach Milestones'!$B210=3,'Prioritized Approach Milestones'!$F210,"")</f>
        <v/>
      </c>
      <c r="S210" s="65" t="str">
        <f>IF('Prioritized Approach Milestones'!$B210=4,'Prioritized Approach Milestones'!$F210,"")</f>
        <v/>
      </c>
      <c r="T210" s="65" t="str">
        <f>IF('Prioritized Approach Milestones'!$B210=5,'Prioritized Approach Milestones'!$F210,"")</f>
        <v/>
      </c>
      <c r="U210" s="66" t="str">
        <f>IF('Prioritized Approach Milestones'!$B210=6,'Prioritized Approach Milestones'!$F210,"")</f>
        <v/>
      </c>
      <c r="V210" s="67" t="str">
        <f>IF(AND('Prioritized Approach Milestones'!C210="Yes",'Prioritized Approach Milestones'!F210=""),"CORRECT",IF('Prioritized Approach Milestones'!C210="No","CORRECT",IF('Prioritized Approach Milestones'!B210=1,"ERROR 1","N/A")))</f>
        <v>N/A</v>
      </c>
      <c r="W210" s="67" t="str">
        <f>IF(AND('Prioritized Approach Milestones'!C210="Yes",'Prioritized Approach Milestones'!F210=""),"CORRECT",IF('Prioritized Approach Milestones'!C210="No","CORRECT",IF('Prioritized Approach Milestones'!B210=2,"ERROR 1","N/A")))</f>
        <v>ERROR 1</v>
      </c>
      <c r="X210" s="67" t="str">
        <f>IF(AND('Prioritized Approach Milestones'!C210="Yes",'Prioritized Approach Milestones'!F210=""),"CORRECT",IF('Prioritized Approach Milestones'!C210="No","CORRECT",IF('Prioritized Approach Milestones'!B210=3,"ERROR 1","N/A")))</f>
        <v>N/A</v>
      </c>
      <c r="Y210" s="67" t="str">
        <f>IF(AND('Prioritized Approach Milestones'!C210="Yes",'Prioritized Approach Milestones'!F210=""),"CORRECT",IF('Prioritized Approach Milestones'!C210="No","CORRECT",IF('Prioritized Approach Milestones'!B210=4,"ERROR 1","N/A")))</f>
        <v>N/A</v>
      </c>
      <c r="Z210" s="67" t="str">
        <f>IF(AND('Prioritized Approach Milestones'!C210="Yes",'Prioritized Approach Milestones'!F210=""),"CORRECT",IF('Prioritized Approach Milestones'!C210="No","CORRECT",IF('Prioritized Approach Milestones'!B210=5,"ERROR 1","N/A")))</f>
        <v>N/A</v>
      </c>
      <c r="AA210" s="67" t="str">
        <f>IF(AND('Prioritized Approach Milestones'!C210="Yes",'Prioritized Approach Milestones'!F210=""),"CORRECT",IF('Prioritized Approach Milestones'!C210="No","CORRECT",IF('Prioritized Approach Milestones'!B210=6,"ERROR 1","N/A")))</f>
        <v>N/A</v>
      </c>
      <c r="AB210" s="59" t="str">
        <f>IF(AND('Prioritized Approach Milestones'!C210="No",'Prioritized Approach Milestones'!F210=""),IF('Prioritized Approach Milestones'!B210=1,"ERROR 2","N/A"),"CORRECT")</f>
        <v>CORRECT</v>
      </c>
      <c r="AC210" s="59" t="str">
        <f>IF(AND('Prioritized Approach Milestones'!C210="No",'Prioritized Approach Milestones'!F210=""),IF('Prioritized Approach Milestones'!B210=2,"ERROR 2","N/A"),"CORRECT")</f>
        <v>CORRECT</v>
      </c>
      <c r="AD210" s="59" t="str">
        <f>IF(AND('Prioritized Approach Milestones'!C210="No",'Prioritized Approach Milestones'!F210=""),IF('Prioritized Approach Milestones'!B210=3,"ERROR 2","N/A"),"CORRECT")</f>
        <v>CORRECT</v>
      </c>
      <c r="AE210" s="59" t="str">
        <f>IF(AND('Prioritized Approach Milestones'!C210="No",'Prioritized Approach Milestones'!F210=""),IF('Prioritized Approach Milestones'!B210=4,"ERROR 2","N/A"),"CORRECT")</f>
        <v>CORRECT</v>
      </c>
      <c r="AF210" s="59" t="str">
        <f>IF(AND('Prioritized Approach Milestones'!C210="No",'Prioritized Approach Milestones'!F210=""),IF('Prioritized Approach Milestones'!B210=5,"ERROR 2","N/A"),"CORRECT")</f>
        <v>CORRECT</v>
      </c>
      <c r="AG210" s="68" t="str">
        <f>IF(AND('Prioritized Approach Milestones'!C210="No",'Prioritized Approach Milestones'!F210=""),IF('Prioritized Approach Milestones'!B210=6,"ERROR 2","N/A"),"CORRECT")</f>
        <v>CORRECT</v>
      </c>
    </row>
    <row r="211" spans="1:33">
      <c r="A211" s="74">
        <f>COUNTIFS('Prioritized Approach Milestones'!B211,"1",'Prioritized Approach Milestones'!C211,"yes")</f>
        <v>0</v>
      </c>
      <c r="B211" s="79">
        <f>COUNTIFS('Prioritized Approach Milestones'!B211,"2",'Prioritized Approach Milestones'!C211,"yes")</f>
        <v>0</v>
      </c>
      <c r="C211" s="75">
        <f>COUNTIFS('Prioritized Approach Milestones'!B211,"3",'Prioritized Approach Milestones'!C211,"yes")</f>
        <v>0</v>
      </c>
      <c r="D211" s="76">
        <f>COUNTIFS('Prioritized Approach Milestones'!B211,"4",'Prioritized Approach Milestones'!C211,"yes")</f>
        <v>0</v>
      </c>
      <c r="E211" s="77">
        <f>COUNTIFS('Prioritized Approach Milestones'!B211,"5",'Prioritized Approach Milestones'!C211,"yes")</f>
        <v>0</v>
      </c>
      <c r="F211" s="78">
        <f>COUNTIFS('Prioritized Approach Milestones'!B211,"6",'Prioritized Approach Milestones'!C211,"yes")</f>
        <v>0</v>
      </c>
      <c r="G211" s="234">
        <f t="shared" si="9"/>
        <v>0</v>
      </c>
      <c r="H211" s="145">
        <f>COUNTIFS('Prioritized Approach Milestones'!B211,"1",'Prioritized Approach Milestones'!C211,"N/A")</f>
        <v>0</v>
      </c>
      <c r="I211" s="145">
        <f>COUNTIFS('Prioritized Approach Milestones'!B211,"2",'Prioritized Approach Milestones'!C211,"N/A")</f>
        <v>0</v>
      </c>
      <c r="J211" s="145">
        <f>COUNTIFS('Prioritized Approach Milestones'!B211,"3",'Prioritized Approach Milestones'!C211,"N/A")</f>
        <v>0</v>
      </c>
      <c r="K211" s="145">
        <f>COUNTIFS('Prioritized Approach Milestones'!B211,"4",'Prioritized Approach Milestones'!C211,"N/A")</f>
        <v>0</v>
      </c>
      <c r="L211" s="145">
        <f>COUNTIFS('Prioritized Approach Milestones'!B211,"5",'Prioritized Approach Milestones'!C211,"N/A")</f>
        <v>0</v>
      </c>
      <c r="M211" s="145">
        <f>COUNTIFS('Prioritized Approach Milestones'!B211,"6",'Prioritized Approach Milestones'!C211,"N/A")</f>
        <v>0</v>
      </c>
      <c r="N211">
        <f t="shared" si="10"/>
        <v>0</v>
      </c>
      <c r="O211" s="238"/>
      <c r="P211" s="65" t="str">
        <f>IF('Prioritized Approach Milestones'!$B211=1,'Prioritized Approach Milestones'!$F211,"")</f>
        <v/>
      </c>
      <c r="Q211" s="65">
        <f>IF('Prioritized Approach Milestones'!$B211=2,'Prioritized Approach Milestones'!$F211,"")</f>
        <v>0</v>
      </c>
      <c r="R211" s="65" t="str">
        <f>IF('Prioritized Approach Milestones'!$B211=3,'Prioritized Approach Milestones'!$F211,"")</f>
        <v/>
      </c>
      <c r="S211" s="65" t="str">
        <f>IF('Prioritized Approach Milestones'!$B211=4,'Prioritized Approach Milestones'!$F211,"")</f>
        <v/>
      </c>
      <c r="T211" s="65" t="str">
        <f>IF('Prioritized Approach Milestones'!$B211=5,'Prioritized Approach Milestones'!$F211,"")</f>
        <v/>
      </c>
      <c r="U211" s="66" t="str">
        <f>IF('Prioritized Approach Milestones'!$B211=6,'Prioritized Approach Milestones'!$F211,"")</f>
        <v/>
      </c>
      <c r="V211" s="67" t="str">
        <f>IF(AND('Prioritized Approach Milestones'!C211="Yes",'Prioritized Approach Milestones'!F211=""),"CORRECT",IF('Prioritized Approach Milestones'!C211="No","CORRECT",IF('Prioritized Approach Milestones'!B211=1,"ERROR 1","N/A")))</f>
        <v>N/A</v>
      </c>
      <c r="W211" s="67" t="str">
        <f>IF(AND('Prioritized Approach Milestones'!C211="Yes",'Prioritized Approach Milestones'!F211=""),"CORRECT",IF('Prioritized Approach Milestones'!C211="No","CORRECT",IF('Prioritized Approach Milestones'!B211=2,"ERROR 1","N/A")))</f>
        <v>ERROR 1</v>
      </c>
      <c r="X211" s="67" t="str">
        <f>IF(AND('Prioritized Approach Milestones'!C211="Yes",'Prioritized Approach Milestones'!F211=""),"CORRECT",IF('Prioritized Approach Milestones'!C211="No","CORRECT",IF('Prioritized Approach Milestones'!B211=3,"ERROR 1","N/A")))</f>
        <v>N/A</v>
      </c>
      <c r="Y211" s="67" t="str">
        <f>IF(AND('Prioritized Approach Milestones'!C211="Yes",'Prioritized Approach Milestones'!F211=""),"CORRECT",IF('Prioritized Approach Milestones'!C211="No","CORRECT",IF('Prioritized Approach Milestones'!B211=4,"ERROR 1","N/A")))</f>
        <v>N/A</v>
      </c>
      <c r="Z211" s="67" t="str">
        <f>IF(AND('Prioritized Approach Milestones'!C211="Yes",'Prioritized Approach Milestones'!F211=""),"CORRECT",IF('Prioritized Approach Milestones'!C211="No","CORRECT",IF('Prioritized Approach Milestones'!B211=5,"ERROR 1","N/A")))</f>
        <v>N/A</v>
      </c>
      <c r="AA211" s="67" t="str">
        <f>IF(AND('Prioritized Approach Milestones'!C211="Yes",'Prioritized Approach Milestones'!F211=""),"CORRECT",IF('Prioritized Approach Milestones'!C211="No","CORRECT",IF('Prioritized Approach Milestones'!B211=6,"ERROR 1","N/A")))</f>
        <v>N/A</v>
      </c>
      <c r="AB211" s="59" t="str">
        <f>IF(AND('Prioritized Approach Milestones'!C211="No",'Prioritized Approach Milestones'!F211=""),IF('Prioritized Approach Milestones'!B211=1,"ERROR 2","N/A"),"CORRECT")</f>
        <v>CORRECT</v>
      </c>
      <c r="AC211" s="59" t="str">
        <f>IF(AND('Prioritized Approach Milestones'!C211="No",'Prioritized Approach Milestones'!F211=""),IF('Prioritized Approach Milestones'!B211=2,"ERROR 2","N/A"),"CORRECT")</f>
        <v>CORRECT</v>
      </c>
      <c r="AD211" s="59" t="str">
        <f>IF(AND('Prioritized Approach Milestones'!C211="No",'Prioritized Approach Milestones'!F211=""),IF('Prioritized Approach Milestones'!B211=3,"ERROR 2","N/A"),"CORRECT")</f>
        <v>CORRECT</v>
      </c>
      <c r="AE211" s="59" t="str">
        <f>IF(AND('Prioritized Approach Milestones'!C211="No",'Prioritized Approach Milestones'!F211=""),IF('Prioritized Approach Milestones'!B211=4,"ERROR 2","N/A"),"CORRECT")</f>
        <v>CORRECT</v>
      </c>
      <c r="AF211" s="59" t="str">
        <f>IF(AND('Prioritized Approach Milestones'!C211="No",'Prioritized Approach Milestones'!F211=""),IF('Prioritized Approach Milestones'!B211=5,"ERROR 2","N/A"),"CORRECT")</f>
        <v>CORRECT</v>
      </c>
      <c r="AG211" s="68" t="str">
        <f>IF(AND('Prioritized Approach Milestones'!C211="No",'Prioritized Approach Milestones'!F211=""),IF('Prioritized Approach Milestones'!B211=6,"ERROR 2","N/A"),"CORRECT")</f>
        <v>CORRECT</v>
      </c>
    </row>
    <row r="212" spans="1:33">
      <c r="A212" s="74">
        <f>COUNTIFS('Prioritized Approach Milestones'!B212,"1",'Prioritized Approach Milestones'!C212,"yes")</f>
        <v>0</v>
      </c>
      <c r="B212" s="79">
        <f>COUNTIFS('Prioritized Approach Milestones'!B212,"2",'Prioritized Approach Milestones'!C212,"yes")</f>
        <v>0</v>
      </c>
      <c r="C212" s="75">
        <f>COUNTIFS('Prioritized Approach Milestones'!B212,"3",'Prioritized Approach Milestones'!C212,"yes")</f>
        <v>0</v>
      </c>
      <c r="D212" s="76">
        <f>COUNTIFS('Prioritized Approach Milestones'!B212,"4",'Prioritized Approach Milestones'!C212,"yes")</f>
        <v>0</v>
      </c>
      <c r="E212" s="77">
        <f>COUNTIFS('Prioritized Approach Milestones'!B212,"5",'Prioritized Approach Milestones'!C212,"yes")</f>
        <v>0</v>
      </c>
      <c r="F212" s="78">
        <f>COUNTIFS('Prioritized Approach Milestones'!B212,"6",'Prioritized Approach Milestones'!C212,"yes")</f>
        <v>0</v>
      </c>
      <c r="G212" s="234">
        <f t="shared" si="9"/>
        <v>0</v>
      </c>
      <c r="H212" s="145">
        <f>COUNTIFS('Prioritized Approach Milestones'!B212,"1",'Prioritized Approach Milestones'!C212,"N/A")</f>
        <v>0</v>
      </c>
      <c r="I212" s="145">
        <f>COUNTIFS('Prioritized Approach Milestones'!B212,"2",'Prioritized Approach Milestones'!C212,"N/A")</f>
        <v>0</v>
      </c>
      <c r="J212" s="145">
        <f>COUNTIFS('Prioritized Approach Milestones'!B212,"3",'Prioritized Approach Milestones'!C212,"N/A")</f>
        <v>0</v>
      </c>
      <c r="K212" s="145">
        <f>COUNTIFS('Prioritized Approach Milestones'!B212,"4",'Prioritized Approach Milestones'!C212,"N/A")</f>
        <v>0</v>
      </c>
      <c r="L212" s="145">
        <f>COUNTIFS('Prioritized Approach Milestones'!B212,"5",'Prioritized Approach Milestones'!C212,"N/A")</f>
        <v>0</v>
      </c>
      <c r="M212" s="145">
        <f>COUNTIFS('Prioritized Approach Milestones'!B212,"6",'Prioritized Approach Milestones'!C212,"N/A")</f>
        <v>0</v>
      </c>
      <c r="N212">
        <f t="shared" si="10"/>
        <v>0</v>
      </c>
      <c r="O212" s="238"/>
      <c r="P212" s="65" t="str">
        <f>IF('Prioritized Approach Milestones'!$B212=1,'Prioritized Approach Milestones'!$F212,"")</f>
        <v/>
      </c>
      <c r="Q212" s="65">
        <f>IF('Prioritized Approach Milestones'!$B212=2,'Prioritized Approach Milestones'!$F212,"")</f>
        <v>0</v>
      </c>
      <c r="R212" s="65" t="str">
        <f>IF('Prioritized Approach Milestones'!$B212=3,'Prioritized Approach Milestones'!$F212,"")</f>
        <v/>
      </c>
      <c r="S212" s="65" t="str">
        <f>IF('Prioritized Approach Milestones'!$B212=4,'Prioritized Approach Milestones'!$F212,"")</f>
        <v/>
      </c>
      <c r="T212" s="65" t="str">
        <f>IF('Prioritized Approach Milestones'!$B212=5,'Prioritized Approach Milestones'!$F212,"")</f>
        <v/>
      </c>
      <c r="U212" s="66" t="str">
        <f>IF('Prioritized Approach Milestones'!$B212=6,'Prioritized Approach Milestones'!$F212,"")</f>
        <v/>
      </c>
      <c r="V212" s="67" t="str">
        <f>IF(AND('Prioritized Approach Milestones'!C212="Yes",'Prioritized Approach Milestones'!F212=""),"CORRECT",IF('Prioritized Approach Milestones'!C212="No","CORRECT",IF('Prioritized Approach Milestones'!B212=1,"ERROR 1","N/A")))</f>
        <v>N/A</v>
      </c>
      <c r="W212" s="67" t="str">
        <f>IF(AND('Prioritized Approach Milestones'!C212="Yes",'Prioritized Approach Milestones'!F212=""),"CORRECT",IF('Prioritized Approach Milestones'!C212="No","CORRECT",IF('Prioritized Approach Milestones'!B212=2,"ERROR 1","N/A")))</f>
        <v>ERROR 1</v>
      </c>
      <c r="X212" s="67" t="str">
        <f>IF(AND('Prioritized Approach Milestones'!C212="Yes",'Prioritized Approach Milestones'!F212=""),"CORRECT",IF('Prioritized Approach Milestones'!C212="No","CORRECT",IF('Prioritized Approach Milestones'!B212=3,"ERROR 1","N/A")))</f>
        <v>N/A</v>
      </c>
      <c r="Y212" s="67" t="str">
        <f>IF(AND('Prioritized Approach Milestones'!C212="Yes",'Prioritized Approach Milestones'!F212=""),"CORRECT",IF('Prioritized Approach Milestones'!C212="No","CORRECT",IF('Prioritized Approach Milestones'!B212=4,"ERROR 1","N/A")))</f>
        <v>N/A</v>
      </c>
      <c r="Z212" s="67" t="str">
        <f>IF(AND('Prioritized Approach Milestones'!C212="Yes",'Prioritized Approach Milestones'!F212=""),"CORRECT",IF('Prioritized Approach Milestones'!C212="No","CORRECT",IF('Prioritized Approach Milestones'!B212=5,"ERROR 1","N/A")))</f>
        <v>N/A</v>
      </c>
      <c r="AA212" s="67" t="str">
        <f>IF(AND('Prioritized Approach Milestones'!C212="Yes",'Prioritized Approach Milestones'!F212=""),"CORRECT",IF('Prioritized Approach Milestones'!C212="No","CORRECT",IF('Prioritized Approach Milestones'!B212=6,"ERROR 1","N/A")))</f>
        <v>N/A</v>
      </c>
      <c r="AB212" s="59" t="str">
        <f>IF(AND('Prioritized Approach Milestones'!C212="No",'Prioritized Approach Milestones'!F212=""),IF('Prioritized Approach Milestones'!B212=1,"ERROR 2","N/A"),"CORRECT")</f>
        <v>CORRECT</v>
      </c>
      <c r="AC212" s="59" t="str">
        <f>IF(AND('Prioritized Approach Milestones'!C212="No",'Prioritized Approach Milestones'!F212=""),IF('Prioritized Approach Milestones'!B212=2,"ERROR 2","N/A"),"CORRECT")</f>
        <v>CORRECT</v>
      </c>
      <c r="AD212" s="59" t="str">
        <f>IF(AND('Prioritized Approach Milestones'!C212="No",'Prioritized Approach Milestones'!F212=""),IF('Prioritized Approach Milestones'!B212=3,"ERROR 2","N/A"),"CORRECT")</f>
        <v>CORRECT</v>
      </c>
      <c r="AE212" s="59" t="str">
        <f>IF(AND('Prioritized Approach Milestones'!C212="No",'Prioritized Approach Milestones'!F212=""),IF('Prioritized Approach Milestones'!B212=4,"ERROR 2","N/A"),"CORRECT")</f>
        <v>CORRECT</v>
      </c>
      <c r="AF212" s="59" t="str">
        <f>IF(AND('Prioritized Approach Milestones'!C212="No",'Prioritized Approach Milestones'!F212=""),IF('Prioritized Approach Milestones'!B212=5,"ERROR 2","N/A"),"CORRECT")</f>
        <v>CORRECT</v>
      </c>
      <c r="AG212" s="68" t="str">
        <f>IF(AND('Prioritized Approach Milestones'!C212="No",'Prioritized Approach Milestones'!F212=""),IF('Prioritized Approach Milestones'!B212=6,"ERROR 2","N/A"),"CORRECT")</f>
        <v>CORRECT</v>
      </c>
    </row>
    <row r="213" spans="1:33">
      <c r="A213" s="74">
        <f>COUNTIFS('Prioritized Approach Milestones'!B213,"1",'Prioritized Approach Milestones'!C213,"yes")</f>
        <v>0</v>
      </c>
      <c r="B213" s="79">
        <f>COUNTIFS('Prioritized Approach Milestones'!B213,"2",'Prioritized Approach Milestones'!C213,"yes")</f>
        <v>0</v>
      </c>
      <c r="C213" s="75">
        <f>COUNTIFS('Prioritized Approach Milestones'!B213,"3",'Prioritized Approach Milestones'!C213,"yes")</f>
        <v>0</v>
      </c>
      <c r="D213" s="76">
        <f>COUNTIFS('Prioritized Approach Milestones'!B213,"4",'Prioritized Approach Milestones'!C213,"yes")</f>
        <v>0</v>
      </c>
      <c r="E213" s="77">
        <f>COUNTIFS('Prioritized Approach Milestones'!B213,"5",'Prioritized Approach Milestones'!C213,"yes")</f>
        <v>0</v>
      </c>
      <c r="F213" s="78">
        <f>COUNTIFS('Prioritized Approach Milestones'!B213,"6",'Prioritized Approach Milestones'!C213,"yes")</f>
        <v>0</v>
      </c>
      <c r="G213" s="234">
        <f t="shared" si="9"/>
        <v>0</v>
      </c>
      <c r="H213" s="145">
        <f>COUNTIFS('Prioritized Approach Milestones'!B213,"1",'Prioritized Approach Milestones'!C213,"N/A")</f>
        <v>0</v>
      </c>
      <c r="I213" s="145">
        <f>COUNTIFS('Prioritized Approach Milestones'!B213,"2",'Prioritized Approach Milestones'!C213,"N/A")</f>
        <v>0</v>
      </c>
      <c r="J213" s="145">
        <f>COUNTIFS('Prioritized Approach Milestones'!B213,"3",'Prioritized Approach Milestones'!C213,"N/A")</f>
        <v>0</v>
      </c>
      <c r="K213" s="145">
        <f>COUNTIFS('Prioritized Approach Milestones'!B213,"4",'Prioritized Approach Milestones'!C213,"N/A")</f>
        <v>0</v>
      </c>
      <c r="L213" s="145">
        <f>COUNTIFS('Prioritized Approach Milestones'!B213,"5",'Prioritized Approach Milestones'!C213,"N/A")</f>
        <v>0</v>
      </c>
      <c r="M213" s="145">
        <f>COUNTIFS('Prioritized Approach Milestones'!B213,"6",'Prioritized Approach Milestones'!C213,"N/A")</f>
        <v>0</v>
      </c>
      <c r="N213">
        <f t="shared" si="10"/>
        <v>0</v>
      </c>
      <c r="O213" s="238"/>
      <c r="P213" s="65" t="str">
        <f>IF('Prioritized Approach Milestones'!$B213=1,'Prioritized Approach Milestones'!$F213,"")</f>
        <v/>
      </c>
      <c r="Q213" s="65">
        <f>IF('Prioritized Approach Milestones'!$B213=2,'Prioritized Approach Milestones'!$F213,"")</f>
        <v>0</v>
      </c>
      <c r="R213" s="65" t="str">
        <f>IF('Prioritized Approach Milestones'!$B213=3,'Prioritized Approach Milestones'!$F213,"")</f>
        <v/>
      </c>
      <c r="S213" s="65" t="str">
        <f>IF('Prioritized Approach Milestones'!$B213=4,'Prioritized Approach Milestones'!$F213,"")</f>
        <v/>
      </c>
      <c r="T213" s="65" t="str">
        <f>IF('Prioritized Approach Milestones'!$B213=5,'Prioritized Approach Milestones'!$F213,"")</f>
        <v/>
      </c>
      <c r="U213" s="66" t="str">
        <f>IF('Prioritized Approach Milestones'!$B213=6,'Prioritized Approach Milestones'!$F213,"")</f>
        <v/>
      </c>
      <c r="V213" s="67" t="str">
        <f>IF(AND('Prioritized Approach Milestones'!C213="Yes",'Prioritized Approach Milestones'!F213=""),"CORRECT",IF('Prioritized Approach Milestones'!C213="No","CORRECT",IF('Prioritized Approach Milestones'!B213=1,"ERROR 1","N/A")))</f>
        <v>N/A</v>
      </c>
      <c r="W213" s="67" t="str">
        <f>IF(AND('Prioritized Approach Milestones'!C213="Yes",'Prioritized Approach Milestones'!F213=""),"CORRECT",IF('Prioritized Approach Milestones'!C213="No","CORRECT",IF('Prioritized Approach Milestones'!B213=2,"ERROR 1","N/A")))</f>
        <v>ERROR 1</v>
      </c>
      <c r="X213" s="67" t="str">
        <f>IF(AND('Prioritized Approach Milestones'!C213="Yes",'Prioritized Approach Milestones'!F213=""),"CORRECT",IF('Prioritized Approach Milestones'!C213="No","CORRECT",IF('Prioritized Approach Milestones'!B213=3,"ERROR 1","N/A")))</f>
        <v>N/A</v>
      </c>
      <c r="Y213" s="67" t="str">
        <f>IF(AND('Prioritized Approach Milestones'!C213="Yes",'Prioritized Approach Milestones'!F213=""),"CORRECT",IF('Prioritized Approach Milestones'!C213="No","CORRECT",IF('Prioritized Approach Milestones'!B213=4,"ERROR 1","N/A")))</f>
        <v>N/A</v>
      </c>
      <c r="Z213" s="67" t="str">
        <f>IF(AND('Prioritized Approach Milestones'!C213="Yes",'Prioritized Approach Milestones'!F213=""),"CORRECT",IF('Prioritized Approach Milestones'!C213="No","CORRECT",IF('Prioritized Approach Milestones'!B213=5,"ERROR 1","N/A")))</f>
        <v>N/A</v>
      </c>
      <c r="AA213" s="67" t="str">
        <f>IF(AND('Prioritized Approach Milestones'!C213="Yes",'Prioritized Approach Milestones'!F213=""),"CORRECT",IF('Prioritized Approach Milestones'!C213="No","CORRECT",IF('Prioritized Approach Milestones'!B213=6,"ERROR 1","N/A")))</f>
        <v>N/A</v>
      </c>
      <c r="AB213" s="59" t="str">
        <f>IF(AND('Prioritized Approach Milestones'!C213="No",'Prioritized Approach Milestones'!F213=""),IF('Prioritized Approach Milestones'!B213=1,"ERROR 2","N/A"),"CORRECT")</f>
        <v>CORRECT</v>
      </c>
      <c r="AC213" s="59" t="str">
        <f>IF(AND('Prioritized Approach Milestones'!C213="No",'Prioritized Approach Milestones'!F213=""),IF('Prioritized Approach Milestones'!B213=2,"ERROR 2","N/A"),"CORRECT")</f>
        <v>CORRECT</v>
      </c>
      <c r="AD213" s="59" t="str">
        <f>IF(AND('Prioritized Approach Milestones'!C213="No",'Prioritized Approach Milestones'!F213=""),IF('Prioritized Approach Milestones'!B213=3,"ERROR 2","N/A"),"CORRECT")</f>
        <v>CORRECT</v>
      </c>
      <c r="AE213" s="59" t="str">
        <f>IF(AND('Prioritized Approach Milestones'!C213="No",'Prioritized Approach Milestones'!F213=""),IF('Prioritized Approach Milestones'!B213=4,"ERROR 2","N/A"),"CORRECT")</f>
        <v>CORRECT</v>
      </c>
      <c r="AF213" s="59" t="str">
        <f>IF(AND('Prioritized Approach Milestones'!C213="No",'Prioritized Approach Milestones'!F213=""),IF('Prioritized Approach Milestones'!B213=5,"ERROR 2","N/A"),"CORRECT")</f>
        <v>CORRECT</v>
      </c>
      <c r="AG213" s="68" t="str">
        <f>IF(AND('Prioritized Approach Milestones'!C213="No",'Prioritized Approach Milestones'!F213=""),IF('Prioritized Approach Milestones'!B213=6,"ERROR 2","N/A"),"CORRECT")</f>
        <v>CORRECT</v>
      </c>
    </row>
    <row r="214" spans="1:33">
      <c r="A214" s="74">
        <f>COUNTIFS('Prioritized Approach Milestones'!B214,"1",'Prioritized Approach Milestones'!C214,"yes")</f>
        <v>0</v>
      </c>
      <c r="B214" s="79">
        <f>COUNTIFS('Prioritized Approach Milestones'!B214,"2",'Prioritized Approach Milestones'!C214,"yes")</f>
        <v>0</v>
      </c>
      <c r="C214" s="75">
        <f>COUNTIFS('Prioritized Approach Milestones'!B214,"3",'Prioritized Approach Milestones'!C214,"yes")</f>
        <v>0</v>
      </c>
      <c r="D214" s="76">
        <f>COUNTIFS('Prioritized Approach Milestones'!B214,"4",'Prioritized Approach Milestones'!C214,"yes")</f>
        <v>0</v>
      </c>
      <c r="E214" s="77">
        <f>COUNTIFS('Prioritized Approach Milestones'!B214,"5",'Prioritized Approach Milestones'!C214,"yes")</f>
        <v>0</v>
      </c>
      <c r="F214" s="78">
        <f>COUNTIFS('Prioritized Approach Milestones'!B214,"6",'Prioritized Approach Milestones'!C214,"yes")</f>
        <v>0</v>
      </c>
      <c r="G214" s="234">
        <f t="shared" si="9"/>
        <v>0</v>
      </c>
      <c r="H214" s="145">
        <f>COUNTIFS('Prioritized Approach Milestones'!B214,"1",'Prioritized Approach Milestones'!C214,"N/A")</f>
        <v>0</v>
      </c>
      <c r="I214" s="145">
        <f>COUNTIFS('Prioritized Approach Milestones'!B214,"2",'Prioritized Approach Milestones'!C214,"N/A")</f>
        <v>0</v>
      </c>
      <c r="J214" s="145">
        <f>COUNTIFS('Prioritized Approach Milestones'!B214,"3",'Prioritized Approach Milestones'!C214,"N/A")</f>
        <v>0</v>
      </c>
      <c r="K214" s="145">
        <f>COUNTIFS('Prioritized Approach Milestones'!B214,"4",'Prioritized Approach Milestones'!C214,"N/A")</f>
        <v>0</v>
      </c>
      <c r="L214" s="145">
        <f>COUNTIFS('Prioritized Approach Milestones'!B214,"5",'Prioritized Approach Milestones'!C214,"N/A")</f>
        <v>0</v>
      </c>
      <c r="M214" s="145">
        <f>COUNTIFS('Prioritized Approach Milestones'!B214,"6",'Prioritized Approach Milestones'!C214,"N/A")</f>
        <v>0</v>
      </c>
      <c r="N214">
        <f t="shared" si="10"/>
        <v>0</v>
      </c>
      <c r="O214" s="238"/>
      <c r="P214" s="65" t="str">
        <f>IF('Prioritized Approach Milestones'!$B214=1,'Prioritized Approach Milestones'!$F214,"")</f>
        <v/>
      </c>
      <c r="Q214" s="65">
        <f>IF('Prioritized Approach Milestones'!$B214=2,'Prioritized Approach Milestones'!$F214,"")</f>
        <v>0</v>
      </c>
      <c r="R214" s="65" t="str">
        <f>IF('Prioritized Approach Milestones'!$B214=3,'Prioritized Approach Milestones'!$F214,"")</f>
        <v/>
      </c>
      <c r="S214" s="65" t="str">
        <f>IF('Prioritized Approach Milestones'!$B214=4,'Prioritized Approach Milestones'!$F214,"")</f>
        <v/>
      </c>
      <c r="T214" s="65" t="str">
        <f>IF('Prioritized Approach Milestones'!$B214=5,'Prioritized Approach Milestones'!$F214,"")</f>
        <v/>
      </c>
      <c r="U214" s="66" t="str">
        <f>IF('Prioritized Approach Milestones'!$B214=6,'Prioritized Approach Milestones'!$F214,"")</f>
        <v/>
      </c>
      <c r="V214" s="67" t="str">
        <f>IF(AND('Prioritized Approach Milestones'!C214="Yes",'Prioritized Approach Milestones'!F214=""),"CORRECT",IF('Prioritized Approach Milestones'!C214="No","CORRECT",IF('Prioritized Approach Milestones'!B214=1,"ERROR 1","N/A")))</f>
        <v>N/A</v>
      </c>
      <c r="W214" s="67" t="str">
        <f>IF(AND('Prioritized Approach Milestones'!C214="Yes",'Prioritized Approach Milestones'!F214=""),"CORRECT",IF('Prioritized Approach Milestones'!C214="No","CORRECT",IF('Prioritized Approach Milestones'!B214=2,"ERROR 1","N/A")))</f>
        <v>ERROR 1</v>
      </c>
      <c r="X214" s="67" t="str">
        <f>IF(AND('Prioritized Approach Milestones'!C214="Yes",'Prioritized Approach Milestones'!F214=""),"CORRECT",IF('Prioritized Approach Milestones'!C214="No","CORRECT",IF('Prioritized Approach Milestones'!B214=3,"ERROR 1","N/A")))</f>
        <v>N/A</v>
      </c>
      <c r="Y214" s="67" t="str">
        <f>IF(AND('Prioritized Approach Milestones'!C214="Yes",'Prioritized Approach Milestones'!F214=""),"CORRECT",IF('Prioritized Approach Milestones'!C214="No","CORRECT",IF('Prioritized Approach Milestones'!B214=4,"ERROR 1","N/A")))</f>
        <v>N/A</v>
      </c>
      <c r="Z214" s="67" t="str">
        <f>IF(AND('Prioritized Approach Milestones'!C214="Yes",'Prioritized Approach Milestones'!F214=""),"CORRECT",IF('Prioritized Approach Milestones'!C214="No","CORRECT",IF('Prioritized Approach Milestones'!B214=5,"ERROR 1","N/A")))</f>
        <v>N/A</v>
      </c>
      <c r="AA214" s="67" t="str">
        <f>IF(AND('Prioritized Approach Milestones'!C214="Yes",'Prioritized Approach Milestones'!F214=""),"CORRECT",IF('Prioritized Approach Milestones'!C214="No","CORRECT",IF('Prioritized Approach Milestones'!B214=6,"ERROR 1","N/A")))</f>
        <v>N/A</v>
      </c>
      <c r="AB214" s="59" t="str">
        <f>IF(AND('Prioritized Approach Milestones'!C214="No",'Prioritized Approach Milestones'!F214=""),IF('Prioritized Approach Milestones'!B214=1,"ERROR 2","N/A"),"CORRECT")</f>
        <v>CORRECT</v>
      </c>
      <c r="AC214" s="59" t="str">
        <f>IF(AND('Prioritized Approach Milestones'!C214="No",'Prioritized Approach Milestones'!F214=""),IF('Prioritized Approach Milestones'!B214=2,"ERROR 2","N/A"),"CORRECT")</f>
        <v>CORRECT</v>
      </c>
      <c r="AD214" s="59" t="str">
        <f>IF(AND('Prioritized Approach Milestones'!C214="No",'Prioritized Approach Milestones'!F214=""),IF('Prioritized Approach Milestones'!B214=3,"ERROR 2","N/A"),"CORRECT")</f>
        <v>CORRECT</v>
      </c>
      <c r="AE214" s="59" t="str">
        <f>IF(AND('Prioritized Approach Milestones'!C214="No",'Prioritized Approach Milestones'!F214=""),IF('Prioritized Approach Milestones'!B214=4,"ERROR 2","N/A"),"CORRECT")</f>
        <v>CORRECT</v>
      </c>
      <c r="AF214" s="59" t="str">
        <f>IF(AND('Prioritized Approach Milestones'!C214="No",'Prioritized Approach Milestones'!F214=""),IF('Prioritized Approach Milestones'!B214=5,"ERROR 2","N/A"),"CORRECT")</f>
        <v>CORRECT</v>
      </c>
      <c r="AG214" s="68" t="str">
        <f>IF(AND('Prioritized Approach Milestones'!C214="No",'Prioritized Approach Milestones'!F214=""),IF('Prioritized Approach Milestones'!B214=6,"ERROR 2","N/A"),"CORRECT")</f>
        <v>CORRECT</v>
      </c>
    </row>
    <row r="215" spans="1:33">
      <c r="A215" s="74">
        <f>COUNTIFS('Prioritized Approach Milestones'!B215,"1",'Prioritized Approach Milestones'!C215,"yes")</f>
        <v>0</v>
      </c>
      <c r="B215" s="79">
        <f>COUNTIFS('Prioritized Approach Milestones'!B215,"2",'Prioritized Approach Milestones'!C215,"yes")</f>
        <v>0</v>
      </c>
      <c r="C215" s="75">
        <f>COUNTIFS('Prioritized Approach Milestones'!B215,"3",'Prioritized Approach Milestones'!C215,"yes")</f>
        <v>0</v>
      </c>
      <c r="D215" s="76">
        <f>COUNTIFS('Prioritized Approach Milestones'!B215,"4",'Prioritized Approach Milestones'!C215,"yes")</f>
        <v>0</v>
      </c>
      <c r="E215" s="77">
        <f>COUNTIFS('Prioritized Approach Milestones'!B215,"5",'Prioritized Approach Milestones'!C215,"yes")</f>
        <v>0</v>
      </c>
      <c r="F215" s="78">
        <f>COUNTIFS('Prioritized Approach Milestones'!B215,"6",'Prioritized Approach Milestones'!C215,"yes")</f>
        <v>0</v>
      </c>
      <c r="G215" s="234">
        <f t="shared" si="9"/>
        <v>0</v>
      </c>
      <c r="H215" s="145">
        <f>COUNTIFS('Prioritized Approach Milestones'!B215,"1",'Prioritized Approach Milestones'!C215,"N/A")</f>
        <v>0</v>
      </c>
      <c r="I215" s="145">
        <f>COUNTIFS('Prioritized Approach Milestones'!B215,"2",'Prioritized Approach Milestones'!C215,"N/A")</f>
        <v>0</v>
      </c>
      <c r="J215" s="145">
        <f>COUNTIFS('Prioritized Approach Milestones'!B215,"3",'Prioritized Approach Milestones'!C215,"N/A")</f>
        <v>0</v>
      </c>
      <c r="K215" s="145">
        <f>COUNTIFS('Prioritized Approach Milestones'!B215,"4",'Prioritized Approach Milestones'!C215,"N/A")</f>
        <v>0</v>
      </c>
      <c r="L215" s="145">
        <f>COUNTIFS('Prioritized Approach Milestones'!B215,"5",'Prioritized Approach Milestones'!C215,"N/A")</f>
        <v>0</v>
      </c>
      <c r="M215" s="145">
        <f>COUNTIFS('Prioritized Approach Milestones'!B215,"6",'Prioritized Approach Milestones'!C215,"N/A")</f>
        <v>0</v>
      </c>
      <c r="N215">
        <f t="shared" si="10"/>
        <v>0</v>
      </c>
      <c r="O215" s="238"/>
      <c r="P215" s="65" t="str">
        <f>IF('Prioritized Approach Milestones'!$B215=1,'Prioritized Approach Milestones'!$F215,"")</f>
        <v/>
      </c>
      <c r="Q215" s="65">
        <f>IF('Prioritized Approach Milestones'!$B215=2,'Prioritized Approach Milestones'!$F215,"")</f>
        <v>0</v>
      </c>
      <c r="R215" s="65" t="str">
        <f>IF('Prioritized Approach Milestones'!$B215=3,'Prioritized Approach Milestones'!$F215,"")</f>
        <v/>
      </c>
      <c r="S215" s="65" t="str">
        <f>IF('Prioritized Approach Milestones'!$B215=4,'Prioritized Approach Milestones'!$F215,"")</f>
        <v/>
      </c>
      <c r="T215" s="65" t="str">
        <f>IF('Prioritized Approach Milestones'!$B215=5,'Prioritized Approach Milestones'!$F215,"")</f>
        <v/>
      </c>
      <c r="U215" s="66" t="str">
        <f>IF('Prioritized Approach Milestones'!$B215=6,'Prioritized Approach Milestones'!$F215,"")</f>
        <v/>
      </c>
      <c r="V215" s="67" t="str">
        <f>IF(AND('Prioritized Approach Milestones'!C215="Yes",'Prioritized Approach Milestones'!F215=""),"CORRECT",IF('Prioritized Approach Milestones'!C215="No","CORRECT",IF('Prioritized Approach Milestones'!B215=1,"ERROR 1","N/A")))</f>
        <v>N/A</v>
      </c>
      <c r="W215" s="67" t="str">
        <f>IF(AND('Prioritized Approach Milestones'!C215="Yes",'Prioritized Approach Milestones'!F215=""),"CORRECT",IF('Prioritized Approach Milestones'!C215="No","CORRECT",IF('Prioritized Approach Milestones'!B215=2,"ERROR 1","N/A")))</f>
        <v>ERROR 1</v>
      </c>
      <c r="X215" s="67" t="str">
        <f>IF(AND('Prioritized Approach Milestones'!C215="Yes",'Prioritized Approach Milestones'!F215=""),"CORRECT",IF('Prioritized Approach Milestones'!C215="No","CORRECT",IF('Prioritized Approach Milestones'!B215=3,"ERROR 1","N/A")))</f>
        <v>N/A</v>
      </c>
      <c r="Y215" s="67" t="str">
        <f>IF(AND('Prioritized Approach Milestones'!C215="Yes",'Prioritized Approach Milestones'!F215=""),"CORRECT",IF('Prioritized Approach Milestones'!C215="No","CORRECT",IF('Prioritized Approach Milestones'!B215=4,"ERROR 1","N/A")))</f>
        <v>N/A</v>
      </c>
      <c r="Z215" s="67" t="str">
        <f>IF(AND('Prioritized Approach Milestones'!C215="Yes",'Prioritized Approach Milestones'!F215=""),"CORRECT",IF('Prioritized Approach Milestones'!C215="No","CORRECT",IF('Prioritized Approach Milestones'!B215=5,"ERROR 1","N/A")))</f>
        <v>N/A</v>
      </c>
      <c r="AA215" s="67" t="str">
        <f>IF(AND('Prioritized Approach Milestones'!C215="Yes",'Prioritized Approach Milestones'!F215=""),"CORRECT",IF('Prioritized Approach Milestones'!C215="No","CORRECT",IF('Prioritized Approach Milestones'!B215=6,"ERROR 1","N/A")))</f>
        <v>N/A</v>
      </c>
      <c r="AB215" s="59" t="str">
        <f>IF(AND('Prioritized Approach Milestones'!C215="No",'Prioritized Approach Milestones'!F215=""),IF('Prioritized Approach Milestones'!B215=1,"ERROR 2","N/A"),"CORRECT")</f>
        <v>CORRECT</v>
      </c>
      <c r="AC215" s="59" t="str">
        <f>IF(AND('Prioritized Approach Milestones'!C215="No",'Prioritized Approach Milestones'!F215=""),IF('Prioritized Approach Milestones'!B215=2,"ERROR 2","N/A"),"CORRECT")</f>
        <v>CORRECT</v>
      </c>
      <c r="AD215" s="59" t="str">
        <f>IF(AND('Prioritized Approach Milestones'!C215="No",'Prioritized Approach Milestones'!F215=""),IF('Prioritized Approach Milestones'!B215=3,"ERROR 2","N/A"),"CORRECT")</f>
        <v>CORRECT</v>
      </c>
      <c r="AE215" s="59" t="str">
        <f>IF(AND('Prioritized Approach Milestones'!C215="No",'Prioritized Approach Milestones'!F215=""),IF('Prioritized Approach Milestones'!B215=4,"ERROR 2","N/A"),"CORRECT")</f>
        <v>CORRECT</v>
      </c>
      <c r="AF215" s="59" t="str">
        <f>IF(AND('Prioritized Approach Milestones'!C215="No",'Prioritized Approach Milestones'!F215=""),IF('Prioritized Approach Milestones'!B215=5,"ERROR 2","N/A"),"CORRECT")</f>
        <v>CORRECT</v>
      </c>
      <c r="AG215" s="68" t="str">
        <f>IF(AND('Prioritized Approach Milestones'!C215="No",'Prioritized Approach Milestones'!F215=""),IF('Prioritized Approach Milestones'!B215=6,"ERROR 2","N/A"),"CORRECT")</f>
        <v>CORRECT</v>
      </c>
    </row>
    <row r="216" spans="1:33">
      <c r="A216" s="74">
        <f>COUNTIFS('Prioritized Approach Milestones'!B216,"1",'Prioritized Approach Milestones'!C216,"yes")</f>
        <v>0</v>
      </c>
      <c r="B216" s="79">
        <f>COUNTIFS('Prioritized Approach Milestones'!B216,"2",'Prioritized Approach Milestones'!C216,"yes")</f>
        <v>0</v>
      </c>
      <c r="C216" s="75">
        <f>COUNTIFS('Prioritized Approach Milestones'!B216,"3",'Prioritized Approach Milestones'!C216,"yes")</f>
        <v>0</v>
      </c>
      <c r="D216" s="76">
        <f>COUNTIFS('Prioritized Approach Milestones'!B216,"4",'Prioritized Approach Milestones'!C216,"yes")</f>
        <v>0</v>
      </c>
      <c r="E216" s="77">
        <f>COUNTIFS('Prioritized Approach Milestones'!B216,"5",'Prioritized Approach Milestones'!C216,"yes")</f>
        <v>0</v>
      </c>
      <c r="F216" s="78">
        <f>COUNTIFS('Prioritized Approach Milestones'!B216,"6",'Prioritized Approach Milestones'!C216,"yes")</f>
        <v>0</v>
      </c>
      <c r="G216" s="234">
        <f t="shared" si="9"/>
        <v>0</v>
      </c>
      <c r="H216" s="145">
        <f>COUNTIFS('Prioritized Approach Milestones'!B216,"1",'Prioritized Approach Milestones'!C216,"N/A")</f>
        <v>0</v>
      </c>
      <c r="I216" s="145">
        <f>COUNTIFS('Prioritized Approach Milestones'!B216,"2",'Prioritized Approach Milestones'!C216,"N/A")</f>
        <v>0</v>
      </c>
      <c r="J216" s="145">
        <f>COUNTIFS('Prioritized Approach Milestones'!B216,"3",'Prioritized Approach Milestones'!C216,"N/A")</f>
        <v>0</v>
      </c>
      <c r="K216" s="145">
        <f>COUNTIFS('Prioritized Approach Milestones'!B216,"4",'Prioritized Approach Milestones'!C216,"N/A")</f>
        <v>0</v>
      </c>
      <c r="L216" s="145">
        <f>COUNTIFS('Prioritized Approach Milestones'!B216,"5",'Prioritized Approach Milestones'!C216,"N/A")</f>
        <v>0</v>
      </c>
      <c r="M216" s="145">
        <f>COUNTIFS('Prioritized Approach Milestones'!B216,"6",'Prioritized Approach Milestones'!C216,"N/A")</f>
        <v>0</v>
      </c>
      <c r="N216">
        <f t="shared" si="10"/>
        <v>0</v>
      </c>
      <c r="O216" s="238"/>
      <c r="P216" s="65" t="str">
        <f>IF('Prioritized Approach Milestones'!$B216=1,'Prioritized Approach Milestones'!$F216,"")</f>
        <v/>
      </c>
      <c r="Q216" s="65">
        <f>IF('Prioritized Approach Milestones'!$B216=2,'Prioritized Approach Milestones'!$F216,"")</f>
        <v>0</v>
      </c>
      <c r="R216" s="65" t="str">
        <f>IF('Prioritized Approach Milestones'!$B216=3,'Prioritized Approach Milestones'!$F216,"")</f>
        <v/>
      </c>
      <c r="S216" s="65" t="str">
        <f>IF('Prioritized Approach Milestones'!$B216=4,'Prioritized Approach Milestones'!$F216,"")</f>
        <v/>
      </c>
      <c r="T216" s="65" t="str">
        <f>IF('Prioritized Approach Milestones'!$B216=5,'Prioritized Approach Milestones'!$F216,"")</f>
        <v/>
      </c>
      <c r="U216" s="66" t="str">
        <f>IF('Prioritized Approach Milestones'!$B216=6,'Prioritized Approach Milestones'!$F216,"")</f>
        <v/>
      </c>
      <c r="V216" s="67" t="str">
        <f>IF(AND('Prioritized Approach Milestones'!C216="Yes",'Prioritized Approach Milestones'!F216=""),"CORRECT",IF('Prioritized Approach Milestones'!C216="No","CORRECT",IF('Prioritized Approach Milestones'!B216=1,"ERROR 1","N/A")))</f>
        <v>N/A</v>
      </c>
      <c r="W216" s="67" t="str">
        <f>IF(AND('Prioritized Approach Milestones'!C216="Yes",'Prioritized Approach Milestones'!F216=""),"CORRECT",IF('Prioritized Approach Milestones'!C216="No","CORRECT",IF('Prioritized Approach Milestones'!B216=2,"ERROR 1","N/A")))</f>
        <v>ERROR 1</v>
      </c>
      <c r="X216" s="67" t="str">
        <f>IF(AND('Prioritized Approach Milestones'!C216="Yes",'Prioritized Approach Milestones'!F216=""),"CORRECT",IF('Prioritized Approach Milestones'!C216="No","CORRECT",IF('Prioritized Approach Milestones'!B216=3,"ERROR 1","N/A")))</f>
        <v>N/A</v>
      </c>
      <c r="Y216" s="67" t="str">
        <f>IF(AND('Prioritized Approach Milestones'!C216="Yes",'Prioritized Approach Milestones'!F216=""),"CORRECT",IF('Prioritized Approach Milestones'!C216="No","CORRECT",IF('Prioritized Approach Milestones'!B216=4,"ERROR 1","N/A")))</f>
        <v>N/A</v>
      </c>
      <c r="Z216" s="67" t="str">
        <f>IF(AND('Prioritized Approach Milestones'!C216="Yes",'Prioritized Approach Milestones'!F216=""),"CORRECT",IF('Prioritized Approach Milestones'!C216="No","CORRECT",IF('Prioritized Approach Milestones'!B216=5,"ERROR 1","N/A")))</f>
        <v>N/A</v>
      </c>
      <c r="AA216" s="67" t="str">
        <f>IF(AND('Prioritized Approach Milestones'!C216="Yes",'Prioritized Approach Milestones'!F216=""),"CORRECT",IF('Prioritized Approach Milestones'!C216="No","CORRECT",IF('Prioritized Approach Milestones'!B216=6,"ERROR 1","N/A")))</f>
        <v>N/A</v>
      </c>
      <c r="AB216" s="59" t="str">
        <f>IF(AND('Prioritized Approach Milestones'!C216="No",'Prioritized Approach Milestones'!F216=""),IF('Prioritized Approach Milestones'!B216=1,"ERROR 2","N/A"),"CORRECT")</f>
        <v>CORRECT</v>
      </c>
      <c r="AC216" s="59" t="str">
        <f>IF(AND('Prioritized Approach Milestones'!C216="No",'Prioritized Approach Milestones'!F216=""),IF('Prioritized Approach Milestones'!B216=2,"ERROR 2","N/A"),"CORRECT")</f>
        <v>CORRECT</v>
      </c>
      <c r="AD216" s="59" t="str">
        <f>IF(AND('Prioritized Approach Milestones'!C216="No",'Prioritized Approach Milestones'!F216=""),IF('Prioritized Approach Milestones'!B216=3,"ERROR 2","N/A"),"CORRECT")</f>
        <v>CORRECT</v>
      </c>
      <c r="AE216" s="59" t="str">
        <f>IF(AND('Prioritized Approach Milestones'!C216="No",'Prioritized Approach Milestones'!F216=""),IF('Prioritized Approach Milestones'!B216=4,"ERROR 2","N/A"),"CORRECT")</f>
        <v>CORRECT</v>
      </c>
      <c r="AF216" s="59" t="str">
        <f>IF(AND('Prioritized Approach Milestones'!C216="No",'Prioritized Approach Milestones'!F216=""),IF('Prioritized Approach Milestones'!B216=5,"ERROR 2","N/A"),"CORRECT")</f>
        <v>CORRECT</v>
      </c>
      <c r="AG216" s="68" t="str">
        <f>IF(AND('Prioritized Approach Milestones'!C216="No",'Prioritized Approach Milestones'!F216=""),IF('Prioritized Approach Milestones'!B216=6,"ERROR 2","N/A"),"CORRECT")</f>
        <v>CORRECT</v>
      </c>
    </row>
    <row r="217" spans="1:33">
      <c r="A217" s="74">
        <f>COUNTIFS('Prioritized Approach Milestones'!B217,"1",'Prioritized Approach Milestones'!C217,"yes")</f>
        <v>0</v>
      </c>
      <c r="B217" s="79">
        <f>COUNTIFS('Prioritized Approach Milestones'!B217,"2",'Prioritized Approach Milestones'!C217,"yes")</f>
        <v>0</v>
      </c>
      <c r="C217" s="75">
        <f>COUNTIFS('Prioritized Approach Milestones'!B217,"3",'Prioritized Approach Milestones'!C217,"yes")</f>
        <v>0</v>
      </c>
      <c r="D217" s="76">
        <f>COUNTIFS('Prioritized Approach Milestones'!B217,"4",'Prioritized Approach Milestones'!C217,"yes")</f>
        <v>0</v>
      </c>
      <c r="E217" s="77">
        <f>COUNTIFS('Prioritized Approach Milestones'!B217,"5",'Prioritized Approach Milestones'!C217,"yes")</f>
        <v>0</v>
      </c>
      <c r="F217" s="78">
        <f>COUNTIFS('Prioritized Approach Milestones'!B217,"6",'Prioritized Approach Milestones'!C217,"yes")</f>
        <v>0</v>
      </c>
      <c r="G217" s="234">
        <f t="shared" si="9"/>
        <v>0</v>
      </c>
      <c r="H217" s="145">
        <f>COUNTIFS('Prioritized Approach Milestones'!B217,"1",'Prioritized Approach Milestones'!C217,"N/A")</f>
        <v>0</v>
      </c>
      <c r="I217" s="145">
        <f>COUNTIFS('Prioritized Approach Milestones'!B217,"2",'Prioritized Approach Milestones'!C217,"N/A")</f>
        <v>0</v>
      </c>
      <c r="J217" s="145">
        <f>COUNTIFS('Prioritized Approach Milestones'!B217,"3",'Prioritized Approach Milestones'!C217,"N/A")</f>
        <v>0</v>
      </c>
      <c r="K217" s="145">
        <f>COUNTIFS('Prioritized Approach Milestones'!B217,"4",'Prioritized Approach Milestones'!C217,"N/A")</f>
        <v>0</v>
      </c>
      <c r="L217" s="145">
        <f>COUNTIFS('Prioritized Approach Milestones'!B217,"5",'Prioritized Approach Milestones'!C217,"N/A")</f>
        <v>0</v>
      </c>
      <c r="M217" s="145">
        <f>COUNTIFS('Prioritized Approach Milestones'!B217,"6",'Prioritized Approach Milestones'!C217,"N/A")</f>
        <v>0</v>
      </c>
      <c r="N217">
        <f t="shared" si="10"/>
        <v>0</v>
      </c>
      <c r="O217" s="238"/>
      <c r="P217" s="65" t="str">
        <f>IF('Prioritized Approach Milestones'!$B217=1,'Prioritized Approach Milestones'!$F217,"")</f>
        <v/>
      </c>
      <c r="Q217" s="65">
        <f>IF('Prioritized Approach Milestones'!$B217=2,'Prioritized Approach Milestones'!$F217,"")</f>
        <v>0</v>
      </c>
      <c r="R217" s="65" t="str">
        <f>IF('Prioritized Approach Milestones'!$B217=3,'Prioritized Approach Milestones'!$F217,"")</f>
        <v/>
      </c>
      <c r="S217" s="65" t="str">
        <f>IF('Prioritized Approach Milestones'!$B217=4,'Prioritized Approach Milestones'!$F217,"")</f>
        <v/>
      </c>
      <c r="T217" s="65" t="str">
        <f>IF('Prioritized Approach Milestones'!$B217=5,'Prioritized Approach Milestones'!$F217,"")</f>
        <v/>
      </c>
      <c r="U217" s="66" t="str">
        <f>IF('Prioritized Approach Milestones'!$B217=6,'Prioritized Approach Milestones'!$F217,"")</f>
        <v/>
      </c>
      <c r="V217" s="67" t="str">
        <f>IF(AND('Prioritized Approach Milestones'!C217="Yes",'Prioritized Approach Milestones'!F217=""),"CORRECT",IF('Prioritized Approach Milestones'!C217="No","CORRECT",IF('Prioritized Approach Milestones'!B217=1,"ERROR 1","N/A")))</f>
        <v>N/A</v>
      </c>
      <c r="W217" s="67" t="str">
        <f>IF(AND('Prioritized Approach Milestones'!C217="Yes",'Prioritized Approach Milestones'!F217=""),"CORRECT",IF('Prioritized Approach Milestones'!C217="No","CORRECT",IF('Prioritized Approach Milestones'!B217=2,"ERROR 1","N/A")))</f>
        <v>ERROR 1</v>
      </c>
      <c r="X217" s="67" t="str">
        <f>IF(AND('Prioritized Approach Milestones'!C217="Yes",'Prioritized Approach Milestones'!F217=""),"CORRECT",IF('Prioritized Approach Milestones'!C217="No","CORRECT",IF('Prioritized Approach Milestones'!B217=3,"ERROR 1","N/A")))</f>
        <v>N/A</v>
      </c>
      <c r="Y217" s="67" t="str">
        <f>IF(AND('Prioritized Approach Milestones'!C217="Yes",'Prioritized Approach Milestones'!F217=""),"CORRECT",IF('Prioritized Approach Milestones'!C217="No","CORRECT",IF('Prioritized Approach Milestones'!B217=4,"ERROR 1","N/A")))</f>
        <v>N/A</v>
      </c>
      <c r="Z217" s="67" t="str">
        <f>IF(AND('Prioritized Approach Milestones'!C217="Yes",'Prioritized Approach Milestones'!F217=""),"CORRECT",IF('Prioritized Approach Milestones'!C217="No","CORRECT",IF('Prioritized Approach Milestones'!B217=5,"ERROR 1","N/A")))</f>
        <v>N/A</v>
      </c>
      <c r="AA217" s="67" t="str">
        <f>IF(AND('Prioritized Approach Milestones'!C217="Yes",'Prioritized Approach Milestones'!F217=""),"CORRECT",IF('Prioritized Approach Milestones'!C217="No","CORRECT",IF('Prioritized Approach Milestones'!B217=6,"ERROR 1","N/A")))</f>
        <v>N/A</v>
      </c>
      <c r="AB217" s="59" t="str">
        <f>IF(AND('Prioritized Approach Milestones'!C217="No",'Prioritized Approach Milestones'!F217=""),IF('Prioritized Approach Milestones'!B217=1,"ERROR 2","N/A"),"CORRECT")</f>
        <v>CORRECT</v>
      </c>
      <c r="AC217" s="59" t="str">
        <f>IF(AND('Prioritized Approach Milestones'!C217="No",'Prioritized Approach Milestones'!F217=""),IF('Prioritized Approach Milestones'!B217=2,"ERROR 2","N/A"),"CORRECT")</f>
        <v>CORRECT</v>
      </c>
      <c r="AD217" s="59" t="str">
        <f>IF(AND('Prioritized Approach Milestones'!C217="No",'Prioritized Approach Milestones'!F217=""),IF('Prioritized Approach Milestones'!B217=3,"ERROR 2","N/A"),"CORRECT")</f>
        <v>CORRECT</v>
      </c>
      <c r="AE217" s="59" t="str">
        <f>IF(AND('Prioritized Approach Milestones'!C217="No",'Prioritized Approach Milestones'!F217=""),IF('Prioritized Approach Milestones'!B217=4,"ERROR 2","N/A"),"CORRECT")</f>
        <v>CORRECT</v>
      </c>
      <c r="AF217" s="59" t="str">
        <f>IF(AND('Prioritized Approach Milestones'!C217="No",'Prioritized Approach Milestones'!F217=""),IF('Prioritized Approach Milestones'!B217=5,"ERROR 2","N/A"),"CORRECT")</f>
        <v>CORRECT</v>
      </c>
      <c r="AG217" s="68" t="str">
        <f>IF(AND('Prioritized Approach Milestones'!C217="No",'Prioritized Approach Milestones'!F217=""),IF('Prioritized Approach Milestones'!B217=6,"ERROR 2","N/A"),"CORRECT")</f>
        <v>CORRECT</v>
      </c>
    </row>
    <row r="218" spans="1:33">
      <c r="A218" s="74">
        <f>COUNTIFS('Prioritized Approach Milestones'!B218,"1",'Prioritized Approach Milestones'!C218,"yes")</f>
        <v>0</v>
      </c>
      <c r="B218" s="79">
        <f>COUNTIFS('Prioritized Approach Milestones'!B218,"2",'Prioritized Approach Milestones'!C218,"yes")</f>
        <v>0</v>
      </c>
      <c r="C218" s="75">
        <f>COUNTIFS('Prioritized Approach Milestones'!B218,"3",'Prioritized Approach Milestones'!C218,"yes")</f>
        <v>0</v>
      </c>
      <c r="D218" s="76">
        <f>COUNTIFS('Prioritized Approach Milestones'!B218,"4",'Prioritized Approach Milestones'!C218,"yes")</f>
        <v>0</v>
      </c>
      <c r="E218" s="77">
        <f>COUNTIFS('Prioritized Approach Milestones'!B218,"5",'Prioritized Approach Milestones'!C218,"yes")</f>
        <v>0</v>
      </c>
      <c r="F218" s="78">
        <f>COUNTIFS('Prioritized Approach Milestones'!B218,"6",'Prioritized Approach Milestones'!C218,"yes")</f>
        <v>0</v>
      </c>
      <c r="G218" s="234">
        <f t="shared" si="9"/>
        <v>0</v>
      </c>
      <c r="H218" s="145">
        <f>COUNTIFS('Prioritized Approach Milestones'!B218,"1",'Prioritized Approach Milestones'!C218,"N/A")</f>
        <v>0</v>
      </c>
      <c r="I218" s="145">
        <f>COUNTIFS('Prioritized Approach Milestones'!B218,"2",'Prioritized Approach Milestones'!C218,"N/A")</f>
        <v>0</v>
      </c>
      <c r="J218" s="145">
        <f>COUNTIFS('Prioritized Approach Milestones'!B218,"3",'Prioritized Approach Milestones'!C218,"N/A")</f>
        <v>0</v>
      </c>
      <c r="K218" s="145">
        <f>COUNTIFS('Prioritized Approach Milestones'!B218,"4",'Prioritized Approach Milestones'!C218,"N/A")</f>
        <v>0</v>
      </c>
      <c r="L218" s="145">
        <f>COUNTIFS('Prioritized Approach Milestones'!B218,"5",'Prioritized Approach Milestones'!C218,"N/A")</f>
        <v>0</v>
      </c>
      <c r="M218" s="145">
        <f>COUNTIFS('Prioritized Approach Milestones'!B218,"6",'Prioritized Approach Milestones'!C218,"N/A")</f>
        <v>0</v>
      </c>
      <c r="N218">
        <f t="shared" si="10"/>
        <v>0</v>
      </c>
      <c r="O218" s="238"/>
      <c r="P218" s="65" t="str">
        <f>IF('Prioritized Approach Milestones'!$B218=1,'Prioritized Approach Milestones'!$F218,"")</f>
        <v/>
      </c>
      <c r="Q218" s="65">
        <f>IF('Prioritized Approach Milestones'!$B218=2,'Prioritized Approach Milestones'!$F218,"")</f>
        <v>0</v>
      </c>
      <c r="R218" s="65" t="str">
        <f>IF('Prioritized Approach Milestones'!$B218=3,'Prioritized Approach Milestones'!$F218,"")</f>
        <v/>
      </c>
      <c r="S218" s="65" t="str">
        <f>IF('Prioritized Approach Milestones'!$B218=4,'Prioritized Approach Milestones'!$F218,"")</f>
        <v/>
      </c>
      <c r="T218" s="65" t="str">
        <f>IF('Prioritized Approach Milestones'!$B218=5,'Prioritized Approach Milestones'!$F218,"")</f>
        <v/>
      </c>
      <c r="U218" s="66" t="str">
        <f>IF('Prioritized Approach Milestones'!$B218=6,'Prioritized Approach Milestones'!$F218,"")</f>
        <v/>
      </c>
      <c r="V218" s="67" t="str">
        <f>IF(AND('Prioritized Approach Milestones'!C218="Yes",'Prioritized Approach Milestones'!F218=""),"CORRECT",IF('Prioritized Approach Milestones'!C218="No","CORRECT",IF('Prioritized Approach Milestones'!B218=1,"ERROR 1","N/A")))</f>
        <v>N/A</v>
      </c>
      <c r="W218" s="67" t="str">
        <f>IF(AND('Prioritized Approach Milestones'!C218="Yes",'Prioritized Approach Milestones'!F218=""),"CORRECT",IF('Prioritized Approach Milestones'!C218="No","CORRECT",IF('Prioritized Approach Milestones'!B218=2,"ERROR 1","N/A")))</f>
        <v>ERROR 1</v>
      </c>
      <c r="X218" s="67" t="str">
        <f>IF(AND('Prioritized Approach Milestones'!C218="Yes",'Prioritized Approach Milestones'!F218=""),"CORRECT",IF('Prioritized Approach Milestones'!C218="No","CORRECT",IF('Prioritized Approach Milestones'!B218=3,"ERROR 1","N/A")))</f>
        <v>N/A</v>
      </c>
      <c r="Y218" s="67" t="str">
        <f>IF(AND('Prioritized Approach Milestones'!C218="Yes",'Prioritized Approach Milestones'!F218=""),"CORRECT",IF('Prioritized Approach Milestones'!C218="No","CORRECT",IF('Prioritized Approach Milestones'!B218=4,"ERROR 1","N/A")))</f>
        <v>N/A</v>
      </c>
      <c r="Z218" s="67" t="str">
        <f>IF(AND('Prioritized Approach Milestones'!C218="Yes",'Prioritized Approach Milestones'!F218=""),"CORRECT",IF('Prioritized Approach Milestones'!C218="No","CORRECT",IF('Prioritized Approach Milestones'!B218=5,"ERROR 1","N/A")))</f>
        <v>N/A</v>
      </c>
      <c r="AA218" s="67" t="str">
        <f>IF(AND('Prioritized Approach Milestones'!C218="Yes",'Prioritized Approach Milestones'!F218=""),"CORRECT",IF('Prioritized Approach Milestones'!C218="No","CORRECT",IF('Prioritized Approach Milestones'!B218=6,"ERROR 1","N/A")))</f>
        <v>N/A</v>
      </c>
      <c r="AB218" s="59" t="str">
        <f>IF(AND('Prioritized Approach Milestones'!C218="No",'Prioritized Approach Milestones'!F218=""),IF('Prioritized Approach Milestones'!B218=1,"ERROR 2","N/A"),"CORRECT")</f>
        <v>CORRECT</v>
      </c>
      <c r="AC218" s="59" t="str">
        <f>IF(AND('Prioritized Approach Milestones'!C218="No",'Prioritized Approach Milestones'!F218=""),IF('Prioritized Approach Milestones'!B218=2,"ERROR 2","N/A"),"CORRECT")</f>
        <v>CORRECT</v>
      </c>
      <c r="AD218" s="59" t="str">
        <f>IF(AND('Prioritized Approach Milestones'!C218="No",'Prioritized Approach Milestones'!F218=""),IF('Prioritized Approach Milestones'!B218=3,"ERROR 2","N/A"),"CORRECT")</f>
        <v>CORRECT</v>
      </c>
      <c r="AE218" s="59" t="str">
        <f>IF(AND('Prioritized Approach Milestones'!C218="No",'Prioritized Approach Milestones'!F218=""),IF('Prioritized Approach Milestones'!B218=4,"ERROR 2","N/A"),"CORRECT")</f>
        <v>CORRECT</v>
      </c>
      <c r="AF218" s="59" t="str">
        <f>IF(AND('Prioritized Approach Milestones'!C218="No",'Prioritized Approach Milestones'!F218=""),IF('Prioritized Approach Milestones'!B218=5,"ERROR 2","N/A"),"CORRECT")</f>
        <v>CORRECT</v>
      </c>
      <c r="AG218" s="68" t="str">
        <f>IF(AND('Prioritized Approach Milestones'!C218="No",'Prioritized Approach Milestones'!F218=""),IF('Prioritized Approach Milestones'!B218=6,"ERROR 2","N/A"),"CORRECT")</f>
        <v>CORRECT</v>
      </c>
    </row>
    <row r="219" spans="1:33">
      <c r="A219" s="74">
        <f>COUNTIFS('Prioritized Approach Milestones'!B219,"1",'Prioritized Approach Milestones'!C219,"yes")</f>
        <v>0</v>
      </c>
      <c r="B219" s="79">
        <f>COUNTIFS('Prioritized Approach Milestones'!B219,"2",'Prioritized Approach Milestones'!C219,"yes")</f>
        <v>0</v>
      </c>
      <c r="C219" s="75">
        <f>COUNTIFS('Prioritized Approach Milestones'!B219,"3",'Prioritized Approach Milestones'!C219,"yes")</f>
        <v>0</v>
      </c>
      <c r="D219" s="76">
        <f>COUNTIFS('Prioritized Approach Milestones'!B219,"4",'Prioritized Approach Milestones'!C219,"yes")</f>
        <v>0</v>
      </c>
      <c r="E219" s="77">
        <f>COUNTIFS('Prioritized Approach Milestones'!B219,"5",'Prioritized Approach Milestones'!C219,"yes")</f>
        <v>0</v>
      </c>
      <c r="F219" s="78">
        <f>COUNTIFS('Prioritized Approach Milestones'!B219,"6",'Prioritized Approach Milestones'!C219,"yes")</f>
        <v>0</v>
      </c>
      <c r="G219" s="234">
        <f t="shared" si="9"/>
        <v>0</v>
      </c>
      <c r="H219" s="145">
        <f>COUNTIFS('Prioritized Approach Milestones'!B219,"1",'Prioritized Approach Milestones'!C219,"N/A")</f>
        <v>0</v>
      </c>
      <c r="I219" s="145">
        <f>COUNTIFS('Prioritized Approach Milestones'!B219,"2",'Prioritized Approach Milestones'!C219,"N/A")</f>
        <v>0</v>
      </c>
      <c r="J219" s="145">
        <f>COUNTIFS('Prioritized Approach Milestones'!B219,"3",'Prioritized Approach Milestones'!C219,"N/A")</f>
        <v>0</v>
      </c>
      <c r="K219" s="145">
        <f>COUNTIFS('Prioritized Approach Milestones'!B219,"4",'Prioritized Approach Milestones'!C219,"N/A")</f>
        <v>0</v>
      </c>
      <c r="L219" s="145">
        <f>COUNTIFS('Prioritized Approach Milestones'!B219,"5",'Prioritized Approach Milestones'!C219,"N/A")</f>
        <v>0</v>
      </c>
      <c r="M219" s="145">
        <f>COUNTIFS('Prioritized Approach Milestones'!B219,"6",'Prioritized Approach Milestones'!C219,"N/A")</f>
        <v>0</v>
      </c>
      <c r="N219">
        <f t="shared" si="10"/>
        <v>0</v>
      </c>
      <c r="O219" s="238"/>
      <c r="P219" s="65" t="str">
        <f>IF('Prioritized Approach Milestones'!$B219=1,'Prioritized Approach Milestones'!$F219,"")</f>
        <v/>
      </c>
      <c r="Q219" s="65">
        <f>IF('Prioritized Approach Milestones'!$B219=2,'Prioritized Approach Milestones'!$F219,"")</f>
        <v>0</v>
      </c>
      <c r="R219" s="65" t="str">
        <f>IF('Prioritized Approach Milestones'!$B219=3,'Prioritized Approach Milestones'!$F219,"")</f>
        <v/>
      </c>
      <c r="S219" s="65" t="str">
        <f>IF('Prioritized Approach Milestones'!$B219=4,'Prioritized Approach Milestones'!$F219,"")</f>
        <v/>
      </c>
      <c r="T219" s="65" t="str">
        <f>IF('Prioritized Approach Milestones'!$B219=5,'Prioritized Approach Milestones'!$F219,"")</f>
        <v/>
      </c>
      <c r="U219" s="66" t="str">
        <f>IF('Prioritized Approach Milestones'!$B219=6,'Prioritized Approach Milestones'!$F219,"")</f>
        <v/>
      </c>
      <c r="V219" s="67" t="str">
        <f>IF(AND('Prioritized Approach Milestones'!C219="Yes",'Prioritized Approach Milestones'!F219=""),"CORRECT",IF('Prioritized Approach Milestones'!C219="No","CORRECT",IF('Prioritized Approach Milestones'!B219=1,"ERROR 1","N/A")))</f>
        <v>N/A</v>
      </c>
      <c r="W219" s="67" t="str">
        <f>IF(AND('Prioritized Approach Milestones'!C219="Yes",'Prioritized Approach Milestones'!F219=""),"CORRECT",IF('Prioritized Approach Milestones'!C219="No","CORRECT",IF('Prioritized Approach Milestones'!B219=2,"ERROR 1","N/A")))</f>
        <v>ERROR 1</v>
      </c>
      <c r="X219" s="67" t="str">
        <f>IF(AND('Prioritized Approach Milestones'!C219="Yes",'Prioritized Approach Milestones'!F219=""),"CORRECT",IF('Prioritized Approach Milestones'!C219="No","CORRECT",IF('Prioritized Approach Milestones'!B219=3,"ERROR 1","N/A")))</f>
        <v>N/A</v>
      </c>
      <c r="Y219" s="67" t="str">
        <f>IF(AND('Prioritized Approach Milestones'!C219="Yes",'Prioritized Approach Milestones'!F219=""),"CORRECT",IF('Prioritized Approach Milestones'!C219="No","CORRECT",IF('Prioritized Approach Milestones'!B219=4,"ERROR 1","N/A")))</f>
        <v>N/A</v>
      </c>
      <c r="Z219" s="67" t="str">
        <f>IF(AND('Prioritized Approach Milestones'!C219="Yes",'Prioritized Approach Milestones'!F219=""),"CORRECT",IF('Prioritized Approach Milestones'!C219="No","CORRECT",IF('Prioritized Approach Milestones'!B219=5,"ERROR 1","N/A")))</f>
        <v>N/A</v>
      </c>
      <c r="AA219" s="67" t="str">
        <f>IF(AND('Prioritized Approach Milestones'!C219="Yes",'Prioritized Approach Milestones'!F219=""),"CORRECT",IF('Prioritized Approach Milestones'!C219="No","CORRECT",IF('Prioritized Approach Milestones'!B219=6,"ERROR 1","N/A")))</f>
        <v>N/A</v>
      </c>
      <c r="AB219" s="59" t="str">
        <f>IF(AND('Prioritized Approach Milestones'!C219="No",'Prioritized Approach Milestones'!F219=""),IF('Prioritized Approach Milestones'!B219=1,"ERROR 2","N/A"),"CORRECT")</f>
        <v>CORRECT</v>
      </c>
      <c r="AC219" s="59" t="str">
        <f>IF(AND('Prioritized Approach Milestones'!C219="No",'Prioritized Approach Milestones'!F219=""),IF('Prioritized Approach Milestones'!B219=2,"ERROR 2","N/A"),"CORRECT")</f>
        <v>CORRECT</v>
      </c>
      <c r="AD219" s="59" t="str">
        <f>IF(AND('Prioritized Approach Milestones'!C219="No",'Prioritized Approach Milestones'!F219=""),IF('Prioritized Approach Milestones'!B219=3,"ERROR 2","N/A"),"CORRECT")</f>
        <v>CORRECT</v>
      </c>
      <c r="AE219" s="59" t="str">
        <f>IF(AND('Prioritized Approach Milestones'!C219="No",'Prioritized Approach Milestones'!F219=""),IF('Prioritized Approach Milestones'!B219=4,"ERROR 2","N/A"),"CORRECT")</f>
        <v>CORRECT</v>
      </c>
      <c r="AF219" s="59" t="str">
        <f>IF(AND('Prioritized Approach Milestones'!C219="No",'Prioritized Approach Milestones'!F219=""),IF('Prioritized Approach Milestones'!B219=5,"ERROR 2","N/A"),"CORRECT")</f>
        <v>CORRECT</v>
      </c>
      <c r="AG219" s="68" t="str">
        <f>IF(AND('Prioritized Approach Milestones'!C219="No",'Prioritized Approach Milestones'!F219=""),IF('Prioritized Approach Milestones'!B219=6,"ERROR 2","N/A"),"CORRECT")</f>
        <v>CORRECT</v>
      </c>
    </row>
    <row r="220" spans="1:33">
      <c r="A220" s="74">
        <f>COUNTIFS('Prioritized Approach Milestones'!B220,"1",'Prioritized Approach Milestones'!C220,"yes")</f>
        <v>0</v>
      </c>
      <c r="B220" s="79">
        <f>COUNTIFS('Prioritized Approach Milestones'!B220,"2",'Prioritized Approach Milestones'!C220,"yes")</f>
        <v>0</v>
      </c>
      <c r="C220" s="75">
        <f>COUNTIFS('Prioritized Approach Milestones'!B220,"3",'Prioritized Approach Milestones'!C220,"yes")</f>
        <v>0</v>
      </c>
      <c r="D220" s="76">
        <f>COUNTIFS('Prioritized Approach Milestones'!B220,"4",'Prioritized Approach Milestones'!C220,"yes")</f>
        <v>0</v>
      </c>
      <c r="E220" s="77">
        <f>COUNTIFS('Prioritized Approach Milestones'!B220,"5",'Prioritized Approach Milestones'!C220,"yes")</f>
        <v>0</v>
      </c>
      <c r="F220" s="78">
        <f>COUNTIFS('Prioritized Approach Milestones'!B220,"6",'Prioritized Approach Milestones'!C220,"yes")</f>
        <v>0</v>
      </c>
      <c r="G220" s="234">
        <f t="shared" si="9"/>
        <v>0</v>
      </c>
      <c r="H220" s="145">
        <f>COUNTIFS('Prioritized Approach Milestones'!B220,"1",'Prioritized Approach Milestones'!C220,"N/A")</f>
        <v>0</v>
      </c>
      <c r="I220" s="145">
        <f>COUNTIFS('Prioritized Approach Milestones'!B220,"2",'Prioritized Approach Milestones'!C220,"N/A")</f>
        <v>0</v>
      </c>
      <c r="J220" s="145">
        <f>COUNTIFS('Prioritized Approach Milestones'!B220,"3",'Prioritized Approach Milestones'!C220,"N/A")</f>
        <v>0</v>
      </c>
      <c r="K220" s="145">
        <f>COUNTIFS('Prioritized Approach Milestones'!B220,"4",'Prioritized Approach Milestones'!C220,"N/A")</f>
        <v>0</v>
      </c>
      <c r="L220" s="145">
        <f>COUNTIFS('Prioritized Approach Milestones'!B220,"5",'Prioritized Approach Milestones'!C220,"N/A")</f>
        <v>0</v>
      </c>
      <c r="M220" s="145">
        <f>COUNTIFS('Prioritized Approach Milestones'!B220,"6",'Prioritized Approach Milestones'!C220,"N/A")</f>
        <v>0</v>
      </c>
      <c r="N220">
        <f t="shared" si="10"/>
        <v>0</v>
      </c>
      <c r="O220" s="238"/>
      <c r="P220" s="65" t="str">
        <f>IF('Prioritized Approach Milestones'!$B220=1,'Prioritized Approach Milestones'!$F220,"")</f>
        <v/>
      </c>
      <c r="Q220" s="65">
        <f>IF('Prioritized Approach Milestones'!$B220=2,'Prioritized Approach Milestones'!$F220,"")</f>
        <v>0</v>
      </c>
      <c r="R220" s="65" t="str">
        <f>IF('Prioritized Approach Milestones'!$B220=3,'Prioritized Approach Milestones'!$F220,"")</f>
        <v/>
      </c>
      <c r="S220" s="65" t="str">
        <f>IF('Prioritized Approach Milestones'!$B220=4,'Prioritized Approach Milestones'!$F220,"")</f>
        <v/>
      </c>
      <c r="T220" s="65" t="str">
        <f>IF('Prioritized Approach Milestones'!$B220=5,'Prioritized Approach Milestones'!$F220,"")</f>
        <v/>
      </c>
      <c r="U220" s="66" t="str">
        <f>IF('Prioritized Approach Milestones'!$B220=6,'Prioritized Approach Milestones'!$F220,"")</f>
        <v/>
      </c>
      <c r="V220" s="67" t="str">
        <f>IF(AND('Prioritized Approach Milestones'!C220="Yes",'Prioritized Approach Milestones'!F220=""),"CORRECT",IF('Prioritized Approach Milestones'!C220="No","CORRECT",IF('Prioritized Approach Milestones'!B220=1,"ERROR 1","N/A")))</f>
        <v>N/A</v>
      </c>
      <c r="W220" s="67" t="str">
        <f>IF(AND('Prioritized Approach Milestones'!C220="Yes",'Prioritized Approach Milestones'!F220=""),"CORRECT",IF('Prioritized Approach Milestones'!C220="No","CORRECT",IF('Prioritized Approach Milestones'!B220=2,"ERROR 1","N/A")))</f>
        <v>ERROR 1</v>
      </c>
      <c r="X220" s="67" t="str">
        <f>IF(AND('Prioritized Approach Milestones'!C220="Yes",'Prioritized Approach Milestones'!F220=""),"CORRECT",IF('Prioritized Approach Milestones'!C220="No","CORRECT",IF('Prioritized Approach Milestones'!B220=3,"ERROR 1","N/A")))</f>
        <v>N/A</v>
      </c>
      <c r="Y220" s="67" t="str">
        <f>IF(AND('Prioritized Approach Milestones'!C220="Yes",'Prioritized Approach Milestones'!F220=""),"CORRECT",IF('Prioritized Approach Milestones'!C220="No","CORRECT",IF('Prioritized Approach Milestones'!B220=4,"ERROR 1","N/A")))</f>
        <v>N/A</v>
      </c>
      <c r="Z220" s="67" t="str">
        <f>IF(AND('Prioritized Approach Milestones'!C220="Yes",'Prioritized Approach Milestones'!F220=""),"CORRECT",IF('Prioritized Approach Milestones'!C220="No","CORRECT",IF('Prioritized Approach Milestones'!B220=5,"ERROR 1","N/A")))</f>
        <v>N/A</v>
      </c>
      <c r="AA220" s="67" t="str">
        <f>IF(AND('Prioritized Approach Milestones'!C220="Yes",'Prioritized Approach Milestones'!F220=""),"CORRECT",IF('Prioritized Approach Milestones'!C220="No","CORRECT",IF('Prioritized Approach Milestones'!B220=6,"ERROR 1","N/A")))</f>
        <v>N/A</v>
      </c>
      <c r="AB220" s="59" t="str">
        <f>IF(AND('Prioritized Approach Milestones'!C220="No",'Prioritized Approach Milestones'!F220=""),IF('Prioritized Approach Milestones'!B220=1,"ERROR 2","N/A"),"CORRECT")</f>
        <v>CORRECT</v>
      </c>
      <c r="AC220" s="59" t="str">
        <f>IF(AND('Prioritized Approach Milestones'!C220="No",'Prioritized Approach Milestones'!F220=""),IF('Prioritized Approach Milestones'!B220=2,"ERROR 2","N/A"),"CORRECT")</f>
        <v>CORRECT</v>
      </c>
      <c r="AD220" s="59" t="str">
        <f>IF(AND('Prioritized Approach Milestones'!C220="No",'Prioritized Approach Milestones'!F220=""),IF('Prioritized Approach Milestones'!B220=3,"ERROR 2","N/A"),"CORRECT")</f>
        <v>CORRECT</v>
      </c>
      <c r="AE220" s="59" t="str">
        <f>IF(AND('Prioritized Approach Milestones'!C220="No",'Prioritized Approach Milestones'!F220=""),IF('Prioritized Approach Milestones'!B220=4,"ERROR 2","N/A"),"CORRECT")</f>
        <v>CORRECT</v>
      </c>
      <c r="AF220" s="59" t="str">
        <f>IF(AND('Prioritized Approach Milestones'!C220="No",'Prioritized Approach Milestones'!F220=""),IF('Prioritized Approach Milestones'!B220=5,"ERROR 2","N/A"),"CORRECT")</f>
        <v>CORRECT</v>
      </c>
      <c r="AG220" s="68" t="str">
        <f>IF(AND('Prioritized Approach Milestones'!C220="No",'Prioritized Approach Milestones'!F220=""),IF('Prioritized Approach Milestones'!B220=6,"ERROR 2","N/A"),"CORRECT")</f>
        <v>CORRECT</v>
      </c>
    </row>
    <row r="221" spans="1:33">
      <c r="A221" s="74">
        <f>COUNTIFS('Prioritized Approach Milestones'!B221,"1",'Prioritized Approach Milestones'!C221,"yes")</f>
        <v>0</v>
      </c>
      <c r="B221" s="79">
        <f>COUNTIFS('Prioritized Approach Milestones'!B221,"2",'Prioritized Approach Milestones'!C221,"yes")</f>
        <v>0</v>
      </c>
      <c r="C221" s="75">
        <f>COUNTIFS('Prioritized Approach Milestones'!B221,"3",'Prioritized Approach Milestones'!C221,"yes")</f>
        <v>0</v>
      </c>
      <c r="D221" s="76">
        <f>COUNTIFS('Prioritized Approach Milestones'!B221,"4",'Prioritized Approach Milestones'!C221,"yes")</f>
        <v>0</v>
      </c>
      <c r="E221" s="77">
        <f>COUNTIFS('Prioritized Approach Milestones'!B221,"5",'Prioritized Approach Milestones'!C221,"yes")</f>
        <v>0</v>
      </c>
      <c r="F221" s="78">
        <f>COUNTIFS('Prioritized Approach Milestones'!B221,"6",'Prioritized Approach Milestones'!C221,"yes")</f>
        <v>0</v>
      </c>
      <c r="G221" s="234">
        <f t="shared" si="9"/>
        <v>0</v>
      </c>
      <c r="H221" s="145">
        <f>COUNTIFS('Prioritized Approach Milestones'!B221,"1",'Prioritized Approach Milestones'!C221,"N/A")</f>
        <v>0</v>
      </c>
      <c r="I221" s="145">
        <f>COUNTIFS('Prioritized Approach Milestones'!B221,"2",'Prioritized Approach Milestones'!C221,"N/A")</f>
        <v>0</v>
      </c>
      <c r="J221" s="145">
        <f>COUNTIFS('Prioritized Approach Milestones'!B221,"3",'Prioritized Approach Milestones'!C221,"N/A")</f>
        <v>0</v>
      </c>
      <c r="K221" s="145">
        <f>COUNTIFS('Prioritized Approach Milestones'!B221,"4",'Prioritized Approach Milestones'!C221,"N/A")</f>
        <v>0</v>
      </c>
      <c r="L221" s="145">
        <f>COUNTIFS('Prioritized Approach Milestones'!B221,"5",'Prioritized Approach Milestones'!C221,"N/A")</f>
        <v>0</v>
      </c>
      <c r="M221" s="145">
        <f>COUNTIFS('Prioritized Approach Milestones'!B221,"6",'Prioritized Approach Milestones'!C221,"N/A")</f>
        <v>0</v>
      </c>
      <c r="N221">
        <f t="shared" si="10"/>
        <v>0</v>
      </c>
      <c r="O221" s="238"/>
      <c r="P221" s="65" t="str">
        <f>IF('Prioritized Approach Milestones'!$B221=1,'Prioritized Approach Milestones'!$F221,"")</f>
        <v/>
      </c>
      <c r="Q221" s="65">
        <f>IF('Prioritized Approach Milestones'!$B221=2,'Prioritized Approach Milestones'!$F221,"")</f>
        <v>0</v>
      </c>
      <c r="R221" s="65" t="str">
        <f>IF('Prioritized Approach Milestones'!$B221=3,'Prioritized Approach Milestones'!$F221,"")</f>
        <v/>
      </c>
      <c r="S221" s="65" t="str">
        <f>IF('Prioritized Approach Milestones'!$B221=4,'Prioritized Approach Milestones'!$F221,"")</f>
        <v/>
      </c>
      <c r="T221" s="65" t="str">
        <f>IF('Prioritized Approach Milestones'!$B221=5,'Prioritized Approach Milestones'!$F221,"")</f>
        <v/>
      </c>
      <c r="U221" s="66" t="str">
        <f>IF('Prioritized Approach Milestones'!$B221=6,'Prioritized Approach Milestones'!$F221,"")</f>
        <v/>
      </c>
      <c r="V221" s="67" t="str">
        <f>IF(AND('Prioritized Approach Milestones'!C221="Yes",'Prioritized Approach Milestones'!F221=""),"CORRECT",IF('Prioritized Approach Milestones'!C221="No","CORRECT",IF('Prioritized Approach Milestones'!B221=1,"ERROR 1","N/A")))</f>
        <v>N/A</v>
      </c>
      <c r="W221" s="67" t="str">
        <f>IF(AND('Prioritized Approach Milestones'!C221="Yes",'Prioritized Approach Milestones'!F221=""),"CORRECT",IF('Prioritized Approach Milestones'!C221="No","CORRECT",IF('Prioritized Approach Milestones'!B221=2,"ERROR 1","N/A")))</f>
        <v>ERROR 1</v>
      </c>
      <c r="X221" s="67" t="str">
        <f>IF(AND('Prioritized Approach Milestones'!C221="Yes",'Prioritized Approach Milestones'!F221=""),"CORRECT",IF('Prioritized Approach Milestones'!C221="No","CORRECT",IF('Prioritized Approach Milestones'!B221=3,"ERROR 1","N/A")))</f>
        <v>N/A</v>
      </c>
      <c r="Y221" s="67" t="str">
        <f>IF(AND('Prioritized Approach Milestones'!C221="Yes",'Prioritized Approach Milestones'!F221=""),"CORRECT",IF('Prioritized Approach Milestones'!C221="No","CORRECT",IF('Prioritized Approach Milestones'!B221=4,"ERROR 1","N/A")))</f>
        <v>N/A</v>
      </c>
      <c r="Z221" s="67" t="str">
        <f>IF(AND('Prioritized Approach Milestones'!C221="Yes",'Prioritized Approach Milestones'!F221=""),"CORRECT",IF('Prioritized Approach Milestones'!C221="No","CORRECT",IF('Prioritized Approach Milestones'!B221=5,"ERROR 1","N/A")))</f>
        <v>N/A</v>
      </c>
      <c r="AA221" s="67" t="str">
        <f>IF(AND('Prioritized Approach Milestones'!C221="Yes",'Prioritized Approach Milestones'!F221=""),"CORRECT",IF('Prioritized Approach Milestones'!C221="No","CORRECT",IF('Prioritized Approach Milestones'!B221=6,"ERROR 1","N/A")))</f>
        <v>N/A</v>
      </c>
      <c r="AB221" s="59" t="str">
        <f>IF(AND('Prioritized Approach Milestones'!C221="No",'Prioritized Approach Milestones'!F221=""),IF('Prioritized Approach Milestones'!B221=1,"ERROR 2","N/A"),"CORRECT")</f>
        <v>CORRECT</v>
      </c>
      <c r="AC221" s="59" t="str">
        <f>IF(AND('Prioritized Approach Milestones'!C221="No",'Prioritized Approach Milestones'!F221=""),IF('Prioritized Approach Milestones'!B221=2,"ERROR 2","N/A"),"CORRECT")</f>
        <v>CORRECT</v>
      </c>
      <c r="AD221" s="59" t="str">
        <f>IF(AND('Prioritized Approach Milestones'!C221="No",'Prioritized Approach Milestones'!F221=""),IF('Prioritized Approach Milestones'!B221=3,"ERROR 2","N/A"),"CORRECT")</f>
        <v>CORRECT</v>
      </c>
      <c r="AE221" s="59" t="str">
        <f>IF(AND('Prioritized Approach Milestones'!C221="No",'Prioritized Approach Milestones'!F221=""),IF('Prioritized Approach Milestones'!B221=4,"ERROR 2","N/A"),"CORRECT")</f>
        <v>CORRECT</v>
      </c>
      <c r="AF221" s="59" t="str">
        <f>IF(AND('Prioritized Approach Milestones'!C221="No",'Prioritized Approach Milestones'!F221=""),IF('Prioritized Approach Milestones'!B221=5,"ERROR 2","N/A"),"CORRECT")</f>
        <v>CORRECT</v>
      </c>
      <c r="AG221" s="68" t="str">
        <f>IF(AND('Prioritized Approach Milestones'!C221="No",'Prioritized Approach Milestones'!F221=""),IF('Prioritized Approach Milestones'!B221=6,"ERROR 2","N/A"),"CORRECT")</f>
        <v>CORRECT</v>
      </c>
    </row>
    <row r="222" spans="1:33">
      <c r="A222" s="74">
        <f>COUNTIFS('Prioritized Approach Milestones'!B222,"1",'Prioritized Approach Milestones'!C222,"yes")</f>
        <v>0</v>
      </c>
      <c r="B222" s="79">
        <f>COUNTIFS('Prioritized Approach Milestones'!B222,"2",'Prioritized Approach Milestones'!C222,"yes")</f>
        <v>0</v>
      </c>
      <c r="C222" s="75">
        <f>COUNTIFS('Prioritized Approach Milestones'!B222,"3",'Prioritized Approach Milestones'!C222,"yes")</f>
        <v>0</v>
      </c>
      <c r="D222" s="76">
        <f>COUNTIFS('Prioritized Approach Milestones'!B222,"4",'Prioritized Approach Milestones'!C222,"yes")</f>
        <v>0</v>
      </c>
      <c r="E222" s="77">
        <f>COUNTIFS('Prioritized Approach Milestones'!B222,"5",'Prioritized Approach Milestones'!C222,"yes")</f>
        <v>0</v>
      </c>
      <c r="F222" s="78">
        <f>COUNTIFS('Prioritized Approach Milestones'!B222,"6",'Prioritized Approach Milestones'!C222,"yes")</f>
        <v>0</v>
      </c>
      <c r="G222" s="234">
        <f t="shared" si="9"/>
        <v>0</v>
      </c>
      <c r="H222" s="145">
        <f>COUNTIFS('Prioritized Approach Milestones'!B222,"1",'Prioritized Approach Milestones'!C222,"N/A")</f>
        <v>0</v>
      </c>
      <c r="I222" s="145">
        <f>COUNTIFS('Prioritized Approach Milestones'!B222,"2",'Prioritized Approach Milestones'!C222,"N/A")</f>
        <v>0</v>
      </c>
      <c r="J222" s="145">
        <f>COUNTIFS('Prioritized Approach Milestones'!B222,"3",'Prioritized Approach Milestones'!C222,"N/A")</f>
        <v>0</v>
      </c>
      <c r="K222" s="145">
        <f>COUNTIFS('Prioritized Approach Milestones'!B222,"4",'Prioritized Approach Milestones'!C222,"N/A")</f>
        <v>0</v>
      </c>
      <c r="L222" s="145">
        <f>COUNTIFS('Prioritized Approach Milestones'!B222,"5",'Prioritized Approach Milestones'!C222,"N/A")</f>
        <v>0</v>
      </c>
      <c r="M222" s="145">
        <f>COUNTIFS('Prioritized Approach Milestones'!B222,"6",'Prioritized Approach Milestones'!C222,"N/A")</f>
        <v>0</v>
      </c>
      <c r="N222">
        <f t="shared" si="10"/>
        <v>0</v>
      </c>
      <c r="O222" s="238"/>
      <c r="P222" s="65" t="str">
        <f>IF('Prioritized Approach Milestones'!$B222=1,'Prioritized Approach Milestones'!$F222,"")</f>
        <v/>
      </c>
      <c r="Q222" s="65" t="str">
        <f>IF('Prioritized Approach Milestones'!$B222=2,'Prioritized Approach Milestones'!$F222,"")</f>
        <v/>
      </c>
      <c r="R222" s="65" t="str">
        <f>IF('Prioritized Approach Milestones'!$B222=3,'Prioritized Approach Milestones'!$F222,"")</f>
        <v/>
      </c>
      <c r="S222" s="65">
        <f>IF('Prioritized Approach Milestones'!$B222=4,'Prioritized Approach Milestones'!$F222,"")</f>
        <v>0</v>
      </c>
      <c r="T222" s="65" t="str">
        <f>IF('Prioritized Approach Milestones'!$B222=5,'Prioritized Approach Milestones'!$F222,"")</f>
        <v/>
      </c>
      <c r="U222" s="66" t="str">
        <f>IF('Prioritized Approach Milestones'!$B222=6,'Prioritized Approach Milestones'!$F222,"")</f>
        <v/>
      </c>
      <c r="V222" s="67" t="str">
        <f>IF(AND('Prioritized Approach Milestones'!C222="Yes",'Prioritized Approach Milestones'!F222=""),"CORRECT",IF('Prioritized Approach Milestones'!C222="No","CORRECT",IF('Prioritized Approach Milestones'!B222=1,"ERROR 1","N/A")))</f>
        <v>N/A</v>
      </c>
      <c r="W222" s="67" t="str">
        <f>IF(AND('Prioritized Approach Milestones'!C222="Yes",'Prioritized Approach Milestones'!F222=""),"CORRECT",IF('Prioritized Approach Milestones'!C222="No","CORRECT",IF('Prioritized Approach Milestones'!B222=2,"ERROR 1","N/A")))</f>
        <v>N/A</v>
      </c>
      <c r="X222" s="67" t="str">
        <f>IF(AND('Prioritized Approach Milestones'!C222="Yes",'Prioritized Approach Milestones'!F222=""),"CORRECT",IF('Prioritized Approach Milestones'!C222="No","CORRECT",IF('Prioritized Approach Milestones'!B222=3,"ERROR 1","N/A")))</f>
        <v>N/A</v>
      </c>
      <c r="Y222" s="67" t="str">
        <f>IF(AND('Prioritized Approach Milestones'!C222="Yes",'Prioritized Approach Milestones'!F222=""),"CORRECT",IF('Prioritized Approach Milestones'!C222="No","CORRECT",IF('Prioritized Approach Milestones'!B222=4,"ERROR 1","N/A")))</f>
        <v>ERROR 1</v>
      </c>
      <c r="Z222" s="67" t="str">
        <f>IF(AND('Prioritized Approach Milestones'!C222="Yes",'Prioritized Approach Milestones'!F222=""),"CORRECT",IF('Prioritized Approach Milestones'!C222="No","CORRECT",IF('Prioritized Approach Milestones'!B222=5,"ERROR 1","N/A")))</f>
        <v>N/A</v>
      </c>
      <c r="AA222" s="67" t="str">
        <f>IF(AND('Prioritized Approach Milestones'!C222="Yes",'Prioritized Approach Milestones'!F222=""),"CORRECT",IF('Prioritized Approach Milestones'!C222="No","CORRECT",IF('Prioritized Approach Milestones'!B222=6,"ERROR 1","N/A")))</f>
        <v>N/A</v>
      </c>
      <c r="AB222" s="59" t="str">
        <f>IF(AND('Prioritized Approach Milestones'!C222="No",'Prioritized Approach Milestones'!F222=""),IF('Prioritized Approach Milestones'!B222=1,"ERROR 2","N/A"),"CORRECT")</f>
        <v>CORRECT</v>
      </c>
      <c r="AC222" s="59" t="str">
        <f>IF(AND('Prioritized Approach Milestones'!C222="No",'Prioritized Approach Milestones'!F222=""),IF('Prioritized Approach Milestones'!B222=2,"ERROR 2","N/A"),"CORRECT")</f>
        <v>CORRECT</v>
      </c>
      <c r="AD222" s="59" t="str">
        <f>IF(AND('Prioritized Approach Milestones'!C222="No",'Prioritized Approach Milestones'!F222=""),IF('Prioritized Approach Milestones'!B222=3,"ERROR 2","N/A"),"CORRECT")</f>
        <v>CORRECT</v>
      </c>
      <c r="AE222" s="59" t="str">
        <f>IF(AND('Prioritized Approach Milestones'!C222="No",'Prioritized Approach Milestones'!F222=""),IF('Prioritized Approach Milestones'!B222=4,"ERROR 2","N/A"),"CORRECT")</f>
        <v>CORRECT</v>
      </c>
      <c r="AF222" s="59" t="str">
        <f>IF(AND('Prioritized Approach Milestones'!C222="No",'Prioritized Approach Milestones'!F222=""),IF('Prioritized Approach Milestones'!B222=5,"ERROR 2","N/A"),"CORRECT")</f>
        <v>CORRECT</v>
      </c>
      <c r="AG222" s="68" t="str">
        <f>IF(AND('Prioritized Approach Milestones'!C222="No",'Prioritized Approach Milestones'!F222=""),IF('Prioritized Approach Milestones'!B222=6,"ERROR 2","N/A"),"CORRECT")</f>
        <v>CORRECT</v>
      </c>
    </row>
    <row r="223" spans="1:33">
      <c r="A223" s="74">
        <f>COUNTIFS('Prioritized Approach Milestones'!B223,"1",'Prioritized Approach Milestones'!C223,"yes")</f>
        <v>0</v>
      </c>
      <c r="B223" s="79">
        <f>COUNTIFS('Prioritized Approach Milestones'!B223,"2",'Prioritized Approach Milestones'!C223,"yes")</f>
        <v>0</v>
      </c>
      <c r="C223" s="75">
        <f>COUNTIFS('Prioritized Approach Milestones'!B223,"3",'Prioritized Approach Milestones'!C223,"yes")</f>
        <v>0</v>
      </c>
      <c r="D223" s="76">
        <f>COUNTIFS('Prioritized Approach Milestones'!B223,"4",'Prioritized Approach Milestones'!C223,"yes")</f>
        <v>0</v>
      </c>
      <c r="E223" s="77">
        <f>COUNTIFS('Prioritized Approach Milestones'!B223,"5",'Prioritized Approach Milestones'!C223,"yes")</f>
        <v>0</v>
      </c>
      <c r="F223" s="78">
        <f>COUNTIFS('Prioritized Approach Milestones'!B223,"6",'Prioritized Approach Milestones'!C223,"yes")</f>
        <v>0</v>
      </c>
      <c r="G223" s="234">
        <f t="shared" si="9"/>
        <v>0</v>
      </c>
      <c r="H223" s="145">
        <f>COUNTIFS('Prioritized Approach Milestones'!B223,"1",'Prioritized Approach Milestones'!C223,"N/A")</f>
        <v>0</v>
      </c>
      <c r="I223" s="145">
        <f>COUNTIFS('Prioritized Approach Milestones'!B223,"2",'Prioritized Approach Milestones'!C223,"N/A")</f>
        <v>0</v>
      </c>
      <c r="J223" s="145">
        <f>COUNTIFS('Prioritized Approach Milestones'!B223,"3",'Prioritized Approach Milestones'!C223,"N/A")</f>
        <v>0</v>
      </c>
      <c r="K223" s="145">
        <f>COUNTIFS('Prioritized Approach Milestones'!B223,"4",'Prioritized Approach Milestones'!C223,"N/A")</f>
        <v>0</v>
      </c>
      <c r="L223" s="145">
        <f>COUNTIFS('Prioritized Approach Milestones'!B223,"5",'Prioritized Approach Milestones'!C223,"N/A")</f>
        <v>0</v>
      </c>
      <c r="M223" s="145">
        <f>COUNTIFS('Prioritized Approach Milestones'!B223,"6",'Prioritized Approach Milestones'!C223,"N/A")</f>
        <v>0</v>
      </c>
      <c r="N223">
        <f t="shared" si="10"/>
        <v>0</v>
      </c>
      <c r="O223" s="238"/>
      <c r="P223" s="65" t="str">
        <f>IF('Prioritized Approach Milestones'!$B223=1,'Prioritized Approach Milestones'!$F223,"")</f>
        <v/>
      </c>
      <c r="Q223" s="65" t="str">
        <f>IF('Prioritized Approach Milestones'!$B223=2,'Prioritized Approach Milestones'!$F223,"")</f>
        <v/>
      </c>
      <c r="R223" s="65" t="str">
        <f>IF('Prioritized Approach Milestones'!$B223=3,'Prioritized Approach Milestones'!$F223,"")</f>
        <v/>
      </c>
      <c r="S223" s="65">
        <f>IF('Prioritized Approach Milestones'!$B223=4,'Prioritized Approach Milestones'!$F223,"")</f>
        <v>0</v>
      </c>
      <c r="T223" s="65" t="str">
        <f>IF('Prioritized Approach Milestones'!$B223=5,'Prioritized Approach Milestones'!$F223,"")</f>
        <v/>
      </c>
      <c r="U223" s="66" t="str">
        <f>IF('Prioritized Approach Milestones'!$B223=6,'Prioritized Approach Milestones'!$F223,"")</f>
        <v/>
      </c>
      <c r="V223" s="67" t="str">
        <f>IF(AND('Prioritized Approach Milestones'!C223="Yes",'Prioritized Approach Milestones'!F223=""),"CORRECT",IF('Prioritized Approach Milestones'!C223="No","CORRECT",IF('Prioritized Approach Milestones'!B223=1,"ERROR 1","N/A")))</f>
        <v>N/A</v>
      </c>
      <c r="W223" s="67" t="str">
        <f>IF(AND('Prioritized Approach Milestones'!C223="Yes",'Prioritized Approach Milestones'!F223=""),"CORRECT",IF('Prioritized Approach Milestones'!C223="No","CORRECT",IF('Prioritized Approach Milestones'!B223=2,"ERROR 1","N/A")))</f>
        <v>N/A</v>
      </c>
      <c r="X223" s="67" t="str">
        <f>IF(AND('Prioritized Approach Milestones'!C223="Yes",'Prioritized Approach Milestones'!F223=""),"CORRECT",IF('Prioritized Approach Milestones'!C223="No","CORRECT",IF('Prioritized Approach Milestones'!B223=3,"ERROR 1","N/A")))</f>
        <v>N/A</v>
      </c>
      <c r="Y223" s="67" t="str">
        <f>IF(AND('Prioritized Approach Milestones'!C223="Yes",'Prioritized Approach Milestones'!F223=""),"CORRECT",IF('Prioritized Approach Milestones'!C223="No","CORRECT",IF('Prioritized Approach Milestones'!B223=4,"ERROR 1","N/A")))</f>
        <v>ERROR 1</v>
      </c>
      <c r="Z223" s="67" t="str">
        <f>IF(AND('Prioritized Approach Milestones'!C223="Yes",'Prioritized Approach Milestones'!F223=""),"CORRECT",IF('Prioritized Approach Milestones'!C223="No","CORRECT",IF('Prioritized Approach Milestones'!B223=5,"ERROR 1","N/A")))</f>
        <v>N/A</v>
      </c>
      <c r="AA223" s="67" t="str">
        <f>IF(AND('Prioritized Approach Milestones'!C223="Yes",'Prioritized Approach Milestones'!F223=""),"CORRECT",IF('Prioritized Approach Milestones'!C223="No","CORRECT",IF('Prioritized Approach Milestones'!B223=6,"ERROR 1","N/A")))</f>
        <v>N/A</v>
      </c>
      <c r="AB223" s="59" t="str">
        <f>IF(AND('Prioritized Approach Milestones'!C223="No",'Prioritized Approach Milestones'!F223=""),IF('Prioritized Approach Milestones'!B223=1,"ERROR 2","N/A"),"CORRECT")</f>
        <v>CORRECT</v>
      </c>
      <c r="AC223" s="59" t="str">
        <f>IF(AND('Prioritized Approach Milestones'!C223="No",'Prioritized Approach Milestones'!F223=""),IF('Prioritized Approach Milestones'!B223=2,"ERROR 2","N/A"),"CORRECT")</f>
        <v>CORRECT</v>
      </c>
      <c r="AD223" s="59" t="str">
        <f>IF(AND('Prioritized Approach Milestones'!C223="No",'Prioritized Approach Milestones'!F223=""),IF('Prioritized Approach Milestones'!B223=3,"ERROR 2","N/A"),"CORRECT")</f>
        <v>CORRECT</v>
      </c>
      <c r="AE223" s="59" t="str">
        <f>IF(AND('Prioritized Approach Milestones'!C223="No",'Prioritized Approach Milestones'!F223=""),IF('Prioritized Approach Milestones'!B223=4,"ERROR 2","N/A"),"CORRECT")</f>
        <v>CORRECT</v>
      </c>
      <c r="AF223" s="59" t="str">
        <f>IF(AND('Prioritized Approach Milestones'!C223="No",'Prioritized Approach Milestones'!F223=""),IF('Prioritized Approach Milestones'!B223=5,"ERROR 2","N/A"),"CORRECT")</f>
        <v>CORRECT</v>
      </c>
      <c r="AG223" s="68" t="str">
        <f>IF(AND('Prioritized Approach Milestones'!C223="No",'Prioritized Approach Milestones'!F223=""),IF('Prioritized Approach Milestones'!B223=6,"ERROR 2","N/A"),"CORRECT")</f>
        <v>CORRECT</v>
      </c>
    </row>
    <row r="224" spans="1:33">
      <c r="A224" s="74">
        <f>COUNTIFS('Prioritized Approach Milestones'!B224,"1",'Prioritized Approach Milestones'!C224,"yes")</f>
        <v>0</v>
      </c>
      <c r="B224" s="79">
        <f>COUNTIFS('Prioritized Approach Milestones'!B224,"2",'Prioritized Approach Milestones'!C224,"yes")</f>
        <v>0</v>
      </c>
      <c r="C224" s="75">
        <f>COUNTIFS('Prioritized Approach Milestones'!B224,"3",'Prioritized Approach Milestones'!C224,"yes")</f>
        <v>0</v>
      </c>
      <c r="D224" s="76">
        <f>COUNTIFS('Prioritized Approach Milestones'!B224,"4",'Prioritized Approach Milestones'!C224,"yes")</f>
        <v>0</v>
      </c>
      <c r="E224" s="77">
        <f>COUNTIFS('Prioritized Approach Milestones'!B224,"5",'Prioritized Approach Milestones'!C224,"yes")</f>
        <v>0</v>
      </c>
      <c r="F224" s="78">
        <f>COUNTIFS('Prioritized Approach Milestones'!B224,"6",'Prioritized Approach Milestones'!C224,"yes")</f>
        <v>0</v>
      </c>
      <c r="G224" s="234">
        <f t="shared" si="9"/>
        <v>0</v>
      </c>
      <c r="H224" s="145">
        <f>COUNTIFS('Prioritized Approach Milestones'!B224,"1",'Prioritized Approach Milestones'!C224,"N/A")</f>
        <v>0</v>
      </c>
      <c r="I224" s="145">
        <f>COUNTIFS('Prioritized Approach Milestones'!B224,"2",'Prioritized Approach Milestones'!C224,"N/A")</f>
        <v>0</v>
      </c>
      <c r="J224" s="145">
        <f>COUNTIFS('Prioritized Approach Milestones'!B224,"3",'Prioritized Approach Milestones'!C224,"N/A")</f>
        <v>0</v>
      </c>
      <c r="K224" s="145">
        <f>COUNTIFS('Prioritized Approach Milestones'!B224,"4",'Prioritized Approach Milestones'!C224,"N/A")</f>
        <v>0</v>
      </c>
      <c r="L224" s="145">
        <f>COUNTIFS('Prioritized Approach Milestones'!B224,"5",'Prioritized Approach Milestones'!C224,"N/A")</f>
        <v>0</v>
      </c>
      <c r="M224" s="145">
        <f>COUNTIFS('Prioritized Approach Milestones'!B224,"6",'Prioritized Approach Milestones'!C224,"N/A")</f>
        <v>0</v>
      </c>
      <c r="N224">
        <f t="shared" si="10"/>
        <v>0</v>
      </c>
      <c r="O224" s="238"/>
      <c r="P224" s="65" t="str">
        <f>IF('Prioritized Approach Milestones'!$B224=1,'Prioritized Approach Milestones'!$F224,"")</f>
        <v/>
      </c>
      <c r="Q224" s="65" t="str">
        <f>IF('Prioritized Approach Milestones'!$B224=2,'Prioritized Approach Milestones'!$F224,"")</f>
        <v/>
      </c>
      <c r="R224" s="65" t="str">
        <f>IF('Prioritized Approach Milestones'!$B224=3,'Prioritized Approach Milestones'!$F224,"")</f>
        <v/>
      </c>
      <c r="S224" s="65">
        <f>IF('Prioritized Approach Milestones'!$B224=4,'Prioritized Approach Milestones'!$F224,"")</f>
        <v>0</v>
      </c>
      <c r="T224" s="65" t="str">
        <f>IF('Prioritized Approach Milestones'!$B224=5,'Prioritized Approach Milestones'!$F224,"")</f>
        <v/>
      </c>
      <c r="U224" s="66" t="str">
        <f>IF('Prioritized Approach Milestones'!$B224=6,'Prioritized Approach Milestones'!$F224,"")</f>
        <v/>
      </c>
      <c r="V224" s="67" t="str">
        <f>IF(AND('Prioritized Approach Milestones'!C224="Yes",'Prioritized Approach Milestones'!F224=""),"CORRECT",IF('Prioritized Approach Milestones'!C224="No","CORRECT",IF('Prioritized Approach Milestones'!B224=1,"ERROR 1","N/A")))</f>
        <v>N/A</v>
      </c>
      <c r="W224" s="67" t="str">
        <f>IF(AND('Prioritized Approach Milestones'!C224="Yes",'Prioritized Approach Milestones'!F224=""),"CORRECT",IF('Prioritized Approach Milestones'!C224="No","CORRECT",IF('Prioritized Approach Milestones'!B224=2,"ERROR 1","N/A")))</f>
        <v>N/A</v>
      </c>
      <c r="X224" s="67" t="str">
        <f>IF(AND('Prioritized Approach Milestones'!C224="Yes",'Prioritized Approach Milestones'!F224=""),"CORRECT",IF('Prioritized Approach Milestones'!C224="No","CORRECT",IF('Prioritized Approach Milestones'!B224=3,"ERROR 1","N/A")))</f>
        <v>N/A</v>
      </c>
      <c r="Y224" s="67" t="str">
        <f>IF(AND('Prioritized Approach Milestones'!C224="Yes",'Prioritized Approach Milestones'!F224=""),"CORRECT",IF('Prioritized Approach Milestones'!C224="No","CORRECT",IF('Prioritized Approach Milestones'!B224=4,"ERROR 1","N/A")))</f>
        <v>ERROR 1</v>
      </c>
      <c r="Z224" s="67" t="str">
        <f>IF(AND('Prioritized Approach Milestones'!C224="Yes",'Prioritized Approach Milestones'!F224=""),"CORRECT",IF('Prioritized Approach Milestones'!C224="No","CORRECT",IF('Prioritized Approach Milestones'!B224=5,"ERROR 1","N/A")))</f>
        <v>N/A</v>
      </c>
      <c r="AA224" s="67" t="str">
        <f>IF(AND('Prioritized Approach Milestones'!C224="Yes",'Prioritized Approach Milestones'!F224=""),"CORRECT",IF('Prioritized Approach Milestones'!C224="No","CORRECT",IF('Prioritized Approach Milestones'!B224=6,"ERROR 1","N/A")))</f>
        <v>N/A</v>
      </c>
      <c r="AB224" s="59" t="str">
        <f>IF(AND('Prioritized Approach Milestones'!C224="No",'Prioritized Approach Milestones'!F224=""),IF('Prioritized Approach Milestones'!B224=1,"ERROR 2","N/A"),"CORRECT")</f>
        <v>CORRECT</v>
      </c>
      <c r="AC224" s="59" t="str">
        <f>IF(AND('Prioritized Approach Milestones'!C224="No",'Prioritized Approach Milestones'!F224=""),IF('Prioritized Approach Milestones'!B224=2,"ERROR 2","N/A"),"CORRECT")</f>
        <v>CORRECT</v>
      </c>
      <c r="AD224" s="59" t="str">
        <f>IF(AND('Prioritized Approach Milestones'!C224="No",'Prioritized Approach Milestones'!F224=""),IF('Prioritized Approach Milestones'!B224=3,"ERROR 2","N/A"),"CORRECT")</f>
        <v>CORRECT</v>
      </c>
      <c r="AE224" s="59" t="str">
        <f>IF(AND('Prioritized Approach Milestones'!C224="No",'Prioritized Approach Milestones'!F224=""),IF('Prioritized Approach Milestones'!B224=4,"ERROR 2","N/A"),"CORRECT")</f>
        <v>CORRECT</v>
      </c>
      <c r="AF224" s="59" t="str">
        <f>IF(AND('Prioritized Approach Milestones'!C224="No",'Prioritized Approach Milestones'!F224=""),IF('Prioritized Approach Milestones'!B224=5,"ERROR 2","N/A"),"CORRECT")</f>
        <v>CORRECT</v>
      </c>
      <c r="AG224" s="68" t="str">
        <f>IF(AND('Prioritized Approach Milestones'!C224="No",'Prioritized Approach Milestones'!F224=""),IF('Prioritized Approach Milestones'!B224=6,"ERROR 2","N/A"),"CORRECT")</f>
        <v>CORRECT</v>
      </c>
    </row>
    <row r="225" spans="1:33">
      <c r="A225" s="74">
        <f>COUNTIFS('Prioritized Approach Milestones'!B225,"1",'Prioritized Approach Milestones'!C225,"yes")</f>
        <v>0</v>
      </c>
      <c r="B225" s="79">
        <f>COUNTIFS('Prioritized Approach Milestones'!B225,"2",'Prioritized Approach Milestones'!C225,"yes")</f>
        <v>0</v>
      </c>
      <c r="C225" s="75">
        <f>COUNTIFS('Prioritized Approach Milestones'!B225,"3",'Prioritized Approach Milestones'!C225,"yes")</f>
        <v>0</v>
      </c>
      <c r="D225" s="76">
        <f>COUNTIFS('Prioritized Approach Milestones'!B225,"4",'Prioritized Approach Milestones'!C225,"yes")</f>
        <v>0</v>
      </c>
      <c r="E225" s="77">
        <f>COUNTIFS('Prioritized Approach Milestones'!B225,"5",'Prioritized Approach Milestones'!C225,"yes")</f>
        <v>0</v>
      </c>
      <c r="F225" s="78">
        <f>COUNTIFS('Prioritized Approach Milestones'!B225,"6",'Prioritized Approach Milestones'!C225,"yes")</f>
        <v>0</v>
      </c>
      <c r="G225" s="234">
        <f t="shared" si="9"/>
        <v>0</v>
      </c>
      <c r="H225" s="145">
        <f>COUNTIFS('Prioritized Approach Milestones'!B225,"1",'Prioritized Approach Milestones'!C225,"N/A")</f>
        <v>0</v>
      </c>
      <c r="I225" s="145">
        <f>COUNTIFS('Prioritized Approach Milestones'!B225,"2",'Prioritized Approach Milestones'!C225,"N/A")</f>
        <v>0</v>
      </c>
      <c r="J225" s="145">
        <f>COUNTIFS('Prioritized Approach Milestones'!B225,"3",'Prioritized Approach Milestones'!C225,"N/A")</f>
        <v>0</v>
      </c>
      <c r="K225" s="145">
        <f>COUNTIFS('Prioritized Approach Milestones'!B225,"4",'Prioritized Approach Milestones'!C225,"N/A")</f>
        <v>0</v>
      </c>
      <c r="L225" s="145">
        <f>COUNTIFS('Prioritized Approach Milestones'!B225,"5",'Prioritized Approach Milestones'!C225,"N/A")</f>
        <v>0</v>
      </c>
      <c r="M225" s="145">
        <f>COUNTIFS('Prioritized Approach Milestones'!B225,"6",'Prioritized Approach Milestones'!C225,"N/A")</f>
        <v>0</v>
      </c>
      <c r="N225">
        <f t="shared" si="10"/>
        <v>0</v>
      </c>
      <c r="O225" s="238"/>
      <c r="P225" s="65" t="str">
        <f>IF('Prioritized Approach Milestones'!$B225=1,'Prioritized Approach Milestones'!$F225,"")</f>
        <v/>
      </c>
      <c r="Q225" s="65" t="str">
        <f>IF('Prioritized Approach Milestones'!$B225=2,'Prioritized Approach Milestones'!$F225,"")</f>
        <v/>
      </c>
      <c r="R225" s="65" t="str">
        <f>IF('Prioritized Approach Milestones'!$B225=3,'Prioritized Approach Milestones'!$F225,"")</f>
        <v/>
      </c>
      <c r="S225" s="65" t="str">
        <f>IF('Prioritized Approach Milestones'!$B225=4,'Prioritized Approach Milestones'!$F225,"")</f>
        <v/>
      </c>
      <c r="T225" s="65" t="str">
        <f>IF('Prioritized Approach Milestones'!$B225=5,'Prioritized Approach Milestones'!$F225,"")</f>
        <v/>
      </c>
      <c r="U225" s="66" t="str">
        <f>IF('Prioritized Approach Milestones'!$B225=6,'Prioritized Approach Milestones'!$F225,"")</f>
        <v/>
      </c>
      <c r="V225" s="67" t="str">
        <f>IF(AND('Prioritized Approach Milestones'!C225="Yes",'Prioritized Approach Milestones'!F225=""),"CORRECT",IF('Prioritized Approach Milestones'!C225="No","CORRECT",IF('Prioritized Approach Milestones'!B225=1,"ERROR 1","N/A")))</f>
        <v>N/A</v>
      </c>
      <c r="W225" s="67" t="str">
        <f>IF(AND('Prioritized Approach Milestones'!C225="Yes",'Prioritized Approach Milestones'!F225=""),"CORRECT",IF('Prioritized Approach Milestones'!C225="No","CORRECT",IF('Prioritized Approach Milestones'!B225=2,"ERROR 1","N/A")))</f>
        <v>N/A</v>
      </c>
      <c r="X225" s="67" t="str">
        <f>IF(AND('Prioritized Approach Milestones'!C225="Yes",'Prioritized Approach Milestones'!F225=""),"CORRECT",IF('Prioritized Approach Milestones'!C225="No","CORRECT",IF('Prioritized Approach Milestones'!B225=3,"ERROR 1","N/A")))</f>
        <v>N/A</v>
      </c>
      <c r="Y225" s="67" t="str">
        <f>IF(AND('Prioritized Approach Milestones'!C225="Yes",'Prioritized Approach Milestones'!F225=""),"CORRECT",IF('Prioritized Approach Milestones'!C225="No","CORRECT",IF('Prioritized Approach Milestones'!B225=4,"ERROR 1","N/A")))</f>
        <v>N/A</v>
      </c>
      <c r="Z225" s="67" t="str">
        <f>IF(AND('Prioritized Approach Milestones'!C225="Yes",'Prioritized Approach Milestones'!F225=""),"CORRECT",IF('Prioritized Approach Milestones'!C225="No","CORRECT",IF('Prioritized Approach Milestones'!B225=5,"ERROR 1","N/A")))</f>
        <v>N/A</v>
      </c>
      <c r="AA225" s="67" t="str">
        <f>IF(AND('Prioritized Approach Milestones'!C225="Yes",'Prioritized Approach Milestones'!F225=""),"CORRECT",IF('Prioritized Approach Milestones'!C225="No","CORRECT",IF('Prioritized Approach Milestones'!B225=6,"ERROR 1","N/A")))</f>
        <v>N/A</v>
      </c>
      <c r="AB225" s="59" t="str">
        <f>IF(AND('Prioritized Approach Milestones'!C225="No",'Prioritized Approach Milestones'!F225=""),IF('Prioritized Approach Milestones'!B225=1,"ERROR 2","N/A"),"CORRECT")</f>
        <v>CORRECT</v>
      </c>
      <c r="AC225" s="59" t="str">
        <f>IF(AND('Prioritized Approach Milestones'!C225="No",'Prioritized Approach Milestones'!F225=""),IF('Prioritized Approach Milestones'!B225=2,"ERROR 2","N/A"),"CORRECT")</f>
        <v>CORRECT</v>
      </c>
      <c r="AD225" s="59" t="str">
        <f>IF(AND('Prioritized Approach Milestones'!C225="No",'Prioritized Approach Milestones'!F225=""),IF('Prioritized Approach Milestones'!B225=3,"ERROR 2","N/A"),"CORRECT")</f>
        <v>CORRECT</v>
      </c>
      <c r="AE225" s="59" t="str">
        <f>IF(AND('Prioritized Approach Milestones'!C225="No",'Prioritized Approach Milestones'!F225=""),IF('Prioritized Approach Milestones'!B225=4,"ERROR 2","N/A"),"CORRECT")</f>
        <v>CORRECT</v>
      </c>
      <c r="AF225" s="59" t="str">
        <f>IF(AND('Prioritized Approach Milestones'!C225="No",'Prioritized Approach Milestones'!F225=""),IF('Prioritized Approach Milestones'!B225=5,"ERROR 2","N/A"),"CORRECT")</f>
        <v>CORRECT</v>
      </c>
      <c r="AG225" s="68" t="str">
        <f>IF(AND('Prioritized Approach Milestones'!C225="No",'Prioritized Approach Milestones'!F225=""),IF('Prioritized Approach Milestones'!B225=6,"ERROR 2","N/A"),"CORRECT")</f>
        <v>CORRECT</v>
      </c>
    </row>
    <row r="226" spans="1:33">
      <c r="A226" s="74">
        <f>COUNTIFS('Prioritized Approach Milestones'!B226,"1",'Prioritized Approach Milestones'!C226,"yes")</f>
        <v>0</v>
      </c>
      <c r="B226" s="79">
        <f>COUNTIFS('Prioritized Approach Milestones'!B226,"2",'Prioritized Approach Milestones'!C226,"yes")</f>
        <v>0</v>
      </c>
      <c r="C226" s="75">
        <f>COUNTIFS('Prioritized Approach Milestones'!B226,"3",'Prioritized Approach Milestones'!C226,"yes")</f>
        <v>0</v>
      </c>
      <c r="D226" s="76">
        <f>COUNTIFS('Prioritized Approach Milestones'!B226,"4",'Prioritized Approach Milestones'!C226,"yes")</f>
        <v>0</v>
      </c>
      <c r="E226" s="77">
        <f>COUNTIFS('Prioritized Approach Milestones'!B226,"5",'Prioritized Approach Milestones'!C226,"yes")</f>
        <v>0</v>
      </c>
      <c r="F226" s="78">
        <f>COUNTIFS('Prioritized Approach Milestones'!B226,"6",'Prioritized Approach Milestones'!C226,"yes")</f>
        <v>0</v>
      </c>
      <c r="G226" s="234">
        <f t="shared" si="9"/>
        <v>0</v>
      </c>
      <c r="H226" s="145">
        <f>COUNTIFS('Prioritized Approach Milestones'!B226,"1",'Prioritized Approach Milestones'!C226,"N/A")</f>
        <v>0</v>
      </c>
      <c r="I226" s="145">
        <f>COUNTIFS('Prioritized Approach Milestones'!B226,"2",'Prioritized Approach Milestones'!C226,"N/A")</f>
        <v>0</v>
      </c>
      <c r="J226" s="145">
        <f>COUNTIFS('Prioritized Approach Milestones'!B226,"3",'Prioritized Approach Milestones'!C226,"N/A")</f>
        <v>0</v>
      </c>
      <c r="K226" s="145">
        <f>COUNTIFS('Prioritized Approach Milestones'!B226,"4",'Prioritized Approach Milestones'!C226,"N/A")</f>
        <v>0</v>
      </c>
      <c r="L226" s="145">
        <f>COUNTIFS('Prioritized Approach Milestones'!B226,"5",'Prioritized Approach Milestones'!C226,"N/A")</f>
        <v>0</v>
      </c>
      <c r="M226" s="145">
        <f>COUNTIFS('Prioritized Approach Milestones'!B226,"6",'Prioritized Approach Milestones'!C226,"N/A")</f>
        <v>0</v>
      </c>
      <c r="N226">
        <f t="shared" si="10"/>
        <v>0</v>
      </c>
      <c r="O226" s="238"/>
      <c r="P226" s="65" t="str">
        <f>IF('Prioritized Approach Milestones'!$B226=1,'Prioritized Approach Milestones'!$F226,"")</f>
        <v/>
      </c>
      <c r="Q226" s="65" t="str">
        <f>IF('Prioritized Approach Milestones'!$B226=2,'Prioritized Approach Milestones'!$F226,"")</f>
        <v/>
      </c>
      <c r="R226" s="65" t="str">
        <f>IF('Prioritized Approach Milestones'!$B226=3,'Prioritized Approach Milestones'!$F226,"")</f>
        <v/>
      </c>
      <c r="S226" s="65" t="str">
        <f>IF('Prioritized Approach Milestones'!$B226=4,'Prioritized Approach Milestones'!$F226,"")</f>
        <v/>
      </c>
      <c r="T226" s="65" t="str">
        <f>IF('Prioritized Approach Milestones'!$B226=5,'Prioritized Approach Milestones'!$F226,"")</f>
        <v/>
      </c>
      <c r="U226" s="66">
        <f>IF('Prioritized Approach Milestones'!$B226=6,'Prioritized Approach Milestones'!$F226,"")</f>
        <v>0</v>
      </c>
      <c r="V226" s="67" t="str">
        <f>IF(AND('Prioritized Approach Milestones'!C226="Yes",'Prioritized Approach Milestones'!F226=""),"CORRECT",IF('Prioritized Approach Milestones'!C226="No","CORRECT",IF('Prioritized Approach Milestones'!B226=1,"ERROR 1","N/A")))</f>
        <v>N/A</v>
      </c>
      <c r="W226" s="67" t="str">
        <f>IF(AND('Prioritized Approach Milestones'!C226="Yes",'Prioritized Approach Milestones'!F226=""),"CORRECT",IF('Prioritized Approach Milestones'!C226="No","CORRECT",IF('Prioritized Approach Milestones'!B226=2,"ERROR 1","N/A")))</f>
        <v>N/A</v>
      </c>
      <c r="X226" s="67" t="str">
        <f>IF(AND('Prioritized Approach Milestones'!C226="Yes",'Prioritized Approach Milestones'!F226=""),"CORRECT",IF('Prioritized Approach Milestones'!C226="No","CORRECT",IF('Prioritized Approach Milestones'!B226=3,"ERROR 1","N/A")))</f>
        <v>N/A</v>
      </c>
      <c r="Y226" s="67" t="str">
        <f>IF(AND('Prioritized Approach Milestones'!C226="Yes",'Prioritized Approach Milestones'!F226=""),"CORRECT",IF('Prioritized Approach Milestones'!C226="No","CORRECT",IF('Prioritized Approach Milestones'!B226=4,"ERROR 1","N/A")))</f>
        <v>N/A</v>
      </c>
      <c r="Z226" s="67" t="str">
        <f>IF(AND('Prioritized Approach Milestones'!C226="Yes",'Prioritized Approach Milestones'!F226=""),"CORRECT",IF('Prioritized Approach Milestones'!C226="No","CORRECT",IF('Prioritized Approach Milestones'!B226=5,"ERROR 1","N/A")))</f>
        <v>N/A</v>
      </c>
      <c r="AA226" s="67" t="str">
        <f>IF(AND('Prioritized Approach Milestones'!C226="Yes",'Prioritized Approach Milestones'!F226=""),"CORRECT",IF('Prioritized Approach Milestones'!C226="No","CORRECT",IF('Prioritized Approach Milestones'!B226=6,"ERROR 1","N/A")))</f>
        <v>ERROR 1</v>
      </c>
      <c r="AB226" s="59" t="str">
        <f>IF(AND('Prioritized Approach Milestones'!C226="No",'Prioritized Approach Milestones'!F226=""),IF('Prioritized Approach Milestones'!B226=1,"ERROR 2","N/A"),"CORRECT")</f>
        <v>CORRECT</v>
      </c>
      <c r="AC226" s="59" t="str">
        <f>IF(AND('Prioritized Approach Milestones'!C226="No",'Prioritized Approach Milestones'!F226=""),IF('Prioritized Approach Milestones'!B226=2,"ERROR 2","N/A"),"CORRECT")</f>
        <v>CORRECT</v>
      </c>
      <c r="AD226" s="59" t="str">
        <f>IF(AND('Prioritized Approach Milestones'!C226="No",'Prioritized Approach Milestones'!F226=""),IF('Prioritized Approach Milestones'!B226=3,"ERROR 2","N/A"),"CORRECT")</f>
        <v>CORRECT</v>
      </c>
      <c r="AE226" s="59" t="str">
        <f>IF(AND('Prioritized Approach Milestones'!C226="No",'Prioritized Approach Milestones'!F226=""),IF('Prioritized Approach Milestones'!B226=4,"ERROR 2","N/A"),"CORRECT")</f>
        <v>CORRECT</v>
      </c>
      <c r="AF226" s="59" t="str">
        <f>IF(AND('Prioritized Approach Milestones'!C226="No",'Prioritized Approach Milestones'!F226=""),IF('Prioritized Approach Milestones'!B226=5,"ERROR 2","N/A"),"CORRECT")</f>
        <v>CORRECT</v>
      </c>
      <c r="AG226" s="68" t="str">
        <f>IF(AND('Prioritized Approach Milestones'!C226="No",'Prioritized Approach Milestones'!F226=""),IF('Prioritized Approach Milestones'!B226=6,"ERROR 2","N/A"),"CORRECT")</f>
        <v>CORRECT</v>
      </c>
    </row>
    <row r="227" spans="1:33">
      <c r="A227" s="74">
        <f>COUNTIFS('Prioritized Approach Milestones'!B227,"1",'Prioritized Approach Milestones'!C227,"yes")</f>
        <v>0</v>
      </c>
      <c r="B227" s="79">
        <f>COUNTIFS('Prioritized Approach Milestones'!B227,"2",'Prioritized Approach Milestones'!C227,"yes")</f>
        <v>0</v>
      </c>
      <c r="C227" s="75">
        <f>COUNTIFS('Prioritized Approach Milestones'!B227,"3",'Prioritized Approach Milestones'!C227,"yes")</f>
        <v>0</v>
      </c>
      <c r="D227" s="76">
        <f>COUNTIFS('Prioritized Approach Milestones'!B227,"4",'Prioritized Approach Milestones'!C227,"yes")</f>
        <v>0</v>
      </c>
      <c r="E227" s="77">
        <f>COUNTIFS('Prioritized Approach Milestones'!B227,"5",'Prioritized Approach Milestones'!C227,"yes")</f>
        <v>0</v>
      </c>
      <c r="F227" s="78">
        <f>COUNTIFS('Prioritized Approach Milestones'!B227,"6",'Prioritized Approach Milestones'!C227,"yes")</f>
        <v>0</v>
      </c>
      <c r="G227" s="234">
        <f t="shared" si="9"/>
        <v>0</v>
      </c>
      <c r="H227" s="145">
        <f>COUNTIFS('Prioritized Approach Milestones'!B227,"1",'Prioritized Approach Milestones'!C227,"N/A")</f>
        <v>0</v>
      </c>
      <c r="I227" s="145">
        <f>COUNTIFS('Prioritized Approach Milestones'!B227,"2",'Prioritized Approach Milestones'!C227,"N/A")</f>
        <v>0</v>
      </c>
      <c r="J227" s="145">
        <f>COUNTIFS('Prioritized Approach Milestones'!B227,"3",'Prioritized Approach Milestones'!C227,"N/A")</f>
        <v>0</v>
      </c>
      <c r="K227" s="145">
        <f>COUNTIFS('Prioritized Approach Milestones'!B227,"4",'Prioritized Approach Milestones'!C227,"N/A")</f>
        <v>0</v>
      </c>
      <c r="L227" s="145">
        <f>COUNTIFS('Prioritized Approach Milestones'!B227,"5",'Prioritized Approach Milestones'!C227,"N/A")</f>
        <v>0</v>
      </c>
      <c r="M227" s="145">
        <f>COUNTIFS('Prioritized Approach Milestones'!B227,"6",'Prioritized Approach Milestones'!C227,"N/A")</f>
        <v>0</v>
      </c>
      <c r="N227">
        <f t="shared" si="10"/>
        <v>0</v>
      </c>
      <c r="O227" s="238"/>
      <c r="P227" s="65" t="str">
        <f>IF('Prioritized Approach Milestones'!$B227=1,'Prioritized Approach Milestones'!$F227,"")</f>
        <v/>
      </c>
      <c r="Q227" s="65" t="str">
        <f>IF('Prioritized Approach Milestones'!$B227=2,'Prioritized Approach Milestones'!$F227,"")</f>
        <v/>
      </c>
      <c r="R227" s="65" t="str">
        <f>IF('Prioritized Approach Milestones'!$B227=3,'Prioritized Approach Milestones'!$F227,"")</f>
        <v/>
      </c>
      <c r="S227" s="65" t="str">
        <f>IF('Prioritized Approach Milestones'!$B227=4,'Prioritized Approach Milestones'!$F227,"")</f>
        <v/>
      </c>
      <c r="T227" s="65" t="str">
        <f>IF('Prioritized Approach Milestones'!$B227=5,'Prioritized Approach Milestones'!$F227,"")</f>
        <v/>
      </c>
      <c r="U227" s="66">
        <f>IF('Prioritized Approach Milestones'!$B227=6,'Prioritized Approach Milestones'!$F227,"")</f>
        <v>0</v>
      </c>
      <c r="V227" s="67" t="str">
        <f>IF(AND('Prioritized Approach Milestones'!C227="Yes",'Prioritized Approach Milestones'!F227=""),"CORRECT",IF('Prioritized Approach Milestones'!C227="No","CORRECT",IF('Prioritized Approach Milestones'!B227=1,"ERROR 1","N/A")))</f>
        <v>N/A</v>
      </c>
      <c r="W227" s="67" t="str">
        <f>IF(AND('Prioritized Approach Milestones'!C227="Yes",'Prioritized Approach Milestones'!F227=""),"CORRECT",IF('Prioritized Approach Milestones'!C227="No","CORRECT",IF('Prioritized Approach Milestones'!B227=2,"ERROR 1","N/A")))</f>
        <v>N/A</v>
      </c>
      <c r="X227" s="67" t="str">
        <f>IF(AND('Prioritized Approach Milestones'!C227="Yes",'Prioritized Approach Milestones'!F227=""),"CORRECT",IF('Prioritized Approach Milestones'!C227="No","CORRECT",IF('Prioritized Approach Milestones'!B227=3,"ERROR 1","N/A")))</f>
        <v>N/A</v>
      </c>
      <c r="Y227" s="67" t="str">
        <f>IF(AND('Prioritized Approach Milestones'!C227="Yes",'Prioritized Approach Milestones'!F227=""),"CORRECT",IF('Prioritized Approach Milestones'!C227="No","CORRECT",IF('Prioritized Approach Milestones'!B227=4,"ERROR 1","N/A")))</f>
        <v>N/A</v>
      </c>
      <c r="Z227" s="67" t="str">
        <f>IF(AND('Prioritized Approach Milestones'!C227="Yes",'Prioritized Approach Milestones'!F227=""),"CORRECT",IF('Prioritized Approach Milestones'!C227="No","CORRECT",IF('Prioritized Approach Milestones'!B227=5,"ERROR 1","N/A")))</f>
        <v>N/A</v>
      </c>
      <c r="AA227" s="67" t="str">
        <f>IF(AND('Prioritized Approach Milestones'!C227="Yes",'Prioritized Approach Milestones'!F227=""),"CORRECT",IF('Prioritized Approach Milestones'!C227="No","CORRECT",IF('Prioritized Approach Milestones'!B227=6,"ERROR 1","N/A")))</f>
        <v>ERROR 1</v>
      </c>
      <c r="AB227" s="59" t="str">
        <f>IF(AND('Prioritized Approach Milestones'!C227="No",'Prioritized Approach Milestones'!F227=""),IF('Prioritized Approach Milestones'!B227=1,"ERROR 2","N/A"),"CORRECT")</f>
        <v>CORRECT</v>
      </c>
      <c r="AC227" s="59" t="str">
        <f>IF(AND('Prioritized Approach Milestones'!C227="No",'Prioritized Approach Milestones'!F227=""),IF('Prioritized Approach Milestones'!B227=2,"ERROR 2","N/A"),"CORRECT")</f>
        <v>CORRECT</v>
      </c>
      <c r="AD227" s="59" t="str">
        <f>IF(AND('Prioritized Approach Milestones'!C227="No",'Prioritized Approach Milestones'!F227=""),IF('Prioritized Approach Milestones'!B227=3,"ERROR 2","N/A"),"CORRECT")</f>
        <v>CORRECT</v>
      </c>
      <c r="AE227" s="59" t="str">
        <f>IF(AND('Prioritized Approach Milestones'!C227="No",'Prioritized Approach Milestones'!F227=""),IF('Prioritized Approach Milestones'!B227=4,"ERROR 2","N/A"),"CORRECT")</f>
        <v>CORRECT</v>
      </c>
      <c r="AF227" s="59" t="str">
        <f>IF(AND('Prioritized Approach Milestones'!C227="No",'Prioritized Approach Milestones'!F227=""),IF('Prioritized Approach Milestones'!B227=5,"ERROR 2","N/A"),"CORRECT")</f>
        <v>CORRECT</v>
      </c>
      <c r="AG227" s="68" t="str">
        <f>IF(AND('Prioritized Approach Milestones'!C227="No",'Prioritized Approach Milestones'!F227=""),IF('Prioritized Approach Milestones'!B227=6,"ERROR 2","N/A"),"CORRECT")</f>
        <v>CORRECT</v>
      </c>
    </row>
    <row r="228" spans="1:33">
      <c r="A228" s="74">
        <f>COUNTIFS('Prioritized Approach Milestones'!B228,"1",'Prioritized Approach Milestones'!C228,"yes")</f>
        <v>0</v>
      </c>
      <c r="B228" s="79">
        <f>COUNTIFS('Prioritized Approach Milestones'!B228,"2",'Prioritized Approach Milestones'!C228,"yes")</f>
        <v>0</v>
      </c>
      <c r="C228" s="75">
        <f>COUNTIFS('Prioritized Approach Milestones'!B228,"3",'Prioritized Approach Milestones'!C228,"yes")</f>
        <v>0</v>
      </c>
      <c r="D228" s="76">
        <f>COUNTIFS('Prioritized Approach Milestones'!B228,"4",'Prioritized Approach Milestones'!C228,"yes")</f>
        <v>0</v>
      </c>
      <c r="E228" s="77">
        <f>COUNTIFS('Prioritized Approach Milestones'!B228,"5",'Prioritized Approach Milestones'!C228,"yes")</f>
        <v>0</v>
      </c>
      <c r="F228" s="78">
        <f>COUNTIFS('Prioritized Approach Milestones'!B228,"6",'Prioritized Approach Milestones'!C228,"yes")</f>
        <v>0</v>
      </c>
      <c r="G228" s="234">
        <f t="shared" si="9"/>
        <v>0</v>
      </c>
      <c r="H228" s="145">
        <f>COUNTIFS('Prioritized Approach Milestones'!B228,"1",'Prioritized Approach Milestones'!C228,"N/A")</f>
        <v>0</v>
      </c>
      <c r="I228" s="145">
        <f>COUNTIFS('Prioritized Approach Milestones'!B228,"2",'Prioritized Approach Milestones'!C228,"N/A")</f>
        <v>0</v>
      </c>
      <c r="J228" s="145">
        <f>COUNTIFS('Prioritized Approach Milestones'!B228,"3",'Prioritized Approach Milestones'!C228,"N/A")</f>
        <v>0</v>
      </c>
      <c r="K228" s="145">
        <f>COUNTIFS('Prioritized Approach Milestones'!B228,"4",'Prioritized Approach Milestones'!C228,"N/A")</f>
        <v>0</v>
      </c>
      <c r="L228" s="145">
        <f>COUNTIFS('Prioritized Approach Milestones'!B228,"5",'Prioritized Approach Milestones'!C228,"N/A")</f>
        <v>0</v>
      </c>
      <c r="M228" s="145">
        <f>COUNTIFS('Prioritized Approach Milestones'!B228,"6",'Prioritized Approach Milestones'!C228,"N/A")</f>
        <v>0</v>
      </c>
      <c r="N228">
        <f t="shared" si="10"/>
        <v>0</v>
      </c>
      <c r="O228" s="238"/>
      <c r="P228" s="65">
        <f>IF('Prioritized Approach Milestones'!$B228=1,'Prioritized Approach Milestones'!$F228,"")</f>
        <v>0</v>
      </c>
      <c r="Q228" s="65" t="str">
        <f>IF('Prioritized Approach Milestones'!$B228=2,'Prioritized Approach Milestones'!$F228,"")</f>
        <v/>
      </c>
      <c r="R228" s="65" t="str">
        <f>IF('Prioritized Approach Milestones'!$B228=3,'Prioritized Approach Milestones'!$F228,"")</f>
        <v/>
      </c>
      <c r="S228" s="65" t="str">
        <f>IF('Prioritized Approach Milestones'!$B228=4,'Prioritized Approach Milestones'!$F228,"")</f>
        <v/>
      </c>
      <c r="T228" s="65" t="str">
        <f>IF('Prioritized Approach Milestones'!$B228=5,'Prioritized Approach Milestones'!$F228,"")</f>
        <v/>
      </c>
      <c r="U228" s="66" t="str">
        <f>IF('Prioritized Approach Milestones'!$B228=6,'Prioritized Approach Milestones'!$F228,"")</f>
        <v/>
      </c>
      <c r="V228" s="67" t="str">
        <f>IF(AND('Prioritized Approach Milestones'!C228="Yes",'Prioritized Approach Milestones'!F228=""),"CORRECT",IF('Prioritized Approach Milestones'!C228="No","CORRECT",IF('Prioritized Approach Milestones'!B228=1,"ERROR 1","N/A")))</f>
        <v>ERROR 1</v>
      </c>
      <c r="W228" s="67" t="str">
        <f>IF(AND('Prioritized Approach Milestones'!C228="Yes",'Prioritized Approach Milestones'!F228=""),"CORRECT",IF('Prioritized Approach Milestones'!C228="No","CORRECT",IF('Prioritized Approach Milestones'!B228=2,"ERROR 1","N/A")))</f>
        <v>N/A</v>
      </c>
      <c r="X228" s="67" t="str">
        <f>IF(AND('Prioritized Approach Milestones'!C228="Yes",'Prioritized Approach Milestones'!F228=""),"CORRECT",IF('Prioritized Approach Milestones'!C228="No","CORRECT",IF('Prioritized Approach Milestones'!B228=3,"ERROR 1","N/A")))</f>
        <v>N/A</v>
      </c>
      <c r="Y228" s="67" t="str">
        <f>IF(AND('Prioritized Approach Milestones'!C228="Yes",'Prioritized Approach Milestones'!F228=""),"CORRECT",IF('Prioritized Approach Milestones'!C228="No","CORRECT",IF('Prioritized Approach Milestones'!B228=4,"ERROR 1","N/A")))</f>
        <v>N/A</v>
      </c>
      <c r="Z228" s="67" t="str">
        <f>IF(AND('Prioritized Approach Milestones'!C228="Yes",'Prioritized Approach Milestones'!F228=""),"CORRECT",IF('Prioritized Approach Milestones'!C228="No","CORRECT",IF('Prioritized Approach Milestones'!B228=5,"ERROR 1","N/A")))</f>
        <v>N/A</v>
      </c>
      <c r="AA228" s="67" t="str">
        <f>IF(AND('Prioritized Approach Milestones'!C228="Yes",'Prioritized Approach Milestones'!F228=""),"CORRECT",IF('Prioritized Approach Milestones'!C228="No","CORRECT",IF('Prioritized Approach Milestones'!B228=6,"ERROR 1","N/A")))</f>
        <v>N/A</v>
      </c>
      <c r="AB228" s="59" t="str">
        <f>IF(AND('Prioritized Approach Milestones'!C228="No",'Prioritized Approach Milestones'!F228=""),IF('Prioritized Approach Milestones'!B228=1,"ERROR 2","N/A"),"CORRECT")</f>
        <v>CORRECT</v>
      </c>
      <c r="AC228" s="59" t="str">
        <f>IF(AND('Prioritized Approach Milestones'!C228="No",'Prioritized Approach Milestones'!F228=""),IF('Prioritized Approach Milestones'!B228=2,"ERROR 2","N/A"),"CORRECT")</f>
        <v>CORRECT</v>
      </c>
      <c r="AD228" s="59" t="str">
        <f>IF(AND('Prioritized Approach Milestones'!C228="No",'Prioritized Approach Milestones'!F228=""),IF('Prioritized Approach Milestones'!B228=3,"ERROR 2","N/A"),"CORRECT")</f>
        <v>CORRECT</v>
      </c>
      <c r="AE228" s="59" t="str">
        <f>IF(AND('Prioritized Approach Milestones'!C228="No",'Prioritized Approach Milestones'!F228=""),IF('Prioritized Approach Milestones'!B228=4,"ERROR 2","N/A"),"CORRECT")</f>
        <v>CORRECT</v>
      </c>
      <c r="AF228" s="59" t="str">
        <f>IF(AND('Prioritized Approach Milestones'!C228="No",'Prioritized Approach Milestones'!F228=""),IF('Prioritized Approach Milestones'!B228=5,"ERROR 2","N/A"),"CORRECT")</f>
        <v>CORRECT</v>
      </c>
      <c r="AG228" s="68" t="str">
        <f>IF(AND('Prioritized Approach Milestones'!C228="No",'Prioritized Approach Milestones'!F228=""),IF('Prioritized Approach Milestones'!B228=6,"ERROR 2","N/A"),"CORRECT")</f>
        <v>CORRECT</v>
      </c>
    </row>
    <row r="229" spans="1:33">
      <c r="A229" s="74">
        <f>COUNTIFS('Prioritized Approach Milestones'!B229,"1",'Prioritized Approach Milestones'!C229,"yes")</f>
        <v>0</v>
      </c>
      <c r="B229" s="79">
        <f>COUNTIFS('Prioritized Approach Milestones'!B229,"2",'Prioritized Approach Milestones'!C229,"yes")</f>
        <v>0</v>
      </c>
      <c r="C229" s="75">
        <f>COUNTIFS('Prioritized Approach Milestones'!B229,"3",'Prioritized Approach Milestones'!C229,"yes")</f>
        <v>0</v>
      </c>
      <c r="D229" s="76">
        <f>COUNTIFS('Prioritized Approach Milestones'!B229,"4",'Prioritized Approach Milestones'!C229,"yes")</f>
        <v>0</v>
      </c>
      <c r="E229" s="77">
        <f>COUNTIFS('Prioritized Approach Milestones'!B229,"5",'Prioritized Approach Milestones'!C229,"yes")</f>
        <v>0</v>
      </c>
      <c r="F229" s="78">
        <f>COUNTIFS('Prioritized Approach Milestones'!B229,"6",'Prioritized Approach Milestones'!C229,"yes")</f>
        <v>0</v>
      </c>
      <c r="G229" s="234">
        <f t="shared" ref="G229:G260" si="11">SUM(A229:F229)</f>
        <v>0</v>
      </c>
      <c r="H229" s="145">
        <f>COUNTIFS('Prioritized Approach Milestones'!B229,"1",'Prioritized Approach Milestones'!C229,"N/A")</f>
        <v>0</v>
      </c>
      <c r="I229" s="145">
        <f>COUNTIFS('Prioritized Approach Milestones'!B229,"2",'Prioritized Approach Milestones'!C229,"N/A")</f>
        <v>0</v>
      </c>
      <c r="J229" s="145">
        <f>COUNTIFS('Prioritized Approach Milestones'!B229,"3",'Prioritized Approach Milestones'!C229,"N/A")</f>
        <v>0</v>
      </c>
      <c r="K229" s="145">
        <f>COUNTIFS('Prioritized Approach Milestones'!B229,"4",'Prioritized Approach Milestones'!C229,"N/A")</f>
        <v>0</v>
      </c>
      <c r="L229" s="145">
        <f>COUNTIFS('Prioritized Approach Milestones'!B229,"5",'Prioritized Approach Milestones'!C229,"N/A")</f>
        <v>0</v>
      </c>
      <c r="M229" s="145">
        <f>COUNTIFS('Prioritized Approach Milestones'!B229,"6",'Prioritized Approach Milestones'!C229,"N/A")</f>
        <v>0</v>
      </c>
      <c r="N229">
        <f t="shared" si="10"/>
        <v>0</v>
      </c>
      <c r="O229" s="238"/>
      <c r="P229" s="65" t="str">
        <f>IF('Prioritized Approach Milestones'!$B229=1,'Prioritized Approach Milestones'!$F229,"")</f>
        <v/>
      </c>
      <c r="Q229" s="65" t="str">
        <f>IF('Prioritized Approach Milestones'!$B229=2,'Prioritized Approach Milestones'!$F229,"")</f>
        <v/>
      </c>
      <c r="R229" s="65" t="str">
        <f>IF('Prioritized Approach Milestones'!$B229=3,'Prioritized Approach Milestones'!$F229,"")</f>
        <v/>
      </c>
      <c r="S229" s="65" t="str">
        <f>IF('Prioritized Approach Milestones'!$B229=4,'Prioritized Approach Milestones'!$F229,"")</f>
        <v/>
      </c>
      <c r="T229" s="65" t="str">
        <f>IF('Prioritized Approach Milestones'!$B229=5,'Prioritized Approach Milestones'!$F229,"")</f>
        <v/>
      </c>
      <c r="U229" s="66">
        <f>IF('Prioritized Approach Milestones'!$B229=6,'Prioritized Approach Milestones'!$F229,"")</f>
        <v>0</v>
      </c>
      <c r="V229" s="67" t="str">
        <f>IF(AND('Prioritized Approach Milestones'!C229="Yes",'Prioritized Approach Milestones'!F229=""),"CORRECT",IF('Prioritized Approach Milestones'!C229="No","CORRECT",IF('Prioritized Approach Milestones'!B229=1,"ERROR 1","N/A")))</f>
        <v>N/A</v>
      </c>
      <c r="W229" s="67" t="str">
        <f>IF(AND('Prioritized Approach Milestones'!C229="Yes",'Prioritized Approach Milestones'!F229=""),"CORRECT",IF('Prioritized Approach Milestones'!C229="No","CORRECT",IF('Prioritized Approach Milestones'!B229=2,"ERROR 1","N/A")))</f>
        <v>N/A</v>
      </c>
      <c r="X229" s="67" t="str">
        <f>IF(AND('Prioritized Approach Milestones'!C229="Yes",'Prioritized Approach Milestones'!F229=""),"CORRECT",IF('Prioritized Approach Milestones'!C229="No","CORRECT",IF('Prioritized Approach Milestones'!B229=3,"ERROR 1","N/A")))</f>
        <v>N/A</v>
      </c>
      <c r="Y229" s="67" t="str">
        <f>IF(AND('Prioritized Approach Milestones'!C229="Yes",'Prioritized Approach Milestones'!F229=""),"CORRECT",IF('Prioritized Approach Milestones'!C229="No","CORRECT",IF('Prioritized Approach Milestones'!B229=4,"ERROR 1","N/A")))</f>
        <v>N/A</v>
      </c>
      <c r="Z229" s="67" t="str">
        <f>IF(AND('Prioritized Approach Milestones'!C229="Yes",'Prioritized Approach Milestones'!F229=""),"CORRECT",IF('Prioritized Approach Milestones'!C229="No","CORRECT",IF('Prioritized Approach Milestones'!B229=5,"ERROR 1","N/A")))</f>
        <v>N/A</v>
      </c>
      <c r="AA229" s="67" t="str">
        <f>IF(AND('Prioritized Approach Milestones'!C229="Yes",'Prioritized Approach Milestones'!F229=""),"CORRECT",IF('Prioritized Approach Milestones'!C229="No","CORRECT",IF('Prioritized Approach Milestones'!B229=6,"ERROR 1","N/A")))</f>
        <v>ERROR 1</v>
      </c>
      <c r="AB229" s="59" t="str">
        <f>IF(AND('Prioritized Approach Milestones'!C229="No",'Prioritized Approach Milestones'!F229=""),IF('Prioritized Approach Milestones'!B229=1,"ERROR 2","N/A"),"CORRECT")</f>
        <v>CORRECT</v>
      </c>
      <c r="AC229" s="59" t="str">
        <f>IF(AND('Prioritized Approach Milestones'!C229="No",'Prioritized Approach Milestones'!F229=""),IF('Prioritized Approach Milestones'!B229=2,"ERROR 2","N/A"),"CORRECT")</f>
        <v>CORRECT</v>
      </c>
      <c r="AD229" s="59" t="str">
        <f>IF(AND('Prioritized Approach Milestones'!C229="No",'Prioritized Approach Milestones'!F229=""),IF('Prioritized Approach Milestones'!B229=3,"ERROR 2","N/A"),"CORRECT")</f>
        <v>CORRECT</v>
      </c>
      <c r="AE229" s="59" t="str">
        <f>IF(AND('Prioritized Approach Milestones'!C229="No",'Prioritized Approach Milestones'!F229=""),IF('Prioritized Approach Milestones'!B229=4,"ERROR 2","N/A"),"CORRECT")</f>
        <v>CORRECT</v>
      </c>
      <c r="AF229" s="59" t="str">
        <f>IF(AND('Prioritized Approach Milestones'!C229="No",'Prioritized Approach Milestones'!F229=""),IF('Prioritized Approach Milestones'!B229=5,"ERROR 2","N/A"),"CORRECT")</f>
        <v>CORRECT</v>
      </c>
      <c r="AG229" s="68" t="str">
        <f>IF(AND('Prioritized Approach Milestones'!C229="No",'Prioritized Approach Milestones'!F229=""),IF('Prioritized Approach Milestones'!B229=6,"ERROR 2","N/A"),"CORRECT")</f>
        <v>CORRECT</v>
      </c>
    </row>
    <row r="230" spans="1:33">
      <c r="A230" s="74">
        <f>COUNTIFS('Prioritized Approach Milestones'!B230,"1",'Prioritized Approach Milestones'!C230,"yes")</f>
        <v>0</v>
      </c>
      <c r="B230" s="79">
        <f>COUNTIFS('Prioritized Approach Milestones'!B230,"2",'Prioritized Approach Milestones'!C230,"yes")</f>
        <v>0</v>
      </c>
      <c r="C230" s="75">
        <f>COUNTIFS('Prioritized Approach Milestones'!B230,"3",'Prioritized Approach Milestones'!C230,"yes")</f>
        <v>0</v>
      </c>
      <c r="D230" s="76">
        <f>COUNTIFS('Prioritized Approach Milestones'!B230,"4",'Prioritized Approach Milestones'!C230,"yes")</f>
        <v>0</v>
      </c>
      <c r="E230" s="77">
        <f>COUNTIFS('Prioritized Approach Milestones'!B230,"5",'Prioritized Approach Milestones'!C230,"yes")</f>
        <v>0</v>
      </c>
      <c r="F230" s="78">
        <f>COUNTIFS('Prioritized Approach Milestones'!B230,"6",'Prioritized Approach Milestones'!C230,"yes")</f>
        <v>0</v>
      </c>
      <c r="G230" s="234">
        <f t="shared" si="11"/>
        <v>0</v>
      </c>
      <c r="H230" s="145">
        <f>COUNTIFS('Prioritized Approach Milestones'!B230,"1",'Prioritized Approach Milestones'!C230,"N/A")</f>
        <v>0</v>
      </c>
      <c r="I230" s="145">
        <f>COUNTIFS('Prioritized Approach Milestones'!B230,"2",'Prioritized Approach Milestones'!C230,"N/A")</f>
        <v>0</v>
      </c>
      <c r="J230" s="145">
        <f>COUNTIFS('Prioritized Approach Milestones'!B230,"3",'Prioritized Approach Milestones'!C230,"N/A")</f>
        <v>0</v>
      </c>
      <c r="K230" s="145">
        <f>COUNTIFS('Prioritized Approach Milestones'!B230,"4",'Prioritized Approach Milestones'!C230,"N/A")</f>
        <v>0</v>
      </c>
      <c r="L230" s="145">
        <f>COUNTIFS('Prioritized Approach Milestones'!B230,"5",'Prioritized Approach Milestones'!C230,"N/A")</f>
        <v>0</v>
      </c>
      <c r="M230" s="145">
        <f>COUNTIFS('Prioritized Approach Milestones'!B230,"6",'Prioritized Approach Milestones'!C230,"N/A")</f>
        <v>0</v>
      </c>
      <c r="N230">
        <f t="shared" si="10"/>
        <v>0</v>
      </c>
      <c r="O230" s="238"/>
      <c r="P230" s="65" t="str">
        <f>IF('Prioritized Approach Milestones'!$B230=1,'Prioritized Approach Milestones'!$F230,"")</f>
        <v/>
      </c>
      <c r="Q230" s="65" t="str">
        <f>IF('Prioritized Approach Milestones'!$B230=2,'Prioritized Approach Milestones'!$F230,"")</f>
        <v/>
      </c>
      <c r="R230" s="65" t="str">
        <f>IF('Prioritized Approach Milestones'!$B230=3,'Prioritized Approach Milestones'!$F230,"")</f>
        <v/>
      </c>
      <c r="S230" s="65" t="str">
        <f>IF('Prioritized Approach Milestones'!$B230=4,'Prioritized Approach Milestones'!$F230,"")</f>
        <v/>
      </c>
      <c r="T230" s="65" t="str">
        <f>IF('Prioritized Approach Milestones'!$B230=5,'Prioritized Approach Milestones'!$F230,"")</f>
        <v/>
      </c>
      <c r="U230" s="66">
        <f>IF('Prioritized Approach Milestones'!$B230=6,'Prioritized Approach Milestones'!$F230,"")</f>
        <v>0</v>
      </c>
      <c r="V230" s="67" t="str">
        <f>IF(AND('Prioritized Approach Milestones'!C230="Yes",'Prioritized Approach Milestones'!F230=""),"CORRECT",IF('Prioritized Approach Milestones'!C230="No","CORRECT",IF('Prioritized Approach Milestones'!B230=1,"ERROR 1","N/A")))</f>
        <v>N/A</v>
      </c>
      <c r="W230" s="67" t="str">
        <f>IF(AND('Prioritized Approach Milestones'!C230="Yes",'Prioritized Approach Milestones'!F230=""),"CORRECT",IF('Prioritized Approach Milestones'!C230="No","CORRECT",IF('Prioritized Approach Milestones'!B230=2,"ERROR 1","N/A")))</f>
        <v>N/A</v>
      </c>
      <c r="X230" s="67" t="str">
        <f>IF(AND('Prioritized Approach Milestones'!C230="Yes",'Prioritized Approach Milestones'!F230=""),"CORRECT",IF('Prioritized Approach Milestones'!C230="No","CORRECT",IF('Prioritized Approach Milestones'!B230=3,"ERROR 1","N/A")))</f>
        <v>N/A</v>
      </c>
      <c r="Y230" s="67" t="str">
        <f>IF(AND('Prioritized Approach Milestones'!C230="Yes",'Prioritized Approach Milestones'!F230=""),"CORRECT",IF('Prioritized Approach Milestones'!C230="No","CORRECT",IF('Prioritized Approach Milestones'!B230=4,"ERROR 1","N/A")))</f>
        <v>N/A</v>
      </c>
      <c r="Z230" s="67" t="str">
        <f>IF(AND('Prioritized Approach Milestones'!C230="Yes",'Prioritized Approach Milestones'!F230=""),"CORRECT",IF('Prioritized Approach Milestones'!C230="No","CORRECT",IF('Prioritized Approach Milestones'!B230=5,"ERROR 1","N/A")))</f>
        <v>N/A</v>
      </c>
      <c r="AA230" s="67" t="str">
        <f>IF(AND('Prioritized Approach Milestones'!C230="Yes",'Prioritized Approach Milestones'!F230=""),"CORRECT",IF('Prioritized Approach Milestones'!C230="No","CORRECT",IF('Prioritized Approach Milestones'!B230=6,"ERROR 1","N/A")))</f>
        <v>ERROR 1</v>
      </c>
      <c r="AB230" s="59" t="str">
        <f>IF(AND('Prioritized Approach Milestones'!C230="No",'Prioritized Approach Milestones'!F230=""),IF('Prioritized Approach Milestones'!B230=1,"ERROR 2","N/A"),"CORRECT")</f>
        <v>CORRECT</v>
      </c>
      <c r="AC230" s="59" t="str">
        <f>IF(AND('Prioritized Approach Milestones'!C230="No",'Prioritized Approach Milestones'!F230=""),IF('Prioritized Approach Milestones'!B230=2,"ERROR 2","N/A"),"CORRECT")</f>
        <v>CORRECT</v>
      </c>
      <c r="AD230" s="59" t="str">
        <f>IF(AND('Prioritized Approach Milestones'!C230="No",'Prioritized Approach Milestones'!F230=""),IF('Prioritized Approach Milestones'!B230=3,"ERROR 2","N/A"),"CORRECT")</f>
        <v>CORRECT</v>
      </c>
      <c r="AE230" s="59" t="str">
        <f>IF(AND('Prioritized Approach Milestones'!C230="No",'Prioritized Approach Milestones'!F230=""),IF('Prioritized Approach Milestones'!B230=4,"ERROR 2","N/A"),"CORRECT")</f>
        <v>CORRECT</v>
      </c>
      <c r="AF230" s="59" t="str">
        <f>IF(AND('Prioritized Approach Milestones'!C230="No",'Prioritized Approach Milestones'!F230=""),IF('Prioritized Approach Milestones'!B230=5,"ERROR 2","N/A"),"CORRECT")</f>
        <v>CORRECT</v>
      </c>
      <c r="AG230" s="68" t="str">
        <f>IF(AND('Prioritized Approach Milestones'!C230="No",'Prioritized Approach Milestones'!F230=""),IF('Prioritized Approach Milestones'!B230=6,"ERROR 2","N/A"),"CORRECT")</f>
        <v>CORRECT</v>
      </c>
    </row>
    <row r="231" spans="1:33">
      <c r="A231" s="74">
        <f>COUNTIFS('Prioritized Approach Milestones'!B231,"1",'Prioritized Approach Milestones'!C231,"yes")</f>
        <v>0</v>
      </c>
      <c r="B231" s="79">
        <f>COUNTIFS('Prioritized Approach Milestones'!B231,"2",'Prioritized Approach Milestones'!C231,"yes")</f>
        <v>0</v>
      </c>
      <c r="C231" s="75">
        <f>COUNTIFS('Prioritized Approach Milestones'!B231,"3",'Prioritized Approach Milestones'!C231,"yes")</f>
        <v>0</v>
      </c>
      <c r="D231" s="76">
        <f>COUNTIFS('Prioritized Approach Milestones'!B231,"4",'Prioritized Approach Milestones'!C231,"yes")</f>
        <v>0</v>
      </c>
      <c r="E231" s="77">
        <f>COUNTIFS('Prioritized Approach Milestones'!B231,"5",'Prioritized Approach Milestones'!C231,"yes")</f>
        <v>0</v>
      </c>
      <c r="F231" s="78">
        <f>COUNTIFS('Prioritized Approach Milestones'!B231,"6",'Prioritized Approach Milestones'!C231,"yes")</f>
        <v>0</v>
      </c>
      <c r="G231" s="234">
        <f t="shared" si="11"/>
        <v>0</v>
      </c>
      <c r="H231" s="145">
        <f>COUNTIFS('Prioritized Approach Milestones'!B231,"1",'Prioritized Approach Milestones'!C231,"N/A")</f>
        <v>0</v>
      </c>
      <c r="I231" s="145">
        <f>COUNTIFS('Prioritized Approach Milestones'!B231,"2",'Prioritized Approach Milestones'!C231,"N/A")</f>
        <v>0</v>
      </c>
      <c r="J231" s="145">
        <f>COUNTIFS('Prioritized Approach Milestones'!B231,"3",'Prioritized Approach Milestones'!C231,"N/A")</f>
        <v>0</v>
      </c>
      <c r="K231" s="145">
        <f>COUNTIFS('Prioritized Approach Milestones'!B231,"4",'Prioritized Approach Milestones'!C231,"N/A")</f>
        <v>0</v>
      </c>
      <c r="L231" s="145">
        <f>COUNTIFS('Prioritized Approach Milestones'!B231,"5",'Prioritized Approach Milestones'!C231,"N/A")</f>
        <v>0</v>
      </c>
      <c r="M231" s="145">
        <f>COUNTIFS('Prioritized Approach Milestones'!B231,"6",'Prioritized Approach Milestones'!C231,"N/A")</f>
        <v>0</v>
      </c>
      <c r="N231">
        <f t="shared" si="10"/>
        <v>0</v>
      </c>
      <c r="O231" s="238"/>
      <c r="P231" s="65" t="str">
        <f>IF('Prioritized Approach Milestones'!$B231=1,'Prioritized Approach Milestones'!$F231,"")</f>
        <v/>
      </c>
      <c r="Q231" s="65" t="str">
        <f>IF('Prioritized Approach Milestones'!$B231=2,'Prioritized Approach Milestones'!$F231,"")</f>
        <v/>
      </c>
      <c r="R231" s="65" t="str">
        <f>IF('Prioritized Approach Milestones'!$B231=3,'Prioritized Approach Milestones'!$F231,"")</f>
        <v/>
      </c>
      <c r="S231" s="65" t="str">
        <f>IF('Prioritized Approach Milestones'!$B231=4,'Prioritized Approach Milestones'!$F231,"")</f>
        <v/>
      </c>
      <c r="T231" s="65" t="str">
        <f>IF('Prioritized Approach Milestones'!$B231=5,'Prioritized Approach Milestones'!$F231,"")</f>
        <v/>
      </c>
      <c r="U231" s="66">
        <f>IF('Prioritized Approach Milestones'!$B231=6,'Prioritized Approach Milestones'!$F231,"")</f>
        <v>0</v>
      </c>
      <c r="V231" s="67" t="str">
        <f>IF(AND('Prioritized Approach Milestones'!C231="Yes",'Prioritized Approach Milestones'!F231=""),"CORRECT",IF('Prioritized Approach Milestones'!C231="No","CORRECT",IF('Prioritized Approach Milestones'!B231=1,"ERROR 1","N/A")))</f>
        <v>N/A</v>
      </c>
      <c r="W231" s="67" t="str">
        <f>IF(AND('Prioritized Approach Milestones'!C231="Yes",'Prioritized Approach Milestones'!F231=""),"CORRECT",IF('Prioritized Approach Milestones'!C231="No","CORRECT",IF('Prioritized Approach Milestones'!B231=2,"ERROR 1","N/A")))</f>
        <v>N/A</v>
      </c>
      <c r="X231" s="67" t="str">
        <f>IF(AND('Prioritized Approach Milestones'!C231="Yes",'Prioritized Approach Milestones'!F231=""),"CORRECT",IF('Prioritized Approach Milestones'!C231="No","CORRECT",IF('Prioritized Approach Milestones'!B231=3,"ERROR 1","N/A")))</f>
        <v>N/A</v>
      </c>
      <c r="Y231" s="67" t="str">
        <f>IF(AND('Prioritized Approach Milestones'!C231="Yes",'Prioritized Approach Milestones'!F231=""),"CORRECT",IF('Prioritized Approach Milestones'!C231="No","CORRECT",IF('Prioritized Approach Milestones'!B231=4,"ERROR 1","N/A")))</f>
        <v>N/A</v>
      </c>
      <c r="Z231" s="67" t="str">
        <f>IF(AND('Prioritized Approach Milestones'!C231="Yes",'Prioritized Approach Milestones'!F231=""),"CORRECT",IF('Prioritized Approach Milestones'!C231="No","CORRECT",IF('Prioritized Approach Milestones'!B231=5,"ERROR 1","N/A")))</f>
        <v>N/A</v>
      </c>
      <c r="AA231" s="67" t="str">
        <f>IF(AND('Prioritized Approach Milestones'!C231="Yes",'Prioritized Approach Milestones'!F231=""),"CORRECT",IF('Prioritized Approach Milestones'!C231="No","CORRECT",IF('Prioritized Approach Milestones'!B231=6,"ERROR 1","N/A")))</f>
        <v>ERROR 1</v>
      </c>
      <c r="AB231" s="59" t="str">
        <f>IF(AND('Prioritized Approach Milestones'!C231="No",'Prioritized Approach Milestones'!F231=""),IF('Prioritized Approach Milestones'!B231=1,"ERROR 2","N/A"),"CORRECT")</f>
        <v>CORRECT</v>
      </c>
      <c r="AC231" s="59" t="str">
        <f>IF(AND('Prioritized Approach Milestones'!C231="No",'Prioritized Approach Milestones'!F231=""),IF('Prioritized Approach Milestones'!B231=2,"ERROR 2","N/A"),"CORRECT")</f>
        <v>CORRECT</v>
      </c>
      <c r="AD231" s="59" t="str">
        <f>IF(AND('Prioritized Approach Milestones'!C231="No",'Prioritized Approach Milestones'!F231=""),IF('Prioritized Approach Milestones'!B231=3,"ERROR 2","N/A"),"CORRECT")</f>
        <v>CORRECT</v>
      </c>
      <c r="AE231" s="59" t="str">
        <f>IF(AND('Prioritized Approach Milestones'!C231="No",'Prioritized Approach Milestones'!F231=""),IF('Prioritized Approach Milestones'!B231=4,"ERROR 2","N/A"),"CORRECT")</f>
        <v>CORRECT</v>
      </c>
      <c r="AF231" s="59" t="str">
        <f>IF(AND('Prioritized Approach Milestones'!C231="No",'Prioritized Approach Milestones'!F231=""),IF('Prioritized Approach Milestones'!B231=5,"ERROR 2","N/A"),"CORRECT")</f>
        <v>CORRECT</v>
      </c>
      <c r="AG231" s="68" t="str">
        <f>IF(AND('Prioritized Approach Milestones'!C231="No",'Prioritized Approach Milestones'!F231=""),IF('Prioritized Approach Milestones'!B231=6,"ERROR 2","N/A"),"CORRECT")</f>
        <v>CORRECT</v>
      </c>
    </row>
    <row r="232" spans="1:33">
      <c r="A232" s="74">
        <f>COUNTIFS('Prioritized Approach Milestones'!B232,"1",'Prioritized Approach Milestones'!C232,"yes")</f>
        <v>0</v>
      </c>
      <c r="B232" s="79">
        <f>COUNTIFS('Prioritized Approach Milestones'!B232,"2",'Prioritized Approach Milestones'!C232,"yes")</f>
        <v>0</v>
      </c>
      <c r="C232" s="75">
        <f>COUNTIFS('Prioritized Approach Milestones'!B232,"3",'Prioritized Approach Milestones'!C232,"yes")</f>
        <v>0</v>
      </c>
      <c r="D232" s="76">
        <f>COUNTIFS('Prioritized Approach Milestones'!B232,"4",'Prioritized Approach Milestones'!C232,"yes")</f>
        <v>0</v>
      </c>
      <c r="E232" s="77">
        <f>COUNTIFS('Prioritized Approach Milestones'!B232,"5",'Prioritized Approach Milestones'!C232,"yes")</f>
        <v>0</v>
      </c>
      <c r="F232" s="78">
        <f>COUNTIFS('Prioritized Approach Milestones'!B232,"6",'Prioritized Approach Milestones'!C232,"yes")</f>
        <v>0</v>
      </c>
      <c r="G232" s="234">
        <f t="shared" si="11"/>
        <v>0</v>
      </c>
      <c r="H232" s="145">
        <f>COUNTIFS('Prioritized Approach Milestones'!B232,"1",'Prioritized Approach Milestones'!C232,"N/A")</f>
        <v>0</v>
      </c>
      <c r="I232" s="145">
        <f>COUNTIFS('Prioritized Approach Milestones'!B232,"2",'Prioritized Approach Milestones'!C232,"N/A")</f>
        <v>0</v>
      </c>
      <c r="J232" s="145">
        <f>COUNTIFS('Prioritized Approach Milestones'!B232,"3",'Prioritized Approach Milestones'!C232,"N/A")</f>
        <v>0</v>
      </c>
      <c r="K232" s="145">
        <f>COUNTIFS('Prioritized Approach Milestones'!B232,"4",'Prioritized Approach Milestones'!C232,"N/A")</f>
        <v>0</v>
      </c>
      <c r="L232" s="145">
        <f>COUNTIFS('Prioritized Approach Milestones'!B232,"5",'Prioritized Approach Milestones'!C232,"N/A")</f>
        <v>0</v>
      </c>
      <c r="M232" s="145">
        <f>COUNTIFS('Prioritized Approach Milestones'!B232,"6",'Prioritized Approach Milestones'!C232,"N/A")</f>
        <v>0</v>
      </c>
      <c r="N232">
        <f t="shared" si="10"/>
        <v>0</v>
      </c>
      <c r="O232" s="238"/>
      <c r="P232" s="65" t="str">
        <f>IF('Prioritized Approach Milestones'!$B232=1,'Prioritized Approach Milestones'!$F232,"")</f>
        <v/>
      </c>
      <c r="Q232" s="65" t="str">
        <f>IF('Prioritized Approach Milestones'!$B232=2,'Prioritized Approach Milestones'!$F232,"")</f>
        <v/>
      </c>
      <c r="R232" s="65" t="str">
        <f>IF('Prioritized Approach Milestones'!$B232=3,'Prioritized Approach Milestones'!$F232,"")</f>
        <v/>
      </c>
      <c r="S232" s="65" t="str">
        <f>IF('Prioritized Approach Milestones'!$B232=4,'Prioritized Approach Milestones'!$F232,"")</f>
        <v/>
      </c>
      <c r="T232" s="65" t="str">
        <f>IF('Prioritized Approach Milestones'!$B232=5,'Prioritized Approach Milestones'!$F232,"")</f>
        <v/>
      </c>
      <c r="U232" s="66">
        <f>IF('Prioritized Approach Milestones'!$B232=6,'Prioritized Approach Milestones'!$F232,"")</f>
        <v>0</v>
      </c>
      <c r="V232" s="67" t="str">
        <f>IF(AND('Prioritized Approach Milestones'!C232="Yes",'Prioritized Approach Milestones'!F232=""),"CORRECT",IF('Prioritized Approach Milestones'!C232="No","CORRECT",IF('Prioritized Approach Milestones'!B232=1,"ERROR 1","N/A")))</f>
        <v>N/A</v>
      </c>
      <c r="W232" s="67" t="str">
        <f>IF(AND('Prioritized Approach Milestones'!C232="Yes",'Prioritized Approach Milestones'!F232=""),"CORRECT",IF('Prioritized Approach Milestones'!C232="No","CORRECT",IF('Prioritized Approach Milestones'!B232=2,"ERROR 1","N/A")))</f>
        <v>N/A</v>
      </c>
      <c r="X232" s="67" t="str">
        <f>IF(AND('Prioritized Approach Milestones'!C232="Yes",'Prioritized Approach Milestones'!F232=""),"CORRECT",IF('Prioritized Approach Milestones'!C232="No","CORRECT",IF('Prioritized Approach Milestones'!B232=3,"ERROR 1","N/A")))</f>
        <v>N/A</v>
      </c>
      <c r="Y232" s="67" t="str">
        <f>IF(AND('Prioritized Approach Milestones'!C232="Yes",'Prioritized Approach Milestones'!F232=""),"CORRECT",IF('Prioritized Approach Milestones'!C232="No","CORRECT",IF('Prioritized Approach Milestones'!B232=4,"ERROR 1","N/A")))</f>
        <v>N/A</v>
      </c>
      <c r="Z232" s="67" t="str">
        <f>IF(AND('Prioritized Approach Milestones'!C232="Yes",'Prioritized Approach Milestones'!F232=""),"CORRECT",IF('Prioritized Approach Milestones'!C232="No","CORRECT",IF('Prioritized Approach Milestones'!B232=5,"ERROR 1","N/A")))</f>
        <v>N/A</v>
      </c>
      <c r="AA232" s="67" t="str">
        <f>IF(AND('Prioritized Approach Milestones'!C232="Yes",'Prioritized Approach Milestones'!F232=""),"CORRECT",IF('Prioritized Approach Milestones'!C232="No","CORRECT",IF('Prioritized Approach Milestones'!B232=6,"ERROR 1","N/A")))</f>
        <v>ERROR 1</v>
      </c>
      <c r="AB232" s="59" t="str">
        <f>IF(AND('Prioritized Approach Milestones'!C232="No",'Prioritized Approach Milestones'!F232=""),IF('Prioritized Approach Milestones'!B232=1,"ERROR 2","N/A"),"CORRECT")</f>
        <v>CORRECT</v>
      </c>
      <c r="AC232" s="59" t="str">
        <f>IF(AND('Prioritized Approach Milestones'!C232="No",'Prioritized Approach Milestones'!F232=""),IF('Prioritized Approach Milestones'!B232=2,"ERROR 2","N/A"),"CORRECT")</f>
        <v>CORRECT</v>
      </c>
      <c r="AD232" s="59" t="str">
        <f>IF(AND('Prioritized Approach Milestones'!C232="No",'Prioritized Approach Milestones'!F232=""),IF('Prioritized Approach Milestones'!B232=3,"ERROR 2","N/A"),"CORRECT")</f>
        <v>CORRECT</v>
      </c>
      <c r="AE232" s="59" t="str">
        <f>IF(AND('Prioritized Approach Milestones'!C232="No",'Prioritized Approach Milestones'!F232=""),IF('Prioritized Approach Milestones'!B232=4,"ERROR 2","N/A"),"CORRECT")</f>
        <v>CORRECT</v>
      </c>
      <c r="AF232" s="59" t="str">
        <f>IF(AND('Prioritized Approach Milestones'!C232="No",'Prioritized Approach Milestones'!F232=""),IF('Prioritized Approach Milestones'!B232=5,"ERROR 2","N/A"),"CORRECT")</f>
        <v>CORRECT</v>
      </c>
      <c r="AG232" s="68" t="str">
        <f>IF(AND('Prioritized Approach Milestones'!C232="No",'Prioritized Approach Milestones'!F232=""),IF('Prioritized Approach Milestones'!B232=6,"ERROR 2","N/A"),"CORRECT")</f>
        <v>CORRECT</v>
      </c>
    </row>
    <row r="233" spans="1:33">
      <c r="A233" s="74">
        <f>COUNTIFS('Prioritized Approach Milestones'!B233,"1",'Prioritized Approach Milestones'!C233,"yes")</f>
        <v>0</v>
      </c>
      <c r="B233" s="79">
        <f>COUNTIFS('Prioritized Approach Milestones'!B233,"2",'Prioritized Approach Milestones'!C233,"yes")</f>
        <v>0</v>
      </c>
      <c r="C233" s="75">
        <f>COUNTIFS('Prioritized Approach Milestones'!B233,"3",'Prioritized Approach Milestones'!C233,"yes")</f>
        <v>0</v>
      </c>
      <c r="D233" s="76">
        <f>COUNTIFS('Prioritized Approach Milestones'!B233,"4",'Prioritized Approach Milestones'!C233,"yes")</f>
        <v>0</v>
      </c>
      <c r="E233" s="77">
        <f>COUNTIFS('Prioritized Approach Milestones'!B233,"5",'Prioritized Approach Milestones'!C233,"yes")</f>
        <v>0</v>
      </c>
      <c r="F233" s="78">
        <f>COUNTIFS('Prioritized Approach Milestones'!B233,"6",'Prioritized Approach Milestones'!C233,"yes")</f>
        <v>0</v>
      </c>
      <c r="G233" s="234">
        <f t="shared" si="11"/>
        <v>0</v>
      </c>
      <c r="H233" s="145">
        <f>COUNTIFS('Prioritized Approach Milestones'!B233,"1",'Prioritized Approach Milestones'!C233,"N/A")</f>
        <v>0</v>
      </c>
      <c r="I233" s="145">
        <f>COUNTIFS('Prioritized Approach Milestones'!B233,"2",'Prioritized Approach Milestones'!C233,"N/A")</f>
        <v>0</v>
      </c>
      <c r="J233" s="145">
        <f>COUNTIFS('Prioritized Approach Milestones'!B233,"3",'Prioritized Approach Milestones'!C233,"N/A")</f>
        <v>0</v>
      </c>
      <c r="K233" s="145">
        <f>COUNTIFS('Prioritized Approach Milestones'!B233,"4",'Prioritized Approach Milestones'!C233,"N/A")</f>
        <v>0</v>
      </c>
      <c r="L233" s="145">
        <f>COUNTIFS('Prioritized Approach Milestones'!B233,"5",'Prioritized Approach Milestones'!C233,"N/A")</f>
        <v>0</v>
      </c>
      <c r="M233" s="145">
        <f>COUNTIFS('Prioritized Approach Milestones'!B233,"6",'Prioritized Approach Milestones'!C233,"N/A")</f>
        <v>0</v>
      </c>
      <c r="N233">
        <f t="shared" si="10"/>
        <v>0</v>
      </c>
      <c r="O233" s="238"/>
      <c r="P233" s="65" t="str">
        <f>IF('Prioritized Approach Milestones'!$B233=1,'Prioritized Approach Milestones'!$F233,"")</f>
        <v/>
      </c>
      <c r="Q233" s="65" t="str">
        <f>IF('Prioritized Approach Milestones'!$B233=2,'Prioritized Approach Milestones'!$F233,"")</f>
        <v/>
      </c>
      <c r="R233" s="65" t="str">
        <f>IF('Prioritized Approach Milestones'!$B233=3,'Prioritized Approach Milestones'!$F233,"")</f>
        <v/>
      </c>
      <c r="S233" s="65" t="str">
        <f>IF('Prioritized Approach Milestones'!$B233=4,'Prioritized Approach Milestones'!$F233,"")</f>
        <v/>
      </c>
      <c r="T233" s="65" t="str">
        <f>IF('Prioritized Approach Milestones'!$B233=5,'Prioritized Approach Milestones'!$F233,"")</f>
        <v/>
      </c>
      <c r="U233" s="66">
        <f>IF('Prioritized Approach Milestones'!$B233=6,'Prioritized Approach Milestones'!$F233,"")</f>
        <v>0</v>
      </c>
      <c r="V233" s="67" t="str">
        <f>IF(AND('Prioritized Approach Milestones'!C233="Yes",'Prioritized Approach Milestones'!F233=""),"CORRECT",IF('Prioritized Approach Milestones'!C233="No","CORRECT",IF('Prioritized Approach Milestones'!B233=1,"ERROR 1","N/A")))</f>
        <v>N/A</v>
      </c>
      <c r="W233" s="67" t="str">
        <f>IF(AND('Prioritized Approach Milestones'!C233="Yes",'Prioritized Approach Milestones'!F233=""),"CORRECT",IF('Prioritized Approach Milestones'!C233="No","CORRECT",IF('Prioritized Approach Milestones'!B233=2,"ERROR 1","N/A")))</f>
        <v>N/A</v>
      </c>
      <c r="X233" s="67" t="str">
        <f>IF(AND('Prioritized Approach Milestones'!C233="Yes",'Prioritized Approach Milestones'!F233=""),"CORRECT",IF('Prioritized Approach Milestones'!C233="No","CORRECT",IF('Prioritized Approach Milestones'!B233=3,"ERROR 1","N/A")))</f>
        <v>N/A</v>
      </c>
      <c r="Y233" s="67" t="str">
        <f>IF(AND('Prioritized Approach Milestones'!C233="Yes",'Prioritized Approach Milestones'!F233=""),"CORRECT",IF('Prioritized Approach Milestones'!C233="No","CORRECT",IF('Prioritized Approach Milestones'!B233=4,"ERROR 1","N/A")))</f>
        <v>N/A</v>
      </c>
      <c r="Z233" s="67" t="str">
        <f>IF(AND('Prioritized Approach Milestones'!C233="Yes",'Prioritized Approach Milestones'!F233=""),"CORRECT",IF('Prioritized Approach Milestones'!C233="No","CORRECT",IF('Prioritized Approach Milestones'!B233=5,"ERROR 1","N/A")))</f>
        <v>N/A</v>
      </c>
      <c r="AA233" s="67" t="str">
        <f>IF(AND('Prioritized Approach Milestones'!C233="Yes",'Prioritized Approach Milestones'!F233=""),"CORRECT",IF('Prioritized Approach Milestones'!C233="No","CORRECT",IF('Prioritized Approach Milestones'!B233=6,"ERROR 1","N/A")))</f>
        <v>ERROR 1</v>
      </c>
      <c r="AB233" s="59" t="str">
        <f>IF(AND('Prioritized Approach Milestones'!C233="No",'Prioritized Approach Milestones'!F233=""),IF('Prioritized Approach Milestones'!B233=1,"ERROR 2","N/A"),"CORRECT")</f>
        <v>CORRECT</v>
      </c>
      <c r="AC233" s="59" t="str">
        <f>IF(AND('Prioritized Approach Milestones'!C233="No",'Prioritized Approach Milestones'!F233=""),IF('Prioritized Approach Milestones'!B233=2,"ERROR 2","N/A"),"CORRECT")</f>
        <v>CORRECT</v>
      </c>
      <c r="AD233" s="59" t="str">
        <f>IF(AND('Prioritized Approach Milestones'!C233="No",'Prioritized Approach Milestones'!F233=""),IF('Prioritized Approach Milestones'!B233=3,"ERROR 2","N/A"),"CORRECT")</f>
        <v>CORRECT</v>
      </c>
      <c r="AE233" s="59" t="str">
        <f>IF(AND('Prioritized Approach Milestones'!C233="No",'Prioritized Approach Milestones'!F233=""),IF('Prioritized Approach Milestones'!B233=4,"ERROR 2","N/A"),"CORRECT")</f>
        <v>CORRECT</v>
      </c>
      <c r="AF233" s="59" t="str">
        <f>IF(AND('Prioritized Approach Milestones'!C233="No",'Prioritized Approach Milestones'!F233=""),IF('Prioritized Approach Milestones'!B233=5,"ERROR 2","N/A"),"CORRECT")</f>
        <v>CORRECT</v>
      </c>
      <c r="AG233" s="68" t="str">
        <f>IF(AND('Prioritized Approach Milestones'!C233="No",'Prioritized Approach Milestones'!F233=""),IF('Prioritized Approach Milestones'!B233=6,"ERROR 2","N/A"),"CORRECT")</f>
        <v>CORRECT</v>
      </c>
    </row>
    <row r="234" spans="1:33">
      <c r="A234" s="74">
        <f>COUNTIFS('Prioritized Approach Milestones'!B234,"1",'Prioritized Approach Milestones'!C234,"yes")</f>
        <v>0</v>
      </c>
      <c r="B234" s="79">
        <f>COUNTIFS('Prioritized Approach Milestones'!B234,"2",'Prioritized Approach Milestones'!C234,"yes")</f>
        <v>0</v>
      </c>
      <c r="C234" s="75">
        <f>COUNTIFS('Prioritized Approach Milestones'!B234,"3",'Prioritized Approach Milestones'!C234,"yes")</f>
        <v>0</v>
      </c>
      <c r="D234" s="76">
        <f>COUNTIFS('Prioritized Approach Milestones'!B234,"4",'Prioritized Approach Milestones'!C234,"yes")</f>
        <v>0</v>
      </c>
      <c r="E234" s="77">
        <f>COUNTIFS('Prioritized Approach Milestones'!B234,"5",'Prioritized Approach Milestones'!C234,"yes")</f>
        <v>0</v>
      </c>
      <c r="F234" s="78">
        <f>COUNTIFS('Prioritized Approach Milestones'!B234,"6",'Prioritized Approach Milestones'!C234,"yes")</f>
        <v>0</v>
      </c>
      <c r="G234" s="234">
        <f t="shared" si="11"/>
        <v>0</v>
      </c>
      <c r="H234" s="145">
        <f>COUNTIFS('Prioritized Approach Milestones'!B234,"1",'Prioritized Approach Milestones'!C234,"N/A")</f>
        <v>0</v>
      </c>
      <c r="I234" s="145">
        <f>COUNTIFS('Prioritized Approach Milestones'!B234,"2",'Prioritized Approach Milestones'!C234,"N/A")</f>
        <v>0</v>
      </c>
      <c r="J234" s="145">
        <f>COUNTIFS('Prioritized Approach Milestones'!B234,"3",'Prioritized Approach Milestones'!C234,"N/A")</f>
        <v>0</v>
      </c>
      <c r="K234" s="145">
        <f>COUNTIFS('Prioritized Approach Milestones'!B234,"4",'Prioritized Approach Milestones'!C234,"N/A")</f>
        <v>0</v>
      </c>
      <c r="L234" s="145">
        <f>COUNTIFS('Prioritized Approach Milestones'!B234,"5",'Prioritized Approach Milestones'!C234,"N/A")</f>
        <v>0</v>
      </c>
      <c r="M234" s="145">
        <f>COUNTIFS('Prioritized Approach Milestones'!B234,"6",'Prioritized Approach Milestones'!C234,"N/A")</f>
        <v>0</v>
      </c>
      <c r="N234">
        <f t="shared" si="10"/>
        <v>0</v>
      </c>
      <c r="O234" s="238"/>
      <c r="P234" s="65" t="str">
        <f>IF('Prioritized Approach Milestones'!$B234=1,'Prioritized Approach Milestones'!$F234,"")</f>
        <v/>
      </c>
      <c r="Q234" s="65" t="str">
        <f>IF('Prioritized Approach Milestones'!$B234=2,'Prioritized Approach Milestones'!$F234,"")</f>
        <v/>
      </c>
      <c r="R234" s="65" t="str">
        <f>IF('Prioritized Approach Milestones'!$B234=3,'Prioritized Approach Milestones'!$F234,"")</f>
        <v/>
      </c>
      <c r="S234" s="65" t="str">
        <f>IF('Prioritized Approach Milestones'!$B234=4,'Prioritized Approach Milestones'!$F234,"")</f>
        <v/>
      </c>
      <c r="T234" s="65" t="str">
        <f>IF('Prioritized Approach Milestones'!$B234=5,'Prioritized Approach Milestones'!$F234,"")</f>
        <v/>
      </c>
      <c r="U234" s="66">
        <f>IF('Prioritized Approach Milestones'!$B234=6,'Prioritized Approach Milestones'!$F234,"")</f>
        <v>0</v>
      </c>
      <c r="V234" s="67" t="str">
        <f>IF(AND('Prioritized Approach Milestones'!C234="Yes",'Prioritized Approach Milestones'!F234=""),"CORRECT",IF('Prioritized Approach Milestones'!C234="No","CORRECT",IF('Prioritized Approach Milestones'!B234=1,"ERROR 1","N/A")))</f>
        <v>N/A</v>
      </c>
      <c r="W234" s="67" t="str">
        <f>IF(AND('Prioritized Approach Milestones'!C234="Yes",'Prioritized Approach Milestones'!F234=""),"CORRECT",IF('Prioritized Approach Milestones'!C234="No","CORRECT",IF('Prioritized Approach Milestones'!B234=2,"ERROR 1","N/A")))</f>
        <v>N/A</v>
      </c>
      <c r="X234" s="67" t="str">
        <f>IF(AND('Prioritized Approach Milestones'!C234="Yes",'Prioritized Approach Milestones'!F234=""),"CORRECT",IF('Prioritized Approach Milestones'!C234="No","CORRECT",IF('Prioritized Approach Milestones'!B234=3,"ERROR 1","N/A")))</f>
        <v>N/A</v>
      </c>
      <c r="Y234" s="67" t="str">
        <f>IF(AND('Prioritized Approach Milestones'!C234="Yes",'Prioritized Approach Milestones'!F234=""),"CORRECT",IF('Prioritized Approach Milestones'!C234="No","CORRECT",IF('Prioritized Approach Milestones'!B234=4,"ERROR 1","N/A")))</f>
        <v>N/A</v>
      </c>
      <c r="Z234" s="67" t="str">
        <f>IF(AND('Prioritized Approach Milestones'!C234="Yes",'Prioritized Approach Milestones'!F234=""),"CORRECT",IF('Prioritized Approach Milestones'!C234="No","CORRECT",IF('Prioritized Approach Milestones'!B234=5,"ERROR 1","N/A")))</f>
        <v>N/A</v>
      </c>
      <c r="AA234" s="67" t="str">
        <f>IF(AND('Prioritized Approach Milestones'!C234="Yes",'Prioritized Approach Milestones'!F234=""),"CORRECT",IF('Prioritized Approach Milestones'!C234="No","CORRECT",IF('Prioritized Approach Milestones'!B234=6,"ERROR 1","N/A")))</f>
        <v>ERROR 1</v>
      </c>
      <c r="AB234" s="59" t="str">
        <f>IF(AND('Prioritized Approach Milestones'!C234="No",'Prioritized Approach Milestones'!F234=""),IF('Prioritized Approach Milestones'!B234=1,"ERROR 2","N/A"),"CORRECT")</f>
        <v>CORRECT</v>
      </c>
      <c r="AC234" s="59" t="str">
        <f>IF(AND('Prioritized Approach Milestones'!C234="No",'Prioritized Approach Milestones'!F234=""),IF('Prioritized Approach Milestones'!B234=2,"ERROR 2","N/A"),"CORRECT")</f>
        <v>CORRECT</v>
      </c>
      <c r="AD234" s="59" t="str">
        <f>IF(AND('Prioritized Approach Milestones'!C234="No",'Prioritized Approach Milestones'!F234=""),IF('Prioritized Approach Milestones'!B234=3,"ERROR 2","N/A"),"CORRECT")</f>
        <v>CORRECT</v>
      </c>
      <c r="AE234" s="59" t="str">
        <f>IF(AND('Prioritized Approach Milestones'!C234="No",'Prioritized Approach Milestones'!F234=""),IF('Prioritized Approach Milestones'!B234=4,"ERROR 2","N/A"),"CORRECT")</f>
        <v>CORRECT</v>
      </c>
      <c r="AF234" s="59" t="str">
        <f>IF(AND('Prioritized Approach Milestones'!C234="No",'Prioritized Approach Milestones'!F234=""),IF('Prioritized Approach Milestones'!B234=5,"ERROR 2","N/A"),"CORRECT")</f>
        <v>CORRECT</v>
      </c>
      <c r="AG234" s="68" t="str">
        <f>IF(AND('Prioritized Approach Milestones'!C234="No",'Prioritized Approach Milestones'!F234=""),IF('Prioritized Approach Milestones'!B234=6,"ERROR 2","N/A"),"CORRECT")</f>
        <v>CORRECT</v>
      </c>
    </row>
    <row r="235" spans="1:33">
      <c r="A235" s="74">
        <f>COUNTIFS('Prioritized Approach Milestones'!B235,"1",'Prioritized Approach Milestones'!C235,"yes")</f>
        <v>0</v>
      </c>
      <c r="B235" s="79">
        <f>COUNTIFS('Prioritized Approach Milestones'!B235,"2",'Prioritized Approach Milestones'!C235,"yes")</f>
        <v>0</v>
      </c>
      <c r="C235" s="75">
        <f>COUNTIFS('Prioritized Approach Milestones'!B235,"3",'Prioritized Approach Milestones'!C235,"yes")</f>
        <v>0</v>
      </c>
      <c r="D235" s="76">
        <f>COUNTIFS('Prioritized Approach Milestones'!B235,"4",'Prioritized Approach Milestones'!C235,"yes")</f>
        <v>0</v>
      </c>
      <c r="E235" s="77">
        <f>COUNTIFS('Prioritized Approach Milestones'!B235,"5",'Prioritized Approach Milestones'!C235,"yes")</f>
        <v>0</v>
      </c>
      <c r="F235" s="78">
        <f>COUNTIFS('Prioritized Approach Milestones'!B235,"6",'Prioritized Approach Milestones'!C235,"yes")</f>
        <v>0</v>
      </c>
      <c r="G235" s="234">
        <f t="shared" si="11"/>
        <v>0</v>
      </c>
      <c r="H235" s="145">
        <f>COUNTIFS('Prioritized Approach Milestones'!B235,"1",'Prioritized Approach Milestones'!C235,"N/A")</f>
        <v>0</v>
      </c>
      <c r="I235" s="145">
        <f>COUNTIFS('Prioritized Approach Milestones'!B235,"2",'Prioritized Approach Milestones'!C235,"N/A")</f>
        <v>0</v>
      </c>
      <c r="J235" s="145">
        <f>COUNTIFS('Prioritized Approach Milestones'!B235,"3",'Prioritized Approach Milestones'!C235,"N/A")</f>
        <v>0</v>
      </c>
      <c r="K235" s="145">
        <f>COUNTIFS('Prioritized Approach Milestones'!B235,"4",'Prioritized Approach Milestones'!C235,"N/A")</f>
        <v>0</v>
      </c>
      <c r="L235" s="145">
        <f>COUNTIFS('Prioritized Approach Milestones'!B235,"5",'Prioritized Approach Milestones'!C235,"N/A")</f>
        <v>0</v>
      </c>
      <c r="M235" s="145">
        <f>COUNTIFS('Prioritized Approach Milestones'!B235,"6",'Prioritized Approach Milestones'!C235,"N/A")</f>
        <v>0</v>
      </c>
      <c r="N235">
        <f t="shared" si="10"/>
        <v>0</v>
      </c>
      <c r="O235" s="238"/>
      <c r="P235" s="65" t="str">
        <f>IF('Prioritized Approach Milestones'!$B235=1,'Prioritized Approach Milestones'!$F235,"")</f>
        <v/>
      </c>
      <c r="Q235" s="65" t="str">
        <f>IF('Prioritized Approach Milestones'!$B235=2,'Prioritized Approach Milestones'!$F235,"")</f>
        <v/>
      </c>
      <c r="R235" s="65" t="str">
        <f>IF('Prioritized Approach Milestones'!$B235=3,'Prioritized Approach Milestones'!$F235,"")</f>
        <v/>
      </c>
      <c r="S235" s="65" t="str">
        <f>IF('Prioritized Approach Milestones'!$B235=4,'Prioritized Approach Milestones'!$F235,"")</f>
        <v/>
      </c>
      <c r="T235" s="65" t="str">
        <f>IF('Prioritized Approach Milestones'!$B235=5,'Prioritized Approach Milestones'!$F235,"")</f>
        <v/>
      </c>
      <c r="U235" s="66">
        <f>IF('Prioritized Approach Milestones'!$B235=6,'Prioritized Approach Milestones'!$F235,"")</f>
        <v>0</v>
      </c>
      <c r="V235" s="67" t="str">
        <f>IF(AND('Prioritized Approach Milestones'!C235="Yes",'Prioritized Approach Milestones'!F235=""),"CORRECT",IF('Prioritized Approach Milestones'!C235="No","CORRECT",IF('Prioritized Approach Milestones'!B235=1,"ERROR 1","N/A")))</f>
        <v>N/A</v>
      </c>
      <c r="W235" s="67" t="str">
        <f>IF(AND('Prioritized Approach Milestones'!C235="Yes",'Prioritized Approach Milestones'!F235=""),"CORRECT",IF('Prioritized Approach Milestones'!C235="No","CORRECT",IF('Prioritized Approach Milestones'!B235=2,"ERROR 1","N/A")))</f>
        <v>N/A</v>
      </c>
      <c r="X235" s="67" t="str">
        <f>IF(AND('Prioritized Approach Milestones'!C235="Yes",'Prioritized Approach Milestones'!F235=""),"CORRECT",IF('Prioritized Approach Milestones'!C235="No","CORRECT",IF('Prioritized Approach Milestones'!B235=3,"ERROR 1","N/A")))</f>
        <v>N/A</v>
      </c>
      <c r="Y235" s="67" t="str">
        <f>IF(AND('Prioritized Approach Milestones'!C235="Yes",'Prioritized Approach Milestones'!F235=""),"CORRECT",IF('Prioritized Approach Milestones'!C235="No","CORRECT",IF('Prioritized Approach Milestones'!B235=4,"ERROR 1","N/A")))</f>
        <v>N/A</v>
      </c>
      <c r="Z235" s="67" t="str">
        <f>IF(AND('Prioritized Approach Milestones'!C235="Yes",'Prioritized Approach Milestones'!F235=""),"CORRECT",IF('Prioritized Approach Milestones'!C235="No","CORRECT",IF('Prioritized Approach Milestones'!B235=5,"ERROR 1","N/A")))</f>
        <v>N/A</v>
      </c>
      <c r="AA235" s="67" t="str">
        <f>IF(AND('Prioritized Approach Milestones'!C235="Yes",'Prioritized Approach Milestones'!F235=""),"CORRECT",IF('Prioritized Approach Milestones'!C235="No","CORRECT",IF('Prioritized Approach Milestones'!B235=6,"ERROR 1","N/A")))</f>
        <v>ERROR 1</v>
      </c>
      <c r="AB235" s="59" t="str">
        <f>IF(AND('Prioritized Approach Milestones'!C235="No",'Prioritized Approach Milestones'!F235=""),IF('Prioritized Approach Milestones'!B235=1,"ERROR 2","N/A"),"CORRECT")</f>
        <v>CORRECT</v>
      </c>
      <c r="AC235" s="59" t="str">
        <f>IF(AND('Prioritized Approach Milestones'!C235="No",'Prioritized Approach Milestones'!F235=""),IF('Prioritized Approach Milestones'!B235=2,"ERROR 2","N/A"),"CORRECT")</f>
        <v>CORRECT</v>
      </c>
      <c r="AD235" s="59" t="str">
        <f>IF(AND('Prioritized Approach Milestones'!C235="No",'Prioritized Approach Milestones'!F235=""),IF('Prioritized Approach Milestones'!B235=3,"ERROR 2","N/A"),"CORRECT")</f>
        <v>CORRECT</v>
      </c>
      <c r="AE235" s="59" t="str">
        <f>IF(AND('Prioritized Approach Milestones'!C235="No",'Prioritized Approach Milestones'!F235=""),IF('Prioritized Approach Milestones'!B235=4,"ERROR 2","N/A"),"CORRECT")</f>
        <v>CORRECT</v>
      </c>
      <c r="AF235" s="59" t="str">
        <f>IF(AND('Prioritized Approach Milestones'!C235="No",'Prioritized Approach Milestones'!F235=""),IF('Prioritized Approach Milestones'!B235=5,"ERROR 2","N/A"),"CORRECT")</f>
        <v>CORRECT</v>
      </c>
      <c r="AG235" s="68" t="str">
        <f>IF(AND('Prioritized Approach Milestones'!C235="No",'Prioritized Approach Milestones'!F235=""),IF('Prioritized Approach Milestones'!B235=6,"ERROR 2","N/A"),"CORRECT")</f>
        <v>CORRECT</v>
      </c>
    </row>
    <row r="236" spans="1:33">
      <c r="A236" s="74">
        <f>COUNTIFS('Prioritized Approach Milestones'!B236,"1",'Prioritized Approach Milestones'!C236,"yes")</f>
        <v>0</v>
      </c>
      <c r="B236" s="79">
        <f>COUNTIFS('Prioritized Approach Milestones'!B236,"2",'Prioritized Approach Milestones'!C236,"yes")</f>
        <v>0</v>
      </c>
      <c r="C236" s="75">
        <f>COUNTIFS('Prioritized Approach Milestones'!B236,"3",'Prioritized Approach Milestones'!C236,"yes")</f>
        <v>0</v>
      </c>
      <c r="D236" s="76">
        <f>COUNTIFS('Prioritized Approach Milestones'!B236,"4",'Prioritized Approach Milestones'!C236,"yes")</f>
        <v>0</v>
      </c>
      <c r="E236" s="77">
        <f>COUNTIFS('Prioritized Approach Milestones'!B236,"5",'Prioritized Approach Milestones'!C236,"yes")</f>
        <v>0</v>
      </c>
      <c r="F236" s="78">
        <f>COUNTIFS('Prioritized Approach Milestones'!B236,"6",'Prioritized Approach Milestones'!C236,"yes")</f>
        <v>0</v>
      </c>
      <c r="G236" s="234">
        <f t="shared" si="11"/>
        <v>0</v>
      </c>
      <c r="H236" s="145">
        <f>COUNTIFS('Prioritized Approach Milestones'!B236,"1",'Prioritized Approach Milestones'!C236,"N/A")</f>
        <v>0</v>
      </c>
      <c r="I236" s="145">
        <f>COUNTIFS('Prioritized Approach Milestones'!B236,"2",'Prioritized Approach Milestones'!C236,"N/A")</f>
        <v>0</v>
      </c>
      <c r="J236" s="145">
        <f>COUNTIFS('Prioritized Approach Milestones'!B236,"3",'Prioritized Approach Milestones'!C236,"N/A")</f>
        <v>0</v>
      </c>
      <c r="K236" s="145">
        <f>COUNTIFS('Prioritized Approach Milestones'!B236,"4",'Prioritized Approach Milestones'!C236,"N/A")</f>
        <v>0</v>
      </c>
      <c r="L236" s="145">
        <f>COUNTIFS('Prioritized Approach Milestones'!B236,"5",'Prioritized Approach Milestones'!C236,"N/A")</f>
        <v>0</v>
      </c>
      <c r="M236" s="145">
        <f>COUNTIFS('Prioritized Approach Milestones'!B236,"6",'Prioritized Approach Milestones'!C236,"N/A")</f>
        <v>0</v>
      </c>
      <c r="N236">
        <f t="shared" si="10"/>
        <v>0</v>
      </c>
      <c r="O236" s="238"/>
      <c r="P236" s="65" t="str">
        <f>IF('Prioritized Approach Milestones'!$B236=1,'Prioritized Approach Milestones'!$F236,"")</f>
        <v/>
      </c>
      <c r="Q236" s="65" t="str">
        <f>IF('Prioritized Approach Milestones'!$B236=2,'Prioritized Approach Milestones'!$F236,"")</f>
        <v/>
      </c>
      <c r="R236" s="65" t="str">
        <f>IF('Prioritized Approach Milestones'!$B236=3,'Prioritized Approach Milestones'!$F236,"")</f>
        <v/>
      </c>
      <c r="S236" s="65" t="str">
        <f>IF('Prioritized Approach Milestones'!$B236=4,'Prioritized Approach Milestones'!$F236,"")</f>
        <v/>
      </c>
      <c r="T236" s="65" t="str">
        <f>IF('Prioritized Approach Milestones'!$B236=5,'Prioritized Approach Milestones'!$F236,"")</f>
        <v/>
      </c>
      <c r="U236" s="66">
        <f>IF('Prioritized Approach Milestones'!$B236=6,'Prioritized Approach Milestones'!$F236,"")</f>
        <v>0</v>
      </c>
      <c r="V236" s="67" t="str">
        <f>IF(AND('Prioritized Approach Milestones'!C236="Yes",'Prioritized Approach Milestones'!F236=""),"CORRECT",IF('Prioritized Approach Milestones'!C236="No","CORRECT",IF('Prioritized Approach Milestones'!B236=1,"ERROR 1","N/A")))</f>
        <v>N/A</v>
      </c>
      <c r="W236" s="67" t="str">
        <f>IF(AND('Prioritized Approach Milestones'!C236="Yes",'Prioritized Approach Milestones'!F236=""),"CORRECT",IF('Prioritized Approach Milestones'!C236="No","CORRECT",IF('Prioritized Approach Milestones'!B236=2,"ERROR 1","N/A")))</f>
        <v>N/A</v>
      </c>
      <c r="X236" s="67" t="str">
        <f>IF(AND('Prioritized Approach Milestones'!C236="Yes",'Prioritized Approach Milestones'!F236=""),"CORRECT",IF('Prioritized Approach Milestones'!C236="No","CORRECT",IF('Prioritized Approach Milestones'!B236=3,"ERROR 1","N/A")))</f>
        <v>N/A</v>
      </c>
      <c r="Y236" s="67" t="str">
        <f>IF(AND('Prioritized Approach Milestones'!C236="Yes",'Prioritized Approach Milestones'!F236=""),"CORRECT",IF('Prioritized Approach Milestones'!C236="No","CORRECT",IF('Prioritized Approach Milestones'!B236=4,"ERROR 1","N/A")))</f>
        <v>N/A</v>
      </c>
      <c r="Z236" s="67" t="str">
        <f>IF(AND('Prioritized Approach Milestones'!C236="Yes",'Prioritized Approach Milestones'!F236=""),"CORRECT",IF('Prioritized Approach Milestones'!C236="No","CORRECT",IF('Prioritized Approach Milestones'!B236=5,"ERROR 1","N/A")))</f>
        <v>N/A</v>
      </c>
      <c r="AA236" s="67" t="str">
        <f>IF(AND('Prioritized Approach Milestones'!C236="Yes",'Prioritized Approach Milestones'!F236=""),"CORRECT",IF('Prioritized Approach Milestones'!C236="No","CORRECT",IF('Prioritized Approach Milestones'!B236=6,"ERROR 1","N/A")))</f>
        <v>ERROR 1</v>
      </c>
      <c r="AB236" s="59" t="str">
        <f>IF(AND('Prioritized Approach Milestones'!C236="No",'Prioritized Approach Milestones'!F236=""),IF('Prioritized Approach Milestones'!B236=1,"ERROR 2","N/A"),"CORRECT")</f>
        <v>CORRECT</v>
      </c>
      <c r="AC236" s="59" t="str">
        <f>IF(AND('Prioritized Approach Milestones'!C236="No",'Prioritized Approach Milestones'!F236=""),IF('Prioritized Approach Milestones'!B236=2,"ERROR 2","N/A"),"CORRECT")</f>
        <v>CORRECT</v>
      </c>
      <c r="AD236" s="59" t="str">
        <f>IF(AND('Prioritized Approach Milestones'!C236="No",'Prioritized Approach Milestones'!F236=""),IF('Prioritized Approach Milestones'!B236=3,"ERROR 2","N/A"),"CORRECT")</f>
        <v>CORRECT</v>
      </c>
      <c r="AE236" s="59" t="str">
        <f>IF(AND('Prioritized Approach Milestones'!C236="No",'Prioritized Approach Milestones'!F236=""),IF('Prioritized Approach Milestones'!B236=4,"ERROR 2","N/A"),"CORRECT")</f>
        <v>CORRECT</v>
      </c>
      <c r="AF236" s="59" t="str">
        <f>IF(AND('Prioritized Approach Milestones'!C236="No",'Prioritized Approach Milestones'!F236=""),IF('Prioritized Approach Milestones'!B236=5,"ERROR 2","N/A"),"CORRECT")</f>
        <v>CORRECT</v>
      </c>
      <c r="AG236" s="68" t="str">
        <f>IF(AND('Prioritized Approach Milestones'!C236="No",'Prioritized Approach Milestones'!F236=""),IF('Prioritized Approach Milestones'!B236=6,"ERROR 2","N/A"),"CORRECT")</f>
        <v>CORRECT</v>
      </c>
    </row>
    <row r="237" spans="1:33">
      <c r="A237" s="74">
        <f>COUNTIFS('Prioritized Approach Milestones'!B237,"1",'Prioritized Approach Milestones'!C237,"yes")</f>
        <v>0</v>
      </c>
      <c r="B237" s="79">
        <f>COUNTIFS('Prioritized Approach Milestones'!B237,"2",'Prioritized Approach Milestones'!C237,"yes")</f>
        <v>0</v>
      </c>
      <c r="C237" s="75">
        <f>COUNTIFS('Prioritized Approach Milestones'!B237,"3",'Prioritized Approach Milestones'!C237,"yes")</f>
        <v>0</v>
      </c>
      <c r="D237" s="76">
        <f>COUNTIFS('Prioritized Approach Milestones'!B237,"4",'Prioritized Approach Milestones'!C237,"yes")</f>
        <v>0</v>
      </c>
      <c r="E237" s="77">
        <f>COUNTIFS('Prioritized Approach Milestones'!B237,"5",'Prioritized Approach Milestones'!C237,"yes")</f>
        <v>0</v>
      </c>
      <c r="F237" s="78">
        <f>COUNTIFS('Prioritized Approach Milestones'!B237,"6",'Prioritized Approach Milestones'!C237,"yes")</f>
        <v>0</v>
      </c>
      <c r="G237" s="234">
        <f t="shared" si="11"/>
        <v>0</v>
      </c>
      <c r="H237" s="145">
        <f>COUNTIFS('Prioritized Approach Milestones'!B237,"1",'Prioritized Approach Milestones'!C237,"N/A")</f>
        <v>0</v>
      </c>
      <c r="I237" s="145">
        <f>COUNTIFS('Prioritized Approach Milestones'!B237,"2",'Prioritized Approach Milestones'!C237,"N/A")</f>
        <v>0</v>
      </c>
      <c r="J237" s="145">
        <f>COUNTIFS('Prioritized Approach Milestones'!B237,"3",'Prioritized Approach Milestones'!C237,"N/A")</f>
        <v>0</v>
      </c>
      <c r="K237" s="145">
        <f>COUNTIFS('Prioritized Approach Milestones'!B237,"4",'Prioritized Approach Milestones'!C237,"N/A")</f>
        <v>0</v>
      </c>
      <c r="L237" s="145">
        <f>COUNTIFS('Prioritized Approach Milestones'!B237,"5",'Prioritized Approach Milestones'!C237,"N/A")</f>
        <v>0</v>
      </c>
      <c r="M237" s="145">
        <f>COUNTIFS('Prioritized Approach Milestones'!B237,"6",'Prioritized Approach Milestones'!C237,"N/A")</f>
        <v>0</v>
      </c>
      <c r="N237">
        <f t="shared" si="10"/>
        <v>0</v>
      </c>
      <c r="O237" s="238"/>
      <c r="P237" s="65" t="str">
        <f>IF('Prioritized Approach Milestones'!$B237=1,'Prioritized Approach Milestones'!$F237,"")</f>
        <v/>
      </c>
      <c r="Q237" s="65" t="str">
        <f>IF('Prioritized Approach Milestones'!$B237=2,'Prioritized Approach Milestones'!$F237,"")</f>
        <v/>
      </c>
      <c r="R237" s="65" t="str">
        <f>IF('Prioritized Approach Milestones'!$B237=3,'Prioritized Approach Milestones'!$F237,"")</f>
        <v/>
      </c>
      <c r="S237" s="65" t="str">
        <f>IF('Prioritized Approach Milestones'!$B237=4,'Prioritized Approach Milestones'!$F237,"")</f>
        <v/>
      </c>
      <c r="T237" s="65" t="str">
        <f>IF('Prioritized Approach Milestones'!$B237=5,'Prioritized Approach Milestones'!$F237,"")</f>
        <v/>
      </c>
      <c r="U237" s="66">
        <f>IF('Prioritized Approach Milestones'!$B237=6,'Prioritized Approach Milestones'!$F237,"")</f>
        <v>0</v>
      </c>
      <c r="V237" s="67" t="str">
        <f>IF(AND('Prioritized Approach Milestones'!C237="Yes",'Prioritized Approach Milestones'!F237=""),"CORRECT",IF('Prioritized Approach Milestones'!C237="No","CORRECT",IF('Prioritized Approach Milestones'!B237=1,"ERROR 1","N/A")))</f>
        <v>N/A</v>
      </c>
      <c r="W237" s="67" t="str">
        <f>IF(AND('Prioritized Approach Milestones'!C237="Yes",'Prioritized Approach Milestones'!F237=""),"CORRECT",IF('Prioritized Approach Milestones'!C237="No","CORRECT",IF('Prioritized Approach Milestones'!B237=2,"ERROR 1","N/A")))</f>
        <v>N/A</v>
      </c>
      <c r="X237" s="67" t="str">
        <f>IF(AND('Prioritized Approach Milestones'!C237="Yes",'Prioritized Approach Milestones'!F237=""),"CORRECT",IF('Prioritized Approach Milestones'!C237="No","CORRECT",IF('Prioritized Approach Milestones'!B237=3,"ERROR 1","N/A")))</f>
        <v>N/A</v>
      </c>
      <c r="Y237" s="67" t="str">
        <f>IF(AND('Prioritized Approach Milestones'!C237="Yes",'Prioritized Approach Milestones'!F237=""),"CORRECT",IF('Prioritized Approach Milestones'!C237="No","CORRECT",IF('Prioritized Approach Milestones'!B237=4,"ERROR 1","N/A")))</f>
        <v>N/A</v>
      </c>
      <c r="Z237" s="67" t="str">
        <f>IF(AND('Prioritized Approach Milestones'!C237="Yes",'Prioritized Approach Milestones'!F237=""),"CORRECT",IF('Prioritized Approach Milestones'!C237="No","CORRECT",IF('Prioritized Approach Milestones'!B237=5,"ERROR 1","N/A")))</f>
        <v>N/A</v>
      </c>
      <c r="AA237" s="67" t="str">
        <f>IF(AND('Prioritized Approach Milestones'!C237="Yes",'Prioritized Approach Milestones'!F237=""),"CORRECT",IF('Prioritized Approach Milestones'!C237="No","CORRECT",IF('Prioritized Approach Milestones'!B237=6,"ERROR 1","N/A")))</f>
        <v>ERROR 1</v>
      </c>
      <c r="AB237" s="59" t="str">
        <f>IF(AND('Prioritized Approach Milestones'!C237="No",'Prioritized Approach Milestones'!F237=""),IF('Prioritized Approach Milestones'!B237=1,"ERROR 2","N/A"),"CORRECT")</f>
        <v>CORRECT</v>
      </c>
      <c r="AC237" s="59" t="str">
        <f>IF(AND('Prioritized Approach Milestones'!C237="No",'Prioritized Approach Milestones'!F237=""),IF('Prioritized Approach Milestones'!B237=2,"ERROR 2","N/A"),"CORRECT")</f>
        <v>CORRECT</v>
      </c>
      <c r="AD237" s="59" t="str">
        <f>IF(AND('Prioritized Approach Milestones'!C237="No",'Prioritized Approach Milestones'!F237=""),IF('Prioritized Approach Milestones'!B237=3,"ERROR 2","N/A"),"CORRECT")</f>
        <v>CORRECT</v>
      </c>
      <c r="AE237" s="59" t="str">
        <f>IF(AND('Prioritized Approach Milestones'!C237="No",'Prioritized Approach Milestones'!F237=""),IF('Prioritized Approach Milestones'!B237=4,"ERROR 2","N/A"),"CORRECT")</f>
        <v>CORRECT</v>
      </c>
      <c r="AF237" s="59" t="str">
        <f>IF(AND('Prioritized Approach Milestones'!C237="No",'Prioritized Approach Milestones'!F237=""),IF('Prioritized Approach Milestones'!B237=5,"ERROR 2","N/A"),"CORRECT")</f>
        <v>CORRECT</v>
      </c>
      <c r="AG237" s="68" t="str">
        <f>IF(AND('Prioritized Approach Milestones'!C237="No",'Prioritized Approach Milestones'!F237=""),IF('Prioritized Approach Milestones'!B237=6,"ERROR 2","N/A"),"CORRECT")</f>
        <v>CORRECT</v>
      </c>
    </row>
    <row r="238" spans="1:33">
      <c r="A238" s="74">
        <f>COUNTIFS('Prioritized Approach Milestones'!B238,"1",'Prioritized Approach Milestones'!C238,"yes")</f>
        <v>0</v>
      </c>
      <c r="B238" s="79">
        <f>COUNTIFS('Prioritized Approach Milestones'!B238,"2",'Prioritized Approach Milestones'!C238,"yes")</f>
        <v>0</v>
      </c>
      <c r="C238" s="75">
        <f>COUNTIFS('Prioritized Approach Milestones'!B238,"3",'Prioritized Approach Milestones'!C238,"yes")</f>
        <v>0</v>
      </c>
      <c r="D238" s="76">
        <f>COUNTIFS('Prioritized Approach Milestones'!B238,"4",'Prioritized Approach Milestones'!C238,"yes")</f>
        <v>0</v>
      </c>
      <c r="E238" s="77">
        <f>COUNTIFS('Prioritized Approach Milestones'!B238,"5",'Prioritized Approach Milestones'!C238,"yes")</f>
        <v>0</v>
      </c>
      <c r="F238" s="78">
        <f>COUNTIFS('Prioritized Approach Milestones'!B238,"6",'Prioritized Approach Milestones'!C238,"yes")</f>
        <v>0</v>
      </c>
      <c r="G238" s="234">
        <f t="shared" si="11"/>
        <v>0</v>
      </c>
      <c r="H238" s="145">
        <f>COUNTIFS('Prioritized Approach Milestones'!B238,"1",'Prioritized Approach Milestones'!C238,"N/A")</f>
        <v>0</v>
      </c>
      <c r="I238" s="145">
        <f>COUNTIFS('Prioritized Approach Milestones'!B238,"2",'Prioritized Approach Milestones'!C238,"N/A")</f>
        <v>0</v>
      </c>
      <c r="J238" s="145">
        <f>COUNTIFS('Prioritized Approach Milestones'!B238,"3",'Prioritized Approach Milestones'!C238,"N/A")</f>
        <v>0</v>
      </c>
      <c r="K238" s="145">
        <f>COUNTIFS('Prioritized Approach Milestones'!B238,"4",'Prioritized Approach Milestones'!C238,"N/A")</f>
        <v>0</v>
      </c>
      <c r="L238" s="145">
        <f>COUNTIFS('Prioritized Approach Milestones'!B238,"5",'Prioritized Approach Milestones'!C238,"N/A")</f>
        <v>0</v>
      </c>
      <c r="M238" s="145">
        <f>COUNTIFS('Prioritized Approach Milestones'!B238,"6",'Prioritized Approach Milestones'!C238,"N/A")</f>
        <v>0</v>
      </c>
      <c r="N238">
        <f t="shared" si="10"/>
        <v>0</v>
      </c>
      <c r="O238" s="238"/>
      <c r="P238" s="65" t="str">
        <f>IF('Prioritized Approach Milestones'!$B238=1,'Prioritized Approach Milestones'!$F238,"")</f>
        <v/>
      </c>
      <c r="Q238" s="65" t="str">
        <f>IF('Prioritized Approach Milestones'!$B238=2,'Prioritized Approach Milestones'!$F238,"")</f>
        <v/>
      </c>
      <c r="R238" s="65" t="str">
        <f>IF('Prioritized Approach Milestones'!$B238=3,'Prioritized Approach Milestones'!$F238,"")</f>
        <v/>
      </c>
      <c r="S238" s="65" t="str">
        <f>IF('Prioritized Approach Milestones'!$B238=4,'Prioritized Approach Milestones'!$F238,"")</f>
        <v/>
      </c>
      <c r="T238" s="65" t="str">
        <f>IF('Prioritized Approach Milestones'!$B238=5,'Prioritized Approach Milestones'!$F238,"")</f>
        <v/>
      </c>
      <c r="U238" s="66">
        <f>IF('Prioritized Approach Milestones'!$B238=6,'Prioritized Approach Milestones'!$F238,"")</f>
        <v>0</v>
      </c>
      <c r="V238" s="67" t="str">
        <f>IF(AND('Prioritized Approach Milestones'!C238="Yes",'Prioritized Approach Milestones'!F238=""),"CORRECT",IF('Prioritized Approach Milestones'!C238="No","CORRECT",IF('Prioritized Approach Milestones'!B238=1,"ERROR 1","N/A")))</f>
        <v>N/A</v>
      </c>
      <c r="W238" s="67" t="str">
        <f>IF(AND('Prioritized Approach Milestones'!C238="Yes",'Prioritized Approach Milestones'!F238=""),"CORRECT",IF('Prioritized Approach Milestones'!C238="No","CORRECT",IF('Prioritized Approach Milestones'!B238=2,"ERROR 1","N/A")))</f>
        <v>N/A</v>
      </c>
      <c r="X238" s="67" t="str">
        <f>IF(AND('Prioritized Approach Milestones'!C238="Yes",'Prioritized Approach Milestones'!F238=""),"CORRECT",IF('Prioritized Approach Milestones'!C238="No","CORRECT",IF('Prioritized Approach Milestones'!B238=3,"ERROR 1","N/A")))</f>
        <v>N/A</v>
      </c>
      <c r="Y238" s="67" t="str">
        <f>IF(AND('Prioritized Approach Milestones'!C238="Yes",'Prioritized Approach Milestones'!F238=""),"CORRECT",IF('Prioritized Approach Milestones'!C238="No","CORRECT",IF('Prioritized Approach Milestones'!B238=4,"ERROR 1","N/A")))</f>
        <v>N/A</v>
      </c>
      <c r="Z238" s="67" t="str">
        <f>IF(AND('Prioritized Approach Milestones'!C238="Yes",'Prioritized Approach Milestones'!F238=""),"CORRECT",IF('Prioritized Approach Milestones'!C238="No","CORRECT",IF('Prioritized Approach Milestones'!B238=5,"ERROR 1","N/A")))</f>
        <v>N/A</v>
      </c>
      <c r="AA238" s="67" t="str">
        <f>IF(AND('Prioritized Approach Milestones'!C238="Yes",'Prioritized Approach Milestones'!F238=""),"CORRECT",IF('Prioritized Approach Milestones'!C238="No","CORRECT",IF('Prioritized Approach Milestones'!B238=6,"ERROR 1","N/A")))</f>
        <v>ERROR 1</v>
      </c>
      <c r="AB238" s="59" t="str">
        <f>IF(AND('Prioritized Approach Milestones'!C238="No",'Prioritized Approach Milestones'!F238=""),IF('Prioritized Approach Milestones'!B238=1,"ERROR 2","N/A"),"CORRECT")</f>
        <v>CORRECT</v>
      </c>
      <c r="AC238" s="59" t="str">
        <f>IF(AND('Prioritized Approach Milestones'!C238="No",'Prioritized Approach Milestones'!F238=""),IF('Prioritized Approach Milestones'!B238=2,"ERROR 2","N/A"),"CORRECT")</f>
        <v>CORRECT</v>
      </c>
      <c r="AD238" s="59" t="str">
        <f>IF(AND('Prioritized Approach Milestones'!C238="No",'Prioritized Approach Milestones'!F238=""),IF('Prioritized Approach Milestones'!B238=3,"ERROR 2","N/A"),"CORRECT")</f>
        <v>CORRECT</v>
      </c>
      <c r="AE238" s="59" t="str">
        <f>IF(AND('Prioritized Approach Milestones'!C238="No",'Prioritized Approach Milestones'!F238=""),IF('Prioritized Approach Milestones'!B238=4,"ERROR 2","N/A"),"CORRECT")</f>
        <v>CORRECT</v>
      </c>
      <c r="AF238" s="59" t="str">
        <f>IF(AND('Prioritized Approach Milestones'!C238="No",'Prioritized Approach Milestones'!F238=""),IF('Prioritized Approach Milestones'!B238=5,"ERROR 2","N/A"),"CORRECT")</f>
        <v>CORRECT</v>
      </c>
      <c r="AG238" s="68" t="str">
        <f>IF(AND('Prioritized Approach Milestones'!C238="No",'Prioritized Approach Milestones'!F238=""),IF('Prioritized Approach Milestones'!B238=6,"ERROR 2","N/A"),"CORRECT")</f>
        <v>CORRECT</v>
      </c>
    </row>
    <row r="239" spans="1:33">
      <c r="A239" s="74">
        <f>COUNTIFS('Prioritized Approach Milestones'!B239,"1",'Prioritized Approach Milestones'!C239,"yes")</f>
        <v>0</v>
      </c>
      <c r="B239" s="79">
        <f>COUNTIFS('Prioritized Approach Milestones'!B239,"2",'Prioritized Approach Milestones'!C239,"yes")</f>
        <v>0</v>
      </c>
      <c r="C239" s="75">
        <f>COUNTIFS('Prioritized Approach Milestones'!B239,"3",'Prioritized Approach Milestones'!C239,"yes")</f>
        <v>0</v>
      </c>
      <c r="D239" s="76">
        <f>COUNTIFS('Prioritized Approach Milestones'!B239,"4",'Prioritized Approach Milestones'!C239,"yes")</f>
        <v>0</v>
      </c>
      <c r="E239" s="77">
        <f>COUNTIFS('Prioritized Approach Milestones'!B239,"5",'Prioritized Approach Milestones'!C239,"yes")</f>
        <v>0</v>
      </c>
      <c r="F239" s="78">
        <f>COUNTIFS('Prioritized Approach Milestones'!B239,"6",'Prioritized Approach Milestones'!C239,"yes")</f>
        <v>0</v>
      </c>
      <c r="G239" s="234">
        <f t="shared" si="11"/>
        <v>0</v>
      </c>
      <c r="H239" s="145">
        <f>COUNTIFS('Prioritized Approach Milestones'!B239,"1",'Prioritized Approach Milestones'!C239,"N/A")</f>
        <v>0</v>
      </c>
      <c r="I239" s="145">
        <f>COUNTIFS('Prioritized Approach Milestones'!B239,"2",'Prioritized Approach Milestones'!C239,"N/A")</f>
        <v>0</v>
      </c>
      <c r="J239" s="145">
        <f>COUNTIFS('Prioritized Approach Milestones'!B239,"3",'Prioritized Approach Milestones'!C239,"N/A")</f>
        <v>0</v>
      </c>
      <c r="K239" s="145">
        <f>COUNTIFS('Prioritized Approach Milestones'!B239,"4",'Prioritized Approach Milestones'!C239,"N/A")</f>
        <v>0</v>
      </c>
      <c r="L239" s="145">
        <f>COUNTIFS('Prioritized Approach Milestones'!B239,"5",'Prioritized Approach Milestones'!C239,"N/A")</f>
        <v>0</v>
      </c>
      <c r="M239" s="145">
        <f>COUNTIFS('Prioritized Approach Milestones'!B239,"6",'Prioritized Approach Milestones'!C239,"N/A")</f>
        <v>0</v>
      </c>
      <c r="N239">
        <f t="shared" si="10"/>
        <v>0</v>
      </c>
      <c r="O239" s="238"/>
      <c r="P239" s="65" t="str">
        <f>IF('Prioritized Approach Milestones'!$B239=1,'Prioritized Approach Milestones'!$F239,"")</f>
        <v/>
      </c>
      <c r="Q239" s="65" t="str">
        <f>IF('Prioritized Approach Milestones'!$B239=2,'Prioritized Approach Milestones'!$F239,"")</f>
        <v/>
      </c>
      <c r="R239" s="65" t="str">
        <f>IF('Prioritized Approach Milestones'!$B239=3,'Prioritized Approach Milestones'!$F239,"")</f>
        <v/>
      </c>
      <c r="S239" s="65" t="str">
        <f>IF('Prioritized Approach Milestones'!$B239=4,'Prioritized Approach Milestones'!$F239,"")</f>
        <v/>
      </c>
      <c r="T239" s="65" t="str">
        <f>IF('Prioritized Approach Milestones'!$B239=5,'Prioritized Approach Milestones'!$F239,"")</f>
        <v/>
      </c>
      <c r="U239" s="66">
        <f>IF('Prioritized Approach Milestones'!$B239=6,'Prioritized Approach Milestones'!$F239,"")</f>
        <v>0</v>
      </c>
      <c r="V239" s="67" t="str">
        <f>IF(AND('Prioritized Approach Milestones'!C239="Yes",'Prioritized Approach Milestones'!F239=""),"CORRECT",IF('Prioritized Approach Milestones'!C239="No","CORRECT",IF('Prioritized Approach Milestones'!B239=1,"ERROR 1","N/A")))</f>
        <v>N/A</v>
      </c>
      <c r="W239" s="67" t="str">
        <f>IF(AND('Prioritized Approach Milestones'!C239="Yes",'Prioritized Approach Milestones'!F239=""),"CORRECT",IF('Prioritized Approach Milestones'!C239="No","CORRECT",IF('Prioritized Approach Milestones'!B239=2,"ERROR 1","N/A")))</f>
        <v>N/A</v>
      </c>
      <c r="X239" s="67" t="str">
        <f>IF(AND('Prioritized Approach Milestones'!C239="Yes",'Prioritized Approach Milestones'!F239=""),"CORRECT",IF('Prioritized Approach Milestones'!C239="No","CORRECT",IF('Prioritized Approach Milestones'!B239=3,"ERROR 1","N/A")))</f>
        <v>N/A</v>
      </c>
      <c r="Y239" s="67" t="str">
        <f>IF(AND('Prioritized Approach Milestones'!C239="Yes",'Prioritized Approach Milestones'!F239=""),"CORRECT",IF('Prioritized Approach Milestones'!C239="No","CORRECT",IF('Prioritized Approach Milestones'!B239=4,"ERROR 1","N/A")))</f>
        <v>N/A</v>
      </c>
      <c r="Z239" s="67" t="str">
        <f>IF(AND('Prioritized Approach Milestones'!C239="Yes",'Prioritized Approach Milestones'!F239=""),"CORRECT",IF('Prioritized Approach Milestones'!C239="No","CORRECT",IF('Prioritized Approach Milestones'!B239=5,"ERROR 1","N/A")))</f>
        <v>N/A</v>
      </c>
      <c r="AA239" s="67" t="str">
        <f>IF(AND('Prioritized Approach Milestones'!C239="Yes",'Prioritized Approach Milestones'!F239=""),"CORRECT",IF('Prioritized Approach Milestones'!C239="No","CORRECT",IF('Prioritized Approach Milestones'!B239=6,"ERROR 1","N/A")))</f>
        <v>ERROR 1</v>
      </c>
      <c r="AB239" s="59" t="str">
        <f>IF(AND('Prioritized Approach Milestones'!C239="No",'Prioritized Approach Milestones'!F239=""),IF('Prioritized Approach Milestones'!B239=1,"ERROR 2","N/A"),"CORRECT")</f>
        <v>CORRECT</v>
      </c>
      <c r="AC239" s="59" t="str">
        <f>IF(AND('Prioritized Approach Milestones'!C239="No",'Prioritized Approach Milestones'!F239=""),IF('Prioritized Approach Milestones'!B239=2,"ERROR 2","N/A"),"CORRECT")</f>
        <v>CORRECT</v>
      </c>
      <c r="AD239" s="59" t="str">
        <f>IF(AND('Prioritized Approach Milestones'!C239="No",'Prioritized Approach Milestones'!F239=""),IF('Prioritized Approach Milestones'!B239=3,"ERROR 2","N/A"),"CORRECT")</f>
        <v>CORRECT</v>
      </c>
      <c r="AE239" s="59" t="str">
        <f>IF(AND('Prioritized Approach Milestones'!C239="No",'Prioritized Approach Milestones'!F239=""),IF('Prioritized Approach Milestones'!B239=4,"ERROR 2","N/A"),"CORRECT")</f>
        <v>CORRECT</v>
      </c>
      <c r="AF239" s="59" t="str">
        <f>IF(AND('Prioritized Approach Milestones'!C239="No",'Prioritized Approach Milestones'!F239=""),IF('Prioritized Approach Milestones'!B239=5,"ERROR 2","N/A"),"CORRECT")</f>
        <v>CORRECT</v>
      </c>
      <c r="AG239" s="68" t="str">
        <f>IF(AND('Prioritized Approach Milestones'!C239="No",'Prioritized Approach Milestones'!F239=""),IF('Prioritized Approach Milestones'!B239=6,"ERROR 2","N/A"),"CORRECT")</f>
        <v>CORRECT</v>
      </c>
    </row>
    <row r="240" spans="1:33">
      <c r="A240" s="74">
        <f>COUNTIFS('Prioritized Approach Milestones'!B240,"1",'Prioritized Approach Milestones'!C240,"yes")</f>
        <v>0</v>
      </c>
      <c r="B240" s="79">
        <f>COUNTIFS('Prioritized Approach Milestones'!B240,"2",'Prioritized Approach Milestones'!C240,"yes")</f>
        <v>0</v>
      </c>
      <c r="C240" s="75">
        <f>COUNTIFS('Prioritized Approach Milestones'!B240,"3",'Prioritized Approach Milestones'!C240,"yes")</f>
        <v>0</v>
      </c>
      <c r="D240" s="76">
        <f>COUNTIFS('Prioritized Approach Milestones'!B240,"4",'Prioritized Approach Milestones'!C240,"yes")</f>
        <v>0</v>
      </c>
      <c r="E240" s="77">
        <f>COUNTIFS('Prioritized Approach Milestones'!B240,"5",'Prioritized Approach Milestones'!C240,"yes")</f>
        <v>0</v>
      </c>
      <c r="F240" s="78">
        <f>COUNTIFS('Prioritized Approach Milestones'!B240,"6",'Prioritized Approach Milestones'!C240,"yes")</f>
        <v>0</v>
      </c>
      <c r="G240" s="234">
        <f t="shared" si="11"/>
        <v>0</v>
      </c>
      <c r="H240" s="145">
        <f>COUNTIFS('Prioritized Approach Milestones'!B240,"1",'Prioritized Approach Milestones'!C240,"N/A")</f>
        <v>0</v>
      </c>
      <c r="I240" s="145">
        <f>COUNTIFS('Prioritized Approach Milestones'!B240,"2",'Prioritized Approach Milestones'!C240,"N/A")</f>
        <v>0</v>
      </c>
      <c r="J240" s="145">
        <f>COUNTIFS('Prioritized Approach Milestones'!B240,"3",'Prioritized Approach Milestones'!C240,"N/A")</f>
        <v>0</v>
      </c>
      <c r="K240" s="145">
        <f>COUNTIFS('Prioritized Approach Milestones'!B240,"4",'Prioritized Approach Milestones'!C240,"N/A")</f>
        <v>0</v>
      </c>
      <c r="L240" s="145">
        <f>COUNTIFS('Prioritized Approach Milestones'!B240,"5",'Prioritized Approach Milestones'!C240,"N/A")</f>
        <v>0</v>
      </c>
      <c r="M240" s="145">
        <f>COUNTIFS('Prioritized Approach Milestones'!B240,"6",'Prioritized Approach Milestones'!C240,"N/A")</f>
        <v>0</v>
      </c>
      <c r="N240">
        <f t="shared" si="10"/>
        <v>0</v>
      </c>
      <c r="O240" s="238"/>
      <c r="P240" s="65" t="str">
        <f>IF('Prioritized Approach Milestones'!$B240=1,'Prioritized Approach Milestones'!$F240,"")</f>
        <v/>
      </c>
      <c r="Q240" s="65" t="str">
        <f>IF('Prioritized Approach Milestones'!$B240=2,'Prioritized Approach Milestones'!$F240,"")</f>
        <v/>
      </c>
      <c r="R240" s="65" t="str">
        <f>IF('Prioritized Approach Milestones'!$B240=3,'Prioritized Approach Milestones'!$F240,"")</f>
        <v/>
      </c>
      <c r="S240" s="65" t="str">
        <f>IF('Prioritized Approach Milestones'!$B240=4,'Prioritized Approach Milestones'!$F240,"")</f>
        <v/>
      </c>
      <c r="T240" s="65" t="str">
        <f>IF('Prioritized Approach Milestones'!$B240=5,'Prioritized Approach Milestones'!$F240,"")</f>
        <v/>
      </c>
      <c r="U240" s="66">
        <f>IF('Prioritized Approach Milestones'!$B240=6,'Prioritized Approach Milestones'!$F240,"")</f>
        <v>0</v>
      </c>
      <c r="V240" s="67" t="str">
        <f>IF(AND('Prioritized Approach Milestones'!C240="Yes",'Prioritized Approach Milestones'!F240=""),"CORRECT",IF('Prioritized Approach Milestones'!C240="No","CORRECT",IF('Prioritized Approach Milestones'!B240=1,"ERROR 1","N/A")))</f>
        <v>N/A</v>
      </c>
      <c r="W240" s="67" t="str">
        <f>IF(AND('Prioritized Approach Milestones'!C240="Yes",'Prioritized Approach Milestones'!F240=""),"CORRECT",IF('Prioritized Approach Milestones'!C240="No","CORRECT",IF('Prioritized Approach Milestones'!B240=2,"ERROR 1","N/A")))</f>
        <v>N/A</v>
      </c>
      <c r="X240" s="67" t="str">
        <f>IF(AND('Prioritized Approach Milestones'!C240="Yes",'Prioritized Approach Milestones'!F240=""),"CORRECT",IF('Prioritized Approach Milestones'!C240="No","CORRECT",IF('Prioritized Approach Milestones'!B240=3,"ERROR 1","N/A")))</f>
        <v>N/A</v>
      </c>
      <c r="Y240" s="67" t="str">
        <f>IF(AND('Prioritized Approach Milestones'!C240="Yes",'Prioritized Approach Milestones'!F240=""),"CORRECT",IF('Prioritized Approach Milestones'!C240="No","CORRECT",IF('Prioritized Approach Milestones'!B240=4,"ERROR 1","N/A")))</f>
        <v>N/A</v>
      </c>
      <c r="Z240" s="67" t="str">
        <f>IF(AND('Prioritized Approach Milestones'!C240="Yes",'Prioritized Approach Milestones'!F240=""),"CORRECT",IF('Prioritized Approach Milestones'!C240="No","CORRECT",IF('Prioritized Approach Milestones'!B240=5,"ERROR 1","N/A")))</f>
        <v>N/A</v>
      </c>
      <c r="AA240" s="67" t="str">
        <f>IF(AND('Prioritized Approach Milestones'!C240="Yes",'Prioritized Approach Milestones'!F240=""),"CORRECT",IF('Prioritized Approach Milestones'!C240="No","CORRECT",IF('Prioritized Approach Milestones'!B240=6,"ERROR 1","N/A")))</f>
        <v>ERROR 1</v>
      </c>
      <c r="AB240" s="59" t="str">
        <f>IF(AND('Prioritized Approach Milestones'!C240="No",'Prioritized Approach Milestones'!F240=""),IF('Prioritized Approach Milestones'!B240=1,"ERROR 2","N/A"),"CORRECT")</f>
        <v>CORRECT</v>
      </c>
      <c r="AC240" s="59" t="str">
        <f>IF(AND('Prioritized Approach Milestones'!C240="No",'Prioritized Approach Milestones'!F240=""),IF('Prioritized Approach Milestones'!B240=2,"ERROR 2","N/A"),"CORRECT")</f>
        <v>CORRECT</v>
      </c>
      <c r="AD240" s="59" t="str">
        <f>IF(AND('Prioritized Approach Milestones'!C240="No",'Prioritized Approach Milestones'!F240=""),IF('Prioritized Approach Milestones'!B240=3,"ERROR 2","N/A"),"CORRECT")</f>
        <v>CORRECT</v>
      </c>
      <c r="AE240" s="59" t="str">
        <f>IF(AND('Prioritized Approach Milestones'!C240="No",'Prioritized Approach Milestones'!F240=""),IF('Prioritized Approach Milestones'!B240=4,"ERROR 2","N/A"),"CORRECT")</f>
        <v>CORRECT</v>
      </c>
      <c r="AF240" s="59" t="str">
        <f>IF(AND('Prioritized Approach Milestones'!C240="No",'Prioritized Approach Milestones'!F240=""),IF('Prioritized Approach Milestones'!B240=5,"ERROR 2","N/A"),"CORRECT")</f>
        <v>CORRECT</v>
      </c>
      <c r="AG240" s="68" t="str">
        <f>IF(AND('Prioritized Approach Milestones'!C240="No",'Prioritized Approach Milestones'!F240=""),IF('Prioritized Approach Milestones'!B240=6,"ERROR 2","N/A"),"CORRECT")</f>
        <v>CORRECT</v>
      </c>
    </row>
    <row r="241" spans="1:33">
      <c r="A241" s="74">
        <f>COUNTIFS('Prioritized Approach Milestones'!B241,"1",'Prioritized Approach Milestones'!C241,"yes")</f>
        <v>0</v>
      </c>
      <c r="B241" s="79">
        <f>COUNTIFS('Prioritized Approach Milestones'!B241,"2",'Prioritized Approach Milestones'!C241,"yes")</f>
        <v>0</v>
      </c>
      <c r="C241" s="75">
        <f>COUNTIFS('Prioritized Approach Milestones'!B241,"3",'Prioritized Approach Milestones'!C241,"yes")</f>
        <v>0</v>
      </c>
      <c r="D241" s="76">
        <f>COUNTIFS('Prioritized Approach Milestones'!B241,"4",'Prioritized Approach Milestones'!C241,"yes")</f>
        <v>0</v>
      </c>
      <c r="E241" s="77">
        <f>COUNTIFS('Prioritized Approach Milestones'!B241,"5",'Prioritized Approach Milestones'!C241,"yes")</f>
        <v>0</v>
      </c>
      <c r="F241" s="78">
        <f>COUNTIFS('Prioritized Approach Milestones'!B241,"6",'Prioritized Approach Milestones'!C241,"yes")</f>
        <v>0</v>
      </c>
      <c r="G241" s="234">
        <f t="shared" si="11"/>
        <v>0</v>
      </c>
      <c r="H241" s="145">
        <f>COUNTIFS('Prioritized Approach Milestones'!B241,"1",'Prioritized Approach Milestones'!C241,"N/A")</f>
        <v>0</v>
      </c>
      <c r="I241" s="145">
        <f>COUNTIFS('Prioritized Approach Milestones'!B241,"2",'Prioritized Approach Milestones'!C241,"N/A")</f>
        <v>0</v>
      </c>
      <c r="J241" s="145">
        <f>COUNTIFS('Prioritized Approach Milestones'!B241,"3",'Prioritized Approach Milestones'!C241,"N/A")</f>
        <v>0</v>
      </c>
      <c r="K241" s="145">
        <f>COUNTIFS('Prioritized Approach Milestones'!B241,"4",'Prioritized Approach Milestones'!C241,"N/A")</f>
        <v>0</v>
      </c>
      <c r="L241" s="145">
        <f>COUNTIFS('Prioritized Approach Milestones'!B241,"5",'Prioritized Approach Milestones'!C241,"N/A")</f>
        <v>0</v>
      </c>
      <c r="M241" s="145">
        <f>COUNTIFS('Prioritized Approach Milestones'!B241,"6",'Prioritized Approach Milestones'!C241,"N/A")</f>
        <v>0</v>
      </c>
      <c r="N241">
        <f t="shared" si="10"/>
        <v>0</v>
      </c>
      <c r="O241" s="238"/>
      <c r="P241" s="65" t="str">
        <f>IF('Prioritized Approach Milestones'!$B241=1,'Prioritized Approach Milestones'!$F241,"")</f>
        <v/>
      </c>
      <c r="Q241" s="65" t="str">
        <f>IF('Prioritized Approach Milestones'!$B241=2,'Prioritized Approach Milestones'!$F241,"")</f>
        <v/>
      </c>
      <c r="R241" s="65" t="str">
        <f>IF('Prioritized Approach Milestones'!$B241=3,'Prioritized Approach Milestones'!$F241,"")</f>
        <v/>
      </c>
      <c r="S241" s="65" t="str">
        <f>IF('Prioritized Approach Milestones'!$B241=4,'Prioritized Approach Milestones'!$F241,"")</f>
        <v/>
      </c>
      <c r="T241" s="65" t="str">
        <f>IF('Prioritized Approach Milestones'!$B241=5,'Prioritized Approach Milestones'!$F241,"")</f>
        <v/>
      </c>
      <c r="U241" s="66">
        <f>IF('Prioritized Approach Milestones'!$B241=6,'Prioritized Approach Milestones'!$F241,"")</f>
        <v>0</v>
      </c>
      <c r="V241" s="67" t="str">
        <f>IF(AND('Prioritized Approach Milestones'!C241="Yes",'Prioritized Approach Milestones'!F241=""),"CORRECT",IF('Prioritized Approach Milestones'!C241="No","CORRECT",IF('Prioritized Approach Milestones'!B241=1,"ERROR 1","N/A")))</f>
        <v>N/A</v>
      </c>
      <c r="W241" s="67" t="str">
        <f>IF(AND('Prioritized Approach Milestones'!C241="Yes",'Prioritized Approach Milestones'!F241=""),"CORRECT",IF('Prioritized Approach Milestones'!C241="No","CORRECT",IF('Prioritized Approach Milestones'!B241=2,"ERROR 1","N/A")))</f>
        <v>N/A</v>
      </c>
      <c r="X241" s="67" t="str">
        <f>IF(AND('Prioritized Approach Milestones'!C241="Yes",'Prioritized Approach Milestones'!F241=""),"CORRECT",IF('Prioritized Approach Milestones'!C241="No","CORRECT",IF('Prioritized Approach Milestones'!B241=3,"ERROR 1","N/A")))</f>
        <v>N/A</v>
      </c>
      <c r="Y241" s="67" t="str">
        <f>IF(AND('Prioritized Approach Milestones'!C241="Yes",'Prioritized Approach Milestones'!F241=""),"CORRECT",IF('Prioritized Approach Milestones'!C241="No","CORRECT",IF('Prioritized Approach Milestones'!B241=4,"ERROR 1","N/A")))</f>
        <v>N/A</v>
      </c>
      <c r="Z241" s="67" t="str">
        <f>IF(AND('Prioritized Approach Milestones'!C241="Yes",'Prioritized Approach Milestones'!F241=""),"CORRECT",IF('Prioritized Approach Milestones'!C241="No","CORRECT",IF('Prioritized Approach Milestones'!B241=5,"ERROR 1","N/A")))</f>
        <v>N/A</v>
      </c>
      <c r="AA241" s="67" t="str">
        <f>IF(AND('Prioritized Approach Milestones'!C241="Yes",'Prioritized Approach Milestones'!F241=""),"CORRECT",IF('Prioritized Approach Milestones'!C241="No","CORRECT",IF('Prioritized Approach Milestones'!B241=6,"ERROR 1","N/A")))</f>
        <v>ERROR 1</v>
      </c>
      <c r="AB241" s="59" t="str">
        <f>IF(AND('Prioritized Approach Milestones'!C241="No",'Prioritized Approach Milestones'!F241=""),IF('Prioritized Approach Milestones'!B241=1,"ERROR 2","N/A"),"CORRECT")</f>
        <v>CORRECT</v>
      </c>
      <c r="AC241" s="59" t="str">
        <f>IF(AND('Prioritized Approach Milestones'!C241="No",'Prioritized Approach Milestones'!F241=""),IF('Prioritized Approach Milestones'!B241=2,"ERROR 2","N/A"),"CORRECT")</f>
        <v>CORRECT</v>
      </c>
      <c r="AD241" s="59" t="str">
        <f>IF(AND('Prioritized Approach Milestones'!C241="No",'Prioritized Approach Milestones'!F241=""),IF('Prioritized Approach Milestones'!B241=3,"ERROR 2","N/A"),"CORRECT")</f>
        <v>CORRECT</v>
      </c>
      <c r="AE241" s="59" t="str">
        <f>IF(AND('Prioritized Approach Milestones'!C241="No",'Prioritized Approach Milestones'!F241=""),IF('Prioritized Approach Milestones'!B241=4,"ERROR 2","N/A"),"CORRECT")</f>
        <v>CORRECT</v>
      </c>
      <c r="AF241" s="59" t="str">
        <f>IF(AND('Prioritized Approach Milestones'!C241="No",'Prioritized Approach Milestones'!F241=""),IF('Prioritized Approach Milestones'!B241=5,"ERROR 2","N/A"),"CORRECT")</f>
        <v>CORRECT</v>
      </c>
      <c r="AG241" s="68" t="str">
        <f>IF(AND('Prioritized Approach Milestones'!C241="No",'Prioritized Approach Milestones'!F241=""),IF('Prioritized Approach Milestones'!B241=6,"ERROR 2","N/A"),"CORRECT")</f>
        <v>CORRECT</v>
      </c>
    </row>
    <row r="242" spans="1:33">
      <c r="A242" s="74">
        <f>COUNTIFS('Prioritized Approach Milestones'!B242,"1",'Prioritized Approach Milestones'!C242,"yes")</f>
        <v>0</v>
      </c>
      <c r="B242" s="79">
        <f>COUNTIFS('Prioritized Approach Milestones'!B242,"2",'Prioritized Approach Milestones'!C242,"yes")</f>
        <v>0</v>
      </c>
      <c r="C242" s="75">
        <f>COUNTIFS('Prioritized Approach Milestones'!B242,"3",'Prioritized Approach Milestones'!C242,"yes")</f>
        <v>0</v>
      </c>
      <c r="D242" s="76">
        <f>COUNTIFS('Prioritized Approach Milestones'!B242,"4",'Prioritized Approach Milestones'!C242,"yes")</f>
        <v>0</v>
      </c>
      <c r="E242" s="77">
        <f>COUNTIFS('Prioritized Approach Milestones'!B242,"5",'Prioritized Approach Milestones'!C242,"yes")</f>
        <v>0</v>
      </c>
      <c r="F242" s="78">
        <f>COUNTIFS('Prioritized Approach Milestones'!B242,"6",'Prioritized Approach Milestones'!C242,"yes")</f>
        <v>0</v>
      </c>
      <c r="G242" s="234">
        <f t="shared" si="11"/>
        <v>0</v>
      </c>
      <c r="H242" s="145">
        <f>COUNTIFS('Prioritized Approach Milestones'!B242,"1",'Prioritized Approach Milestones'!C242,"N/A")</f>
        <v>0</v>
      </c>
      <c r="I242" s="145">
        <f>COUNTIFS('Prioritized Approach Milestones'!B242,"2",'Prioritized Approach Milestones'!C242,"N/A")</f>
        <v>0</v>
      </c>
      <c r="J242" s="145">
        <f>COUNTIFS('Prioritized Approach Milestones'!B242,"3",'Prioritized Approach Milestones'!C242,"N/A")</f>
        <v>0</v>
      </c>
      <c r="K242" s="145">
        <f>COUNTIFS('Prioritized Approach Milestones'!B242,"4",'Prioritized Approach Milestones'!C242,"N/A")</f>
        <v>0</v>
      </c>
      <c r="L242" s="145">
        <f>COUNTIFS('Prioritized Approach Milestones'!B242,"5",'Prioritized Approach Milestones'!C242,"N/A")</f>
        <v>0</v>
      </c>
      <c r="M242" s="145">
        <f>COUNTIFS('Prioritized Approach Milestones'!B242,"6",'Prioritized Approach Milestones'!C242,"N/A")</f>
        <v>0</v>
      </c>
      <c r="N242">
        <f t="shared" si="10"/>
        <v>0</v>
      </c>
      <c r="O242" s="238"/>
      <c r="P242" s="65" t="str">
        <f>IF('Prioritized Approach Milestones'!$B242=1,'Prioritized Approach Milestones'!$F242,"")</f>
        <v/>
      </c>
      <c r="Q242" s="65" t="str">
        <f>IF('Prioritized Approach Milestones'!$B242=2,'Prioritized Approach Milestones'!$F242,"")</f>
        <v/>
      </c>
      <c r="R242" s="65" t="str">
        <f>IF('Prioritized Approach Milestones'!$B242=3,'Prioritized Approach Milestones'!$F242,"")</f>
        <v/>
      </c>
      <c r="S242" s="65" t="str">
        <f>IF('Prioritized Approach Milestones'!$B242=4,'Prioritized Approach Milestones'!$F242,"")</f>
        <v/>
      </c>
      <c r="T242" s="65" t="str">
        <f>IF('Prioritized Approach Milestones'!$B242=5,'Prioritized Approach Milestones'!$F242,"")</f>
        <v/>
      </c>
      <c r="U242" s="66">
        <f>IF('Prioritized Approach Milestones'!$B242=6,'Prioritized Approach Milestones'!$F242,"")</f>
        <v>0</v>
      </c>
      <c r="V242" s="67" t="str">
        <f>IF(AND('Prioritized Approach Milestones'!C242="Yes",'Prioritized Approach Milestones'!F242=""),"CORRECT",IF('Prioritized Approach Milestones'!C242="No","CORRECT",IF('Prioritized Approach Milestones'!B242=1,"ERROR 1","N/A")))</f>
        <v>N/A</v>
      </c>
      <c r="W242" s="67" t="str">
        <f>IF(AND('Prioritized Approach Milestones'!C242="Yes",'Prioritized Approach Milestones'!F242=""),"CORRECT",IF('Prioritized Approach Milestones'!C242="No","CORRECT",IF('Prioritized Approach Milestones'!B242=2,"ERROR 1","N/A")))</f>
        <v>N/A</v>
      </c>
      <c r="X242" s="67" t="str">
        <f>IF(AND('Prioritized Approach Milestones'!C242="Yes",'Prioritized Approach Milestones'!F242=""),"CORRECT",IF('Prioritized Approach Milestones'!C242="No","CORRECT",IF('Prioritized Approach Milestones'!B242=3,"ERROR 1","N/A")))</f>
        <v>N/A</v>
      </c>
      <c r="Y242" s="67" t="str">
        <f>IF(AND('Prioritized Approach Milestones'!C242="Yes",'Prioritized Approach Milestones'!F242=""),"CORRECT",IF('Prioritized Approach Milestones'!C242="No","CORRECT",IF('Prioritized Approach Milestones'!B242=4,"ERROR 1","N/A")))</f>
        <v>N/A</v>
      </c>
      <c r="Z242" s="67" t="str">
        <f>IF(AND('Prioritized Approach Milestones'!C242="Yes",'Prioritized Approach Milestones'!F242=""),"CORRECT",IF('Prioritized Approach Milestones'!C242="No","CORRECT",IF('Prioritized Approach Milestones'!B242=5,"ERROR 1","N/A")))</f>
        <v>N/A</v>
      </c>
      <c r="AA242" s="67" t="str">
        <f>IF(AND('Prioritized Approach Milestones'!C242="Yes",'Prioritized Approach Milestones'!F242=""),"CORRECT",IF('Prioritized Approach Milestones'!C242="No","CORRECT",IF('Prioritized Approach Milestones'!B242=6,"ERROR 1","N/A")))</f>
        <v>ERROR 1</v>
      </c>
      <c r="AB242" s="59" t="str">
        <f>IF(AND('Prioritized Approach Milestones'!C242="No",'Prioritized Approach Milestones'!F242=""),IF('Prioritized Approach Milestones'!B242=1,"ERROR 2","N/A"),"CORRECT")</f>
        <v>CORRECT</v>
      </c>
      <c r="AC242" s="59" t="str">
        <f>IF(AND('Prioritized Approach Milestones'!C242="No",'Prioritized Approach Milestones'!F242=""),IF('Prioritized Approach Milestones'!B242=2,"ERROR 2","N/A"),"CORRECT")</f>
        <v>CORRECT</v>
      </c>
      <c r="AD242" s="59" t="str">
        <f>IF(AND('Prioritized Approach Milestones'!C242="No",'Prioritized Approach Milestones'!F242=""),IF('Prioritized Approach Milestones'!B242=3,"ERROR 2","N/A"),"CORRECT")</f>
        <v>CORRECT</v>
      </c>
      <c r="AE242" s="59" t="str">
        <f>IF(AND('Prioritized Approach Milestones'!C242="No",'Prioritized Approach Milestones'!F242=""),IF('Prioritized Approach Milestones'!B242=4,"ERROR 2","N/A"),"CORRECT")</f>
        <v>CORRECT</v>
      </c>
      <c r="AF242" s="59" t="str">
        <f>IF(AND('Prioritized Approach Milestones'!C242="No",'Prioritized Approach Milestones'!F242=""),IF('Prioritized Approach Milestones'!B242=5,"ERROR 2","N/A"),"CORRECT")</f>
        <v>CORRECT</v>
      </c>
      <c r="AG242" s="68" t="str">
        <f>IF(AND('Prioritized Approach Milestones'!C242="No",'Prioritized Approach Milestones'!F242=""),IF('Prioritized Approach Milestones'!B242=6,"ERROR 2","N/A"),"CORRECT")</f>
        <v>CORRECT</v>
      </c>
    </row>
    <row r="243" spans="1:33">
      <c r="A243" s="74">
        <f>COUNTIFS('Prioritized Approach Milestones'!B243,"1",'Prioritized Approach Milestones'!C243,"yes")</f>
        <v>0</v>
      </c>
      <c r="B243" s="79">
        <f>COUNTIFS('Prioritized Approach Milestones'!B243,"2",'Prioritized Approach Milestones'!C243,"yes")</f>
        <v>0</v>
      </c>
      <c r="C243" s="75">
        <f>COUNTIFS('Prioritized Approach Milestones'!B243,"3",'Prioritized Approach Milestones'!C243,"yes")</f>
        <v>0</v>
      </c>
      <c r="D243" s="76">
        <f>COUNTIFS('Prioritized Approach Milestones'!B243,"4",'Prioritized Approach Milestones'!C243,"yes")</f>
        <v>0</v>
      </c>
      <c r="E243" s="77">
        <f>COUNTIFS('Prioritized Approach Milestones'!B243,"5",'Prioritized Approach Milestones'!C243,"yes")</f>
        <v>0</v>
      </c>
      <c r="F243" s="78">
        <f>COUNTIFS('Prioritized Approach Milestones'!B243,"6",'Prioritized Approach Milestones'!C243,"yes")</f>
        <v>0</v>
      </c>
      <c r="G243" s="234">
        <f t="shared" si="11"/>
        <v>0</v>
      </c>
      <c r="H243" s="145">
        <f>COUNTIFS('Prioritized Approach Milestones'!B243,"1",'Prioritized Approach Milestones'!C243,"N/A")</f>
        <v>0</v>
      </c>
      <c r="I243" s="145">
        <f>COUNTIFS('Prioritized Approach Milestones'!B243,"2",'Prioritized Approach Milestones'!C243,"N/A")</f>
        <v>0</v>
      </c>
      <c r="J243" s="145">
        <f>COUNTIFS('Prioritized Approach Milestones'!B243,"3",'Prioritized Approach Milestones'!C243,"N/A")</f>
        <v>0</v>
      </c>
      <c r="K243" s="145">
        <f>COUNTIFS('Prioritized Approach Milestones'!B243,"4",'Prioritized Approach Milestones'!C243,"N/A")</f>
        <v>0</v>
      </c>
      <c r="L243" s="145">
        <f>COUNTIFS('Prioritized Approach Milestones'!B243,"5",'Prioritized Approach Milestones'!C243,"N/A")</f>
        <v>0</v>
      </c>
      <c r="M243" s="145">
        <f>COUNTIFS('Prioritized Approach Milestones'!B243,"6",'Prioritized Approach Milestones'!C243,"N/A")</f>
        <v>0</v>
      </c>
      <c r="N243">
        <f t="shared" si="10"/>
        <v>0</v>
      </c>
      <c r="O243" s="238"/>
      <c r="P243" s="65" t="str">
        <f>IF('Prioritized Approach Milestones'!$B243=1,'Prioritized Approach Milestones'!$F243,"")</f>
        <v/>
      </c>
      <c r="Q243" s="65" t="str">
        <f>IF('Prioritized Approach Milestones'!$B243=2,'Prioritized Approach Milestones'!$F243,"")</f>
        <v/>
      </c>
      <c r="R243" s="65" t="str">
        <f>IF('Prioritized Approach Milestones'!$B243=3,'Prioritized Approach Milestones'!$F243,"")</f>
        <v/>
      </c>
      <c r="S243" s="65" t="str">
        <f>IF('Prioritized Approach Milestones'!$B243=4,'Prioritized Approach Milestones'!$F243,"")</f>
        <v/>
      </c>
      <c r="T243" s="65" t="str">
        <f>IF('Prioritized Approach Milestones'!$B243=5,'Prioritized Approach Milestones'!$F243,"")</f>
        <v/>
      </c>
      <c r="U243" s="66">
        <f>IF('Prioritized Approach Milestones'!$B243=6,'Prioritized Approach Milestones'!$F243,"")</f>
        <v>0</v>
      </c>
      <c r="V243" s="67" t="str">
        <f>IF(AND('Prioritized Approach Milestones'!C243="Yes",'Prioritized Approach Milestones'!F243=""),"CORRECT",IF('Prioritized Approach Milestones'!C243="No","CORRECT",IF('Prioritized Approach Milestones'!B243=1,"ERROR 1","N/A")))</f>
        <v>N/A</v>
      </c>
      <c r="W243" s="67" t="str">
        <f>IF(AND('Prioritized Approach Milestones'!C243="Yes",'Prioritized Approach Milestones'!F243=""),"CORRECT",IF('Prioritized Approach Milestones'!C243="No","CORRECT",IF('Prioritized Approach Milestones'!B243=2,"ERROR 1","N/A")))</f>
        <v>N/A</v>
      </c>
      <c r="X243" s="67" t="str">
        <f>IF(AND('Prioritized Approach Milestones'!C243="Yes",'Prioritized Approach Milestones'!F243=""),"CORRECT",IF('Prioritized Approach Milestones'!C243="No","CORRECT",IF('Prioritized Approach Milestones'!B243=3,"ERROR 1","N/A")))</f>
        <v>N/A</v>
      </c>
      <c r="Y243" s="67" t="str">
        <f>IF(AND('Prioritized Approach Milestones'!C243="Yes",'Prioritized Approach Milestones'!F243=""),"CORRECT",IF('Prioritized Approach Milestones'!C243="No","CORRECT",IF('Prioritized Approach Milestones'!B243=4,"ERROR 1","N/A")))</f>
        <v>N/A</v>
      </c>
      <c r="Z243" s="67" t="str">
        <f>IF(AND('Prioritized Approach Milestones'!C243="Yes",'Prioritized Approach Milestones'!F243=""),"CORRECT",IF('Prioritized Approach Milestones'!C243="No","CORRECT",IF('Prioritized Approach Milestones'!B243=5,"ERROR 1","N/A")))</f>
        <v>N/A</v>
      </c>
      <c r="AA243" s="67" t="str">
        <f>IF(AND('Prioritized Approach Milestones'!C243="Yes",'Prioritized Approach Milestones'!F243=""),"CORRECT",IF('Prioritized Approach Milestones'!C243="No","CORRECT",IF('Prioritized Approach Milestones'!B243=6,"ERROR 1","N/A")))</f>
        <v>ERROR 1</v>
      </c>
      <c r="AB243" s="59" t="str">
        <f>IF(AND('Prioritized Approach Milestones'!C243="No",'Prioritized Approach Milestones'!F243=""),IF('Prioritized Approach Milestones'!B243=1,"ERROR 2","N/A"),"CORRECT")</f>
        <v>CORRECT</v>
      </c>
      <c r="AC243" s="59" t="str">
        <f>IF(AND('Prioritized Approach Milestones'!C243="No",'Prioritized Approach Milestones'!F243=""),IF('Prioritized Approach Milestones'!B243=2,"ERROR 2","N/A"),"CORRECT")</f>
        <v>CORRECT</v>
      </c>
      <c r="AD243" s="59" t="str">
        <f>IF(AND('Prioritized Approach Milestones'!C243="No",'Prioritized Approach Milestones'!F243=""),IF('Prioritized Approach Milestones'!B243=3,"ERROR 2","N/A"),"CORRECT")</f>
        <v>CORRECT</v>
      </c>
      <c r="AE243" s="59" t="str">
        <f>IF(AND('Prioritized Approach Milestones'!C243="No",'Prioritized Approach Milestones'!F243=""),IF('Prioritized Approach Milestones'!B243=4,"ERROR 2","N/A"),"CORRECT")</f>
        <v>CORRECT</v>
      </c>
      <c r="AF243" s="59" t="str">
        <f>IF(AND('Prioritized Approach Milestones'!C243="No",'Prioritized Approach Milestones'!F243=""),IF('Prioritized Approach Milestones'!B243=5,"ERROR 2","N/A"),"CORRECT")</f>
        <v>CORRECT</v>
      </c>
      <c r="AG243" s="68" t="str">
        <f>IF(AND('Prioritized Approach Milestones'!C243="No",'Prioritized Approach Milestones'!F243=""),IF('Prioritized Approach Milestones'!B243=6,"ERROR 2","N/A"),"CORRECT")</f>
        <v>CORRECT</v>
      </c>
    </row>
    <row r="244" spans="1:33">
      <c r="A244" s="74">
        <f>COUNTIFS('Prioritized Approach Milestones'!B244,"1",'Prioritized Approach Milestones'!C244,"yes")</f>
        <v>0</v>
      </c>
      <c r="B244" s="79">
        <f>COUNTIFS('Prioritized Approach Milestones'!B244,"2",'Prioritized Approach Milestones'!C244,"yes")</f>
        <v>0</v>
      </c>
      <c r="C244" s="75">
        <f>COUNTIFS('Prioritized Approach Milestones'!B244,"3",'Prioritized Approach Milestones'!C244,"yes")</f>
        <v>0</v>
      </c>
      <c r="D244" s="76">
        <f>COUNTIFS('Prioritized Approach Milestones'!B244,"4",'Prioritized Approach Milestones'!C244,"yes")</f>
        <v>0</v>
      </c>
      <c r="E244" s="77">
        <f>COUNTIFS('Prioritized Approach Milestones'!B244,"5",'Prioritized Approach Milestones'!C244,"yes")</f>
        <v>0</v>
      </c>
      <c r="F244" s="78">
        <f>COUNTIFS('Prioritized Approach Milestones'!B244,"6",'Prioritized Approach Milestones'!C244,"yes")</f>
        <v>0</v>
      </c>
      <c r="G244" s="234">
        <f t="shared" si="11"/>
        <v>0</v>
      </c>
      <c r="H244" s="145">
        <f>COUNTIFS('Prioritized Approach Milestones'!B244,"1",'Prioritized Approach Milestones'!C244,"N/A")</f>
        <v>0</v>
      </c>
      <c r="I244" s="145">
        <f>COUNTIFS('Prioritized Approach Milestones'!B244,"2",'Prioritized Approach Milestones'!C244,"N/A")</f>
        <v>0</v>
      </c>
      <c r="J244" s="145">
        <f>COUNTIFS('Prioritized Approach Milestones'!B244,"3",'Prioritized Approach Milestones'!C244,"N/A")</f>
        <v>0</v>
      </c>
      <c r="K244" s="145">
        <f>COUNTIFS('Prioritized Approach Milestones'!B244,"4",'Prioritized Approach Milestones'!C244,"N/A")</f>
        <v>0</v>
      </c>
      <c r="L244" s="145">
        <f>COUNTIFS('Prioritized Approach Milestones'!B244,"5",'Prioritized Approach Milestones'!C244,"N/A")</f>
        <v>0</v>
      </c>
      <c r="M244" s="145">
        <f>COUNTIFS('Prioritized Approach Milestones'!B244,"6",'Prioritized Approach Milestones'!C244,"N/A")</f>
        <v>0</v>
      </c>
      <c r="N244">
        <f t="shared" si="10"/>
        <v>0</v>
      </c>
      <c r="O244" s="238"/>
      <c r="P244" s="65" t="str">
        <f>IF('Prioritized Approach Milestones'!$B244=1,'Prioritized Approach Milestones'!$F244,"")</f>
        <v/>
      </c>
      <c r="Q244" s="65" t="str">
        <f>IF('Prioritized Approach Milestones'!$B244=2,'Prioritized Approach Milestones'!$F244,"")</f>
        <v/>
      </c>
      <c r="R244" s="65" t="str">
        <f>IF('Prioritized Approach Milestones'!$B244=3,'Prioritized Approach Milestones'!$F244,"")</f>
        <v/>
      </c>
      <c r="S244" s="65" t="str">
        <f>IF('Prioritized Approach Milestones'!$B244=4,'Prioritized Approach Milestones'!$F244,"")</f>
        <v/>
      </c>
      <c r="T244" s="65" t="str">
        <f>IF('Prioritized Approach Milestones'!$B244=5,'Prioritized Approach Milestones'!$F244,"")</f>
        <v/>
      </c>
      <c r="U244" s="66">
        <f>IF('Prioritized Approach Milestones'!$B244=6,'Prioritized Approach Milestones'!$F244,"")</f>
        <v>0</v>
      </c>
      <c r="V244" s="67" t="str">
        <f>IF(AND('Prioritized Approach Milestones'!C244="Yes",'Prioritized Approach Milestones'!F244=""),"CORRECT",IF('Prioritized Approach Milestones'!C244="No","CORRECT",IF('Prioritized Approach Milestones'!B244=1,"ERROR 1","N/A")))</f>
        <v>N/A</v>
      </c>
      <c r="W244" s="67" t="str">
        <f>IF(AND('Prioritized Approach Milestones'!C244="Yes",'Prioritized Approach Milestones'!F244=""),"CORRECT",IF('Prioritized Approach Milestones'!C244="No","CORRECT",IF('Prioritized Approach Milestones'!B244=2,"ERROR 1","N/A")))</f>
        <v>N/A</v>
      </c>
      <c r="X244" s="67" t="str">
        <f>IF(AND('Prioritized Approach Milestones'!C244="Yes",'Prioritized Approach Milestones'!F244=""),"CORRECT",IF('Prioritized Approach Milestones'!C244="No","CORRECT",IF('Prioritized Approach Milestones'!B244=3,"ERROR 1","N/A")))</f>
        <v>N/A</v>
      </c>
      <c r="Y244" s="67" t="str">
        <f>IF(AND('Prioritized Approach Milestones'!C244="Yes",'Prioritized Approach Milestones'!F244=""),"CORRECT",IF('Prioritized Approach Milestones'!C244="No","CORRECT",IF('Prioritized Approach Milestones'!B244=4,"ERROR 1","N/A")))</f>
        <v>N/A</v>
      </c>
      <c r="Z244" s="67" t="str">
        <f>IF(AND('Prioritized Approach Milestones'!C244="Yes",'Prioritized Approach Milestones'!F244=""),"CORRECT",IF('Prioritized Approach Milestones'!C244="No","CORRECT",IF('Prioritized Approach Milestones'!B244=5,"ERROR 1","N/A")))</f>
        <v>N/A</v>
      </c>
      <c r="AA244" s="67" t="str">
        <f>IF(AND('Prioritized Approach Milestones'!C244="Yes",'Prioritized Approach Milestones'!F244=""),"CORRECT",IF('Prioritized Approach Milestones'!C244="No","CORRECT",IF('Prioritized Approach Milestones'!B244=6,"ERROR 1","N/A")))</f>
        <v>ERROR 1</v>
      </c>
      <c r="AB244" s="59" t="str">
        <f>IF(AND('Prioritized Approach Milestones'!C244="No",'Prioritized Approach Milestones'!F244=""),IF('Prioritized Approach Milestones'!B244=1,"ERROR 2","N/A"),"CORRECT")</f>
        <v>CORRECT</v>
      </c>
      <c r="AC244" s="59" t="str">
        <f>IF(AND('Prioritized Approach Milestones'!C244="No",'Prioritized Approach Milestones'!F244=""),IF('Prioritized Approach Milestones'!B244=2,"ERROR 2","N/A"),"CORRECT")</f>
        <v>CORRECT</v>
      </c>
      <c r="AD244" s="59" t="str">
        <f>IF(AND('Prioritized Approach Milestones'!C244="No",'Prioritized Approach Milestones'!F244=""),IF('Prioritized Approach Milestones'!B244=3,"ERROR 2","N/A"),"CORRECT")</f>
        <v>CORRECT</v>
      </c>
      <c r="AE244" s="59" t="str">
        <f>IF(AND('Prioritized Approach Milestones'!C244="No",'Prioritized Approach Milestones'!F244=""),IF('Prioritized Approach Milestones'!B244=4,"ERROR 2","N/A"),"CORRECT")</f>
        <v>CORRECT</v>
      </c>
      <c r="AF244" s="59" t="str">
        <f>IF(AND('Prioritized Approach Milestones'!C244="No",'Prioritized Approach Milestones'!F244=""),IF('Prioritized Approach Milestones'!B244=5,"ERROR 2","N/A"),"CORRECT")</f>
        <v>CORRECT</v>
      </c>
      <c r="AG244" s="68" t="str">
        <f>IF(AND('Prioritized Approach Milestones'!C244="No",'Prioritized Approach Milestones'!F244=""),IF('Prioritized Approach Milestones'!B244=6,"ERROR 2","N/A"),"CORRECT")</f>
        <v>CORRECT</v>
      </c>
    </row>
    <row r="245" spans="1:33">
      <c r="A245" s="74">
        <f>COUNTIFS('Prioritized Approach Milestones'!B245,"1",'Prioritized Approach Milestones'!C245,"yes")</f>
        <v>0</v>
      </c>
      <c r="B245" s="79">
        <f>COUNTIFS('Prioritized Approach Milestones'!B245,"2",'Prioritized Approach Milestones'!C245,"yes")</f>
        <v>0</v>
      </c>
      <c r="C245" s="75">
        <f>COUNTIFS('Prioritized Approach Milestones'!B245,"3",'Prioritized Approach Milestones'!C245,"yes")</f>
        <v>0</v>
      </c>
      <c r="D245" s="76">
        <f>COUNTIFS('Prioritized Approach Milestones'!B245,"4",'Prioritized Approach Milestones'!C245,"yes")</f>
        <v>0</v>
      </c>
      <c r="E245" s="77">
        <f>COUNTIFS('Prioritized Approach Milestones'!B245,"5",'Prioritized Approach Milestones'!C245,"yes")</f>
        <v>0</v>
      </c>
      <c r="F245" s="78">
        <f>COUNTIFS('Prioritized Approach Milestones'!B245,"6",'Prioritized Approach Milestones'!C245,"yes")</f>
        <v>0</v>
      </c>
      <c r="G245" s="234">
        <f t="shared" si="11"/>
        <v>0</v>
      </c>
      <c r="H245" s="145">
        <f>COUNTIFS('Prioritized Approach Milestones'!B245,"1",'Prioritized Approach Milestones'!C245,"N/A")</f>
        <v>0</v>
      </c>
      <c r="I245" s="145">
        <f>COUNTIFS('Prioritized Approach Milestones'!B245,"2",'Prioritized Approach Milestones'!C245,"N/A")</f>
        <v>0</v>
      </c>
      <c r="J245" s="145">
        <f>COUNTIFS('Prioritized Approach Milestones'!B245,"3",'Prioritized Approach Milestones'!C245,"N/A")</f>
        <v>0</v>
      </c>
      <c r="K245" s="145">
        <f>COUNTIFS('Prioritized Approach Milestones'!B245,"4",'Prioritized Approach Milestones'!C245,"N/A")</f>
        <v>0</v>
      </c>
      <c r="L245" s="145">
        <f>COUNTIFS('Prioritized Approach Milestones'!B245,"5",'Prioritized Approach Milestones'!C245,"N/A")</f>
        <v>0</v>
      </c>
      <c r="M245" s="145">
        <f>COUNTIFS('Prioritized Approach Milestones'!B245,"6",'Prioritized Approach Milestones'!C245,"N/A")</f>
        <v>0</v>
      </c>
      <c r="N245">
        <f t="shared" si="10"/>
        <v>0</v>
      </c>
      <c r="O245" s="238"/>
      <c r="P245" s="65" t="str">
        <f>IF('Prioritized Approach Milestones'!$B245=1,'Prioritized Approach Milestones'!$F245,"")</f>
        <v/>
      </c>
      <c r="Q245" s="65">
        <f>IF('Prioritized Approach Milestones'!$B245=2,'Prioritized Approach Milestones'!$F245,"")</f>
        <v>0</v>
      </c>
      <c r="R245" s="65" t="str">
        <f>IF('Prioritized Approach Milestones'!$B245=3,'Prioritized Approach Milestones'!$F245,"")</f>
        <v/>
      </c>
      <c r="S245" s="65" t="str">
        <f>IF('Prioritized Approach Milestones'!$B245=4,'Prioritized Approach Milestones'!$F245,"")</f>
        <v/>
      </c>
      <c r="T245" s="65" t="str">
        <f>IF('Prioritized Approach Milestones'!$B245=5,'Prioritized Approach Milestones'!$F245,"")</f>
        <v/>
      </c>
      <c r="U245" s="66" t="str">
        <f>IF('Prioritized Approach Milestones'!$B245=6,'Prioritized Approach Milestones'!$F245,"")</f>
        <v/>
      </c>
      <c r="V245" s="67" t="str">
        <f>IF(AND('Prioritized Approach Milestones'!C245="Yes",'Prioritized Approach Milestones'!F245=""),"CORRECT",IF('Prioritized Approach Milestones'!C245="No","CORRECT",IF('Prioritized Approach Milestones'!B245=1,"ERROR 1","N/A")))</f>
        <v>N/A</v>
      </c>
      <c r="W245" s="67" t="str">
        <f>IF(AND('Prioritized Approach Milestones'!C245="Yes",'Prioritized Approach Milestones'!F245=""),"CORRECT",IF('Prioritized Approach Milestones'!C245="No","CORRECT",IF('Prioritized Approach Milestones'!B245=2,"ERROR 1","N/A")))</f>
        <v>ERROR 1</v>
      </c>
      <c r="X245" s="67" t="str">
        <f>IF(AND('Prioritized Approach Milestones'!C245="Yes",'Prioritized Approach Milestones'!F245=""),"CORRECT",IF('Prioritized Approach Milestones'!C245="No","CORRECT",IF('Prioritized Approach Milestones'!B245=3,"ERROR 1","N/A")))</f>
        <v>N/A</v>
      </c>
      <c r="Y245" s="67" t="str">
        <f>IF(AND('Prioritized Approach Milestones'!C245="Yes",'Prioritized Approach Milestones'!F245=""),"CORRECT",IF('Prioritized Approach Milestones'!C245="No","CORRECT",IF('Prioritized Approach Milestones'!B245=4,"ERROR 1","N/A")))</f>
        <v>N/A</v>
      </c>
      <c r="Z245" s="67" t="str">
        <f>IF(AND('Prioritized Approach Milestones'!C245="Yes",'Prioritized Approach Milestones'!F245=""),"CORRECT",IF('Prioritized Approach Milestones'!C245="No","CORRECT",IF('Prioritized Approach Milestones'!B245=5,"ERROR 1","N/A")))</f>
        <v>N/A</v>
      </c>
      <c r="AA245" s="67" t="str">
        <f>IF(AND('Prioritized Approach Milestones'!C245="Yes",'Prioritized Approach Milestones'!F245=""),"CORRECT",IF('Prioritized Approach Milestones'!C245="No","CORRECT",IF('Prioritized Approach Milestones'!B245=6,"ERROR 1","N/A")))</f>
        <v>N/A</v>
      </c>
      <c r="AB245" s="59" t="str">
        <f>IF(AND('Prioritized Approach Milestones'!C245="No",'Prioritized Approach Milestones'!F245=""),IF('Prioritized Approach Milestones'!B245=1,"ERROR 2","N/A"),"CORRECT")</f>
        <v>CORRECT</v>
      </c>
      <c r="AC245" s="59" t="str">
        <f>IF(AND('Prioritized Approach Milestones'!C245="No",'Prioritized Approach Milestones'!F245=""),IF('Prioritized Approach Milestones'!B245=2,"ERROR 2","N/A"),"CORRECT")</f>
        <v>CORRECT</v>
      </c>
      <c r="AD245" s="59" t="str">
        <f>IF(AND('Prioritized Approach Milestones'!C245="No",'Prioritized Approach Milestones'!F245=""),IF('Prioritized Approach Milestones'!B245=3,"ERROR 2","N/A"),"CORRECT")</f>
        <v>CORRECT</v>
      </c>
      <c r="AE245" s="59" t="str">
        <f>IF(AND('Prioritized Approach Milestones'!C245="No",'Prioritized Approach Milestones'!F245=""),IF('Prioritized Approach Milestones'!B245=4,"ERROR 2","N/A"),"CORRECT")</f>
        <v>CORRECT</v>
      </c>
      <c r="AF245" s="59" t="str">
        <f>IF(AND('Prioritized Approach Milestones'!C245="No",'Prioritized Approach Milestones'!F245=""),IF('Prioritized Approach Milestones'!B245=5,"ERROR 2","N/A"),"CORRECT")</f>
        <v>CORRECT</v>
      </c>
      <c r="AG245" s="68" t="str">
        <f>IF(AND('Prioritized Approach Milestones'!C245="No",'Prioritized Approach Milestones'!F245=""),IF('Prioritized Approach Milestones'!B245=6,"ERROR 2","N/A"),"CORRECT")</f>
        <v>CORRECT</v>
      </c>
    </row>
    <row r="246" spans="1:33">
      <c r="A246" s="74">
        <f>COUNTIFS('Prioritized Approach Milestones'!B246,"1",'Prioritized Approach Milestones'!C246,"yes")</f>
        <v>0</v>
      </c>
      <c r="B246" s="79">
        <f>COUNTIFS('Prioritized Approach Milestones'!B246,"2",'Prioritized Approach Milestones'!C246,"yes")</f>
        <v>0</v>
      </c>
      <c r="C246" s="75">
        <f>COUNTIFS('Prioritized Approach Milestones'!B246,"3",'Prioritized Approach Milestones'!C246,"yes")</f>
        <v>0</v>
      </c>
      <c r="D246" s="76">
        <f>COUNTIFS('Prioritized Approach Milestones'!B246,"4",'Prioritized Approach Milestones'!C246,"yes")</f>
        <v>0</v>
      </c>
      <c r="E246" s="77">
        <f>COUNTIFS('Prioritized Approach Milestones'!B246,"5",'Prioritized Approach Milestones'!C246,"yes")</f>
        <v>0</v>
      </c>
      <c r="F246" s="78">
        <f>COUNTIFS('Prioritized Approach Milestones'!B246,"6",'Prioritized Approach Milestones'!C246,"yes")</f>
        <v>0</v>
      </c>
      <c r="G246" s="234">
        <f t="shared" si="11"/>
        <v>0</v>
      </c>
      <c r="H246" s="145">
        <f>COUNTIFS('Prioritized Approach Milestones'!B246,"1",'Prioritized Approach Milestones'!C246,"N/A")</f>
        <v>0</v>
      </c>
      <c r="I246" s="145">
        <f>COUNTIFS('Prioritized Approach Milestones'!B246,"2",'Prioritized Approach Milestones'!C246,"N/A")</f>
        <v>0</v>
      </c>
      <c r="J246" s="145">
        <f>COUNTIFS('Prioritized Approach Milestones'!B246,"3",'Prioritized Approach Milestones'!C246,"N/A")</f>
        <v>0</v>
      </c>
      <c r="K246" s="145">
        <f>COUNTIFS('Prioritized Approach Milestones'!B246,"4",'Prioritized Approach Milestones'!C246,"N/A")</f>
        <v>0</v>
      </c>
      <c r="L246" s="145">
        <f>COUNTIFS('Prioritized Approach Milestones'!B246,"5",'Prioritized Approach Milestones'!C246,"N/A")</f>
        <v>0</v>
      </c>
      <c r="M246" s="145">
        <f>COUNTIFS('Prioritized Approach Milestones'!B246,"6",'Prioritized Approach Milestones'!C246,"N/A")</f>
        <v>0</v>
      </c>
      <c r="N246">
        <f t="shared" si="10"/>
        <v>0</v>
      </c>
      <c r="O246" s="238"/>
      <c r="P246" s="65" t="str">
        <f>IF('Prioritized Approach Milestones'!$B246=1,'Prioritized Approach Milestones'!$F246,"")</f>
        <v/>
      </c>
      <c r="Q246" s="65" t="str">
        <f>IF('Prioritized Approach Milestones'!$B246=2,'Prioritized Approach Milestones'!$F246,"")</f>
        <v/>
      </c>
      <c r="R246" s="65" t="str">
        <f>IF('Prioritized Approach Milestones'!$B246=3,'Prioritized Approach Milestones'!$F246,"")</f>
        <v/>
      </c>
      <c r="S246" s="65" t="str">
        <f>IF('Prioritized Approach Milestones'!$B246=4,'Prioritized Approach Milestones'!$F246,"")</f>
        <v/>
      </c>
      <c r="T246" s="65" t="str">
        <f>IF('Prioritized Approach Milestones'!$B246=5,'Prioritized Approach Milestones'!$F246,"")</f>
        <v/>
      </c>
      <c r="U246" s="66">
        <f>IF('Prioritized Approach Milestones'!$B246=6,'Prioritized Approach Milestones'!$F246,"")</f>
        <v>0</v>
      </c>
      <c r="V246" s="67" t="str">
        <f>IF(AND('Prioritized Approach Milestones'!C246="Yes",'Prioritized Approach Milestones'!F246=""),"CORRECT",IF('Prioritized Approach Milestones'!C246="No","CORRECT",IF('Prioritized Approach Milestones'!B246=1,"ERROR 1","N/A")))</f>
        <v>N/A</v>
      </c>
      <c r="W246" s="67" t="str">
        <f>IF(AND('Prioritized Approach Milestones'!C246="Yes",'Prioritized Approach Milestones'!F246=""),"CORRECT",IF('Prioritized Approach Milestones'!C246="No","CORRECT",IF('Prioritized Approach Milestones'!B246=2,"ERROR 1","N/A")))</f>
        <v>N/A</v>
      </c>
      <c r="X246" s="67" t="str">
        <f>IF(AND('Prioritized Approach Milestones'!C246="Yes",'Prioritized Approach Milestones'!F246=""),"CORRECT",IF('Prioritized Approach Milestones'!C246="No","CORRECT",IF('Prioritized Approach Milestones'!B246=3,"ERROR 1","N/A")))</f>
        <v>N/A</v>
      </c>
      <c r="Y246" s="67" t="str">
        <f>IF(AND('Prioritized Approach Milestones'!C246="Yes",'Prioritized Approach Milestones'!F246=""),"CORRECT",IF('Prioritized Approach Milestones'!C246="No","CORRECT",IF('Prioritized Approach Milestones'!B246=4,"ERROR 1","N/A")))</f>
        <v>N/A</v>
      </c>
      <c r="Z246" s="67" t="str">
        <f>IF(AND('Prioritized Approach Milestones'!C246="Yes",'Prioritized Approach Milestones'!F246=""),"CORRECT",IF('Prioritized Approach Milestones'!C246="No","CORRECT",IF('Prioritized Approach Milestones'!B246=5,"ERROR 1","N/A")))</f>
        <v>N/A</v>
      </c>
      <c r="AA246" s="67" t="str">
        <f>IF(AND('Prioritized Approach Milestones'!C246="Yes",'Prioritized Approach Milestones'!F246=""),"CORRECT",IF('Prioritized Approach Milestones'!C246="No","CORRECT",IF('Prioritized Approach Milestones'!B246=6,"ERROR 1","N/A")))</f>
        <v>ERROR 1</v>
      </c>
      <c r="AB246" s="59" t="str">
        <f>IF(AND('Prioritized Approach Milestones'!C246="No",'Prioritized Approach Milestones'!F246=""),IF('Prioritized Approach Milestones'!B246=1,"ERROR 2","N/A"),"CORRECT")</f>
        <v>CORRECT</v>
      </c>
      <c r="AC246" s="59" t="str">
        <f>IF(AND('Prioritized Approach Milestones'!C246="No",'Prioritized Approach Milestones'!F246=""),IF('Prioritized Approach Milestones'!B246=2,"ERROR 2","N/A"),"CORRECT")</f>
        <v>CORRECT</v>
      </c>
      <c r="AD246" s="59" t="str">
        <f>IF(AND('Prioritized Approach Milestones'!C246="No",'Prioritized Approach Milestones'!F246=""),IF('Prioritized Approach Milestones'!B246=3,"ERROR 2","N/A"),"CORRECT")</f>
        <v>CORRECT</v>
      </c>
      <c r="AE246" s="59" t="str">
        <f>IF(AND('Prioritized Approach Milestones'!C246="No",'Prioritized Approach Milestones'!F246=""),IF('Prioritized Approach Milestones'!B246=4,"ERROR 2","N/A"),"CORRECT")</f>
        <v>CORRECT</v>
      </c>
      <c r="AF246" s="59" t="str">
        <f>IF(AND('Prioritized Approach Milestones'!C246="No",'Prioritized Approach Milestones'!F246=""),IF('Prioritized Approach Milestones'!B246=5,"ERROR 2","N/A"),"CORRECT")</f>
        <v>CORRECT</v>
      </c>
      <c r="AG246" s="68" t="str">
        <f>IF(AND('Prioritized Approach Milestones'!C246="No",'Prioritized Approach Milestones'!F246=""),IF('Prioritized Approach Milestones'!B246=6,"ERROR 2","N/A"),"CORRECT")</f>
        <v>CORRECT</v>
      </c>
    </row>
    <row r="247" spans="1:33">
      <c r="A247" s="74">
        <f>COUNTIFS('Prioritized Approach Milestones'!B247,"1",'Prioritized Approach Milestones'!C247,"yes")</f>
        <v>0</v>
      </c>
      <c r="B247" s="79">
        <f>COUNTIFS('Prioritized Approach Milestones'!B247,"2",'Prioritized Approach Milestones'!C247,"yes")</f>
        <v>0</v>
      </c>
      <c r="C247" s="75">
        <f>COUNTIFS('Prioritized Approach Milestones'!B247,"3",'Prioritized Approach Milestones'!C247,"yes")</f>
        <v>0</v>
      </c>
      <c r="D247" s="76">
        <f>COUNTIFS('Prioritized Approach Milestones'!B247,"4",'Prioritized Approach Milestones'!C247,"yes")</f>
        <v>0</v>
      </c>
      <c r="E247" s="77">
        <f>COUNTIFS('Prioritized Approach Milestones'!B247,"5",'Prioritized Approach Milestones'!C247,"yes")</f>
        <v>0</v>
      </c>
      <c r="F247" s="78">
        <f>COUNTIFS('Prioritized Approach Milestones'!B247,"6",'Prioritized Approach Milestones'!C247,"yes")</f>
        <v>0</v>
      </c>
      <c r="G247" s="234">
        <f t="shared" si="11"/>
        <v>0</v>
      </c>
      <c r="H247" s="145">
        <f>COUNTIFS('Prioritized Approach Milestones'!B247,"1",'Prioritized Approach Milestones'!C247,"N/A")</f>
        <v>0</v>
      </c>
      <c r="I247" s="145">
        <f>COUNTIFS('Prioritized Approach Milestones'!B247,"2",'Prioritized Approach Milestones'!C247,"N/A")</f>
        <v>0</v>
      </c>
      <c r="J247" s="145">
        <f>COUNTIFS('Prioritized Approach Milestones'!B247,"3",'Prioritized Approach Milestones'!C247,"N/A")</f>
        <v>0</v>
      </c>
      <c r="K247" s="145">
        <f>COUNTIFS('Prioritized Approach Milestones'!B247,"4",'Prioritized Approach Milestones'!C247,"N/A")</f>
        <v>0</v>
      </c>
      <c r="L247" s="145">
        <f>COUNTIFS('Prioritized Approach Milestones'!B247,"5",'Prioritized Approach Milestones'!C247,"N/A")</f>
        <v>0</v>
      </c>
      <c r="M247" s="145">
        <f>COUNTIFS('Prioritized Approach Milestones'!B247,"6",'Prioritized Approach Milestones'!C247,"N/A")</f>
        <v>0</v>
      </c>
      <c r="N247">
        <f t="shared" si="10"/>
        <v>0</v>
      </c>
      <c r="O247" s="238"/>
      <c r="P247" s="65" t="str">
        <f>IF('Prioritized Approach Milestones'!$B247=1,'Prioritized Approach Milestones'!$F247,"")</f>
        <v/>
      </c>
      <c r="Q247" s="65" t="str">
        <f>IF('Prioritized Approach Milestones'!$B247=2,'Prioritized Approach Milestones'!$F247,"")</f>
        <v/>
      </c>
      <c r="R247" s="65" t="str">
        <f>IF('Prioritized Approach Milestones'!$B247=3,'Prioritized Approach Milestones'!$F247,"")</f>
        <v/>
      </c>
      <c r="S247" s="65" t="str">
        <f>IF('Prioritized Approach Milestones'!$B247=4,'Prioritized Approach Milestones'!$F247,"")</f>
        <v/>
      </c>
      <c r="T247" s="65" t="str">
        <f>IF('Prioritized Approach Milestones'!$B247=5,'Prioritized Approach Milestones'!$F247,"")</f>
        <v/>
      </c>
      <c r="U247" s="66">
        <f>IF('Prioritized Approach Milestones'!$B247=6,'Prioritized Approach Milestones'!$F247,"")</f>
        <v>0</v>
      </c>
      <c r="V247" s="67" t="str">
        <f>IF(AND('Prioritized Approach Milestones'!C247="Yes",'Prioritized Approach Milestones'!F247=""),"CORRECT",IF('Prioritized Approach Milestones'!C247="No","CORRECT",IF('Prioritized Approach Milestones'!B247=1,"ERROR 1","N/A")))</f>
        <v>N/A</v>
      </c>
      <c r="W247" s="67" t="str">
        <f>IF(AND('Prioritized Approach Milestones'!C247="Yes",'Prioritized Approach Milestones'!F247=""),"CORRECT",IF('Prioritized Approach Milestones'!C247="No","CORRECT",IF('Prioritized Approach Milestones'!B247=2,"ERROR 1","N/A")))</f>
        <v>N/A</v>
      </c>
      <c r="X247" s="67" t="str">
        <f>IF(AND('Prioritized Approach Milestones'!C247="Yes",'Prioritized Approach Milestones'!F247=""),"CORRECT",IF('Prioritized Approach Milestones'!C247="No","CORRECT",IF('Prioritized Approach Milestones'!B247=3,"ERROR 1","N/A")))</f>
        <v>N/A</v>
      </c>
      <c r="Y247" s="67" t="str">
        <f>IF(AND('Prioritized Approach Milestones'!C247="Yes",'Prioritized Approach Milestones'!F247=""),"CORRECT",IF('Prioritized Approach Milestones'!C247="No","CORRECT",IF('Prioritized Approach Milestones'!B247=4,"ERROR 1","N/A")))</f>
        <v>N/A</v>
      </c>
      <c r="Z247" s="67" t="str">
        <f>IF(AND('Prioritized Approach Milestones'!C247="Yes",'Prioritized Approach Milestones'!F247=""),"CORRECT",IF('Prioritized Approach Milestones'!C247="No","CORRECT",IF('Prioritized Approach Milestones'!B247=5,"ERROR 1","N/A")))</f>
        <v>N/A</v>
      </c>
      <c r="AA247" s="67" t="str">
        <f>IF(AND('Prioritized Approach Milestones'!C247="Yes",'Prioritized Approach Milestones'!F247=""),"CORRECT",IF('Prioritized Approach Milestones'!C247="No","CORRECT",IF('Prioritized Approach Milestones'!B247=6,"ERROR 1","N/A")))</f>
        <v>ERROR 1</v>
      </c>
      <c r="AB247" s="59" t="str">
        <f>IF(AND('Prioritized Approach Milestones'!C247="No",'Prioritized Approach Milestones'!F247=""),IF('Prioritized Approach Milestones'!B247=1,"ERROR 2","N/A"),"CORRECT")</f>
        <v>CORRECT</v>
      </c>
      <c r="AC247" s="59" t="str">
        <f>IF(AND('Prioritized Approach Milestones'!C247="No",'Prioritized Approach Milestones'!F247=""),IF('Prioritized Approach Milestones'!B247=2,"ERROR 2","N/A"),"CORRECT")</f>
        <v>CORRECT</v>
      </c>
      <c r="AD247" s="59" t="str">
        <f>IF(AND('Prioritized Approach Milestones'!C247="No",'Prioritized Approach Milestones'!F247=""),IF('Prioritized Approach Milestones'!B247=3,"ERROR 2","N/A"),"CORRECT")</f>
        <v>CORRECT</v>
      </c>
      <c r="AE247" s="59" t="str">
        <f>IF(AND('Prioritized Approach Milestones'!C247="No",'Prioritized Approach Milestones'!F247=""),IF('Prioritized Approach Milestones'!B247=4,"ERROR 2","N/A"),"CORRECT")</f>
        <v>CORRECT</v>
      </c>
      <c r="AF247" s="59" t="str">
        <f>IF(AND('Prioritized Approach Milestones'!C247="No",'Prioritized Approach Milestones'!F247=""),IF('Prioritized Approach Milestones'!B247=5,"ERROR 2","N/A"),"CORRECT")</f>
        <v>CORRECT</v>
      </c>
      <c r="AG247" s="68" t="str">
        <f>IF(AND('Prioritized Approach Milestones'!C247="No",'Prioritized Approach Milestones'!F247=""),IF('Prioritized Approach Milestones'!B247=6,"ERROR 2","N/A"),"CORRECT")</f>
        <v>CORRECT</v>
      </c>
    </row>
    <row r="248" spans="1:33">
      <c r="A248" s="74">
        <f>COUNTIFS('Prioritized Approach Milestones'!B248,"1",'Prioritized Approach Milestones'!C248,"yes")</f>
        <v>0</v>
      </c>
      <c r="B248" s="79">
        <f>COUNTIFS('Prioritized Approach Milestones'!B248,"2",'Prioritized Approach Milestones'!C248,"yes")</f>
        <v>0</v>
      </c>
      <c r="C248" s="75">
        <f>COUNTIFS('Prioritized Approach Milestones'!B248,"3",'Prioritized Approach Milestones'!C248,"yes")</f>
        <v>0</v>
      </c>
      <c r="D248" s="76">
        <f>COUNTIFS('Prioritized Approach Milestones'!B248,"4",'Prioritized Approach Milestones'!C248,"yes")</f>
        <v>0</v>
      </c>
      <c r="E248" s="77">
        <f>COUNTIFS('Prioritized Approach Milestones'!B248,"5",'Prioritized Approach Milestones'!C248,"yes")</f>
        <v>0</v>
      </c>
      <c r="F248" s="78">
        <f>COUNTIFS('Prioritized Approach Milestones'!B248,"6",'Prioritized Approach Milestones'!C248,"yes")</f>
        <v>0</v>
      </c>
      <c r="G248" s="234">
        <f t="shared" si="11"/>
        <v>0</v>
      </c>
      <c r="H248" s="145">
        <f>COUNTIFS('Prioritized Approach Milestones'!B248,"1",'Prioritized Approach Milestones'!C248,"N/A")</f>
        <v>0</v>
      </c>
      <c r="I248" s="145">
        <f>COUNTIFS('Prioritized Approach Milestones'!B248,"2",'Prioritized Approach Milestones'!C248,"N/A")</f>
        <v>0</v>
      </c>
      <c r="J248" s="145">
        <f>COUNTIFS('Prioritized Approach Milestones'!B248,"3",'Prioritized Approach Milestones'!C248,"N/A")</f>
        <v>0</v>
      </c>
      <c r="K248" s="145">
        <f>COUNTIFS('Prioritized Approach Milestones'!B248,"4",'Prioritized Approach Milestones'!C248,"N/A")</f>
        <v>0</v>
      </c>
      <c r="L248" s="145">
        <f>COUNTIFS('Prioritized Approach Milestones'!B248,"5",'Prioritized Approach Milestones'!C248,"N/A")</f>
        <v>0</v>
      </c>
      <c r="M248" s="145">
        <f>COUNTIFS('Prioritized Approach Milestones'!B248,"6",'Prioritized Approach Milestones'!C248,"N/A")</f>
        <v>0</v>
      </c>
      <c r="N248">
        <f t="shared" si="10"/>
        <v>0</v>
      </c>
      <c r="O248" s="238"/>
      <c r="P248" s="65" t="str">
        <f>IF('Prioritized Approach Milestones'!$B248=1,'Prioritized Approach Milestones'!$F248,"")</f>
        <v/>
      </c>
      <c r="Q248" s="65" t="str">
        <f>IF('Prioritized Approach Milestones'!$B248=2,'Prioritized Approach Milestones'!$F248,"")</f>
        <v/>
      </c>
      <c r="R248" s="65" t="str">
        <f>IF('Prioritized Approach Milestones'!$B248=3,'Prioritized Approach Milestones'!$F248,"")</f>
        <v/>
      </c>
      <c r="S248" s="65" t="str">
        <f>IF('Prioritized Approach Milestones'!$B248=4,'Prioritized Approach Milestones'!$F248,"")</f>
        <v/>
      </c>
      <c r="T248" s="65" t="str">
        <f>IF('Prioritized Approach Milestones'!$B248=5,'Prioritized Approach Milestones'!$F248,"")</f>
        <v/>
      </c>
      <c r="U248" s="66">
        <f>IF('Prioritized Approach Milestones'!$B248=6,'Prioritized Approach Milestones'!$F248,"")</f>
        <v>0</v>
      </c>
      <c r="V248" s="67" t="str">
        <f>IF(AND('Prioritized Approach Milestones'!C248="Yes",'Prioritized Approach Milestones'!F248=""),"CORRECT",IF('Prioritized Approach Milestones'!C248="No","CORRECT",IF('Prioritized Approach Milestones'!B248=1,"ERROR 1","N/A")))</f>
        <v>N/A</v>
      </c>
      <c r="W248" s="67" t="str">
        <f>IF(AND('Prioritized Approach Milestones'!C248="Yes",'Prioritized Approach Milestones'!F248=""),"CORRECT",IF('Prioritized Approach Milestones'!C248="No","CORRECT",IF('Prioritized Approach Milestones'!B248=2,"ERROR 1","N/A")))</f>
        <v>N/A</v>
      </c>
      <c r="X248" s="67" t="str">
        <f>IF(AND('Prioritized Approach Milestones'!C248="Yes",'Prioritized Approach Milestones'!F248=""),"CORRECT",IF('Prioritized Approach Milestones'!C248="No","CORRECT",IF('Prioritized Approach Milestones'!B248=3,"ERROR 1","N/A")))</f>
        <v>N/A</v>
      </c>
      <c r="Y248" s="67" t="str">
        <f>IF(AND('Prioritized Approach Milestones'!C248="Yes",'Prioritized Approach Milestones'!F248=""),"CORRECT",IF('Prioritized Approach Milestones'!C248="No","CORRECT",IF('Prioritized Approach Milestones'!B248=4,"ERROR 1","N/A")))</f>
        <v>N/A</v>
      </c>
      <c r="Z248" s="67" t="str">
        <f>IF(AND('Prioritized Approach Milestones'!C248="Yes",'Prioritized Approach Milestones'!F248=""),"CORRECT",IF('Prioritized Approach Milestones'!C248="No","CORRECT",IF('Prioritized Approach Milestones'!B248=5,"ERROR 1","N/A")))</f>
        <v>N/A</v>
      </c>
      <c r="AA248" s="67" t="str">
        <f>IF(AND('Prioritized Approach Milestones'!C248="Yes",'Prioritized Approach Milestones'!F248=""),"CORRECT",IF('Prioritized Approach Milestones'!C248="No","CORRECT",IF('Prioritized Approach Milestones'!B248=6,"ERROR 1","N/A")))</f>
        <v>ERROR 1</v>
      </c>
      <c r="AB248" s="59" t="str">
        <f>IF(AND('Prioritized Approach Milestones'!C248="No",'Prioritized Approach Milestones'!F248=""),IF('Prioritized Approach Milestones'!B248=1,"ERROR 2","N/A"),"CORRECT")</f>
        <v>CORRECT</v>
      </c>
      <c r="AC248" s="59" t="str">
        <f>IF(AND('Prioritized Approach Milestones'!C248="No",'Prioritized Approach Milestones'!F248=""),IF('Prioritized Approach Milestones'!B248=2,"ERROR 2","N/A"),"CORRECT")</f>
        <v>CORRECT</v>
      </c>
      <c r="AD248" s="59" t="str">
        <f>IF(AND('Prioritized Approach Milestones'!C248="No",'Prioritized Approach Milestones'!F248=""),IF('Prioritized Approach Milestones'!B248=3,"ERROR 2","N/A"),"CORRECT")</f>
        <v>CORRECT</v>
      </c>
      <c r="AE248" s="59" t="str">
        <f>IF(AND('Prioritized Approach Milestones'!C248="No",'Prioritized Approach Milestones'!F248=""),IF('Prioritized Approach Milestones'!B248=4,"ERROR 2","N/A"),"CORRECT")</f>
        <v>CORRECT</v>
      </c>
      <c r="AF248" s="59" t="str">
        <f>IF(AND('Prioritized Approach Milestones'!C248="No",'Prioritized Approach Milestones'!F248=""),IF('Prioritized Approach Milestones'!B248=5,"ERROR 2","N/A"),"CORRECT")</f>
        <v>CORRECT</v>
      </c>
      <c r="AG248" s="68" t="str">
        <f>IF(AND('Prioritized Approach Milestones'!C248="No",'Prioritized Approach Milestones'!F248=""),IF('Prioritized Approach Milestones'!B248=6,"ERROR 2","N/A"),"CORRECT")</f>
        <v>CORRECT</v>
      </c>
    </row>
    <row r="249" spans="1:33">
      <c r="A249" s="74">
        <f>COUNTIFS('Prioritized Approach Milestones'!B249,"1",'Prioritized Approach Milestones'!C249,"yes")</f>
        <v>0</v>
      </c>
      <c r="B249" s="79">
        <f>COUNTIFS('Prioritized Approach Milestones'!B249,"2",'Prioritized Approach Milestones'!C249,"yes")</f>
        <v>0</v>
      </c>
      <c r="C249" s="75">
        <f>COUNTIFS('Prioritized Approach Milestones'!B249,"3",'Prioritized Approach Milestones'!C249,"yes")</f>
        <v>0</v>
      </c>
      <c r="D249" s="76">
        <f>COUNTIFS('Prioritized Approach Milestones'!B249,"4",'Prioritized Approach Milestones'!C249,"yes")</f>
        <v>0</v>
      </c>
      <c r="E249" s="77">
        <f>COUNTIFS('Prioritized Approach Milestones'!B249,"5",'Prioritized Approach Milestones'!C249,"yes")</f>
        <v>0</v>
      </c>
      <c r="F249" s="78">
        <f>COUNTIFS('Prioritized Approach Milestones'!B249,"6",'Prioritized Approach Milestones'!C249,"yes")</f>
        <v>0</v>
      </c>
      <c r="G249" s="234">
        <f t="shared" si="11"/>
        <v>0</v>
      </c>
      <c r="H249" s="145">
        <f>COUNTIFS('Prioritized Approach Milestones'!B249,"1",'Prioritized Approach Milestones'!C249,"N/A")</f>
        <v>0</v>
      </c>
      <c r="I249" s="145">
        <f>COUNTIFS('Prioritized Approach Milestones'!B249,"2",'Prioritized Approach Milestones'!C249,"N/A")</f>
        <v>0</v>
      </c>
      <c r="J249" s="145">
        <f>COUNTIFS('Prioritized Approach Milestones'!B249,"3",'Prioritized Approach Milestones'!C249,"N/A")</f>
        <v>0</v>
      </c>
      <c r="K249" s="145">
        <f>COUNTIFS('Prioritized Approach Milestones'!B249,"4",'Prioritized Approach Milestones'!C249,"N/A")</f>
        <v>0</v>
      </c>
      <c r="L249" s="145">
        <f>COUNTIFS('Prioritized Approach Milestones'!B249,"5",'Prioritized Approach Milestones'!C249,"N/A")</f>
        <v>0</v>
      </c>
      <c r="M249" s="145">
        <f>COUNTIFS('Prioritized Approach Milestones'!B249,"6",'Prioritized Approach Milestones'!C249,"N/A")</f>
        <v>0</v>
      </c>
      <c r="N249">
        <f t="shared" si="10"/>
        <v>0</v>
      </c>
      <c r="O249" s="238"/>
      <c r="P249" s="65" t="str">
        <f>IF('Prioritized Approach Milestones'!$B249=1,'Prioritized Approach Milestones'!$F249,"")</f>
        <v/>
      </c>
      <c r="Q249" s="65" t="str">
        <f>IF('Prioritized Approach Milestones'!$B249=2,'Prioritized Approach Milestones'!$F249,"")</f>
        <v/>
      </c>
      <c r="R249" s="65" t="str">
        <f>IF('Prioritized Approach Milestones'!$B249=3,'Prioritized Approach Milestones'!$F249,"")</f>
        <v/>
      </c>
      <c r="S249" s="65" t="str">
        <f>IF('Prioritized Approach Milestones'!$B249=4,'Prioritized Approach Milestones'!$F249,"")</f>
        <v/>
      </c>
      <c r="T249" s="65" t="str">
        <f>IF('Prioritized Approach Milestones'!$B249=5,'Prioritized Approach Milestones'!$F249,"")</f>
        <v/>
      </c>
      <c r="U249" s="66">
        <f>IF('Prioritized Approach Milestones'!$B249=6,'Prioritized Approach Milestones'!$F249,"")</f>
        <v>0</v>
      </c>
      <c r="V249" s="67" t="str">
        <f>IF(AND('Prioritized Approach Milestones'!C249="Yes",'Prioritized Approach Milestones'!F249=""),"CORRECT",IF('Prioritized Approach Milestones'!C249="No","CORRECT",IF('Prioritized Approach Milestones'!B249=1,"ERROR 1","N/A")))</f>
        <v>N/A</v>
      </c>
      <c r="W249" s="67" t="str">
        <f>IF(AND('Prioritized Approach Milestones'!C249="Yes",'Prioritized Approach Milestones'!F249=""),"CORRECT",IF('Prioritized Approach Milestones'!C249="No","CORRECT",IF('Prioritized Approach Milestones'!B249=2,"ERROR 1","N/A")))</f>
        <v>N/A</v>
      </c>
      <c r="X249" s="67" t="str">
        <f>IF(AND('Prioritized Approach Milestones'!C249="Yes",'Prioritized Approach Milestones'!F249=""),"CORRECT",IF('Prioritized Approach Milestones'!C249="No","CORRECT",IF('Prioritized Approach Milestones'!B249=3,"ERROR 1","N/A")))</f>
        <v>N/A</v>
      </c>
      <c r="Y249" s="67" t="str">
        <f>IF(AND('Prioritized Approach Milestones'!C249="Yes",'Prioritized Approach Milestones'!F249=""),"CORRECT",IF('Prioritized Approach Milestones'!C249="No","CORRECT",IF('Prioritized Approach Milestones'!B249=4,"ERROR 1","N/A")))</f>
        <v>N/A</v>
      </c>
      <c r="Z249" s="67" t="str">
        <f>IF(AND('Prioritized Approach Milestones'!C249="Yes",'Prioritized Approach Milestones'!F249=""),"CORRECT",IF('Prioritized Approach Milestones'!C249="No","CORRECT",IF('Prioritized Approach Milestones'!B249=5,"ERROR 1","N/A")))</f>
        <v>N/A</v>
      </c>
      <c r="AA249" s="67" t="str">
        <f>IF(AND('Prioritized Approach Milestones'!C249="Yes",'Prioritized Approach Milestones'!F249=""),"CORRECT",IF('Prioritized Approach Milestones'!C249="No","CORRECT",IF('Prioritized Approach Milestones'!B249=6,"ERROR 1","N/A")))</f>
        <v>ERROR 1</v>
      </c>
      <c r="AB249" s="59" t="str">
        <f>IF(AND('Prioritized Approach Milestones'!C249="No",'Prioritized Approach Milestones'!F249=""),IF('Prioritized Approach Milestones'!B249=1,"ERROR 2","N/A"),"CORRECT")</f>
        <v>CORRECT</v>
      </c>
      <c r="AC249" s="59" t="str">
        <f>IF(AND('Prioritized Approach Milestones'!C249="No",'Prioritized Approach Milestones'!F249=""),IF('Prioritized Approach Milestones'!B249=2,"ERROR 2","N/A"),"CORRECT")</f>
        <v>CORRECT</v>
      </c>
      <c r="AD249" s="59" t="str">
        <f>IF(AND('Prioritized Approach Milestones'!C249="No",'Prioritized Approach Milestones'!F249=""),IF('Prioritized Approach Milestones'!B249=3,"ERROR 2","N/A"),"CORRECT")</f>
        <v>CORRECT</v>
      </c>
      <c r="AE249" s="59" t="str">
        <f>IF(AND('Prioritized Approach Milestones'!C249="No",'Prioritized Approach Milestones'!F249=""),IF('Prioritized Approach Milestones'!B249=4,"ERROR 2","N/A"),"CORRECT")</f>
        <v>CORRECT</v>
      </c>
      <c r="AF249" s="59" t="str">
        <f>IF(AND('Prioritized Approach Milestones'!C249="No",'Prioritized Approach Milestones'!F249=""),IF('Prioritized Approach Milestones'!B249=5,"ERROR 2","N/A"),"CORRECT")</f>
        <v>CORRECT</v>
      </c>
      <c r="AG249" s="68" t="str">
        <f>IF(AND('Prioritized Approach Milestones'!C249="No",'Prioritized Approach Milestones'!F249=""),IF('Prioritized Approach Milestones'!B249=6,"ERROR 2","N/A"),"CORRECT")</f>
        <v>CORRECT</v>
      </c>
    </row>
    <row r="250" spans="1:33">
      <c r="A250" s="74">
        <f>COUNTIFS('Prioritized Approach Milestones'!B250,"1",'Prioritized Approach Milestones'!C250,"yes")</f>
        <v>0</v>
      </c>
      <c r="B250" s="79">
        <f>COUNTIFS('Prioritized Approach Milestones'!B250,"2",'Prioritized Approach Milestones'!C250,"yes")</f>
        <v>0</v>
      </c>
      <c r="C250" s="75">
        <f>COUNTIFS('Prioritized Approach Milestones'!B250,"3",'Prioritized Approach Milestones'!C250,"yes")</f>
        <v>0</v>
      </c>
      <c r="D250" s="76">
        <f>COUNTIFS('Prioritized Approach Milestones'!B250,"4",'Prioritized Approach Milestones'!C250,"yes")</f>
        <v>0</v>
      </c>
      <c r="E250" s="77">
        <f>COUNTIFS('Prioritized Approach Milestones'!B250,"5",'Prioritized Approach Milestones'!C250,"yes")</f>
        <v>0</v>
      </c>
      <c r="F250" s="78">
        <f>COUNTIFS('Prioritized Approach Milestones'!B250,"6",'Prioritized Approach Milestones'!C250,"yes")</f>
        <v>0</v>
      </c>
      <c r="G250" s="234">
        <f t="shared" si="11"/>
        <v>0</v>
      </c>
      <c r="H250" s="145">
        <f>COUNTIFS('Prioritized Approach Milestones'!B250,"1",'Prioritized Approach Milestones'!C250,"N/A")</f>
        <v>0</v>
      </c>
      <c r="I250" s="145">
        <f>COUNTIFS('Prioritized Approach Milestones'!B250,"2",'Prioritized Approach Milestones'!C250,"N/A")</f>
        <v>0</v>
      </c>
      <c r="J250" s="145">
        <f>COUNTIFS('Prioritized Approach Milestones'!B250,"3",'Prioritized Approach Milestones'!C250,"N/A")</f>
        <v>0</v>
      </c>
      <c r="K250" s="145">
        <f>COUNTIFS('Prioritized Approach Milestones'!B250,"4",'Prioritized Approach Milestones'!C250,"N/A")</f>
        <v>0</v>
      </c>
      <c r="L250" s="145">
        <f>COUNTIFS('Prioritized Approach Milestones'!B250,"5",'Prioritized Approach Milestones'!C250,"N/A")</f>
        <v>0</v>
      </c>
      <c r="M250" s="145">
        <f>COUNTIFS('Prioritized Approach Milestones'!B250,"6",'Prioritized Approach Milestones'!C250,"N/A")</f>
        <v>0</v>
      </c>
      <c r="N250">
        <f t="shared" si="10"/>
        <v>0</v>
      </c>
      <c r="O250" s="238"/>
      <c r="P250" s="65" t="str">
        <f>IF('Prioritized Approach Milestones'!$B250=1,'Prioritized Approach Milestones'!$F250,"")</f>
        <v/>
      </c>
      <c r="Q250" s="65" t="str">
        <f>IF('Prioritized Approach Milestones'!$B250=2,'Prioritized Approach Milestones'!$F250,"")</f>
        <v/>
      </c>
      <c r="R250" s="65" t="str">
        <f>IF('Prioritized Approach Milestones'!$B250=3,'Prioritized Approach Milestones'!$F250,"")</f>
        <v/>
      </c>
      <c r="S250" s="65" t="str">
        <f>IF('Prioritized Approach Milestones'!$B250=4,'Prioritized Approach Milestones'!$F250,"")</f>
        <v/>
      </c>
      <c r="T250" s="65" t="str">
        <f>IF('Prioritized Approach Milestones'!$B250=5,'Prioritized Approach Milestones'!$F250,"")</f>
        <v/>
      </c>
      <c r="U250" s="66">
        <f>IF('Prioritized Approach Milestones'!$B250=6,'Prioritized Approach Milestones'!$F250,"")</f>
        <v>0</v>
      </c>
      <c r="V250" s="67" t="str">
        <f>IF(AND('Prioritized Approach Milestones'!C250="Yes",'Prioritized Approach Milestones'!F250=""),"CORRECT",IF('Prioritized Approach Milestones'!C250="No","CORRECT",IF('Prioritized Approach Milestones'!B250=1,"ERROR 1","N/A")))</f>
        <v>N/A</v>
      </c>
      <c r="W250" s="67" t="str">
        <f>IF(AND('Prioritized Approach Milestones'!C250="Yes",'Prioritized Approach Milestones'!F250=""),"CORRECT",IF('Prioritized Approach Milestones'!C250="No","CORRECT",IF('Prioritized Approach Milestones'!B250=2,"ERROR 1","N/A")))</f>
        <v>N/A</v>
      </c>
      <c r="X250" s="67" t="str">
        <f>IF(AND('Prioritized Approach Milestones'!C250="Yes",'Prioritized Approach Milestones'!F250=""),"CORRECT",IF('Prioritized Approach Milestones'!C250="No","CORRECT",IF('Prioritized Approach Milestones'!B250=3,"ERROR 1","N/A")))</f>
        <v>N/A</v>
      </c>
      <c r="Y250" s="67" t="str">
        <f>IF(AND('Prioritized Approach Milestones'!C250="Yes",'Prioritized Approach Milestones'!F250=""),"CORRECT",IF('Prioritized Approach Milestones'!C250="No","CORRECT",IF('Prioritized Approach Milestones'!B250=4,"ERROR 1","N/A")))</f>
        <v>N/A</v>
      </c>
      <c r="Z250" s="67" t="str">
        <f>IF(AND('Prioritized Approach Milestones'!C250="Yes",'Prioritized Approach Milestones'!F250=""),"CORRECT",IF('Prioritized Approach Milestones'!C250="No","CORRECT",IF('Prioritized Approach Milestones'!B250=5,"ERROR 1","N/A")))</f>
        <v>N/A</v>
      </c>
      <c r="AA250" s="67" t="str">
        <f>IF(AND('Prioritized Approach Milestones'!C250="Yes",'Prioritized Approach Milestones'!F250=""),"CORRECT",IF('Prioritized Approach Milestones'!C250="No","CORRECT",IF('Prioritized Approach Milestones'!B250=6,"ERROR 1","N/A")))</f>
        <v>ERROR 1</v>
      </c>
      <c r="AB250" s="59" t="str">
        <f>IF(AND('Prioritized Approach Milestones'!C250="No",'Prioritized Approach Milestones'!F250=""),IF('Prioritized Approach Milestones'!B250=1,"ERROR 2","N/A"),"CORRECT")</f>
        <v>CORRECT</v>
      </c>
      <c r="AC250" s="59" t="str">
        <f>IF(AND('Prioritized Approach Milestones'!C250="No",'Prioritized Approach Milestones'!F250=""),IF('Prioritized Approach Milestones'!B250=2,"ERROR 2","N/A"),"CORRECT")</f>
        <v>CORRECT</v>
      </c>
      <c r="AD250" s="59" t="str">
        <f>IF(AND('Prioritized Approach Milestones'!C250="No",'Prioritized Approach Milestones'!F250=""),IF('Prioritized Approach Milestones'!B250=3,"ERROR 2","N/A"),"CORRECT")</f>
        <v>CORRECT</v>
      </c>
      <c r="AE250" s="59" t="str">
        <f>IF(AND('Prioritized Approach Milestones'!C250="No",'Prioritized Approach Milestones'!F250=""),IF('Prioritized Approach Milestones'!B250=4,"ERROR 2","N/A"),"CORRECT")</f>
        <v>CORRECT</v>
      </c>
      <c r="AF250" s="59" t="str">
        <f>IF(AND('Prioritized Approach Milestones'!C250="No",'Prioritized Approach Milestones'!F250=""),IF('Prioritized Approach Milestones'!B250=5,"ERROR 2","N/A"),"CORRECT")</f>
        <v>CORRECT</v>
      </c>
      <c r="AG250" s="68" t="str">
        <f>IF(AND('Prioritized Approach Milestones'!C250="No",'Prioritized Approach Milestones'!F250=""),IF('Prioritized Approach Milestones'!B250=6,"ERROR 2","N/A"),"CORRECT")</f>
        <v>CORRECT</v>
      </c>
    </row>
    <row r="251" spans="1:33">
      <c r="A251" s="74">
        <f>COUNTIFS('Prioritized Approach Milestones'!B251,"1",'Prioritized Approach Milestones'!C251,"yes")</f>
        <v>0</v>
      </c>
      <c r="B251" s="79">
        <f>COUNTIFS('Prioritized Approach Milestones'!B251,"2",'Prioritized Approach Milestones'!C251,"yes")</f>
        <v>0</v>
      </c>
      <c r="C251" s="75">
        <f>COUNTIFS('Prioritized Approach Milestones'!B251,"3",'Prioritized Approach Milestones'!C251,"yes")</f>
        <v>0</v>
      </c>
      <c r="D251" s="76">
        <f>COUNTIFS('Prioritized Approach Milestones'!B251,"4",'Prioritized Approach Milestones'!C251,"yes")</f>
        <v>0</v>
      </c>
      <c r="E251" s="77">
        <f>COUNTIFS('Prioritized Approach Milestones'!B251,"5",'Prioritized Approach Milestones'!C251,"yes")</f>
        <v>0</v>
      </c>
      <c r="F251" s="78">
        <f>COUNTIFS('Prioritized Approach Milestones'!B251,"6",'Prioritized Approach Milestones'!C251,"yes")</f>
        <v>0</v>
      </c>
      <c r="G251" s="234">
        <f t="shared" si="11"/>
        <v>0</v>
      </c>
      <c r="H251" s="145">
        <f>COUNTIFS('Prioritized Approach Milestones'!B251,"1",'Prioritized Approach Milestones'!C251,"N/A")</f>
        <v>0</v>
      </c>
      <c r="I251" s="145">
        <f>COUNTIFS('Prioritized Approach Milestones'!B251,"2",'Prioritized Approach Milestones'!C251,"N/A")</f>
        <v>0</v>
      </c>
      <c r="J251" s="145">
        <f>COUNTIFS('Prioritized Approach Milestones'!B251,"3",'Prioritized Approach Milestones'!C251,"N/A")</f>
        <v>0</v>
      </c>
      <c r="K251" s="145">
        <f>COUNTIFS('Prioritized Approach Milestones'!B251,"4",'Prioritized Approach Milestones'!C251,"N/A")</f>
        <v>0</v>
      </c>
      <c r="L251" s="145">
        <f>COUNTIFS('Prioritized Approach Milestones'!B251,"5",'Prioritized Approach Milestones'!C251,"N/A")</f>
        <v>0</v>
      </c>
      <c r="M251" s="145">
        <f>COUNTIFS('Prioritized Approach Milestones'!B251,"6",'Prioritized Approach Milestones'!C251,"N/A")</f>
        <v>0</v>
      </c>
      <c r="N251">
        <f t="shared" si="10"/>
        <v>0</v>
      </c>
      <c r="O251" s="238"/>
      <c r="P251" s="65" t="str">
        <f>IF('Prioritized Approach Milestones'!$B251=1,'Prioritized Approach Milestones'!$F251,"")</f>
        <v/>
      </c>
      <c r="Q251" s="65" t="str">
        <f>IF('Prioritized Approach Milestones'!$B251=2,'Prioritized Approach Milestones'!$F251,"")</f>
        <v/>
      </c>
      <c r="R251" s="65" t="str">
        <f>IF('Prioritized Approach Milestones'!$B251=3,'Prioritized Approach Milestones'!$F251,"")</f>
        <v/>
      </c>
      <c r="S251" s="65" t="str">
        <f>IF('Prioritized Approach Milestones'!$B251=4,'Prioritized Approach Milestones'!$F251,"")</f>
        <v/>
      </c>
      <c r="T251" s="65" t="str">
        <f>IF('Prioritized Approach Milestones'!$B251=5,'Prioritized Approach Milestones'!$F251,"")</f>
        <v/>
      </c>
      <c r="U251" s="66">
        <f>IF('Prioritized Approach Milestones'!$B251=6,'Prioritized Approach Milestones'!$F251,"")</f>
        <v>0</v>
      </c>
      <c r="V251" s="67" t="str">
        <f>IF(AND('Prioritized Approach Milestones'!C251="Yes",'Prioritized Approach Milestones'!F251=""),"CORRECT",IF('Prioritized Approach Milestones'!C251="No","CORRECT",IF('Prioritized Approach Milestones'!B251=1,"ERROR 1","N/A")))</f>
        <v>N/A</v>
      </c>
      <c r="W251" s="67" t="str">
        <f>IF(AND('Prioritized Approach Milestones'!C251="Yes",'Prioritized Approach Milestones'!F251=""),"CORRECT",IF('Prioritized Approach Milestones'!C251="No","CORRECT",IF('Prioritized Approach Milestones'!B251=2,"ERROR 1","N/A")))</f>
        <v>N/A</v>
      </c>
      <c r="X251" s="67" t="str">
        <f>IF(AND('Prioritized Approach Milestones'!C251="Yes",'Prioritized Approach Milestones'!F251=""),"CORRECT",IF('Prioritized Approach Milestones'!C251="No","CORRECT",IF('Prioritized Approach Milestones'!B251=3,"ERROR 1","N/A")))</f>
        <v>N/A</v>
      </c>
      <c r="Y251" s="67" t="str">
        <f>IF(AND('Prioritized Approach Milestones'!C251="Yes",'Prioritized Approach Milestones'!F251=""),"CORRECT",IF('Prioritized Approach Milestones'!C251="No","CORRECT",IF('Prioritized Approach Milestones'!B251=4,"ERROR 1","N/A")))</f>
        <v>N/A</v>
      </c>
      <c r="Z251" s="67" t="str">
        <f>IF(AND('Prioritized Approach Milestones'!C251="Yes",'Prioritized Approach Milestones'!F251=""),"CORRECT",IF('Prioritized Approach Milestones'!C251="No","CORRECT",IF('Prioritized Approach Milestones'!B251=5,"ERROR 1","N/A")))</f>
        <v>N/A</v>
      </c>
      <c r="AA251" s="67" t="str">
        <f>IF(AND('Prioritized Approach Milestones'!C251="Yes",'Prioritized Approach Milestones'!F251=""),"CORRECT",IF('Prioritized Approach Milestones'!C251="No","CORRECT",IF('Prioritized Approach Milestones'!B251=6,"ERROR 1","N/A")))</f>
        <v>ERROR 1</v>
      </c>
      <c r="AB251" s="59" t="str">
        <f>IF(AND('Prioritized Approach Milestones'!C251="No",'Prioritized Approach Milestones'!F251=""),IF('Prioritized Approach Milestones'!B251=1,"ERROR 2","N/A"),"CORRECT")</f>
        <v>CORRECT</v>
      </c>
      <c r="AC251" s="59" t="str">
        <f>IF(AND('Prioritized Approach Milestones'!C251="No",'Prioritized Approach Milestones'!F251=""),IF('Prioritized Approach Milestones'!B251=2,"ERROR 2","N/A"),"CORRECT")</f>
        <v>CORRECT</v>
      </c>
      <c r="AD251" s="59" t="str">
        <f>IF(AND('Prioritized Approach Milestones'!C251="No",'Prioritized Approach Milestones'!F251=""),IF('Prioritized Approach Milestones'!B251=3,"ERROR 2","N/A"),"CORRECT")</f>
        <v>CORRECT</v>
      </c>
      <c r="AE251" s="59" t="str">
        <f>IF(AND('Prioritized Approach Milestones'!C251="No",'Prioritized Approach Milestones'!F251=""),IF('Prioritized Approach Milestones'!B251=4,"ERROR 2","N/A"),"CORRECT")</f>
        <v>CORRECT</v>
      </c>
      <c r="AF251" s="59" t="str">
        <f>IF(AND('Prioritized Approach Milestones'!C251="No",'Prioritized Approach Milestones'!F251=""),IF('Prioritized Approach Milestones'!B251=5,"ERROR 2","N/A"),"CORRECT")</f>
        <v>CORRECT</v>
      </c>
      <c r="AG251" s="68" t="str">
        <f>IF(AND('Prioritized Approach Milestones'!C251="No",'Prioritized Approach Milestones'!F251=""),IF('Prioritized Approach Milestones'!B251=6,"ERROR 2","N/A"),"CORRECT")</f>
        <v>CORRECT</v>
      </c>
    </row>
    <row r="252" spans="1:33">
      <c r="A252" s="74">
        <f>COUNTIFS('Prioritized Approach Milestones'!B252,"1",'Prioritized Approach Milestones'!C252,"yes")</f>
        <v>0</v>
      </c>
      <c r="B252" s="79">
        <f>COUNTIFS('Prioritized Approach Milestones'!B252,"2",'Prioritized Approach Milestones'!C252,"yes")</f>
        <v>0</v>
      </c>
      <c r="C252" s="75">
        <f>COUNTIFS('Prioritized Approach Milestones'!B252,"3",'Prioritized Approach Milestones'!C252,"yes")</f>
        <v>0</v>
      </c>
      <c r="D252" s="76">
        <f>COUNTIFS('Prioritized Approach Milestones'!B252,"4",'Prioritized Approach Milestones'!C252,"yes")</f>
        <v>0</v>
      </c>
      <c r="E252" s="77">
        <f>COUNTIFS('Prioritized Approach Milestones'!B252,"5",'Prioritized Approach Milestones'!C252,"yes")</f>
        <v>0</v>
      </c>
      <c r="F252" s="78">
        <f>COUNTIFS('Prioritized Approach Milestones'!B252,"6",'Prioritized Approach Milestones'!C252,"yes")</f>
        <v>0</v>
      </c>
      <c r="G252" s="234">
        <f t="shared" si="11"/>
        <v>0</v>
      </c>
      <c r="H252" s="145">
        <f>COUNTIFS('Prioritized Approach Milestones'!B252,"1",'Prioritized Approach Milestones'!C252,"N/A")</f>
        <v>0</v>
      </c>
      <c r="I252" s="145">
        <f>COUNTIFS('Prioritized Approach Milestones'!B252,"2",'Prioritized Approach Milestones'!C252,"N/A")</f>
        <v>0</v>
      </c>
      <c r="J252" s="145">
        <f>COUNTIFS('Prioritized Approach Milestones'!B252,"3",'Prioritized Approach Milestones'!C252,"N/A")</f>
        <v>0</v>
      </c>
      <c r="K252" s="145">
        <f>COUNTIFS('Prioritized Approach Milestones'!B252,"4",'Prioritized Approach Milestones'!C252,"N/A")</f>
        <v>0</v>
      </c>
      <c r="L252" s="145">
        <f>COUNTIFS('Prioritized Approach Milestones'!B252,"5",'Prioritized Approach Milestones'!C252,"N/A")</f>
        <v>0</v>
      </c>
      <c r="M252" s="145">
        <f>COUNTIFS('Prioritized Approach Milestones'!B252,"6",'Prioritized Approach Milestones'!C252,"N/A")</f>
        <v>0</v>
      </c>
      <c r="N252">
        <f t="shared" si="10"/>
        <v>0</v>
      </c>
      <c r="O252" s="238"/>
      <c r="P252" s="65" t="str">
        <f>IF('Prioritized Approach Milestones'!$B252=1,'Prioritized Approach Milestones'!$F252,"")</f>
        <v/>
      </c>
      <c r="Q252" s="65">
        <f>IF('Prioritized Approach Milestones'!$B252=2,'Prioritized Approach Milestones'!$F252,"")</f>
        <v>0</v>
      </c>
      <c r="R252" s="65" t="str">
        <f>IF('Prioritized Approach Milestones'!$B252=3,'Prioritized Approach Milestones'!$F252,"")</f>
        <v/>
      </c>
      <c r="S252" s="65" t="str">
        <f>IF('Prioritized Approach Milestones'!$B252=4,'Prioritized Approach Milestones'!$F252,"")</f>
        <v/>
      </c>
      <c r="T252" s="65" t="str">
        <f>IF('Prioritized Approach Milestones'!$B252=5,'Prioritized Approach Milestones'!$F252,"")</f>
        <v/>
      </c>
      <c r="U252" s="66" t="str">
        <f>IF('Prioritized Approach Milestones'!$B252=6,'Prioritized Approach Milestones'!$F252,"")</f>
        <v/>
      </c>
      <c r="V252" s="67" t="str">
        <f>IF(AND('Prioritized Approach Milestones'!C252="Yes",'Prioritized Approach Milestones'!F252=""),"CORRECT",IF('Prioritized Approach Milestones'!C252="No","CORRECT",IF('Prioritized Approach Milestones'!B252=1,"ERROR 1","N/A")))</f>
        <v>N/A</v>
      </c>
      <c r="W252" s="67" t="str">
        <f>IF(AND('Prioritized Approach Milestones'!C252="Yes",'Prioritized Approach Milestones'!F252=""),"CORRECT",IF('Prioritized Approach Milestones'!C252="No","CORRECT",IF('Prioritized Approach Milestones'!B252=2,"ERROR 1","N/A")))</f>
        <v>ERROR 1</v>
      </c>
      <c r="X252" s="67" t="str">
        <f>IF(AND('Prioritized Approach Milestones'!C252="Yes",'Prioritized Approach Milestones'!F252=""),"CORRECT",IF('Prioritized Approach Milestones'!C252="No","CORRECT",IF('Prioritized Approach Milestones'!B252=3,"ERROR 1","N/A")))</f>
        <v>N/A</v>
      </c>
      <c r="Y252" s="67" t="str">
        <f>IF(AND('Prioritized Approach Milestones'!C252="Yes",'Prioritized Approach Milestones'!F252=""),"CORRECT",IF('Prioritized Approach Milestones'!C252="No","CORRECT",IF('Prioritized Approach Milestones'!B252=4,"ERROR 1","N/A")))</f>
        <v>N/A</v>
      </c>
      <c r="Z252" s="67" t="str">
        <f>IF(AND('Prioritized Approach Milestones'!C252="Yes",'Prioritized Approach Milestones'!F252=""),"CORRECT",IF('Prioritized Approach Milestones'!C252="No","CORRECT",IF('Prioritized Approach Milestones'!B252=5,"ERROR 1","N/A")))</f>
        <v>N/A</v>
      </c>
      <c r="AA252" s="67" t="str">
        <f>IF(AND('Prioritized Approach Milestones'!C252="Yes",'Prioritized Approach Milestones'!F252=""),"CORRECT",IF('Prioritized Approach Milestones'!C252="No","CORRECT",IF('Prioritized Approach Milestones'!B252=6,"ERROR 1","N/A")))</f>
        <v>N/A</v>
      </c>
      <c r="AB252" s="59" t="str">
        <f>IF(AND('Prioritized Approach Milestones'!C252="No",'Prioritized Approach Milestones'!F252=""),IF('Prioritized Approach Milestones'!B252=1,"ERROR 2","N/A"),"CORRECT")</f>
        <v>CORRECT</v>
      </c>
      <c r="AC252" s="59" t="str">
        <f>IF(AND('Prioritized Approach Milestones'!C252="No",'Prioritized Approach Milestones'!F252=""),IF('Prioritized Approach Milestones'!B252=2,"ERROR 2","N/A"),"CORRECT")</f>
        <v>CORRECT</v>
      </c>
      <c r="AD252" s="59" t="str">
        <f>IF(AND('Prioritized Approach Milestones'!C252="No",'Prioritized Approach Milestones'!F252=""),IF('Prioritized Approach Milestones'!B252=3,"ERROR 2","N/A"),"CORRECT")</f>
        <v>CORRECT</v>
      </c>
      <c r="AE252" s="59" t="str">
        <f>IF(AND('Prioritized Approach Milestones'!C252="No",'Prioritized Approach Milestones'!F252=""),IF('Prioritized Approach Milestones'!B252=4,"ERROR 2","N/A"),"CORRECT")</f>
        <v>CORRECT</v>
      </c>
      <c r="AF252" s="59" t="str">
        <f>IF(AND('Prioritized Approach Milestones'!C252="No",'Prioritized Approach Milestones'!F252=""),IF('Prioritized Approach Milestones'!B252=5,"ERROR 2","N/A"),"CORRECT")</f>
        <v>CORRECT</v>
      </c>
      <c r="AG252" s="68" t="str">
        <f>IF(AND('Prioritized Approach Milestones'!C252="No",'Prioritized Approach Milestones'!F252=""),IF('Prioritized Approach Milestones'!B252=6,"ERROR 2","N/A"),"CORRECT")</f>
        <v>CORRECT</v>
      </c>
    </row>
    <row r="253" spans="1:33">
      <c r="A253" s="74">
        <f>COUNTIFS('Prioritized Approach Milestones'!B253,"1",'Prioritized Approach Milestones'!C253,"yes")</f>
        <v>0</v>
      </c>
      <c r="B253" s="79">
        <f>COUNTIFS('Prioritized Approach Milestones'!B253,"2",'Prioritized Approach Milestones'!C253,"yes")</f>
        <v>0</v>
      </c>
      <c r="C253" s="75">
        <f>COUNTIFS('Prioritized Approach Milestones'!B253,"3",'Prioritized Approach Milestones'!C253,"yes")</f>
        <v>0</v>
      </c>
      <c r="D253" s="76">
        <f>COUNTIFS('Prioritized Approach Milestones'!B253,"4",'Prioritized Approach Milestones'!C253,"yes")</f>
        <v>0</v>
      </c>
      <c r="E253" s="77">
        <f>COUNTIFS('Prioritized Approach Milestones'!B253,"5",'Prioritized Approach Milestones'!C253,"yes")</f>
        <v>0</v>
      </c>
      <c r="F253" s="78">
        <f>COUNTIFS('Prioritized Approach Milestones'!B253,"6",'Prioritized Approach Milestones'!C253,"yes")</f>
        <v>0</v>
      </c>
      <c r="G253" s="234">
        <f t="shared" si="11"/>
        <v>0</v>
      </c>
      <c r="H253" s="145">
        <f>COUNTIFS('Prioritized Approach Milestones'!B253,"1",'Prioritized Approach Milestones'!C253,"N/A")</f>
        <v>0</v>
      </c>
      <c r="I253" s="145">
        <f>COUNTIFS('Prioritized Approach Milestones'!B253,"2",'Prioritized Approach Milestones'!C253,"N/A")</f>
        <v>0</v>
      </c>
      <c r="J253" s="145">
        <f>COUNTIFS('Prioritized Approach Milestones'!B253,"3",'Prioritized Approach Milestones'!C253,"N/A")</f>
        <v>0</v>
      </c>
      <c r="K253" s="145">
        <f>COUNTIFS('Prioritized Approach Milestones'!B253,"4",'Prioritized Approach Milestones'!C253,"N/A")</f>
        <v>0</v>
      </c>
      <c r="L253" s="145">
        <f>COUNTIFS('Prioritized Approach Milestones'!B253,"5",'Prioritized Approach Milestones'!C253,"N/A")</f>
        <v>0</v>
      </c>
      <c r="M253" s="145">
        <f>COUNTIFS('Prioritized Approach Milestones'!B253,"6",'Prioritized Approach Milestones'!C253,"N/A")</f>
        <v>0</v>
      </c>
      <c r="N253">
        <f t="shared" si="10"/>
        <v>0</v>
      </c>
      <c r="O253" s="238"/>
      <c r="P253" s="65" t="str">
        <f>IF('Prioritized Approach Milestones'!$B253=1,'Prioritized Approach Milestones'!$F253,"")</f>
        <v/>
      </c>
      <c r="Q253" s="65">
        <f>IF('Prioritized Approach Milestones'!$B253=2,'Prioritized Approach Milestones'!$F253,"")</f>
        <v>0</v>
      </c>
      <c r="R253" s="65" t="str">
        <f>IF('Prioritized Approach Milestones'!$B253=3,'Prioritized Approach Milestones'!$F253,"")</f>
        <v/>
      </c>
      <c r="S253" s="65" t="str">
        <f>IF('Prioritized Approach Milestones'!$B253=4,'Prioritized Approach Milestones'!$F253,"")</f>
        <v/>
      </c>
      <c r="T253" s="65" t="str">
        <f>IF('Prioritized Approach Milestones'!$B253=5,'Prioritized Approach Milestones'!$F253,"")</f>
        <v/>
      </c>
      <c r="U253" s="66" t="str">
        <f>IF('Prioritized Approach Milestones'!$B253=6,'Prioritized Approach Milestones'!$F253,"")</f>
        <v/>
      </c>
      <c r="V253" s="67" t="str">
        <f>IF(AND('Prioritized Approach Milestones'!C253="Yes",'Prioritized Approach Milestones'!F253=""),"CORRECT",IF('Prioritized Approach Milestones'!C253="No","CORRECT",IF('Prioritized Approach Milestones'!B253=1,"ERROR 1","N/A")))</f>
        <v>N/A</v>
      </c>
      <c r="W253" s="67" t="str">
        <f>IF(AND('Prioritized Approach Milestones'!C253="Yes",'Prioritized Approach Milestones'!F253=""),"CORRECT",IF('Prioritized Approach Milestones'!C253="No","CORRECT",IF('Prioritized Approach Milestones'!B253=2,"ERROR 1","N/A")))</f>
        <v>ERROR 1</v>
      </c>
      <c r="X253" s="67" t="str">
        <f>IF(AND('Prioritized Approach Milestones'!C253="Yes",'Prioritized Approach Milestones'!F253=""),"CORRECT",IF('Prioritized Approach Milestones'!C253="No","CORRECT",IF('Prioritized Approach Milestones'!B253=3,"ERROR 1","N/A")))</f>
        <v>N/A</v>
      </c>
      <c r="Y253" s="67" t="str">
        <f>IF(AND('Prioritized Approach Milestones'!C253="Yes",'Prioritized Approach Milestones'!F253=""),"CORRECT",IF('Prioritized Approach Milestones'!C253="No","CORRECT",IF('Prioritized Approach Milestones'!B253=4,"ERROR 1","N/A")))</f>
        <v>N/A</v>
      </c>
      <c r="Z253" s="67" t="str">
        <f>IF(AND('Prioritized Approach Milestones'!C253="Yes",'Prioritized Approach Milestones'!F253=""),"CORRECT",IF('Prioritized Approach Milestones'!C253="No","CORRECT",IF('Prioritized Approach Milestones'!B253=5,"ERROR 1","N/A")))</f>
        <v>N/A</v>
      </c>
      <c r="AA253" s="67" t="str">
        <f>IF(AND('Prioritized Approach Milestones'!C253="Yes",'Prioritized Approach Milestones'!F253=""),"CORRECT",IF('Prioritized Approach Milestones'!C253="No","CORRECT",IF('Prioritized Approach Milestones'!B253=6,"ERROR 1","N/A")))</f>
        <v>N/A</v>
      </c>
      <c r="AB253" s="59" t="str">
        <f>IF(AND('Prioritized Approach Milestones'!C253="No",'Prioritized Approach Milestones'!F253=""),IF('Prioritized Approach Milestones'!B253=1,"ERROR 2","N/A"),"CORRECT")</f>
        <v>CORRECT</v>
      </c>
      <c r="AC253" s="59" t="str">
        <f>IF(AND('Prioritized Approach Milestones'!C253="No",'Prioritized Approach Milestones'!F253=""),IF('Prioritized Approach Milestones'!B253=2,"ERROR 2","N/A"),"CORRECT")</f>
        <v>CORRECT</v>
      </c>
      <c r="AD253" s="59" t="str">
        <f>IF(AND('Prioritized Approach Milestones'!C253="No",'Prioritized Approach Milestones'!F253=""),IF('Prioritized Approach Milestones'!B253=3,"ERROR 2","N/A"),"CORRECT")</f>
        <v>CORRECT</v>
      </c>
      <c r="AE253" s="59" t="str">
        <f>IF(AND('Prioritized Approach Milestones'!C253="No",'Prioritized Approach Milestones'!F253=""),IF('Prioritized Approach Milestones'!B253=4,"ERROR 2","N/A"),"CORRECT")</f>
        <v>CORRECT</v>
      </c>
      <c r="AF253" s="59" t="str">
        <f>IF(AND('Prioritized Approach Milestones'!C253="No",'Prioritized Approach Milestones'!F253=""),IF('Prioritized Approach Milestones'!B253=5,"ERROR 2","N/A"),"CORRECT")</f>
        <v>CORRECT</v>
      </c>
      <c r="AG253" s="68" t="str">
        <f>IF(AND('Prioritized Approach Milestones'!C253="No",'Prioritized Approach Milestones'!F253=""),IF('Prioritized Approach Milestones'!B253=6,"ERROR 2","N/A"),"CORRECT")</f>
        <v>CORRECT</v>
      </c>
    </row>
    <row r="254" spans="1:33">
      <c r="A254" s="74">
        <f>COUNTIFS('Prioritized Approach Milestones'!B254,"1",'Prioritized Approach Milestones'!C254,"yes")</f>
        <v>0</v>
      </c>
      <c r="B254" s="79">
        <f>COUNTIFS('Prioritized Approach Milestones'!B254,"2",'Prioritized Approach Milestones'!C254,"yes")</f>
        <v>0</v>
      </c>
      <c r="C254" s="75">
        <f>COUNTIFS('Prioritized Approach Milestones'!B254,"3",'Prioritized Approach Milestones'!C254,"yes")</f>
        <v>0</v>
      </c>
      <c r="D254" s="76">
        <f>COUNTIFS('Prioritized Approach Milestones'!B254,"4",'Prioritized Approach Milestones'!C254,"yes")</f>
        <v>0</v>
      </c>
      <c r="E254" s="77">
        <f>COUNTIFS('Prioritized Approach Milestones'!B254,"5",'Prioritized Approach Milestones'!C254,"yes")</f>
        <v>0</v>
      </c>
      <c r="F254" s="78">
        <f>COUNTIFS('Prioritized Approach Milestones'!B254,"6",'Prioritized Approach Milestones'!C254,"yes")</f>
        <v>0</v>
      </c>
      <c r="G254" s="234">
        <f t="shared" si="11"/>
        <v>0</v>
      </c>
      <c r="H254" s="145">
        <f>COUNTIFS('Prioritized Approach Milestones'!B254,"1",'Prioritized Approach Milestones'!C254,"N/A")</f>
        <v>0</v>
      </c>
      <c r="I254" s="145">
        <f>COUNTIFS('Prioritized Approach Milestones'!B254,"2",'Prioritized Approach Milestones'!C254,"N/A")</f>
        <v>0</v>
      </c>
      <c r="J254" s="145">
        <f>COUNTIFS('Prioritized Approach Milestones'!B254,"3",'Prioritized Approach Milestones'!C254,"N/A")</f>
        <v>0</v>
      </c>
      <c r="K254" s="145">
        <f>COUNTIFS('Prioritized Approach Milestones'!B254,"4",'Prioritized Approach Milestones'!C254,"N/A")</f>
        <v>0</v>
      </c>
      <c r="L254" s="145">
        <f>COUNTIFS('Prioritized Approach Milestones'!B254,"5",'Prioritized Approach Milestones'!C254,"N/A")</f>
        <v>0</v>
      </c>
      <c r="M254" s="145">
        <f>COUNTIFS('Prioritized Approach Milestones'!B254,"6",'Prioritized Approach Milestones'!C254,"N/A")</f>
        <v>0</v>
      </c>
      <c r="N254">
        <f t="shared" si="10"/>
        <v>0</v>
      </c>
      <c r="O254" s="238"/>
      <c r="P254" s="65" t="str">
        <f>IF('Prioritized Approach Milestones'!$B254=1,'Prioritized Approach Milestones'!$F254,"")</f>
        <v/>
      </c>
      <c r="Q254" s="65">
        <f>IF('Prioritized Approach Milestones'!$B254=2,'Prioritized Approach Milestones'!$F254,"")</f>
        <v>0</v>
      </c>
      <c r="R254" s="65" t="str">
        <f>IF('Prioritized Approach Milestones'!$B254=3,'Prioritized Approach Milestones'!$F254,"")</f>
        <v/>
      </c>
      <c r="S254" s="65" t="str">
        <f>IF('Prioritized Approach Milestones'!$B254=4,'Prioritized Approach Milestones'!$F254,"")</f>
        <v/>
      </c>
      <c r="T254" s="65" t="str">
        <f>IF('Prioritized Approach Milestones'!$B254=5,'Prioritized Approach Milestones'!$F254,"")</f>
        <v/>
      </c>
      <c r="U254" s="66" t="str">
        <f>IF('Prioritized Approach Milestones'!$B254=6,'Prioritized Approach Milestones'!$F254,"")</f>
        <v/>
      </c>
      <c r="V254" s="67" t="str">
        <f>IF(AND('Prioritized Approach Milestones'!C254="Yes",'Prioritized Approach Milestones'!F254=""),"CORRECT",IF('Prioritized Approach Milestones'!C254="No","CORRECT",IF('Prioritized Approach Milestones'!B254=1,"ERROR 1","N/A")))</f>
        <v>N/A</v>
      </c>
      <c r="W254" s="67" t="str">
        <f>IF(AND('Prioritized Approach Milestones'!C254="Yes",'Prioritized Approach Milestones'!F254=""),"CORRECT",IF('Prioritized Approach Milestones'!C254="No","CORRECT",IF('Prioritized Approach Milestones'!B254=2,"ERROR 1","N/A")))</f>
        <v>ERROR 1</v>
      </c>
      <c r="X254" s="67" t="str">
        <f>IF(AND('Prioritized Approach Milestones'!C254="Yes",'Prioritized Approach Milestones'!F254=""),"CORRECT",IF('Prioritized Approach Milestones'!C254="No","CORRECT",IF('Prioritized Approach Milestones'!B254=3,"ERROR 1","N/A")))</f>
        <v>N/A</v>
      </c>
      <c r="Y254" s="67" t="str">
        <f>IF(AND('Prioritized Approach Milestones'!C254="Yes",'Prioritized Approach Milestones'!F254=""),"CORRECT",IF('Prioritized Approach Milestones'!C254="No","CORRECT",IF('Prioritized Approach Milestones'!B254=4,"ERROR 1","N/A")))</f>
        <v>N/A</v>
      </c>
      <c r="Z254" s="67" t="str">
        <f>IF(AND('Prioritized Approach Milestones'!C254="Yes",'Prioritized Approach Milestones'!F254=""),"CORRECT",IF('Prioritized Approach Milestones'!C254="No","CORRECT",IF('Prioritized Approach Milestones'!B254=5,"ERROR 1","N/A")))</f>
        <v>N/A</v>
      </c>
      <c r="AA254" s="67" t="str">
        <f>IF(AND('Prioritized Approach Milestones'!C254="Yes",'Prioritized Approach Milestones'!F254=""),"CORRECT",IF('Prioritized Approach Milestones'!C254="No","CORRECT",IF('Prioritized Approach Milestones'!B254=6,"ERROR 1","N/A")))</f>
        <v>N/A</v>
      </c>
      <c r="AB254" s="59" t="str">
        <f>IF(AND('Prioritized Approach Milestones'!C254="No",'Prioritized Approach Milestones'!F254=""),IF('Prioritized Approach Milestones'!B254=1,"ERROR 2","N/A"),"CORRECT")</f>
        <v>CORRECT</v>
      </c>
      <c r="AC254" s="59" t="str">
        <f>IF(AND('Prioritized Approach Milestones'!C254="No",'Prioritized Approach Milestones'!F254=""),IF('Prioritized Approach Milestones'!B254=2,"ERROR 2","N/A"),"CORRECT")</f>
        <v>CORRECT</v>
      </c>
      <c r="AD254" s="59" t="str">
        <f>IF(AND('Prioritized Approach Milestones'!C254="No",'Prioritized Approach Milestones'!F254=""),IF('Prioritized Approach Milestones'!B254=3,"ERROR 2","N/A"),"CORRECT")</f>
        <v>CORRECT</v>
      </c>
      <c r="AE254" s="59" t="str">
        <f>IF(AND('Prioritized Approach Milestones'!C254="No",'Prioritized Approach Milestones'!F254=""),IF('Prioritized Approach Milestones'!B254=4,"ERROR 2","N/A"),"CORRECT")</f>
        <v>CORRECT</v>
      </c>
      <c r="AF254" s="59" t="str">
        <f>IF(AND('Prioritized Approach Milestones'!C254="No",'Prioritized Approach Milestones'!F254=""),IF('Prioritized Approach Milestones'!B254=5,"ERROR 2","N/A"),"CORRECT")</f>
        <v>CORRECT</v>
      </c>
      <c r="AG254" s="68" t="str">
        <f>IF(AND('Prioritized Approach Milestones'!C254="No",'Prioritized Approach Milestones'!F254=""),IF('Prioritized Approach Milestones'!B254=6,"ERROR 2","N/A"),"CORRECT")</f>
        <v>CORRECT</v>
      </c>
    </row>
    <row r="255" spans="1:33">
      <c r="A255" s="74">
        <f>COUNTIFS('Prioritized Approach Milestones'!B255,"1",'Prioritized Approach Milestones'!C255,"yes")</f>
        <v>0</v>
      </c>
      <c r="B255" s="79">
        <f>COUNTIFS('Prioritized Approach Milestones'!B255,"2",'Prioritized Approach Milestones'!C255,"yes")</f>
        <v>0</v>
      </c>
      <c r="C255" s="75">
        <f>COUNTIFS('Prioritized Approach Milestones'!B255,"3",'Prioritized Approach Milestones'!C255,"yes")</f>
        <v>0</v>
      </c>
      <c r="D255" s="76">
        <f>COUNTIFS('Prioritized Approach Milestones'!B255,"4",'Prioritized Approach Milestones'!C255,"yes")</f>
        <v>0</v>
      </c>
      <c r="E255" s="77">
        <f>COUNTIFS('Prioritized Approach Milestones'!B255,"5",'Prioritized Approach Milestones'!C255,"yes")</f>
        <v>0</v>
      </c>
      <c r="F255" s="78">
        <f>COUNTIFS('Prioritized Approach Milestones'!B255,"6",'Prioritized Approach Milestones'!C255,"yes")</f>
        <v>0</v>
      </c>
      <c r="G255" s="234">
        <f t="shared" si="11"/>
        <v>0</v>
      </c>
      <c r="H255" s="145">
        <f>COUNTIFS('Prioritized Approach Milestones'!B255,"1",'Prioritized Approach Milestones'!C255,"N/A")</f>
        <v>0</v>
      </c>
      <c r="I255" s="145">
        <f>COUNTIFS('Prioritized Approach Milestones'!B255,"2",'Prioritized Approach Milestones'!C255,"N/A")</f>
        <v>0</v>
      </c>
      <c r="J255" s="145">
        <f>COUNTIFS('Prioritized Approach Milestones'!B255,"3",'Prioritized Approach Milestones'!C255,"N/A")</f>
        <v>0</v>
      </c>
      <c r="K255" s="145">
        <f>COUNTIFS('Prioritized Approach Milestones'!B255,"4",'Prioritized Approach Milestones'!C255,"N/A")</f>
        <v>0</v>
      </c>
      <c r="L255" s="145">
        <f>COUNTIFS('Prioritized Approach Milestones'!B255,"5",'Prioritized Approach Milestones'!C255,"N/A")</f>
        <v>0</v>
      </c>
      <c r="M255" s="145">
        <f>COUNTIFS('Prioritized Approach Milestones'!B255,"6",'Prioritized Approach Milestones'!C255,"N/A")</f>
        <v>0</v>
      </c>
      <c r="N255">
        <f t="shared" si="10"/>
        <v>0</v>
      </c>
      <c r="O255" s="238"/>
      <c r="P255" s="65" t="str">
        <f>IF('Prioritized Approach Milestones'!$B255=1,'Prioritized Approach Milestones'!$F255,"")</f>
        <v/>
      </c>
      <c r="Q255" s="65">
        <f>IF('Prioritized Approach Milestones'!$B255=2,'Prioritized Approach Milestones'!$F255,"")</f>
        <v>0</v>
      </c>
      <c r="R255" s="65" t="str">
        <f>IF('Prioritized Approach Milestones'!$B255=3,'Prioritized Approach Milestones'!$F255,"")</f>
        <v/>
      </c>
      <c r="S255" s="65" t="str">
        <f>IF('Prioritized Approach Milestones'!$B255=4,'Prioritized Approach Milestones'!$F255,"")</f>
        <v/>
      </c>
      <c r="T255" s="65" t="str">
        <f>IF('Prioritized Approach Milestones'!$B255=5,'Prioritized Approach Milestones'!$F255,"")</f>
        <v/>
      </c>
      <c r="U255" s="66" t="str">
        <f>IF('Prioritized Approach Milestones'!$B255=6,'Prioritized Approach Milestones'!$F255,"")</f>
        <v/>
      </c>
      <c r="V255" s="67" t="str">
        <f>IF(AND('Prioritized Approach Milestones'!C255="Yes",'Prioritized Approach Milestones'!F255=""),"CORRECT",IF('Prioritized Approach Milestones'!C255="No","CORRECT",IF('Prioritized Approach Milestones'!B255=1,"ERROR 1","N/A")))</f>
        <v>N/A</v>
      </c>
      <c r="W255" s="67" t="str">
        <f>IF(AND('Prioritized Approach Milestones'!C255="Yes",'Prioritized Approach Milestones'!F255=""),"CORRECT",IF('Prioritized Approach Milestones'!C255="No","CORRECT",IF('Prioritized Approach Milestones'!B255=2,"ERROR 1","N/A")))</f>
        <v>ERROR 1</v>
      </c>
      <c r="X255" s="67" t="str">
        <f>IF(AND('Prioritized Approach Milestones'!C255="Yes",'Prioritized Approach Milestones'!F255=""),"CORRECT",IF('Prioritized Approach Milestones'!C255="No","CORRECT",IF('Prioritized Approach Milestones'!B255=3,"ERROR 1","N/A")))</f>
        <v>N/A</v>
      </c>
      <c r="Y255" s="67" t="str">
        <f>IF(AND('Prioritized Approach Milestones'!C255="Yes",'Prioritized Approach Milestones'!F255=""),"CORRECT",IF('Prioritized Approach Milestones'!C255="No","CORRECT",IF('Prioritized Approach Milestones'!B255=4,"ERROR 1","N/A")))</f>
        <v>N/A</v>
      </c>
      <c r="Z255" s="67" t="str">
        <f>IF(AND('Prioritized Approach Milestones'!C255="Yes",'Prioritized Approach Milestones'!F255=""),"CORRECT",IF('Prioritized Approach Milestones'!C255="No","CORRECT",IF('Prioritized Approach Milestones'!B255=5,"ERROR 1","N/A")))</f>
        <v>N/A</v>
      </c>
      <c r="AA255" s="67" t="str">
        <f>IF(AND('Prioritized Approach Milestones'!C255="Yes",'Prioritized Approach Milestones'!F255=""),"CORRECT",IF('Prioritized Approach Milestones'!C255="No","CORRECT",IF('Prioritized Approach Milestones'!B255=6,"ERROR 1","N/A")))</f>
        <v>N/A</v>
      </c>
      <c r="AB255" s="59" t="str">
        <f>IF(AND('Prioritized Approach Milestones'!C255="No",'Prioritized Approach Milestones'!F255=""),IF('Prioritized Approach Milestones'!B255=1,"ERROR 2","N/A"),"CORRECT")</f>
        <v>CORRECT</v>
      </c>
      <c r="AC255" s="59" t="str">
        <f>IF(AND('Prioritized Approach Milestones'!C255="No",'Prioritized Approach Milestones'!F255=""),IF('Prioritized Approach Milestones'!B255=2,"ERROR 2","N/A"),"CORRECT")</f>
        <v>CORRECT</v>
      </c>
      <c r="AD255" s="59" t="str">
        <f>IF(AND('Prioritized Approach Milestones'!C255="No",'Prioritized Approach Milestones'!F255=""),IF('Prioritized Approach Milestones'!B255=3,"ERROR 2","N/A"),"CORRECT")</f>
        <v>CORRECT</v>
      </c>
      <c r="AE255" s="59" t="str">
        <f>IF(AND('Prioritized Approach Milestones'!C255="No",'Prioritized Approach Milestones'!F255=""),IF('Prioritized Approach Milestones'!B255=4,"ERROR 2","N/A"),"CORRECT")</f>
        <v>CORRECT</v>
      </c>
      <c r="AF255" s="59" t="str">
        <f>IF(AND('Prioritized Approach Milestones'!C255="No",'Prioritized Approach Milestones'!F255=""),IF('Prioritized Approach Milestones'!B255=5,"ERROR 2","N/A"),"CORRECT")</f>
        <v>CORRECT</v>
      </c>
      <c r="AG255" s="68" t="str">
        <f>IF(AND('Prioritized Approach Milestones'!C255="No",'Prioritized Approach Milestones'!F255=""),IF('Prioritized Approach Milestones'!B255=6,"ERROR 2","N/A"),"CORRECT")</f>
        <v>CORRECT</v>
      </c>
    </row>
    <row r="256" spans="1:33">
      <c r="A256" s="74">
        <f>COUNTIFS('Prioritized Approach Milestones'!B256,"1",'Prioritized Approach Milestones'!C256,"yes")</f>
        <v>0</v>
      </c>
      <c r="B256" s="79">
        <f>COUNTIFS('Prioritized Approach Milestones'!B256,"2",'Prioritized Approach Milestones'!C256,"yes")</f>
        <v>0</v>
      </c>
      <c r="C256" s="75">
        <f>COUNTIFS('Prioritized Approach Milestones'!B256,"3",'Prioritized Approach Milestones'!C256,"yes")</f>
        <v>0</v>
      </c>
      <c r="D256" s="76">
        <f>COUNTIFS('Prioritized Approach Milestones'!B256,"4",'Prioritized Approach Milestones'!C256,"yes")</f>
        <v>0</v>
      </c>
      <c r="E256" s="77">
        <f>COUNTIFS('Prioritized Approach Milestones'!B256,"5",'Prioritized Approach Milestones'!C256,"yes")</f>
        <v>0</v>
      </c>
      <c r="F256" s="78">
        <f>COUNTIFS('Prioritized Approach Milestones'!B256,"6",'Prioritized Approach Milestones'!C256,"yes")</f>
        <v>0</v>
      </c>
      <c r="G256" s="234">
        <f t="shared" si="11"/>
        <v>0</v>
      </c>
      <c r="H256" s="145">
        <f>COUNTIFS('Prioritized Approach Milestones'!B256,"1",'Prioritized Approach Milestones'!C256,"N/A")</f>
        <v>0</v>
      </c>
      <c r="I256" s="145">
        <f>COUNTIFS('Prioritized Approach Milestones'!B256,"2",'Prioritized Approach Milestones'!C256,"N/A")</f>
        <v>0</v>
      </c>
      <c r="J256" s="145">
        <f>COUNTIFS('Prioritized Approach Milestones'!B256,"3",'Prioritized Approach Milestones'!C256,"N/A")</f>
        <v>0</v>
      </c>
      <c r="K256" s="145">
        <f>COUNTIFS('Prioritized Approach Milestones'!B256,"4",'Prioritized Approach Milestones'!C256,"N/A")</f>
        <v>0</v>
      </c>
      <c r="L256" s="145">
        <f>COUNTIFS('Prioritized Approach Milestones'!B256,"5",'Prioritized Approach Milestones'!C256,"N/A")</f>
        <v>0</v>
      </c>
      <c r="M256" s="145">
        <f>COUNTIFS('Prioritized Approach Milestones'!B256,"6",'Prioritized Approach Milestones'!C256,"N/A")</f>
        <v>0</v>
      </c>
      <c r="N256">
        <f t="shared" si="10"/>
        <v>0</v>
      </c>
      <c r="O256" s="238"/>
      <c r="P256" s="65" t="str">
        <f>IF('Prioritized Approach Milestones'!$B256=1,'Prioritized Approach Milestones'!$F256,"")</f>
        <v/>
      </c>
      <c r="Q256" s="65">
        <f>IF('Prioritized Approach Milestones'!$B256=2,'Prioritized Approach Milestones'!$F256,"")</f>
        <v>0</v>
      </c>
      <c r="R256" s="65" t="str">
        <f>IF('Prioritized Approach Milestones'!$B256=3,'Prioritized Approach Milestones'!$F256,"")</f>
        <v/>
      </c>
      <c r="S256" s="65" t="str">
        <f>IF('Prioritized Approach Milestones'!$B256=4,'Prioritized Approach Milestones'!$F256,"")</f>
        <v/>
      </c>
      <c r="T256" s="65" t="str">
        <f>IF('Prioritized Approach Milestones'!$B256=5,'Prioritized Approach Milestones'!$F256,"")</f>
        <v/>
      </c>
      <c r="U256" s="66" t="str">
        <f>IF('Prioritized Approach Milestones'!$B256=6,'Prioritized Approach Milestones'!$F256,"")</f>
        <v/>
      </c>
      <c r="V256" s="67" t="str">
        <f>IF(AND('Prioritized Approach Milestones'!C256="Yes",'Prioritized Approach Milestones'!F256=""),"CORRECT",IF('Prioritized Approach Milestones'!C256="No","CORRECT",IF('Prioritized Approach Milestones'!B256=1,"ERROR 1","N/A")))</f>
        <v>N/A</v>
      </c>
      <c r="W256" s="67" t="str">
        <f>IF(AND('Prioritized Approach Milestones'!C256="Yes",'Prioritized Approach Milestones'!F256=""),"CORRECT",IF('Prioritized Approach Milestones'!C256="No","CORRECT",IF('Prioritized Approach Milestones'!B256=2,"ERROR 1","N/A")))</f>
        <v>ERROR 1</v>
      </c>
      <c r="X256" s="67" t="str">
        <f>IF(AND('Prioritized Approach Milestones'!C256="Yes",'Prioritized Approach Milestones'!F256=""),"CORRECT",IF('Prioritized Approach Milestones'!C256="No","CORRECT",IF('Prioritized Approach Milestones'!B256=3,"ERROR 1","N/A")))</f>
        <v>N/A</v>
      </c>
      <c r="Y256" s="67" t="str">
        <f>IF(AND('Prioritized Approach Milestones'!C256="Yes",'Prioritized Approach Milestones'!F256=""),"CORRECT",IF('Prioritized Approach Milestones'!C256="No","CORRECT",IF('Prioritized Approach Milestones'!B256=4,"ERROR 1","N/A")))</f>
        <v>N/A</v>
      </c>
      <c r="Z256" s="67" t="str">
        <f>IF(AND('Prioritized Approach Milestones'!C256="Yes",'Prioritized Approach Milestones'!F256=""),"CORRECT",IF('Prioritized Approach Milestones'!C256="No","CORRECT",IF('Prioritized Approach Milestones'!B256=5,"ERROR 1","N/A")))</f>
        <v>N/A</v>
      </c>
      <c r="AA256" s="67" t="str">
        <f>IF(AND('Prioritized Approach Milestones'!C256="Yes",'Prioritized Approach Milestones'!F256=""),"CORRECT",IF('Prioritized Approach Milestones'!C256="No","CORRECT",IF('Prioritized Approach Milestones'!B256=6,"ERROR 1","N/A")))</f>
        <v>N/A</v>
      </c>
      <c r="AB256" s="59" t="str">
        <f>IF(AND('Prioritized Approach Milestones'!C256="No",'Prioritized Approach Milestones'!F256=""),IF('Prioritized Approach Milestones'!B256=1,"ERROR 2","N/A"),"CORRECT")</f>
        <v>CORRECT</v>
      </c>
      <c r="AC256" s="59" t="str">
        <f>IF(AND('Prioritized Approach Milestones'!C256="No",'Prioritized Approach Milestones'!F256=""),IF('Prioritized Approach Milestones'!B256=2,"ERROR 2","N/A"),"CORRECT")</f>
        <v>CORRECT</v>
      </c>
      <c r="AD256" s="59" t="str">
        <f>IF(AND('Prioritized Approach Milestones'!C256="No",'Prioritized Approach Milestones'!F256=""),IF('Prioritized Approach Milestones'!B256=3,"ERROR 2","N/A"),"CORRECT")</f>
        <v>CORRECT</v>
      </c>
      <c r="AE256" s="59" t="str">
        <f>IF(AND('Prioritized Approach Milestones'!C256="No",'Prioritized Approach Milestones'!F256=""),IF('Prioritized Approach Milestones'!B256=4,"ERROR 2","N/A"),"CORRECT")</f>
        <v>CORRECT</v>
      </c>
      <c r="AF256" s="59" t="str">
        <f>IF(AND('Prioritized Approach Milestones'!C256="No",'Prioritized Approach Milestones'!F256=""),IF('Prioritized Approach Milestones'!B256=5,"ERROR 2","N/A"),"CORRECT")</f>
        <v>CORRECT</v>
      </c>
      <c r="AG256" s="68" t="str">
        <f>IF(AND('Prioritized Approach Milestones'!C256="No",'Prioritized Approach Milestones'!F256=""),IF('Prioritized Approach Milestones'!B256=6,"ERROR 2","N/A"),"CORRECT")</f>
        <v>CORRECT</v>
      </c>
    </row>
    <row r="257" spans="1:33">
      <c r="A257" s="74">
        <f>COUNTIFS('Prioritized Approach Milestones'!B257,"1",'Prioritized Approach Milestones'!C257,"yes")</f>
        <v>0</v>
      </c>
      <c r="B257" s="79">
        <f>COUNTIFS('Prioritized Approach Milestones'!B257,"2",'Prioritized Approach Milestones'!C257,"yes")</f>
        <v>0</v>
      </c>
      <c r="C257" s="75">
        <f>COUNTIFS('Prioritized Approach Milestones'!B257,"3",'Prioritized Approach Milestones'!C257,"yes")</f>
        <v>0</v>
      </c>
      <c r="D257" s="76">
        <f>COUNTIFS('Prioritized Approach Milestones'!B257,"4",'Prioritized Approach Milestones'!C257,"yes")</f>
        <v>0</v>
      </c>
      <c r="E257" s="77">
        <f>COUNTIFS('Prioritized Approach Milestones'!B257,"5",'Prioritized Approach Milestones'!C257,"yes")</f>
        <v>0</v>
      </c>
      <c r="F257" s="78">
        <f>COUNTIFS('Prioritized Approach Milestones'!B257,"6",'Prioritized Approach Milestones'!C257,"yes")</f>
        <v>0</v>
      </c>
      <c r="G257" s="234">
        <f t="shared" si="11"/>
        <v>0</v>
      </c>
      <c r="H257" s="145">
        <f>COUNTIFS('Prioritized Approach Milestones'!B257,"1",'Prioritized Approach Milestones'!C257,"N/A")</f>
        <v>0</v>
      </c>
      <c r="I257" s="145">
        <f>COUNTIFS('Prioritized Approach Milestones'!B257,"2",'Prioritized Approach Milestones'!C257,"N/A")</f>
        <v>0</v>
      </c>
      <c r="J257" s="145">
        <f>COUNTIFS('Prioritized Approach Milestones'!B257,"3",'Prioritized Approach Milestones'!C257,"N/A")</f>
        <v>0</v>
      </c>
      <c r="K257" s="145">
        <f>COUNTIFS('Prioritized Approach Milestones'!B257,"4",'Prioritized Approach Milestones'!C257,"N/A")</f>
        <v>0</v>
      </c>
      <c r="L257" s="145">
        <f>COUNTIFS('Prioritized Approach Milestones'!B257,"5",'Prioritized Approach Milestones'!C257,"N/A")</f>
        <v>0</v>
      </c>
      <c r="M257" s="145">
        <f>COUNTIFS('Prioritized Approach Milestones'!B257,"6",'Prioritized Approach Milestones'!C257,"N/A")</f>
        <v>0</v>
      </c>
      <c r="N257">
        <f t="shared" si="10"/>
        <v>0</v>
      </c>
      <c r="O257" s="238"/>
      <c r="P257" s="65" t="str">
        <f>IF('Prioritized Approach Milestones'!$B257=1,'Prioritized Approach Milestones'!$F257,"")</f>
        <v/>
      </c>
      <c r="Q257" s="65">
        <f>IF('Prioritized Approach Milestones'!$B257=2,'Prioritized Approach Milestones'!$F257,"")</f>
        <v>0</v>
      </c>
      <c r="R257" s="65" t="str">
        <f>IF('Prioritized Approach Milestones'!$B257=3,'Prioritized Approach Milestones'!$F257,"")</f>
        <v/>
      </c>
      <c r="S257" s="65" t="str">
        <f>IF('Prioritized Approach Milestones'!$B257=4,'Prioritized Approach Milestones'!$F257,"")</f>
        <v/>
      </c>
      <c r="T257" s="65" t="str">
        <f>IF('Prioritized Approach Milestones'!$B257=5,'Prioritized Approach Milestones'!$F257,"")</f>
        <v/>
      </c>
      <c r="U257" s="66" t="str">
        <f>IF('Prioritized Approach Milestones'!$B257=6,'Prioritized Approach Milestones'!$F257,"")</f>
        <v/>
      </c>
      <c r="V257" s="67" t="str">
        <f>IF(AND('Prioritized Approach Milestones'!C257="Yes",'Prioritized Approach Milestones'!F257=""),"CORRECT",IF('Prioritized Approach Milestones'!C257="No","CORRECT",IF('Prioritized Approach Milestones'!B257=1,"ERROR 1","N/A")))</f>
        <v>N/A</v>
      </c>
      <c r="W257" s="67" t="str">
        <f>IF(AND('Prioritized Approach Milestones'!C257="Yes",'Prioritized Approach Milestones'!F257=""),"CORRECT",IF('Prioritized Approach Milestones'!C257="No","CORRECT",IF('Prioritized Approach Milestones'!B257=2,"ERROR 1","N/A")))</f>
        <v>ERROR 1</v>
      </c>
      <c r="X257" s="67" t="str">
        <f>IF(AND('Prioritized Approach Milestones'!C257="Yes",'Prioritized Approach Milestones'!F257=""),"CORRECT",IF('Prioritized Approach Milestones'!C257="No","CORRECT",IF('Prioritized Approach Milestones'!B257=3,"ERROR 1","N/A")))</f>
        <v>N/A</v>
      </c>
      <c r="Y257" s="67" t="str">
        <f>IF(AND('Prioritized Approach Milestones'!C257="Yes",'Prioritized Approach Milestones'!F257=""),"CORRECT",IF('Prioritized Approach Milestones'!C257="No","CORRECT",IF('Prioritized Approach Milestones'!B257=4,"ERROR 1","N/A")))</f>
        <v>N/A</v>
      </c>
      <c r="Z257" s="67" t="str">
        <f>IF(AND('Prioritized Approach Milestones'!C257="Yes",'Prioritized Approach Milestones'!F257=""),"CORRECT",IF('Prioritized Approach Milestones'!C257="No","CORRECT",IF('Prioritized Approach Milestones'!B257=5,"ERROR 1","N/A")))</f>
        <v>N/A</v>
      </c>
      <c r="AA257" s="67" t="str">
        <f>IF(AND('Prioritized Approach Milestones'!C257="Yes",'Prioritized Approach Milestones'!F257=""),"CORRECT",IF('Prioritized Approach Milestones'!C257="No","CORRECT",IF('Prioritized Approach Milestones'!B257=6,"ERROR 1","N/A")))</f>
        <v>N/A</v>
      </c>
      <c r="AB257" s="59" t="str">
        <f>IF(AND('Prioritized Approach Milestones'!C257="No",'Prioritized Approach Milestones'!F257=""),IF('Prioritized Approach Milestones'!B257=1,"ERROR 2","N/A"),"CORRECT")</f>
        <v>CORRECT</v>
      </c>
      <c r="AC257" s="59" t="str">
        <f>IF(AND('Prioritized Approach Milestones'!C257="No",'Prioritized Approach Milestones'!F257=""),IF('Prioritized Approach Milestones'!B257=2,"ERROR 2","N/A"),"CORRECT")</f>
        <v>CORRECT</v>
      </c>
      <c r="AD257" s="59" t="str">
        <f>IF(AND('Prioritized Approach Milestones'!C257="No",'Prioritized Approach Milestones'!F257=""),IF('Prioritized Approach Milestones'!B257=3,"ERROR 2","N/A"),"CORRECT")</f>
        <v>CORRECT</v>
      </c>
      <c r="AE257" s="59" t="str">
        <f>IF(AND('Prioritized Approach Milestones'!C257="No",'Prioritized Approach Milestones'!F257=""),IF('Prioritized Approach Milestones'!B257=4,"ERROR 2","N/A"),"CORRECT")</f>
        <v>CORRECT</v>
      </c>
      <c r="AF257" s="59" t="str">
        <f>IF(AND('Prioritized Approach Milestones'!C257="No",'Prioritized Approach Milestones'!F257=""),IF('Prioritized Approach Milestones'!B257=5,"ERROR 2","N/A"),"CORRECT")</f>
        <v>CORRECT</v>
      </c>
      <c r="AG257" s="68" t="str">
        <f>IF(AND('Prioritized Approach Milestones'!C257="No",'Prioritized Approach Milestones'!F257=""),IF('Prioritized Approach Milestones'!B257=6,"ERROR 2","N/A"),"CORRECT")</f>
        <v>CORRECT</v>
      </c>
    </row>
    <row r="258" spans="1:33">
      <c r="A258" s="74">
        <f>COUNTIFS('Prioritized Approach Milestones'!B258,"1",'Prioritized Approach Milestones'!C258,"yes")</f>
        <v>0</v>
      </c>
      <c r="B258" s="79">
        <f>COUNTIFS('Prioritized Approach Milestones'!B258,"2",'Prioritized Approach Milestones'!C258,"yes")</f>
        <v>0</v>
      </c>
      <c r="C258" s="75">
        <f>COUNTIFS('Prioritized Approach Milestones'!B258,"3",'Prioritized Approach Milestones'!C258,"yes")</f>
        <v>0</v>
      </c>
      <c r="D258" s="76">
        <f>COUNTIFS('Prioritized Approach Milestones'!B258,"4",'Prioritized Approach Milestones'!C258,"yes")</f>
        <v>0</v>
      </c>
      <c r="E258" s="77">
        <f>COUNTIFS('Prioritized Approach Milestones'!B258,"5",'Prioritized Approach Milestones'!C258,"yes")</f>
        <v>0</v>
      </c>
      <c r="F258" s="78">
        <f>COUNTIFS('Prioritized Approach Milestones'!B258,"6",'Prioritized Approach Milestones'!C258,"yes")</f>
        <v>0</v>
      </c>
      <c r="G258" s="234">
        <f t="shared" si="11"/>
        <v>0</v>
      </c>
      <c r="H258" s="145">
        <f>COUNTIFS('Prioritized Approach Milestones'!B258,"1",'Prioritized Approach Milestones'!C258,"N/A")</f>
        <v>0</v>
      </c>
      <c r="I258" s="145">
        <f>COUNTIFS('Prioritized Approach Milestones'!B258,"2",'Prioritized Approach Milestones'!C258,"N/A")</f>
        <v>0</v>
      </c>
      <c r="J258" s="145">
        <f>COUNTIFS('Prioritized Approach Milestones'!B258,"3",'Prioritized Approach Milestones'!C258,"N/A")</f>
        <v>0</v>
      </c>
      <c r="K258" s="145">
        <f>COUNTIFS('Prioritized Approach Milestones'!B258,"4",'Prioritized Approach Milestones'!C258,"N/A")</f>
        <v>0</v>
      </c>
      <c r="L258" s="145">
        <f>COUNTIFS('Prioritized Approach Milestones'!B258,"5",'Prioritized Approach Milestones'!C258,"N/A")</f>
        <v>0</v>
      </c>
      <c r="M258" s="145">
        <f>COUNTIFS('Prioritized Approach Milestones'!B258,"6",'Prioritized Approach Milestones'!C258,"N/A")</f>
        <v>0</v>
      </c>
      <c r="N258">
        <f t="shared" si="10"/>
        <v>0</v>
      </c>
      <c r="O258" s="238"/>
      <c r="P258" s="65" t="str">
        <f>IF('Prioritized Approach Milestones'!$B258=1,'Prioritized Approach Milestones'!$F258,"")</f>
        <v/>
      </c>
      <c r="Q258" s="65">
        <f>IF('Prioritized Approach Milestones'!$B258=2,'Prioritized Approach Milestones'!$F258,"")</f>
        <v>0</v>
      </c>
      <c r="R258" s="65" t="str">
        <f>IF('Prioritized Approach Milestones'!$B258=3,'Prioritized Approach Milestones'!$F258,"")</f>
        <v/>
      </c>
      <c r="S258" s="65" t="str">
        <f>IF('Prioritized Approach Milestones'!$B258=4,'Prioritized Approach Milestones'!$F258,"")</f>
        <v/>
      </c>
      <c r="T258" s="65" t="str">
        <f>IF('Prioritized Approach Milestones'!$B258=5,'Prioritized Approach Milestones'!$F258,"")</f>
        <v/>
      </c>
      <c r="U258" s="66" t="str">
        <f>IF('Prioritized Approach Milestones'!$B258=6,'Prioritized Approach Milestones'!$F258,"")</f>
        <v/>
      </c>
      <c r="V258" s="67" t="str">
        <f>IF(AND('Prioritized Approach Milestones'!C258="Yes",'Prioritized Approach Milestones'!F258=""),"CORRECT",IF('Prioritized Approach Milestones'!C258="No","CORRECT",IF('Prioritized Approach Milestones'!B258=1,"ERROR 1","N/A")))</f>
        <v>N/A</v>
      </c>
      <c r="W258" s="67" t="str">
        <f>IF(AND('Prioritized Approach Milestones'!C258="Yes",'Prioritized Approach Milestones'!F258=""),"CORRECT",IF('Prioritized Approach Milestones'!C258="No","CORRECT",IF('Prioritized Approach Milestones'!B258=2,"ERROR 1","N/A")))</f>
        <v>ERROR 1</v>
      </c>
      <c r="X258" s="67" t="str">
        <f>IF(AND('Prioritized Approach Milestones'!C258="Yes",'Prioritized Approach Milestones'!F258=""),"CORRECT",IF('Prioritized Approach Milestones'!C258="No","CORRECT",IF('Prioritized Approach Milestones'!B258=3,"ERROR 1","N/A")))</f>
        <v>N/A</v>
      </c>
      <c r="Y258" s="67" t="str">
        <f>IF(AND('Prioritized Approach Milestones'!C258="Yes",'Prioritized Approach Milestones'!F258=""),"CORRECT",IF('Prioritized Approach Milestones'!C258="No","CORRECT",IF('Prioritized Approach Milestones'!B258=4,"ERROR 1","N/A")))</f>
        <v>N/A</v>
      </c>
      <c r="Z258" s="67" t="str">
        <f>IF(AND('Prioritized Approach Milestones'!C258="Yes",'Prioritized Approach Milestones'!F258=""),"CORRECT",IF('Prioritized Approach Milestones'!C258="No","CORRECT",IF('Prioritized Approach Milestones'!B258=5,"ERROR 1","N/A")))</f>
        <v>N/A</v>
      </c>
      <c r="AA258" s="67" t="str">
        <f>IF(AND('Prioritized Approach Milestones'!C258="Yes",'Prioritized Approach Milestones'!F258=""),"CORRECT",IF('Prioritized Approach Milestones'!C258="No","CORRECT",IF('Prioritized Approach Milestones'!B258=6,"ERROR 1","N/A")))</f>
        <v>N/A</v>
      </c>
      <c r="AB258" s="59" t="str">
        <f>IF(AND('Prioritized Approach Milestones'!C258="No",'Prioritized Approach Milestones'!F258=""),IF('Prioritized Approach Milestones'!B258=1,"ERROR 2","N/A"),"CORRECT")</f>
        <v>CORRECT</v>
      </c>
      <c r="AC258" s="59" t="str">
        <f>IF(AND('Prioritized Approach Milestones'!C258="No",'Prioritized Approach Milestones'!F258=""),IF('Prioritized Approach Milestones'!B258=2,"ERROR 2","N/A"),"CORRECT")</f>
        <v>CORRECT</v>
      </c>
      <c r="AD258" s="59" t="str">
        <f>IF(AND('Prioritized Approach Milestones'!C258="No",'Prioritized Approach Milestones'!F258=""),IF('Prioritized Approach Milestones'!B258=3,"ERROR 2","N/A"),"CORRECT")</f>
        <v>CORRECT</v>
      </c>
      <c r="AE258" s="59" t="str">
        <f>IF(AND('Prioritized Approach Milestones'!C258="No",'Prioritized Approach Milestones'!F258=""),IF('Prioritized Approach Milestones'!B258=4,"ERROR 2","N/A"),"CORRECT")</f>
        <v>CORRECT</v>
      </c>
      <c r="AF258" s="59" t="str">
        <f>IF(AND('Prioritized Approach Milestones'!C258="No",'Prioritized Approach Milestones'!F258=""),IF('Prioritized Approach Milestones'!B258=5,"ERROR 2","N/A"),"CORRECT")</f>
        <v>CORRECT</v>
      </c>
      <c r="AG258" s="68" t="str">
        <f>IF(AND('Prioritized Approach Milestones'!C258="No",'Prioritized Approach Milestones'!F258=""),IF('Prioritized Approach Milestones'!B258=6,"ERROR 2","N/A"),"CORRECT")</f>
        <v>CORRECT</v>
      </c>
    </row>
    <row r="259" spans="1:33">
      <c r="A259" s="74">
        <f>COUNTIFS('Prioritized Approach Milestones'!B259,"1",'Prioritized Approach Milestones'!C259,"yes")</f>
        <v>0</v>
      </c>
      <c r="B259" s="79">
        <f>COUNTIFS('Prioritized Approach Milestones'!B259,"2",'Prioritized Approach Milestones'!C259,"yes")</f>
        <v>0</v>
      </c>
      <c r="C259" s="75">
        <f>COUNTIFS('Prioritized Approach Milestones'!B259,"3",'Prioritized Approach Milestones'!C259,"yes")</f>
        <v>0</v>
      </c>
      <c r="D259" s="76">
        <f>COUNTIFS('Prioritized Approach Milestones'!B259,"4",'Prioritized Approach Milestones'!C259,"yes")</f>
        <v>0</v>
      </c>
      <c r="E259" s="77">
        <f>COUNTIFS('Prioritized Approach Milestones'!B259,"5",'Prioritized Approach Milestones'!C259,"yes")</f>
        <v>0</v>
      </c>
      <c r="F259" s="78">
        <f>COUNTIFS('Prioritized Approach Milestones'!B259,"6",'Prioritized Approach Milestones'!C259,"yes")</f>
        <v>0</v>
      </c>
      <c r="G259" s="234">
        <f t="shared" si="11"/>
        <v>0</v>
      </c>
      <c r="H259" s="145">
        <f>COUNTIFS('Prioritized Approach Milestones'!B259,"1",'Prioritized Approach Milestones'!C259,"N/A")</f>
        <v>0</v>
      </c>
      <c r="I259" s="145">
        <f>COUNTIFS('Prioritized Approach Milestones'!B259,"2",'Prioritized Approach Milestones'!C259,"N/A")</f>
        <v>0</v>
      </c>
      <c r="J259" s="145">
        <f>COUNTIFS('Prioritized Approach Milestones'!B259,"3",'Prioritized Approach Milestones'!C259,"N/A")</f>
        <v>0</v>
      </c>
      <c r="K259" s="145">
        <f>COUNTIFS('Prioritized Approach Milestones'!B259,"4",'Prioritized Approach Milestones'!C259,"N/A")</f>
        <v>0</v>
      </c>
      <c r="L259" s="145">
        <f>COUNTIFS('Prioritized Approach Milestones'!B259,"5",'Prioritized Approach Milestones'!C259,"N/A")</f>
        <v>0</v>
      </c>
      <c r="M259" s="145">
        <f>COUNTIFS('Prioritized Approach Milestones'!B259,"6",'Prioritized Approach Milestones'!C259,"N/A")</f>
        <v>0</v>
      </c>
      <c r="N259">
        <f t="shared" si="10"/>
        <v>0</v>
      </c>
      <c r="O259" s="238"/>
      <c r="P259" s="65" t="str">
        <f>IF('Prioritized Approach Milestones'!$B259=1,'Prioritized Approach Milestones'!$F259,"")</f>
        <v/>
      </c>
      <c r="Q259" s="65" t="str">
        <f>IF('Prioritized Approach Milestones'!$B259=2,'Prioritized Approach Milestones'!$F259,"")</f>
        <v/>
      </c>
      <c r="R259" s="65" t="str">
        <f>IF('Prioritized Approach Milestones'!$B259=3,'Prioritized Approach Milestones'!$F259,"")</f>
        <v/>
      </c>
      <c r="S259" s="65" t="str">
        <f>IF('Prioritized Approach Milestones'!$B259=4,'Prioritized Approach Milestones'!$F259,"")</f>
        <v/>
      </c>
      <c r="T259" s="65" t="str">
        <f>IF('Prioritized Approach Milestones'!$B259=5,'Prioritized Approach Milestones'!$F259,"")</f>
        <v/>
      </c>
      <c r="U259" s="66" t="str">
        <f>IF('Prioritized Approach Milestones'!$B259=6,'Prioritized Approach Milestones'!$F259,"")</f>
        <v/>
      </c>
      <c r="V259" s="67" t="str">
        <f>IF(AND('Prioritized Approach Milestones'!C259="Yes",'Prioritized Approach Milestones'!F259=""),"CORRECT",IF('Prioritized Approach Milestones'!C259="No","CORRECT",IF('Prioritized Approach Milestones'!B259=1,"ERROR 1","N/A")))</f>
        <v>N/A</v>
      </c>
      <c r="W259" s="67" t="str">
        <f>IF(AND('Prioritized Approach Milestones'!C259="Yes",'Prioritized Approach Milestones'!F259=""),"CORRECT",IF('Prioritized Approach Milestones'!C259="No","CORRECT",IF('Prioritized Approach Milestones'!B259=2,"ERROR 1","N/A")))</f>
        <v>N/A</v>
      </c>
      <c r="X259" s="67" t="str">
        <f>IF(AND('Prioritized Approach Milestones'!C259="Yes",'Prioritized Approach Milestones'!F259=""),"CORRECT",IF('Prioritized Approach Milestones'!C259="No","CORRECT",IF('Prioritized Approach Milestones'!B259=3,"ERROR 1","N/A")))</f>
        <v>N/A</v>
      </c>
      <c r="Y259" s="67" t="str">
        <f>IF(AND('Prioritized Approach Milestones'!C259="Yes",'Prioritized Approach Milestones'!F259=""),"CORRECT",IF('Prioritized Approach Milestones'!C259="No","CORRECT",IF('Prioritized Approach Milestones'!B259=4,"ERROR 1","N/A")))</f>
        <v>N/A</v>
      </c>
      <c r="Z259" s="67" t="str">
        <f>IF(AND('Prioritized Approach Milestones'!C259="Yes",'Prioritized Approach Milestones'!F259=""),"CORRECT",IF('Prioritized Approach Milestones'!C259="No","CORRECT",IF('Prioritized Approach Milestones'!B259=5,"ERROR 1","N/A")))</f>
        <v>N/A</v>
      </c>
      <c r="AA259" s="67" t="str">
        <f>IF(AND('Prioritized Approach Milestones'!C259="Yes",'Prioritized Approach Milestones'!F259=""),"CORRECT",IF('Prioritized Approach Milestones'!C259="No","CORRECT",IF('Prioritized Approach Milestones'!B259=6,"ERROR 1","N/A")))</f>
        <v>N/A</v>
      </c>
      <c r="AB259" s="59" t="str">
        <f>IF(AND('Prioritized Approach Milestones'!C259="No",'Prioritized Approach Milestones'!F259=""),IF('Prioritized Approach Milestones'!B259=1,"ERROR 2","N/A"),"CORRECT")</f>
        <v>CORRECT</v>
      </c>
      <c r="AC259" s="59" t="str">
        <f>IF(AND('Prioritized Approach Milestones'!C259="No",'Prioritized Approach Milestones'!F259=""),IF('Prioritized Approach Milestones'!B259=2,"ERROR 2","N/A"),"CORRECT")</f>
        <v>CORRECT</v>
      </c>
      <c r="AD259" s="59" t="str">
        <f>IF(AND('Prioritized Approach Milestones'!C259="No",'Prioritized Approach Milestones'!F259=""),IF('Prioritized Approach Milestones'!B259=3,"ERROR 2","N/A"),"CORRECT")</f>
        <v>CORRECT</v>
      </c>
      <c r="AE259" s="59" t="str">
        <f>IF(AND('Prioritized Approach Milestones'!C259="No",'Prioritized Approach Milestones'!F259=""),IF('Prioritized Approach Milestones'!B259=4,"ERROR 2","N/A"),"CORRECT")</f>
        <v>CORRECT</v>
      </c>
      <c r="AF259" s="59" t="str">
        <f>IF(AND('Prioritized Approach Milestones'!C259="No",'Prioritized Approach Milestones'!F259=""),IF('Prioritized Approach Milestones'!B259=5,"ERROR 2","N/A"),"CORRECT")</f>
        <v>CORRECT</v>
      </c>
      <c r="AG259" s="68" t="str">
        <f>IF(AND('Prioritized Approach Milestones'!C259="No",'Prioritized Approach Milestones'!F259=""),IF('Prioritized Approach Milestones'!B259=6,"ERROR 2","N/A"),"CORRECT")</f>
        <v>CORRECT</v>
      </c>
    </row>
    <row r="260" spans="1:33">
      <c r="A260" s="74">
        <f>COUNTIFS('Prioritized Approach Milestones'!B260,"1",'Prioritized Approach Milestones'!C260,"yes")</f>
        <v>0</v>
      </c>
      <c r="B260" s="79">
        <f>COUNTIFS('Prioritized Approach Milestones'!B260,"2",'Prioritized Approach Milestones'!C260,"yes")</f>
        <v>0</v>
      </c>
      <c r="C260" s="75">
        <f>COUNTIFS('Prioritized Approach Milestones'!B260,"3",'Prioritized Approach Milestones'!C260,"yes")</f>
        <v>0</v>
      </c>
      <c r="D260" s="76">
        <f>COUNTIFS('Prioritized Approach Milestones'!B260,"4",'Prioritized Approach Milestones'!C260,"yes")</f>
        <v>0</v>
      </c>
      <c r="E260" s="77">
        <f>COUNTIFS('Prioritized Approach Milestones'!B260,"5",'Prioritized Approach Milestones'!C260,"yes")</f>
        <v>0</v>
      </c>
      <c r="F260" s="78">
        <f>COUNTIFS('Prioritized Approach Milestones'!B260,"6",'Prioritized Approach Milestones'!C260,"yes")</f>
        <v>0</v>
      </c>
      <c r="G260" s="234">
        <f t="shared" si="11"/>
        <v>0</v>
      </c>
      <c r="H260" s="145">
        <f>COUNTIFS('Prioritized Approach Milestones'!B260,"1",'Prioritized Approach Milestones'!C260,"N/A")</f>
        <v>0</v>
      </c>
      <c r="I260" s="145">
        <f>COUNTIFS('Prioritized Approach Milestones'!B260,"2",'Prioritized Approach Milestones'!C260,"N/A")</f>
        <v>0</v>
      </c>
      <c r="J260" s="145">
        <f>COUNTIFS('Prioritized Approach Milestones'!B260,"3",'Prioritized Approach Milestones'!C260,"N/A")</f>
        <v>0</v>
      </c>
      <c r="K260" s="145">
        <f>COUNTIFS('Prioritized Approach Milestones'!B260,"4",'Prioritized Approach Milestones'!C260,"N/A")</f>
        <v>0</v>
      </c>
      <c r="L260" s="145">
        <f>COUNTIFS('Prioritized Approach Milestones'!B260,"5",'Prioritized Approach Milestones'!C260,"N/A")</f>
        <v>0</v>
      </c>
      <c r="M260" s="145">
        <f>COUNTIFS('Prioritized Approach Milestones'!B260,"6",'Prioritized Approach Milestones'!C260,"N/A")</f>
        <v>0</v>
      </c>
      <c r="N260">
        <f t="shared" si="10"/>
        <v>0</v>
      </c>
      <c r="O260" s="238"/>
      <c r="P260" s="65" t="str">
        <f>IF('Prioritized Approach Milestones'!$B260=1,'Prioritized Approach Milestones'!$F260,"")</f>
        <v/>
      </c>
      <c r="Q260" s="65">
        <f>IF('Prioritized Approach Milestones'!$B260=2,'Prioritized Approach Milestones'!$F260,"")</f>
        <v>0</v>
      </c>
      <c r="R260" s="65" t="str">
        <f>IF('Prioritized Approach Milestones'!$B260=3,'Prioritized Approach Milestones'!$F260,"")</f>
        <v/>
      </c>
      <c r="S260" s="65" t="str">
        <f>IF('Prioritized Approach Milestones'!$B260=4,'Prioritized Approach Milestones'!$F260,"")</f>
        <v/>
      </c>
      <c r="T260" s="65" t="str">
        <f>IF('Prioritized Approach Milestones'!$B260=5,'Prioritized Approach Milestones'!$F260,"")</f>
        <v/>
      </c>
      <c r="U260" s="66" t="str">
        <f>IF('Prioritized Approach Milestones'!$B260=6,'Prioritized Approach Milestones'!$F260,"")</f>
        <v/>
      </c>
      <c r="V260" s="67" t="str">
        <f>IF(AND('Prioritized Approach Milestones'!C260="Yes",'Prioritized Approach Milestones'!F260=""),"CORRECT",IF('Prioritized Approach Milestones'!C260="No","CORRECT",IF('Prioritized Approach Milestones'!B260=1,"ERROR 1","N/A")))</f>
        <v>N/A</v>
      </c>
      <c r="W260" s="67" t="str">
        <f>IF(AND('Prioritized Approach Milestones'!C260="Yes",'Prioritized Approach Milestones'!F260=""),"CORRECT",IF('Prioritized Approach Milestones'!C260="No","CORRECT",IF('Prioritized Approach Milestones'!B260=2,"ERROR 1","N/A")))</f>
        <v>ERROR 1</v>
      </c>
      <c r="X260" s="67" t="str">
        <f>IF(AND('Prioritized Approach Milestones'!C260="Yes",'Prioritized Approach Milestones'!F260=""),"CORRECT",IF('Prioritized Approach Milestones'!C260="No","CORRECT",IF('Prioritized Approach Milestones'!B260=3,"ERROR 1","N/A")))</f>
        <v>N/A</v>
      </c>
      <c r="Y260" s="67" t="str">
        <f>IF(AND('Prioritized Approach Milestones'!C260="Yes",'Prioritized Approach Milestones'!F260=""),"CORRECT",IF('Prioritized Approach Milestones'!C260="No","CORRECT",IF('Prioritized Approach Milestones'!B260=4,"ERROR 1","N/A")))</f>
        <v>N/A</v>
      </c>
      <c r="Z260" s="67" t="str">
        <f>IF(AND('Prioritized Approach Milestones'!C260="Yes",'Prioritized Approach Milestones'!F260=""),"CORRECT",IF('Prioritized Approach Milestones'!C260="No","CORRECT",IF('Prioritized Approach Milestones'!B260=5,"ERROR 1","N/A")))</f>
        <v>N/A</v>
      </c>
      <c r="AA260" s="67" t="str">
        <f>IF(AND('Prioritized Approach Milestones'!C260="Yes",'Prioritized Approach Milestones'!F260=""),"CORRECT",IF('Prioritized Approach Milestones'!C260="No","CORRECT",IF('Prioritized Approach Milestones'!B260=6,"ERROR 1","N/A")))</f>
        <v>N/A</v>
      </c>
      <c r="AB260" s="59" t="str">
        <f>IF(AND('Prioritized Approach Milestones'!C260="No",'Prioritized Approach Milestones'!F260=""),IF('Prioritized Approach Milestones'!B260=1,"ERROR 2","N/A"),"CORRECT")</f>
        <v>CORRECT</v>
      </c>
      <c r="AC260" s="59" t="str">
        <f>IF(AND('Prioritized Approach Milestones'!C260="No",'Prioritized Approach Milestones'!F260=""),IF('Prioritized Approach Milestones'!B260=2,"ERROR 2","N/A"),"CORRECT")</f>
        <v>CORRECT</v>
      </c>
      <c r="AD260" s="59" t="str">
        <f>IF(AND('Prioritized Approach Milestones'!C260="No",'Prioritized Approach Milestones'!F260=""),IF('Prioritized Approach Milestones'!B260=3,"ERROR 2","N/A"),"CORRECT")</f>
        <v>CORRECT</v>
      </c>
      <c r="AE260" s="59" t="str">
        <f>IF(AND('Prioritized Approach Milestones'!C260="No",'Prioritized Approach Milestones'!F260=""),IF('Prioritized Approach Milestones'!B260=4,"ERROR 2","N/A"),"CORRECT")</f>
        <v>CORRECT</v>
      </c>
      <c r="AF260" s="59" t="str">
        <f>IF(AND('Prioritized Approach Milestones'!C260="No",'Prioritized Approach Milestones'!F260=""),IF('Prioritized Approach Milestones'!B260=5,"ERROR 2","N/A"),"CORRECT")</f>
        <v>CORRECT</v>
      </c>
      <c r="AG260" s="68" t="str">
        <f>IF(AND('Prioritized Approach Milestones'!C260="No",'Prioritized Approach Milestones'!F260=""),IF('Prioritized Approach Milestones'!B260=6,"ERROR 2","N/A"),"CORRECT")</f>
        <v>CORRECT</v>
      </c>
    </row>
    <row r="261" spans="1:33">
      <c r="A261" s="74">
        <f>COUNTIFS('Prioritized Approach Milestones'!B261,"1",'Prioritized Approach Milestones'!C261,"yes")</f>
        <v>0</v>
      </c>
      <c r="B261" s="79">
        <f>COUNTIFS('Prioritized Approach Milestones'!B261,"2",'Prioritized Approach Milestones'!C261,"yes")</f>
        <v>0</v>
      </c>
      <c r="C261" s="75">
        <f>COUNTIFS('Prioritized Approach Milestones'!B261,"3",'Prioritized Approach Milestones'!C261,"yes")</f>
        <v>0</v>
      </c>
      <c r="D261" s="76">
        <f>COUNTIFS('Prioritized Approach Milestones'!B261,"4",'Prioritized Approach Milestones'!C261,"yes")</f>
        <v>0</v>
      </c>
      <c r="E261" s="77">
        <f>COUNTIFS('Prioritized Approach Milestones'!B261,"5",'Prioritized Approach Milestones'!C261,"yes")</f>
        <v>0</v>
      </c>
      <c r="F261" s="78">
        <f>COUNTIFS('Prioritized Approach Milestones'!B261,"6",'Prioritized Approach Milestones'!C261,"yes")</f>
        <v>0</v>
      </c>
      <c r="G261" s="234">
        <f t="shared" ref="G261:G263" si="12">SUM(A261:F261)</f>
        <v>0</v>
      </c>
      <c r="H261" s="145">
        <f>COUNTIFS('Prioritized Approach Milestones'!B261,"1",'Prioritized Approach Milestones'!C261,"N/A")</f>
        <v>0</v>
      </c>
      <c r="I261" s="145">
        <f>COUNTIFS('Prioritized Approach Milestones'!B261,"2",'Prioritized Approach Milestones'!C261,"N/A")</f>
        <v>0</v>
      </c>
      <c r="J261" s="145">
        <f>COUNTIFS('Prioritized Approach Milestones'!B261,"3",'Prioritized Approach Milestones'!C261,"N/A")</f>
        <v>0</v>
      </c>
      <c r="K261" s="145">
        <f>COUNTIFS('Prioritized Approach Milestones'!B261,"4",'Prioritized Approach Milestones'!C261,"N/A")</f>
        <v>0</v>
      </c>
      <c r="L261" s="145">
        <f>COUNTIFS('Prioritized Approach Milestones'!B261,"5",'Prioritized Approach Milestones'!C261,"N/A")</f>
        <v>0</v>
      </c>
      <c r="M261" s="145">
        <f>COUNTIFS('Prioritized Approach Milestones'!B261,"6",'Prioritized Approach Milestones'!C261,"N/A")</f>
        <v>0</v>
      </c>
      <c r="N261">
        <f t="shared" ref="N261:N277" si="13">SUM(H261:M261)</f>
        <v>0</v>
      </c>
      <c r="O261" s="238"/>
      <c r="P261" s="65" t="str">
        <f>IF('Prioritized Approach Milestones'!$B261=1,'Prioritized Approach Milestones'!$F261,"")</f>
        <v/>
      </c>
      <c r="Q261" s="65">
        <f>IF('Prioritized Approach Milestones'!$B261=2,'Prioritized Approach Milestones'!$F261,"")</f>
        <v>0</v>
      </c>
      <c r="R261" s="65" t="str">
        <f>IF('Prioritized Approach Milestones'!$B261=3,'Prioritized Approach Milestones'!$F261,"")</f>
        <v/>
      </c>
      <c r="S261" s="65" t="str">
        <f>IF('Prioritized Approach Milestones'!$B261=4,'Prioritized Approach Milestones'!$F261,"")</f>
        <v/>
      </c>
      <c r="T261" s="65" t="str">
        <f>IF('Prioritized Approach Milestones'!$B261=5,'Prioritized Approach Milestones'!$F261,"")</f>
        <v/>
      </c>
      <c r="U261" s="66" t="str">
        <f>IF('Prioritized Approach Milestones'!$B261=6,'Prioritized Approach Milestones'!$F261,"")</f>
        <v/>
      </c>
      <c r="V261" s="67" t="str">
        <f>IF(AND('Prioritized Approach Milestones'!C261="Yes",'Prioritized Approach Milestones'!F261=""),"CORRECT",IF('Prioritized Approach Milestones'!C261="No","CORRECT",IF('Prioritized Approach Milestones'!B261=1,"ERROR 1","N/A")))</f>
        <v>N/A</v>
      </c>
      <c r="W261" s="67" t="str">
        <f>IF(AND('Prioritized Approach Milestones'!C261="Yes",'Prioritized Approach Milestones'!F261=""),"CORRECT",IF('Prioritized Approach Milestones'!C261="No","CORRECT",IF('Prioritized Approach Milestones'!B261=2,"ERROR 1","N/A")))</f>
        <v>ERROR 1</v>
      </c>
      <c r="X261" s="67" t="str">
        <f>IF(AND('Prioritized Approach Milestones'!C261="Yes",'Prioritized Approach Milestones'!F261=""),"CORRECT",IF('Prioritized Approach Milestones'!C261="No","CORRECT",IF('Prioritized Approach Milestones'!B261=3,"ERROR 1","N/A")))</f>
        <v>N/A</v>
      </c>
      <c r="Y261" s="67" t="str">
        <f>IF(AND('Prioritized Approach Milestones'!C261="Yes",'Prioritized Approach Milestones'!F261=""),"CORRECT",IF('Prioritized Approach Milestones'!C261="No","CORRECT",IF('Prioritized Approach Milestones'!B261=4,"ERROR 1","N/A")))</f>
        <v>N/A</v>
      </c>
      <c r="Z261" s="67" t="str">
        <f>IF(AND('Prioritized Approach Milestones'!C261="Yes",'Prioritized Approach Milestones'!F261=""),"CORRECT",IF('Prioritized Approach Milestones'!C261="No","CORRECT",IF('Prioritized Approach Milestones'!B261=5,"ERROR 1","N/A")))</f>
        <v>N/A</v>
      </c>
      <c r="AA261" s="67" t="str">
        <f>IF(AND('Prioritized Approach Milestones'!C261="Yes",'Prioritized Approach Milestones'!F261=""),"CORRECT",IF('Prioritized Approach Milestones'!C261="No","CORRECT",IF('Prioritized Approach Milestones'!B261=6,"ERROR 1","N/A")))</f>
        <v>N/A</v>
      </c>
      <c r="AB261" s="59" t="str">
        <f>IF(AND('Prioritized Approach Milestones'!C261="No",'Prioritized Approach Milestones'!F261=""),IF('Prioritized Approach Milestones'!B261=1,"ERROR 2","N/A"),"CORRECT")</f>
        <v>CORRECT</v>
      </c>
      <c r="AC261" s="59" t="str">
        <f>IF(AND('Prioritized Approach Milestones'!C261="No",'Prioritized Approach Milestones'!F261=""),IF('Prioritized Approach Milestones'!B261=2,"ERROR 2","N/A"),"CORRECT")</f>
        <v>CORRECT</v>
      </c>
      <c r="AD261" s="59" t="str">
        <f>IF(AND('Prioritized Approach Milestones'!C261="No",'Prioritized Approach Milestones'!F261=""),IF('Prioritized Approach Milestones'!B261=3,"ERROR 2","N/A"),"CORRECT")</f>
        <v>CORRECT</v>
      </c>
      <c r="AE261" s="59" t="str">
        <f>IF(AND('Prioritized Approach Milestones'!C261="No",'Prioritized Approach Milestones'!F261=""),IF('Prioritized Approach Milestones'!B261=4,"ERROR 2","N/A"),"CORRECT")</f>
        <v>CORRECT</v>
      </c>
      <c r="AF261" s="59" t="str">
        <f>IF(AND('Prioritized Approach Milestones'!C261="No",'Prioritized Approach Milestones'!F261=""),IF('Prioritized Approach Milestones'!B261=5,"ERROR 2","N/A"),"CORRECT")</f>
        <v>CORRECT</v>
      </c>
      <c r="AG261" s="68" t="str">
        <f>IF(AND('Prioritized Approach Milestones'!C261="No",'Prioritized Approach Milestones'!F261=""),IF('Prioritized Approach Milestones'!B261=6,"ERROR 2","N/A"),"CORRECT")</f>
        <v>CORRECT</v>
      </c>
    </row>
    <row r="262" spans="1:33">
      <c r="A262" s="74">
        <f>COUNTIFS('Prioritized Approach Milestones'!B262,"1",'Prioritized Approach Milestones'!C262,"yes")</f>
        <v>0</v>
      </c>
      <c r="B262" s="79">
        <f>COUNTIFS('Prioritized Approach Milestones'!B262,"2",'Prioritized Approach Milestones'!C262,"yes")</f>
        <v>0</v>
      </c>
      <c r="C262" s="75">
        <f>COUNTIFS('Prioritized Approach Milestones'!B262,"3",'Prioritized Approach Milestones'!C262,"yes")</f>
        <v>0</v>
      </c>
      <c r="D262" s="76">
        <f>COUNTIFS('Prioritized Approach Milestones'!B262,"4",'Prioritized Approach Milestones'!C262,"yes")</f>
        <v>0</v>
      </c>
      <c r="E262" s="77">
        <f>COUNTIFS('Prioritized Approach Milestones'!B262,"5",'Prioritized Approach Milestones'!C262,"yes")</f>
        <v>0</v>
      </c>
      <c r="F262" s="78">
        <f>COUNTIFS('Prioritized Approach Milestones'!B262,"6",'Prioritized Approach Milestones'!C262,"yes")</f>
        <v>0</v>
      </c>
      <c r="G262" s="234">
        <f t="shared" si="12"/>
        <v>0</v>
      </c>
      <c r="H262" s="145">
        <f>COUNTIFS('Prioritized Approach Milestones'!B262,"1",'Prioritized Approach Milestones'!C262,"N/A")</f>
        <v>0</v>
      </c>
      <c r="I262" s="145">
        <f>COUNTIFS('Prioritized Approach Milestones'!B262,"2",'Prioritized Approach Milestones'!C262,"N/A")</f>
        <v>0</v>
      </c>
      <c r="J262" s="145">
        <f>COUNTIFS('Prioritized Approach Milestones'!B262,"3",'Prioritized Approach Milestones'!C262,"N/A")</f>
        <v>0</v>
      </c>
      <c r="K262" s="145">
        <f>COUNTIFS('Prioritized Approach Milestones'!B262,"4",'Prioritized Approach Milestones'!C262,"N/A")</f>
        <v>0</v>
      </c>
      <c r="L262" s="145">
        <f>COUNTIFS('Prioritized Approach Milestones'!B262,"5",'Prioritized Approach Milestones'!C262,"N/A")</f>
        <v>0</v>
      </c>
      <c r="M262" s="145">
        <f>COUNTIFS('Prioritized Approach Milestones'!B262,"6",'Prioritized Approach Milestones'!C262,"N/A")</f>
        <v>0</v>
      </c>
      <c r="N262">
        <f t="shared" si="13"/>
        <v>0</v>
      </c>
      <c r="O262" s="238"/>
      <c r="P262" s="65" t="str">
        <f>IF('Prioritized Approach Milestones'!$B262=1,'Prioritized Approach Milestones'!$F262,"")</f>
        <v/>
      </c>
      <c r="Q262" s="65">
        <f>IF('Prioritized Approach Milestones'!$B262=2,'Prioritized Approach Milestones'!$F262,"")</f>
        <v>0</v>
      </c>
      <c r="R262" s="65" t="str">
        <f>IF('Prioritized Approach Milestones'!$B262=3,'Prioritized Approach Milestones'!$F262,"")</f>
        <v/>
      </c>
      <c r="S262" s="65" t="str">
        <f>IF('Prioritized Approach Milestones'!$B262=4,'Prioritized Approach Milestones'!$F262,"")</f>
        <v/>
      </c>
      <c r="T262" s="65" t="str">
        <f>IF('Prioritized Approach Milestones'!$B262=5,'Prioritized Approach Milestones'!$F262,"")</f>
        <v/>
      </c>
      <c r="U262" s="66" t="str">
        <f>IF('Prioritized Approach Milestones'!$B262=6,'Prioritized Approach Milestones'!$F262,"")</f>
        <v/>
      </c>
      <c r="V262" s="67" t="str">
        <f>IF(AND('Prioritized Approach Milestones'!C262="Yes",'Prioritized Approach Milestones'!F262=""),"CORRECT",IF('Prioritized Approach Milestones'!C262="No","CORRECT",IF('Prioritized Approach Milestones'!B262=1,"ERROR 1","N/A")))</f>
        <v>N/A</v>
      </c>
      <c r="W262" s="67" t="str">
        <f>IF(AND('Prioritized Approach Milestones'!C262="Yes",'Prioritized Approach Milestones'!F262=""),"CORRECT",IF('Prioritized Approach Milestones'!C262="No","CORRECT",IF('Prioritized Approach Milestones'!B262=2,"ERROR 1","N/A")))</f>
        <v>ERROR 1</v>
      </c>
      <c r="X262" s="67" t="str">
        <f>IF(AND('Prioritized Approach Milestones'!C262="Yes",'Prioritized Approach Milestones'!F262=""),"CORRECT",IF('Prioritized Approach Milestones'!C262="No","CORRECT",IF('Prioritized Approach Milestones'!B262=3,"ERROR 1","N/A")))</f>
        <v>N/A</v>
      </c>
      <c r="Y262" s="67" t="str">
        <f>IF(AND('Prioritized Approach Milestones'!C262="Yes",'Prioritized Approach Milestones'!F262=""),"CORRECT",IF('Prioritized Approach Milestones'!C262="No","CORRECT",IF('Prioritized Approach Milestones'!B262=4,"ERROR 1","N/A")))</f>
        <v>N/A</v>
      </c>
      <c r="Z262" s="67" t="str">
        <f>IF(AND('Prioritized Approach Milestones'!C262="Yes",'Prioritized Approach Milestones'!F262=""),"CORRECT",IF('Prioritized Approach Milestones'!C262="No","CORRECT",IF('Prioritized Approach Milestones'!B262=5,"ERROR 1","N/A")))</f>
        <v>N/A</v>
      </c>
      <c r="AA262" s="67" t="str">
        <f>IF(AND('Prioritized Approach Milestones'!C262="Yes",'Prioritized Approach Milestones'!F262=""),"CORRECT",IF('Prioritized Approach Milestones'!C262="No","CORRECT",IF('Prioritized Approach Milestones'!B262=6,"ERROR 1","N/A")))</f>
        <v>N/A</v>
      </c>
      <c r="AB262" s="59" t="str">
        <f>IF(AND('Prioritized Approach Milestones'!C262="No",'Prioritized Approach Milestones'!F262=""),IF('Prioritized Approach Milestones'!B262=1,"ERROR 2","N/A"),"CORRECT")</f>
        <v>CORRECT</v>
      </c>
      <c r="AC262" s="59" t="str">
        <f>IF(AND('Prioritized Approach Milestones'!C262="No",'Prioritized Approach Milestones'!F262=""),IF('Prioritized Approach Milestones'!B262=2,"ERROR 2","N/A"),"CORRECT")</f>
        <v>CORRECT</v>
      </c>
      <c r="AD262" s="59" t="str">
        <f>IF(AND('Prioritized Approach Milestones'!C262="No",'Prioritized Approach Milestones'!F262=""),IF('Prioritized Approach Milestones'!B262=3,"ERROR 2","N/A"),"CORRECT")</f>
        <v>CORRECT</v>
      </c>
      <c r="AE262" s="59" t="str">
        <f>IF(AND('Prioritized Approach Milestones'!C262="No",'Prioritized Approach Milestones'!F262=""),IF('Prioritized Approach Milestones'!B262=4,"ERROR 2","N/A"),"CORRECT")</f>
        <v>CORRECT</v>
      </c>
      <c r="AF262" s="59" t="str">
        <f>IF(AND('Prioritized Approach Milestones'!C262="No",'Prioritized Approach Milestones'!F262=""),IF('Prioritized Approach Milestones'!B262=5,"ERROR 2","N/A"),"CORRECT")</f>
        <v>CORRECT</v>
      </c>
      <c r="AG262" s="68" t="str">
        <f>IF(AND('Prioritized Approach Milestones'!C262="No",'Prioritized Approach Milestones'!F262=""),IF('Prioritized Approach Milestones'!B262=6,"ERROR 2","N/A"),"CORRECT")</f>
        <v>CORRECT</v>
      </c>
    </row>
    <row r="263" spans="1:33">
      <c r="A263" s="74">
        <f>COUNTIFS('Prioritized Approach Milestones'!B263,"1",'Prioritized Approach Milestones'!C263,"yes")</f>
        <v>0</v>
      </c>
      <c r="B263" s="79">
        <f>COUNTIFS('Prioritized Approach Milestones'!B263,"2",'Prioritized Approach Milestones'!C263,"yes")</f>
        <v>0</v>
      </c>
      <c r="C263" s="75">
        <f>COUNTIFS('Prioritized Approach Milestones'!B263,"3",'Prioritized Approach Milestones'!C263,"yes")</f>
        <v>0</v>
      </c>
      <c r="D263" s="76">
        <f>COUNTIFS('Prioritized Approach Milestones'!B263,"4",'Prioritized Approach Milestones'!C263,"yes")</f>
        <v>0</v>
      </c>
      <c r="E263" s="77">
        <f>COUNTIFS('Prioritized Approach Milestones'!B263,"5",'Prioritized Approach Milestones'!C263,"yes")</f>
        <v>0</v>
      </c>
      <c r="F263" s="78">
        <f>COUNTIFS('Prioritized Approach Milestones'!B263,"6",'Prioritized Approach Milestones'!C263,"yes")</f>
        <v>0</v>
      </c>
      <c r="G263" s="234">
        <f t="shared" si="12"/>
        <v>0</v>
      </c>
      <c r="H263" s="145">
        <f>COUNTIFS('Prioritized Approach Milestones'!B263,"1",'Prioritized Approach Milestones'!C263,"N/A")</f>
        <v>0</v>
      </c>
      <c r="I263" s="145">
        <f>COUNTIFS('Prioritized Approach Milestones'!B263,"2",'Prioritized Approach Milestones'!C263,"N/A")</f>
        <v>0</v>
      </c>
      <c r="J263" s="145">
        <f>COUNTIFS('Prioritized Approach Milestones'!B263,"3",'Prioritized Approach Milestones'!C263,"N/A")</f>
        <v>0</v>
      </c>
      <c r="K263" s="145">
        <f>COUNTIFS('Prioritized Approach Milestones'!B263,"4",'Prioritized Approach Milestones'!C263,"N/A")</f>
        <v>0</v>
      </c>
      <c r="L263" s="145">
        <f>COUNTIFS('Prioritized Approach Milestones'!B263,"5",'Prioritized Approach Milestones'!C263,"N/A")</f>
        <v>0</v>
      </c>
      <c r="M263" s="145">
        <f>COUNTIFS('Prioritized Approach Milestones'!B263,"6",'Prioritized Approach Milestones'!C263,"N/A")</f>
        <v>0</v>
      </c>
      <c r="N263">
        <f t="shared" si="13"/>
        <v>0</v>
      </c>
      <c r="O263" s="238"/>
      <c r="P263" s="65" t="str">
        <f>IF('Prioritized Approach Milestones'!$B263=1,'Prioritized Approach Milestones'!$F263,"")</f>
        <v/>
      </c>
      <c r="Q263" s="65">
        <f>IF('Prioritized Approach Milestones'!$B263=2,'Prioritized Approach Milestones'!$F263,"")</f>
        <v>0</v>
      </c>
      <c r="R263" s="65" t="str">
        <f>IF('Prioritized Approach Milestones'!$B263=3,'Prioritized Approach Milestones'!$F263,"")</f>
        <v/>
      </c>
      <c r="S263" s="65" t="str">
        <f>IF('Prioritized Approach Milestones'!$B263=4,'Prioritized Approach Milestones'!$F263,"")</f>
        <v/>
      </c>
      <c r="T263" s="65" t="str">
        <f>IF('Prioritized Approach Milestones'!$B263=5,'Prioritized Approach Milestones'!$F263,"")</f>
        <v/>
      </c>
      <c r="U263" s="66" t="str">
        <f>IF('Prioritized Approach Milestones'!$B263=6,'Prioritized Approach Milestones'!$F263,"")</f>
        <v/>
      </c>
      <c r="V263" s="67" t="str">
        <f>IF(AND('Prioritized Approach Milestones'!C263="Yes",'Prioritized Approach Milestones'!F263=""),"CORRECT",IF('Prioritized Approach Milestones'!C263="No","CORRECT",IF('Prioritized Approach Milestones'!B263=1,"ERROR 1","N/A")))</f>
        <v>N/A</v>
      </c>
      <c r="W263" s="67" t="str">
        <f>IF(AND('Prioritized Approach Milestones'!C263="Yes",'Prioritized Approach Milestones'!F263=""),"CORRECT",IF('Prioritized Approach Milestones'!C263="No","CORRECT",IF('Prioritized Approach Milestones'!B263=2,"ERROR 1","N/A")))</f>
        <v>ERROR 1</v>
      </c>
      <c r="X263" s="67" t="str">
        <f>IF(AND('Prioritized Approach Milestones'!C263="Yes",'Prioritized Approach Milestones'!F263=""),"CORRECT",IF('Prioritized Approach Milestones'!C263="No","CORRECT",IF('Prioritized Approach Milestones'!B263=3,"ERROR 1","N/A")))</f>
        <v>N/A</v>
      </c>
      <c r="Y263" s="67" t="str">
        <f>IF(AND('Prioritized Approach Milestones'!C263="Yes",'Prioritized Approach Milestones'!F263=""),"CORRECT",IF('Prioritized Approach Milestones'!C263="No","CORRECT",IF('Prioritized Approach Milestones'!B263=4,"ERROR 1","N/A")))</f>
        <v>N/A</v>
      </c>
      <c r="Z263" s="67" t="str">
        <f>IF(AND('Prioritized Approach Milestones'!C263="Yes",'Prioritized Approach Milestones'!F263=""),"CORRECT",IF('Prioritized Approach Milestones'!C263="No","CORRECT",IF('Prioritized Approach Milestones'!B263=5,"ERROR 1","N/A")))</f>
        <v>N/A</v>
      </c>
      <c r="AA263" s="67" t="str">
        <f>IF(AND('Prioritized Approach Milestones'!C263="Yes",'Prioritized Approach Milestones'!F263=""),"CORRECT",IF('Prioritized Approach Milestones'!C263="No","CORRECT",IF('Prioritized Approach Milestones'!B263=6,"ERROR 1","N/A")))</f>
        <v>N/A</v>
      </c>
      <c r="AB263" s="59" t="str">
        <f>IF(AND('Prioritized Approach Milestones'!C263="No",'Prioritized Approach Milestones'!F263=""),IF('Prioritized Approach Milestones'!B263=1,"ERROR 2","N/A"),"CORRECT")</f>
        <v>CORRECT</v>
      </c>
      <c r="AC263" s="59" t="str">
        <f>IF(AND('Prioritized Approach Milestones'!C263="No",'Prioritized Approach Milestones'!F263=""),IF('Prioritized Approach Milestones'!B263=2,"ERROR 2","N/A"),"CORRECT")</f>
        <v>CORRECT</v>
      </c>
      <c r="AD263" s="59" t="str">
        <f>IF(AND('Prioritized Approach Milestones'!C263="No",'Prioritized Approach Milestones'!F263=""),IF('Prioritized Approach Milestones'!B263=3,"ERROR 2","N/A"),"CORRECT")</f>
        <v>CORRECT</v>
      </c>
      <c r="AE263" s="59" t="str">
        <f>IF(AND('Prioritized Approach Milestones'!C263="No",'Prioritized Approach Milestones'!F263=""),IF('Prioritized Approach Milestones'!B263=4,"ERROR 2","N/A"),"CORRECT")</f>
        <v>CORRECT</v>
      </c>
      <c r="AF263" s="59" t="str">
        <f>IF(AND('Prioritized Approach Milestones'!C263="No",'Prioritized Approach Milestones'!F263=""),IF('Prioritized Approach Milestones'!B263=5,"ERROR 2","N/A"),"CORRECT")</f>
        <v>CORRECT</v>
      </c>
      <c r="AG263" s="68" t="str">
        <f>IF(AND('Prioritized Approach Milestones'!C263="No",'Prioritized Approach Milestones'!F263=""),IF('Prioritized Approach Milestones'!B263=6,"ERROR 2","N/A"),"CORRECT")</f>
        <v>CORRECT</v>
      </c>
    </row>
    <row r="264" spans="1:33">
      <c r="A264" s="74">
        <f>COUNTIFS('Prioritized Approach Milestones'!B264,"1",'Prioritized Approach Milestones'!C264,"yes")</f>
        <v>0</v>
      </c>
      <c r="B264" s="79">
        <f>COUNTIFS('Prioritized Approach Milestones'!B264,"2",'Prioritized Approach Milestones'!C264,"yes")</f>
        <v>0</v>
      </c>
      <c r="C264" s="75">
        <f>COUNTIFS('Prioritized Approach Milestones'!B264,"3",'Prioritized Approach Milestones'!C264,"yes")</f>
        <v>0</v>
      </c>
      <c r="D264" s="76">
        <f>COUNTIFS('Prioritized Approach Milestones'!B264,"4",'Prioritized Approach Milestones'!C264,"yes")</f>
        <v>0</v>
      </c>
      <c r="E264" s="77">
        <f>COUNTIFS('Prioritized Approach Milestones'!B264,"5",'Prioritized Approach Milestones'!C264,"yes")</f>
        <v>0</v>
      </c>
      <c r="F264" s="78">
        <f>COUNTIFS('Prioritized Approach Milestones'!B264,"6",'Prioritized Approach Milestones'!C264,"yes")</f>
        <v>0</v>
      </c>
      <c r="G264" s="234">
        <f t="shared" ref="G264:G277" si="14">SUM(A264:F264)</f>
        <v>0</v>
      </c>
      <c r="H264" s="145">
        <f>COUNTIFS('Prioritized Approach Milestones'!B264,"1",'Prioritized Approach Milestones'!C264,"N/A")</f>
        <v>0</v>
      </c>
      <c r="I264" s="145">
        <f>COUNTIFS('Prioritized Approach Milestones'!B264,"2",'Prioritized Approach Milestones'!C264,"N/A")</f>
        <v>0</v>
      </c>
      <c r="J264" s="145">
        <f>COUNTIFS('Prioritized Approach Milestones'!B264,"3",'Prioritized Approach Milestones'!C264,"N/A")</f>
        <v>0</v>
      </c>
      <c r="K264" s="145">
        <f>COUNTIFS('Prioritized Approach Milestones'!B264,"4",'Prioritized Approach Milestones'!C264,"N/A")</f>
        <v>0</v>
      </c>
      <c r="L264" s="145">
        <f>COUNTIFS('Prioritized Approach Milestones'!B264,"5",'Prioritized Approach Milestones'!C264,"N/A")</f>
        <v>0</v>
      </c>
      <c r="M264" s="145">
        <f>COUNTIFS('Prioritized Approach Milestones'!B264,"6",'Prioritized Approach Milestones'!C264,"N/A")</f>
        <v>0</v>
      </c>
      <c r="N264">
        <f t="shared" si="13"/>
        <v>0</v>
      </c>
      <c r="P264" s="65" t="str">
        <f>IF('Prioritized Approach Milestones'!$B264=1,'Prioritized Approach Milestones'!$F264,"")</f>
        <v/>
      </c>
      <c r="Q264" s="65">
        <f>IF('Prioritized Approach Milestones'!$B264=2,'Prioritized Approach Milestones'!$F264,"")</f>
        <v>0</v>
      </c>
      <c r="R264" s="65" t="str">
        <f>IF('Prioritized Approach Milestones'!$B264=3,'Prioritized Approach Milestones'!$F264,"")</f>
        <v/>
      </c>
      <c r="S264" s="65" t="str">
        <f>IF('Prioritized Approach Milestones'!$B264=4,'Prioritized Approach Milestones'!$F264,"")</f>
        <v/>
      </c>
      <c r="T264" s="65" t="str">
        <f>IF('Prioritized Approach Milestones'!$B264=5,'Prioritized Approach Milestones'!$F264,"")</f>
        <v/>
      </c>
      <c r="U264" s="66" t="str">
        <f>IF('Prioritized Approach Milestones'!$B264=6,'Prioritized Approach Milestones'!$F264,"")</f>
        <v/>
      </c>
      <c r="V264" s="67" t="str">
        <f>IF(AND('Prioritized Approach Milestones'!C264="Yes",'Prioritized Approach Milestones'!F264=""),"CORRECT",IF('Prioritized Approach Milestones'!C264="No","CORRECT",IF('Prioritized Approach Milestones'!B264=1,"ERROR 1","N/A")))</f>
        <v>N/A</v>
      </c>
      <c r="W264" s="67" t="str">
        <f>IF(AND('Prioritized Approach Milestones'!C264="Yes",'Prioritized Approach Milestones'!F264=""),"CORRECT",IF('Prioritized Approach Milestones'!C264="No","CORRECT",IF('Prioritized Approach Milestones'!B264=2,"ERROR 1","N/A")))</f>
        <v>ERROR 1</v>
      </c>
      <c r="X264" s="67" t="str">
        <f>IF(AND('Prioritized Approach Milestones'!C264="Yes",'Prioritized Approach Milestones'!F264=""),"CORRECT",IF('Prioritized Approach Milestones'!C264="No","CORRECT",IF('Prioritized Approach Milestones'!B264=3,"ERROR 1","N/A")))</f>
        <v>N/A</v>
      </c>
      <c r="Y264" s="67" t="str">
        <f>IF(AND('Prioritized Approach Milestones'!C264="Yes",'Prioritized Approach Milestones'!F264=""),"CORRECT",IF('Prioritized Approach Milestones'!C264="No","CORRECT",IF('Prioritized Approach Milestones'!B264=4,"ERROR 1","N/A")))</f>
        <v>N/A</v>
      </c>
      <c r="Z264" s="67" t="str">
        <f>IF(AND('Prioritized Approach Milestones'!C264="Yes",'Prioritized Approach Milestones'!F264=""),"CORRECT",IF('Prioritized Approach Milestones'!C264="No","CORRECT",IF('Prioritized Approach Milestones'!B264=5,"ERROR 1","N/A")))</f>
        <v>N/A</v>
      </c>
      <c r="AA264" s="67" t="str">
        <f>IF(AND('Prioritized Approach Milestones'!C264="Yes",'Prioritized Approach Milestones'!F264=""),"CORRECT",IF('Prioritized Approach Milestones'!C264="No","CORRECT",IF('Prioritized Approach Milestones'!B264=6,"ERROR 1","N/A")))</f>
        <v>N/A</v>
      </c>
      <c r="AB264" s="59" t="str">
        <f>IF(AND('Prioritized Approach Milestones'!C264="No",'Prioritized Approach Milestones'!F264=""),IF('Prioritized Approach Milestones'!B264=1,"ERROR 2","N/A"),"CORRECT")</f>
        <v>CORRECT</v>
      </c>
      <c r="AC264" s="59" t="str">
        <f>IF(AND('Prioritized Approach Milestones'!C264="No",'Prioritized Approach Milestones'!F264=""),IF('Prioritized Approach Milestones'!B264=2,"ERROR 2","N/A"),"CORRECT")</f>
        <v>CORRECT</v>
      </c>
      <c r="AD264" s="59" t="str">
        <f>IF(AND('Prioritized Approach Milestones'!C264="No",'Prioritized Approach Milestones'!F264=""),IF('Prioritized Approach Milestones'!B264=3,"ERROR 2","N/A"),"CORRECT")</f>
        <v>CORRECT</v>
      </c>
      <c r="AE264" s="59" t="str">
        <f>IF(AND('Prioritized Approach Milestones'!C264="No",'Prioritized Approach Milestones'!F264=""),IF('Prioritized Approach Milestones'!B264=4,"ERROR 2","N/A"),"CORRECT")</f>
        <v>CORRECT</v>
      </c>
      <c r="AF264" s="59" t="str">
        <f>IF(AND('Prioritized Approach Milestones'!C264="No",'Prioritized Approach Milestones'!F264=""),IF('Prioritized Approach Milestones'!B264=5,"ERROR 2","N/A"),"CORRECT")</f>
        <v>CORRECT</v>
      </c>
      <c r="AG264" s="68" t="str">
        <f>IF(AND('Prioritized Approach Milestones'!C264="No",'Prioritized Approach Milestones'!F264=""),IF('Prioritized Approach Milestones'!B264=6,"ERROR 2","N/A"),"CORRECT")</f>
        <v>CORRECT</v>
      </c>
    </row>
    <row r="265" spans="1:33">
      <c r="A265" s="74">
        <f>COUNTIFS('Prioritized Approach Milestones'!B265,"1",'Prioritized Approach Milestones'!C265,"yes")</f>
        <v>0</v>
      </c>
      <c r="B265" s="79">
        <f>COUNTIFS('Prioritized Approach Milestones'!B265,"2",'Prioritized Approach Milestones'!C265,"yes")</f>
        <v>0</v>
      </c>
      <c r="C265" s="75">
        <f>COUNTIFS('Prioritized Approach Milestones'!B265,"3",'Prioritized Approach Milestones'!C265,"yes")</f>
        <v>0</v>
      </c>
      <c r="D265" s="76">
        <f>COUNTIFS('Prioritized Approach Milestones'!B265,"4",'Prioritized Approach Milestones'!C265,"yes")</f>
        <v>0</v>
      </c>
      <c r="E265" s="77">
        <f>COUNTIFS('Prioritized Approach Milestones'!B265,"5",'Prioritized Approach Milestones'!C265,"yes")</f>
        <v>0</v>
      </c>
      <c r="F265" s="78">
        <f>COUNTIFS('Prioritized Approach Milestones'!B265,"6",'Prioritized Approach Milestones'!C265,"yes")</f>
        <v>0</v>
      </c>
      <c r="G265" s="234">
        <f t="shared" si="14"/>
        <v>0</v>
      </c>
      <c r="H265" s="145">
        <f>COUNTIFS('Prioritized Approach Milestones'!B265,"1",'Prioritized Approach Milestones'!C265,"N/A")</f>
        <v>0</v>
      </c>
      <c r="I265" s="145">
        <f>COUNTIFS('Prioritized Approach Milestones'!B265,"2",'Prioritized Approach Milestones'!C265,"N/A")</f>
        <v>0</v>
      </c>
      <c r="J265" s="145">
        <f>COUNTIFS('Prioritized Approach Milestones'!B265,"3",'Prioritized Approach Milestones'!C265,"N/A")</f>
        <v>0</v>
      </c>
      <c r="K265" s="145">
        <f>COUNTIFS('Prioritized Approach Milestones'!B265,"4",'Prioritized Approach Milestones'!C265,"N/A")</f>
        <v>0</v>
      </c>
      <c r="L265" s="145">
        <f>COUNTIFS('Prioritized Approach Milestones'!B265,"5",'Prioritized Approach Milestones'!C265,"N/A")</f>
        <v>0</v>
      </c>
      <c r="M265" s="145">
        <f>COUNTIFS('Prioritized Approach Milestones'!B265,"6",'Prioritized Approach Milestones'!C265,"N/A")</f>
        <v>0</v>
      </c>
      <c r="N265">
        <f t="shared" si="13"/>
        <v>0</v>
      </c>
      <c r="P265" s="65" t="str">
        <f>IF('Prioritized Approach Milestones'!$B265=1,'Prioritized Approach Milestones'!$F265,"")</f>
        <v/>
      </c>
      <c r="Q265" s="65">
        <f>IF('Prioritized Approach Milestones'!$B265=2,'Prioritized Approach Milestones'!$F265,"")</f>
        <v>0</v>
      </c>
      <c r="R265" s="65" t="str">
        <f>IF('Prioritized Approach Milestones'!$B265=3,'Prioritized Approach Milestones'!$F265,"")</f>
        <v/>
      </c>
      <c r="S265" s="65" t="str">
        <f>IF('Prioritized Approach Milestones'!$B265=4,'Prioritized Approach Milestones'!$F265,"")</f>
        <v/>
      </c>
      <c r="T265" s="65" t="str">
        <f>IF('Prioritized Approach Milestones'!$B265=5,'Prioritized Approach Milestones'!$F265,"")</f>
        <v/>
      </c>
      <c r="U265" s="66" t="str">
        <f>IF('Prioritized Approach Milestones'!$B265=6,'Prioritized Approach Milestones'!$F265,"")</f>
        <v/>
      </c>
      <c r="V265" s="67" t="str">
        <f>IF(AND('Prioritized Approach Milestones'!C265="Yes",'Prioritized Approach Milestones'!F265=""),"CORRECT",IF('Prioritized Approach Milestones'!C265="No","CORRECT",IF('Prioritized Approach Milestones'!B265=1,"ERROR 1","N/A")))</f>
        <v>N/A</v>
      </c>
      <c r="W265" s="67" t="str">
        <f>IF(AND('Prioritized Approach Milestones'!C265="Yes",'Prioritized Approach Milestones'!F265=""),"CORRECT",IF('Prioritized Approach Milestones'!C265="No","CORRECT",IF('Prioritized Approach Milestones'!B265=2,"ERROR 1","N/A")))</f>
        <v>ERROR 1</v>
      </c>
      <c r="X265" s="67" t="str">
        <f>IF(AND('Prioritized Approach Milestones'!C265="Yes",'Prioritized Approach Milestones'!F265=""),"CORRECT",IF('Prioritized Approach Milestones'!C265="No","CORRECT",IF('Prioritized Approach Milestones'!B265=3,"ERROR 1","N/A")))</f>
        <v>N/A</v>
      </c>
      <c r="Y265" s="67" t="str">
        <f>IF(AND('Prioritized Approach Milestones'!C265="Yes",'Prioritized Approach Milestones'!F265=""),"CORRECT",IF('Prioritized Approach Milestones'!C265="No","CORRECT",IF('Prioritized Approach Milestones'!B265=4,"ERROR 1","N/A")))</f>
        <v>N/A</v>
      </c>
      <c r="Z265" s="67" t="str">
        <f>IF(AND('Prioritized Approach Milestones'!C265="Yes",'Prioritized Approach Milestones'!F265=""),"CORRECT",IF('Prioritized Approach Milestones'!C265="No","CORRECT",IF('Prioritized Approach Milestones'!B265=5,"ERROR 1","N/A")))</f>
        <v>N/A</v>
      </c>
      <c r="AA265" s="67" t="str">
        <f>IF(AND('Prioritized Approach Milestones'!C265="Yes",'Prioritized Approach Milestones'!F265=""),"CORRECT",IF('Prioritized Approach Milestones'!C265="No","CORRECT",IF('Prioritized Approach Milestones'!B265=6,"ERROR 1","N/A")))</f>
        <v>N/A</v>
      </c>
      <c r="AB265" s="59" t="str">
        <f>IF(AND('Prioritized Approach Milestones'!C265="No",'Prioritized Approach Milestones'!F265=""),IF('Prioritized Approach Milestones'!B265=1,"ERROR 2","N/A"),"CORRECT")</f>
        <v>CORRECT</v>
      </c>
      <c r="AC265" s="59" t="str">
        <f>IF(AND('Prioritized Approach Milestones'!C265="No",'Prioritized Approach Milestones'!F265=""),IF('Prioritized Approach Milestones'!B265=2,"ERROR 2","N/A"),"CORRECT")</f>
        <v>CORRECT</v>
      </c>
      <c r="AD265" s="59" t="str">
        <f>IF(AND('Prioritized Approach Milestones'!C265="No",'Prioritized Approach Milestones'!F265=""),IF('Prioritized Approach Milestones'!B265=3,"ERROR 2","N/A"),"CORRECT")</f>
        <v>CORRECT</v>
      </c>
      <c r="AE265" s="59" t="str">
        <f>IF(AND('Prioritized Approach Milestones'!C265="No",'Prioritized Approach Milestones'!F265=""),IF('Prioritized Approach Milestones'!B265=4,"ERROR 2","N/A"),"CORRECT")</f>
        <v>CORRECT</v>
      </c>
      <c r="AF265" s="59" t="str">
        <f>IF(AND('Prioritized Approach Milestones'!C265="No",'Prioritized Approach Milestones'!F265=""),IF('Prioritized Approach Milestones'!B265=5,"ERROR 2","N/A"),"CORRECT")</f>
        <v>CORRECT</v>
      </c>
      <c r="AG265" s="68" t="str">
        <f>IF(AND('Prioritized Approach Milestones'!C265="No",'Prioritized Approach Milestones'!F265=""),IF('Prioritized Approach Milestones'!B265=6,"ERROR 2","N/A"),"CORRECT")</f>
        <v>CORRECT</v>
      </c>
    </row>
    <row r="266" spans="1:33">
      <c r="A266" s="74">
        <f>COUNTIFS('Prioritized Approach Milestones'!B266,"1",'Prioritized Approach Milestones'!C266,"yes")</f>
        <v>0</v>
      </c>
      <c r="B266" s="79">
        <f>COUNTIFS('Prioritized Approach Milestones'!B266,"2",'Prioritized Approach Milestones'!C266,"yes")</f>
        <v>0</v>
      </c>
      <c r="C266" s="75">
        <f>COUNTIFS('Prioritized Approach Milestones'!B266,"3",'Prioritized Approach Milestones'!C266,"yes")</f>
        <v>0</v>
      </c>
      <c r="D266" s="76">
        <f>COUNTIFS('Prioritized Approach Milestones'!B266,"4",'Prioritized Approach Milestones'!C266,"yes")</f>
        <v>0</v>
      </c>
      <c r="E266" s="77">
        <f>COUNTIFS('Prioritized Approach Milestones'!B266,"5",'Prioritized Approach Milestones'!C266,"yes")</f>
        <v>0</v>
      </c>
      <c r="F266" s="78">
        <f>COUNTIFS('Prioritized Approach Milestones'!B266,"6",'Prioritized Approach Milestones'!C266,"yes")</f>
        <v>0</v>
      </c>
      <c r="G266" s="234">
        <f t="shared" si="14"/>
        <v>0</v>
      </c>
      <c r="H266" s="145">
        <f>COUNTIFS('Prioritized Approach Milestones'!B266,"1",'Prioritized Approach Milestones'!C266,"N/A")</f>
        <v>0</v>
      </c>
      <c r="I266" s="145">
        <f>COUNTIFS('Prioritized Approach Milestones'!B266,"2",'Prioritized Approach Milestones'!C266,"N/A")</f>
        <v>0</v>
      </c>
      <c r="J266" s="145">
        <f>COUNTIFS('Prioritized Approach Milestones'!B266,"3",'Prioritized Approach Milestones'!C266,"N/A")</f>
        <v>0</v>
      </c>
      <c r="K266" s="145">
        <f>COUNTIFS('Prioritized Approach Milestones'!B266,"4",'Prioritized Approach Milestones'!C266,"N/A")</f>
        <v>0</v>
      </c>
      <c r="L266" s="145">
        <f>COUNTIFS('Prioritized Approach Milestones'!B266,"5",'Prioritized Approach Milestones'!C266,"N/A")</f>
        <v>0</v>
      </c>
      <c r="M266" s="145">
        <f>COUNTIFS('Prioritized Approach Milestones'!B266,"6",'Prioritized Approach Milestones'!C266,"N/A")</f>
        <v>0</v>
      </c>
      <c r="N266">
        <f t="shared" si="13"/>
        <v>0</v>
      </c>
      <c r="P266" s="65" t="str">
        <f>IF('Prioritized Approach Milestones'!$B266=1,'Prioritized Approach Milestones'!$F266,"")</f>
        <v/>
      </c>
      <c r="Q266" s="65" t="str">
        <f>IF('Prioritized Approach Milestones'!$B266=2,'Prioritized Approach Milestones'!$F266,"")</f>
        <v/>
      </c>
      <c r="R266" s="65" t="str">
        <f>IF('Prioritized Approach Milestones'!$B266=3,'Prioritized Approach Milestones'!$F266,"")</f>
        <v/>
      </c>
      <c r="S266" s="65" t="str">
        <f>IF('Prioritized Approach Milestones'!$B266=4,'Prioritized Approach Milestones'!$F266,"")</f>
        <v/>
      </c>
      <c r="T266" s="65" t="str">
        <f>IF('Prioritized Approach Milestones'!$B266=5,'Prioritized Approach Milestones'!$F266,"")</f>
        <v/>
      </c>
      <c r="U266" s="66">
        <f>IF('Prioritized Approach Milestones'!$B266=6,'Prioritized Approach Milestones'!$F266,"")</f>
        <v>0</v>
      </c>
      <c r="V266" s="67" t="str">
        <f>IF(AND('Prioritized Approach Milestones'!C266="Yes",'Prioritized Approach Milestones'!F266=""),"CORRECT",IF('Prioritized Approach Milestones'!C266="No","CORRECT",IF('Prioritized Approach Milestones'!B266=1,"ERROR 1","N/A")))</f>
        <v>N/A</v>
      </c>
      <c r="W266" s="67" t="str">
        <f>IF(AND('Prioritized Approach Milestones'!C266="Yes",'Prioritized Approach Milestones'!F266=""),"CORRECT",IF('Prioritized Approach Milestones'!C266="No","CORRECT",IF('Prioritized Approach Milestones'!B266=2,"ERROR 1","N/A")))</f>
        <v>N/A</v>
      </c>
      <c r="X266" s="67" t="str">
        <f>IF(AND('Prioritized Approach Milestones'!C266="Yes",'Prioritized Approach Milestones'!F266=""),"CORRECT",IF('Prioritized Approach Milestones'!C266="No","CORRECT",IF('Prioritized Approach Milestones'!B266=3,"ERROR 1","N/A")))</f>
        <v>N/A</v>
      </c>
      <c r="Y266" s="67" t="str">
        <f>IF(AND('Prioritized Approach Milestones'!C266="Yes",'Prioritized Approach Milestones'!F266=""),"CORRECT",IF('Prioritized Approach Milestones'!C266="No","CORRECT",IF('Prioritized Approach Milestones'!B266=4,"ERROR 1","N/A")))</f>
        <v>N/A</v>
      </c>
      <c r="Z266" s="67" t="str">
        <f>IF(AND('Prioritized Approach Milestones'!C266="Yes",'Prioritized Approach Milestones'!F266=""),"CORRECT",IF('Prioritized Approach Milestones'!C266="No","CORRECT",IF('Prioritized Approach Milestones'!B266=5,"ERROR 1","N/A")))</f>
        <v>N/A</v>
      </c>
      <c r="AA266" s="67" t="str">
        <f>IF(AND('Prioritized Approach Milestones'!C266="Yes",'Prioritized Approach Milestones'!F266=""),"CORRECT",IF('Prioritized Approach Milestones'!C266="No","CORRECT",IF('Prioritized Approach Milestones'!B266=6,"ERROR 1","N/A")))</f>
        <v>ERROR 1</v>
      </c>
      <c r="AB266" s="59" t="str">
        <f>IF(AND('Prioritized Approach Milestones'!C266="No",'Prioritized Approach Milestones'!F266=""),IF('Prioritized Approach Milestones'!B266=1,"ERROR 2","N/A"),"CORRECT")</f>
        <v>CORRECT</v>
      </c>
      <c r="AC266" s="59" t="str">
        <f>IF(AND('Prioritized Approach Milestones'!C266="No",'Prioritized Approach Milestones'!F266=""),IF('Prioritized Approach Milestones'!B266=2,"ERROR 2","N/A"),"CORRECT")</f>
        <v>CORRECT</v>
      </c>
      <c r="AD266" s="59" t="str">
        <f>IF(AND('Prioritized Approach Milestones'!C266="No",'Prioritized Approach Milestones'!F266=""),IF('Prioritized Approach Milestones'!B266=3,"ERROR 2","N/A"),"CORRECT")</f>
        <v>CORRECT</v>
      </c>
      <c r="AE266" s="59" t="str">
        <f>IF(AND('Prioritized Approach Milestones'!C266="No",'Prioritized Approach Milestones'!F266=""),IF('Prioritized Approach Milestones'!B266=4,"ERROR 2","N/A"),"CORRECT")</f>
        <v>CORRECT</v>
      </c>
      <c r="AF266" s="59" t="str">
        <f>IF(AND('Prioritized Approach Milestones'!C266="No",'Prioritized Approach Milestones'!F266=""),IF('Prioritized Approach Milestones'!B266=5,"ERROR 2","N/A"),"CORRECT")</f>
        <v>CORRECT</v>
      </c>
      <c r="AG266" s="68" t="str">
        <f>IF(AND('Prioritized Approach Milestones'!C266="No",'Prioritized Approach Milestones'!F266=""),IF('Prioritized Approach Milestones'!B266=6,"ERROR 2","N/A"),"CORRECT")</f>
        <v>CORRECT</v>
      </c>
    </row>
    <row r="267" spans="1:33">
      <c r="A267" s="74">
        <f>COUNTIFS('Prioritized Approach Milestones'!B267,"1",'Prioritized Approach Milestones'!C267,"yes")</f>
        <v>0</v>
      </c>
      <c r="B267" s="79">
        <f>COUNTIFS('Prioritized Approach Milestones'!B267,"2",'Prioritized Approach Milestones'!C267,"yes")</f>
        <v>0</v>
      </c>
      <c r="C267" s="75">
        <f>COUNTIFS('Prioritized Approach Milestones'!B267,"3",'Prioritized Approach Milestones'!C267,"yes")</f>
        <v>0</v>
      </c>
      <c r="D267" s="76">
        <f>COUNTIFS('Prioritized Approach Milestones'!B267,"4",'Prioritized Approach Milestones'!C267,"yes")</f>
        <v>0</v>
      </c>
      <c r="E267" s="77">
        <f>COUNTIFS('Prioritized Approach Milestones'!B267,"5",'Prioritized Approach Milestones'!C267,"yes")</f>
        <v>0</v>
      </c>
      <c r="F267" s="78">
        <f>COUNTIFS('Prioritized Approach Milestones'!B267,"6",'Prioritized Approach Milestones'!C267,"yes")</f>
        <v>0</v>
      </c>
      <c r="G267" s="234">
        <f t="shared" si="14"/>
        <v>0</v>
      </c>
      <c r="H267" s="145">
        <f>COUNTIFS('Prioritized Approach Milestones'!B267,"1",'Prioritized Approach Milestones'!C267,"N/A")</f>
        <v>0</v>
      </c>
      <c r="I267" s="145">
        <f>COUNTIFS('Prioritized Approach Milestones'!B267,"2",'Prioritized Approach Milestones'!C267,"N/A")</f>
        <v>0</v>
      </c>
      <c r="J267" s="145">
        <f>COUNTIFS('Prioritized Approach Milestones'!B267,"3",'Prioritized Approach Milestones'!C267,"N/A")</f>
        <v>0</v>
      </c>
      <c r="K267" s="145">
        <f>COUNTIFS('Prioritized Approach Milestones'!B267,"4",'Prioritized Approach Milestones'!C267,"N/A")</f>
        <v>0</v>
      </c>
      <c r="L267" s="145">
        <f>COUNTIFS('Prioritized Approach Milestones'!B267,"5",'Prioritized Approach Milestones'!C267,"N/A")</f>
        <v>0</v>
      </c>
      <c r="M267" s="145">
        <f>COUNTIFS('Prioritized Approach Milestones'!B267,"6",'Prioritized Approach Milestones'!C267,"N/A")</f>
        <v>0</v>
      </c>
      <c r="N267">
        <f t="shared" si="13"/>
        <v>0</v>
      </c>
      <c r="P267" s="65" t="str">
        <f>IF('Prioritized Approach Milestones'!$B267=1,'Prioritized Approach Milestones'!$F267,"")</f>
        <v/>
      </c>
      <c r="Q267" s="65" t="str">
        <f>IF('Prioritized Approach Milestones'!$B267=2,'Prioritized Approach Milestones'!$F267,"")</f>
        <v/>
      </c>
      <c r="R267" s="65" t="str">
        <f>IF('Prioritized Approach Milestones'!$B267=3,'Prioritized Approach Milestones'!$F267,"")</f>
        <v/>
      </c>
      <c r="S267" s="65" t="str">
        <f>IF('Prioritized Approach Milestones'!$B267=4,'Prioritized Approach Milestones'!$F267,"")</f>
        <v/>
      </c>
      <c r="T267" s="65" t="str">
        <f>IF('Prioritized Approach Milestones'!$B267=5,'Prioritized Approach Milestones'!$F267,"")</f>
        <v/>
      </c>
      <c r="U267" s="66">
        <f>IF('Prioritized Approach Milestones'!$B267=6,'Prioritized Approach Milestones'!$F267,"")</f>
        <v>0</v>
      </c>
      <c r="V267" s="67" t="str">
        <f>IF(AND('Prioritized Approach Milestones'!C267="Yes",'Prioritized Approach Milestones'!F267=""),"CORRECT",IF('Prioritized Approach Milestones'!C267="No","CORRECT",IF('Prioritized Approach Milestones'!B267=1,"ERROR 1","N/A")))</f>
        <v>N/A</v>
      </c>
      <c r="W267" s="67" t="str">
        <f>IF(AND('Prioritized Approach Milestones'!C267="Yes",'Prioritized Approach Milestones'!F267=""),"CORRECT",IF('Prioritized Approach Milestones'!C267="No","CORRECT",IF('Prioritized Approach Milestones'!B267=2,"ERROR 1","N/A")))</f>
        <v>N/A</v>
      </c>
      <c r="X267" s="67" t="str">
        <f>IF(AND('Prioritized Approach Milestones'!C267="Yes",'Prioritized Approach Milestones'!F267=""),"CORRECT",IF('Prioritized Approach Milestones'!C267="No","CORRECT",IF('Prioritized Approach Milestones'!B267=3,"ERROR 1","N/A")))</f>
        <v>N/A</v>
      </c>
      <c r="Y267" s="67" t="str">
        <f>IF(AND('Prioritized Approach Milestones'!C267="Yes",'Prioritized Approach Milestones'!F267=""),"CORRECT",IF('Prioritized Approach Milestones'!C267="No","CORRECT",IF('Prioritized Approach Milestones'!B267=4,"ERROR 1","N/A")))</f>
        <v>N/A</v>
      </c>
      <c r="Z267" s="67" t="str">
        <f>IF(AND('Prioritized Approach Milestones'!C267="Yes",'Prioritized Approach Milestones'!F267=""),"CORRECT",IF('Prioritized Approach Milestones'!C267="No","CORRECT",IF('Prioritized Approach Milestones'!B267=5,"ERROR 1","N/A")))</f>
        <v>N/A</v>
      </c>
      <c r="AA267" s="67" t="str">
        <f>IF(AND('Prioritized Approach Milestones'!C267="Yes",'Prioritized Approach Milestones'!F267=""),"CORRECT",IF('Prioritized Approach Milestones'!C267="No","CORRECT",IF('Prioritized Approach Milestones'!B267=6,"ERROR 1","N/A")))</f>
        <v>ERROR 1</v>
      </c>
      <c r="AB267" s="59" t="str">
        <f>IF(AND('Prioritized Approach Milestones'!C267="No",'Prioritized Approach Milestones'!F267=""),IF('Prioritized Approach Milestones'!B267=1,"ERROR 2","N/A"),"CORRECT")</f>
        <v>CORRECT</v>
      </c>
      <c r="AC267" s="59" t="str">
        <f>IF(AND('Prioritized Approach Milestones'!C267="No",'Prioritized Approach Milestones'!F267=""),IF('Prioritized Approach Milestones'!B267=2,"ERROR 2","N/A"),"CORRECT")</f>
        <v>CORRECT</v>
      </c>
      <c r="AD267" s="59" t="str">
        <f>IF(AND('Prioritized Approach Milestones'!C267="No",'Prioritized Approach Milestones'!F267=""),IF('Prioritized Approach Milestones'!B267=3,"ERROR 2","N/A"),"CORRECT")</f>
        <v>CORRECT</v>
      </c>
      <c r="AE267" s="59" t="str">
        <f>IF(AND('Prioritized Approach Milestones'!C267="No",'Prioritized Approach Milestones'!F267=""),IF('Prioritized Approach Milestones'!B267=4,"ERROR 2","N/A"),"CORRECT")</f>
        <v>CORRECT</v>
      </c>
      <c r="AF267" s="59" t="str">
        <f>IF(AND('Prioritized Approach Milestones'!C267="No",'Prioritized Approach Milestones'!F267=""),IF('Prioritized Approach Milestones'!B267=5,"ERROR 2","N/A"),"CORRECT")</f>
        <v>CORRECT</v>
      </c>
      <c r="AG267" s="68" t="str">
        <f>IF(AND('Prioritized Approach Milestones'!C267="No",'Prioritized Approach Milestones'!F267=""),IF('Prioritized Approach Milestones'!B267=6,"ERROR 2","N/A"),"CORRECT")</f>
        <v>CORRECT</v>
      </c>
    </row>
    <row r="268" spans="1:33">
      <c r="A268" s="74">
        <f>COUNTIFS('Prioritized Approach Milestones'!B268,"1",'Prioritized Approach Milestones'!C268,"yes")</f>
        <v>0</v>
      </c>
      <c r="B268" s="79">
        <f>COUNTIFS('Prioritized Approach Milestones'!B268,"2",'Prioritized Approach Milestones'!C268,"yes")</f>
        <v>0</v>
      </c>
      <c r="C268" s="75">
        <f>COUNTIFS('Prioritized Approach Milestones'!B268,"3",'Prioritized Approach Milestones'!C268,"yes")</f>
        <v>0</v>
      </c>
      <c r="D268" s="76">
        <f>COUNTIFS('Prioritized Approach Milestones'!B268,"4",'Prioritized Approach Milestones'!C268,"yes")</f>
        <v>0</v>
      </c>
      <c r="E268" s="77">
        <f>COUNTIFS('Prioritized Approach Milestones'!B268,"5",'Prioritized Approach Milestones'!C268,"yes")</f>
        <v>0</v>
      </c>
      <c r="F268" s="78">
        <f>COUNTIFS('Prioritized Approach Milestones'!B268,"6",'Prioritized Approach Milestones'!C268,"yes")</f>
        <v>0</v>
      </c>
      <c r="G268" s="234">
        <f t="shared" si="14"/>
        <v>0</v>
      </c>
      <c r="H268" s="145">
        <f>COUNTIFS('Prioritized Approach Milestones'!B268,"1",'Prioritized Approach Milestones'!C268,"N/A")</f>
        <v>0</v>
      </c>
      <c r="I268" s="145">
        <f>COUNTIFS('Prioritized Approach Milestones'!B268,"2",'Prioritized Approach Milestones'!C268,"N/A")</f>
        <v>0</v>
      </c>
      <c r="J268" s="145">
        <f>COUNTIFS('Prioritized Approach Milestones'!B268,"3",'Prioritized Approach Milestones'!C268,"N/A")</f>
        <v>0</v>
      </c>
      <c r="K268" s="145">
        <f>COUNTIFS('Prioritized Approach Milestones'!B268,"4",'Prioritized Approach Milestones'!C268,"N/A")</f>
        <v>0</v>
      </c>
      <c r="L268" s="145">
        <f>COUNTIFS('Prioritized Approach Milestones'!B268,"5",'Prioritized Approach Milestones'!C268,"N/A")</f>
        <v>0</v>
      </c>
      <c r="M268" s="145">
        <f>COUNTIFS('Prioritized Approach Milestones'!B268,"6",'Prioritized Approach Milestones'!C268,"N/A")</f>
        <v>0</v>
      </c>
      <c r="N268">
        <f t="shared" si="13"/>
        <v>0</v>
      </c>
      <c r="P268" s="65" t="str">
        <f>IF('Prioritized Approach Milestones'!$B268=1,'Prioritized Approach Milestones'!$F268,"")</f>
        <v/>
      </c>
      <c r="Q268" s="65" t="str">
        <f>IF('Prioritized Approach Milestones'!$B268=2,'Prioritized Approach Milestones'!$F268,"")</f>
        <v/>
      </c>
      <c r="R268" s="65" t="str">
        <f>IF('Prioritized Approach Milestones'!$B268=3,'Prioritized Approach Milestones'!$F268,"")</f>
        <v/>
      </c>
      <c r="S268" s="65" t="str">
        <f>IF('Prioritized Approach Milestones'!$B268=4,'Prioritized Approach Milestones'!$F268,"")</f>
        <v/>
      </c>
      <c r="T268" s="65" t="str">
        <f>IF('Prioritized Approach Milestones'!$B268=5,'Prioritized Approach Milestones'!$F268,"")</f>
        <v/>
      </c>
      <c r="U268" s="66" t="str">
        <f>IF('Prioritized Approach Milestones'!$B268=6,'Prioritized Approach Milestones'!$F268,"")</f>
        <v/>
      </c>
      <c r="V268" s="67" t="str">
        <f>IF(AND('Prioritized Approach Milestones'!C268="Yes",'Prioritized Approach Milestones'!F268=""),"CORRECT",IF('Prioritized Approach Milestones'!C268="No","CORRECT",IF('Prioritized Approach Milestones'!B268=1,"ERROR 1","N/A")))</f>
        <v>N/A</v>
      </c>
      <c r="W268" s="67" t="str">
        <f>IF(AND('Prioritized Approach Milestones'!C268="Yes",'Prioritized Approach Milestones'!F268=""),"CORRECT",IF('Prioritized Approach Milestones'!C268="No","CORRECT",IF('Prioritized Approach Milestones'!B268=2,"ERROR 1","N/A")))</f>
        <v>N/A</v>
      </c>
      <c r="X268" s="67" t="str">
        <f>IF(AND('Prioritized Approach Milestones'!C268="Yes",'Prioritized Approach Milestones'!F268=""),"CORRECT",IF('Prioritized Approach Milestones'!C268="No","CORRECT",IF('Prioritized Approach Milestones'!B268=3,"ERROR 1","N/A")))</f>
        <v>N/A</v>
      </c>
      <c r="Y268" s="67" t="str">
        <f>IF(AND('Prioritized Approach Milestones'!C268="Yes",'Prioritized Approach Milestones'!F268=""),"CORRECT",IF('Prioritized Approach Milestones'!C268="No","CORRECT",IF('Prioritized Approach Milestones'!B268=4,"ERROR 1","N/A")))</f>
        <v>N/A</v>
      </c>
      <c r="Z268" s="67" t="str">
        <f>IF(AND('Prioritized Approach Milestones'!C268="Yes",'Prioritized Approach Milestones'!F268=""),"CORRECT",IF('Prioritized Approach Milestones'!C268="No","CORRECT",IF('Prioritized Approach Milestones'!B268=5,"ERROR 1","N/A")))</f>
        <v>N/A</v>
      </c>
      <c r="AA268" s="67" t="str">
        <f>IF(AND('Prioritized Approach Milestones'!C268="Yes",'Prioritized Approach Milestones'!F268=""),"CORRECT",IF('Prioritized Approach Milestones'!C268="No","CORRECT",IF('Prioritized Approach Milestones'!B268=6,"ERROR 1","N/A")))</f>
        <v>N/A</v>
      </c>
      <c r="AB268" s="59" t="str">
        <f>IF(AND('Prioritized Approach Milestones'!C268="No",'Prioritized Approach Milestones'!F268=""),IF('Prioritized Approach Milestones'!B268=1,"ERROR 2","N/A"),"CORRECT")</f>
        <v>CORRECT</v>
      </c>
      <c r="AC268" s="59" t="str">
        <f>IF(AND('Prioritized Approach Milestones'!C268="No",'Prioritized Approach Milestones'!F268=""),IF('Prioritized Approach Milestones'!B268=2,"ERROR 2","N/A"),"CORRECT")</f>
        <v>CORRECT</v>
      </c>
      <c r="AD268" s="59" t="str">
        <f>IF(AND('Prioritized Approach Milestones'!C268="No",'Prioritized Approach Milestones'!F268=""),IF('Prioritized Approach Milestones'!B268=3,"ERROR 2","N/A"),"CORRECT")</f>
        <v>CORRECT</v>
      </c>
      <c r="AE268" s="59" t="str">
        <f>IF(AND('Prioritized Approach Milestones'!C268="No",'Prioritized Approach Milestones'!F268=""),IF('Prioritized Approach Milestones'!B268=4,"ERROR 2","N/A"),"CORRECT")</f>
        <v>CORRECT</v>
      </c>
      <c r="AF268" s="59" t="str">
        <f>IF(AND('Prioritized Approach Milestones'!C268="No",'Prioritized Approach Milestones'!F268=""),IF('Prioritized Approach Milestones'!B268=5,"ERROR 2","N/A"),"CORRECT")</f>
        <v>CORRECT</v>
      </c>
      <c r="AG268" s="68" t="str">
        <f>IF(AND('Prioritized Approach Milestones'!C268="No",'Prioritized Approach Milestones'!F268=""),IF('Prioritized Approach Milestones'!B268=6,"ERROR 2","N/A"),"CORRECT")</f>
        <v>CORRECT</v>
      </c>
    </row>
    <row r="269" spans="1:33">
      <c r="A269" s="74">
        <f>COUNTIFS('Prioritized Approach Milestones'!B269,"1",'Prioritized Approach Milestones'!C269,"yes")</f>
        <v>0</v>
      </c>
      <c r="B269" s="79">
        <f>COUNTIFS('Prioritized Approach Milestones'!B269,"2",'Prioritized Approach Milestones'!C269,"yes")</f>
        <v>0</v>
      </c>
      <c r="C269" s="75">
        <f>COUNTIFS('Prioritized Approach Milestones'!B269,"3",'Prioritized Approach Milestones'!C269,"yes")</f>
        <v>0</v>
      </c>
      <c r="D269" s="76">
        <f>COUNTIFS('Prioritized Approach Milestones'!B269,"4",'Prioritized Approach Milestones'!C269,"yes")</f>
        <v>0</v>
      </c>
      <c r="E269" s="77">
        <f>COUNTIFS('Prioritized Approach Milestones'!B269,"5",'Prioritized Approach Milestones'!C269,"yes")</f>
        <v>0</v>
      </c>
      <c r="F269" s="78">
        <f>COUNTIFS('Prioritized Approach Milestones'!B269,"6",'Prioritized Approach Milestones'!C269,"yes")</f>
        <v>0</v>
      </c>
      <c r="G269" s="234">
        <f t="shared" si="14"/>
        <v>0</v>
      </c>
      <c r="H269" s="145">
        <f>COUNTIFS('Prioritized Approach Milestones'!B269,"1",'Prioritized Approach Milestones'!C269,"N/A")</f>
        <v>0</v>
      </c>
      <c r="I269" s="145">
        <f>COUNTIFS('Prioritized Approach Milestones'!B269,"2",'Prioritized Approach Milestones'!C269,"N/A")</f>
        <v>0</v>
      </c>
      <c r="J269" s="145">
        <f>COUNTIFS('Prioritized Approach Milestones'!B269,"3",'Prioritized Approach Milestones'!C269,"N/A")</f>
        <v>0</v>
      </c>
      <c r="K269" s="145">
        <f>COUNTIFS('Prioritized Approach Milestones'!B269,"4",'Prioritized Approach Milestones'!C269,"N/A")</f>
        <v>0</v>
      </c>
      <c r="L269" s="145">
        <f>COUNTIFS('Prioritized Approach Milestones'!B269,"5",'Prioritized Approach Milestones'!C269,"N/A")</f>
        <v>0</v>
      </c>
      <c r="M269" s="145">
        <f>COUNTIFS('Prioritized Approach Milestones'!B269,"6",'Prioritized Approach Milestones'!C269,"N/A")</f>
        <v>0</v>
      </c>
      <c r="N269">
        <f t="shared" si="13"/>
        <v>0</v>
      </c>
      <c r="P269" s="65" t="str">
        <f>IF('Prioritized Approach Milestones'!$B269=1,'Prioritized Approach Milestones'!$F269,"")</f>
        <v/>
      </c>
      <c r="Q269" s="65" t="str">
        <f>IF('Prioritized Approach Milestones'!$B269=2,'Prioritized Approach Milestones'!$F269,"")</f>
        <v/>
      </c>
      <c r="R269" s="65">
        <f>IF('Prioritized Approach Milestones'!$B269=3,'Prioritized Approach Milestones'!$F269,"")</f>
        <v>0</v>
      </c>
      <c r="S269" s="65" t="str">
        <f>IF('Prioritized Approach Milestones'!$B269=4,'Prioritized Approach Milestones'!$F269,"")</f>
        <v/>
      </c>
      <c r="T269" s="65" t="str">
        <f>IF('Prioritized Approach Milestones'!$B269=5,'Prioritized Approach Milestones'!$F269,"")</f>
        <v/>
      </c>
      <c r="U269" s="66" t="str">
        <f>IF('Prioritized Approach Milestones'!$B269=6,'Prioritized Approach Milestones'!$F269,"")</f>
        <v/>
      </c>
      <c r="V269" s="67" t="str">
        <f>IF(AND('Prioritized Approach Milestones'!C269="Yes",'Prioritized Approach Milestones'!F269=""),"CORRECT",IF('Prioritized Approach Milestones'!C269="No","CORRECT",IF('Prioritized Approach Milestones'!B269=1,"ERROR 1","N/A")))</f>
        <v>N/A</v>
      </c>
      <c r="W269" s="67" t="str">
        <f>IF(AND('Prioritized Approach Milestones'!C269="Yes",'Prioritized Approach Milestones'!F269=""),"CORRECT",IF('Prioritized Approach Milestones'!C269="No","CORRECT",IF('Prioritized Approach Milestones'!B269=2,"ERROR 1","N/A")))</f>
        <v>N/A</v>
      </c>
      <c r="X269" s="67" t="str">
        <f>IF(AND('Prioritized Approach Milestones'!C269="Yes",'Prioritized Approach Milestones'!F269=""),"CORRECT",IF('Prioritized Approach Milestones'!C269="No","CORRECT",IF('Prioritized Approach Milestones'!B269=3,"ERROR 1","N/A")))</f>
        <v>ERROR 1</v>
      </c>
      <c r="Y269" s="67" t="str">
        <f>IF(AND('Prioritized Approach Milestones'!C269="Yes",'Prioritized Approach Milestones'!F269=""),"CORRECT",IF('Prioritized Approach Milestones'!C269="No","CORRECT",IF('Prioritized Approach Milestones'!B269=4,"ERROR 1","N/A")))</f>
        <v>N/A</v>
      </c>
      <c r="Z269" s="67" t="str">
        <f>IF(AND('Prioritized Approach Milestones'!C269="Yes",'Prioritized Approach Milestones'!F269=""),"CORRECT",IF('Prioritized Approach Milestones'!C269="No","CORRECT",IF('Prioritized Approach Milestones'!B269=5,"ERROR 1","N/A")))</f>
        <v>N/A</v>
      </c>
      <c r="AA269" s="67" t="str">
        <f>IF(AND('Prioritized Approach Milestones'!C269="Yes",'Prioritized Approach Milestones'!F269=""),"CORRECT",IF('Prioritized Approach Milestones'!C269="No","CORRECT",IF('Prioritized Approach Milestones'!B269=6,"ERROR 1","N/A")))</f>
        <v>N/A</v>
      </c>
      <c r="AB269" s="59" t="str">
        <f>IF(AND('Prioritized Approach Milestones'!C269="No",'Prioritized Approach Milestones'!F269=""),IF('Prioritized Approach Milestones'!B269=1,"ERROR 2","N/A"),"CORRECT")</f>
        <v>CORRECT</v>
      </c>
      <c r="AC269" s="59" t="str">
        <f>IF(AND('Prioritized Approach Milestones'!C269="No",'Prioritized Approach Milestones'!F269=""),IF('Prioritized Approach Milestones'!B269=2,"ERROR 2","N/A"),"CORRECT")</f>
        <v>CORRECT</v>
      </c>
      <c r="AD269" s="59" t="str">
        <f>IF(AND('Prioritized Approach Milestones'!C269="No",'Prioritized Approach Milestones'!F269=""),IF('Prioritized Approach Milestones'!B269=3,"ERROR 2","N/A"),"CORRECT")</f>
        <v>CORRECT</v>
      </c>
      <c r="AE269" s="59" t="str">
        <f>IF(AND('Prioritized Approach Milestones'!C269="No",'Prioritized Approach Milestones'!F269=""),IF('Prioritized Approach Milestones'!B269=4,"ERROR 2","N/A"),"CORRECT")</f>
        <v>CORRECT</v>
      </c>
      <c r="AF269" s="59" t="str">
        <f>IF(AND('Prioritized Approach Milestones'!C269="No",'Prioritized Approach Milestones'!F269=""),IF('Prioritized Approach Milestones'!B269=5,"ERROR 2","N/A"),"CORRECT")</f>
        <v>CORRECT</v>
      </c>
      <c r="AG269" s="68" t="str">
        <f>IF(AND('Prioritized Approach Milestones'!C269="No",'Prioritized Approach Milestones'!F269=""),IF('Prioritized Approach Milestones'!B269=6,"ERROR 2","N/A"),"CORRECT")</f>
        <v>CORRECT</v>
      </c>
    </row>
    <row r="270" spans="1:33">
      <c r="A270" s="74">
        <f>COUNTIFS('Prioritized Approach Milestones'!B270,"1",'Prioritized Approach Milestones'!C270,"yes")</f>
        <v>0</v>
      </c>
      <c r="B270" s="79">
        <f>COUNTIFS('Prioritized Approach Milestones'!B270,"2",'Prioritized Approach Milestones'!C270,"yes")</f>
        <v>0</v>
      </c>
      <c r="C270" s="75">
        <f>COUNTIFS('Prioritized Approach Milestones'!B270,"3",'Prioritized Approach Milestones'!C270,"yes")</f>
        <v>0</v>
      </c>
      <c r="D270" s="76">
        <f>COUNTIFS('Prioritized Approach Milestones'!B270,"4",'Prioritized Approach Milestones'!C270,"yes")</f>
        <v>0</v>
      </c>
      <c r="E270" s="77">
        <f>COUNTIFS('Prioritized Approach Milestones'!B270,"5",'Prioritized Approach Milestones'!C270,"yes")</f>
        <v>0</v>
      </c>
      <c r="F270" s="78">
        <f>COUNTIFS('Prioritized Approach Milestones'!B270,"6",'Prioritized Approach Milestones'!C270,"yes")</f>
        <v>0</v>
      </c>
      <c r="G270" s="234">
        <f t="shared" si="14"/>
        <v>0</v>
      </c>
      <c r="H270" s="145">
        <f>COUNTIFS('Prioritized Approach Milestones'!B270,"1",'Prioritized Approach Milestones'!C270,"N/A")</f>
        <v>0</v>
      </c>
      <c r="I270" s="145">
        <f>COUNTIFS('Prioritized Approach Milestones'!B270,"2",'Prioritized Approach Milestones'!C270,"N/A")</f>
        <v>0</v>
      </c>
      <c r="J270" s="145">
        <f>COUNTIFS('Prioritized Approach Milestones'!B270,"3",'Prioritized Approach Milestones'!C270,"N/A")</f>
        <v>0</v>
      </c>
      <c r="K270" s="145">
        <f>COUNTIFS('Prioritized Approach Milestones'!B270,"4",'Prioritized Approach Milestones'!C270,"N/A")</f>
        <v>0</v>
      </c>
      <c r="L270" s="145">
        <f>COUNTIFS('Prioritized Approach Milestones'!B270,"5",'Prioritized Approach Milestones'!C270,"N/A")</f>
        <v>0</v>
      </c>
      <c r="M270" s="145">
        <f>COUNTIFS('Prioritized Approach Milestones'!B270,"6",'Prioritized Approach Milestones'!C270,"N/A")</f>
        <v>0</v>
      </c>
      <c r="N270">
        <f t="shared" si="13"/>
        <v>0</v>
      </c>
      <c r="P270" s="65" t="str">
        <f>IF('Prioritized Approach Milestones'!$B270=1,'Prioritized Approach Milestones'!$F270,"")</f>
        <v/>
      </c>
      <c r="Q270" s="65" t="str">
        <f>IF('Prioritized Approach Milestones'!$B270=2,'Prioritized Approach Milestones'!$F270,"")</f>
        <v/>
      </c>
      <c r="R270" s="65">
        <f>IF('Prioritized Approach Milestones'!$B270=3,'Prioritized Approach Milestones'!$F270,"")</f>
        <v>0</v>
      </c>
      <c r="S270" s="65" t="str">
        <f>IF('Prioritized Approach Milestones'!$B270=4,'Prioritized Approach Milestones'!$F270,"")</f>
        <v/>
      </c>
      <c r="T270" s="65" t="str">
        <f>IF('Prioritized Approach Milestones'!$B270=5,'Prioritized Approach Milestones'!$F270,"")</f>
        <v/>
      </c>
      <c r="U270" s="66" t="str">
        <f>IF('Prioritized Approach Milestones'!$B270=6,'Prioritized Approach Milestones'!$F270,"")</f>
        <v/>
      </c>
      <c r="V270" s="67" t="str">
        <f>IF(AND('Prioritized Approach Milestones'!C270="Yes",'Prioritized Approach Milestones'!F270=""),"CORRECT",IF('Prioritized Approach Milestones'!C270="No","CORRECT",IF('Prioritized Approach Milestones'!B270=1,"ERROR 1","N/A")))</f>
        <v>N/A</v>
      </c>
      <c r="W270" s="67" t="str">
        <f>IF(AND('Prioritized Approach Milestones'!C270="Yes",'Prioritized Approach Milestones'!F270=""),"CORRECT",IF('Prioritized Approach Milestones'!C270="No","CORRECT",IF('Prioritized Approach Milestones'!B270=2,"ERROR 1","N/A")))</f>
        <v>N/A</v>
      </c>
      <c r="X270" s="67" t="str">
        <f>IF(AND('Prioritized Approach Milestones'!C270="Yes",'Prioritized Approach Milestones'!F270=""),"CORRECT",IF('Prioritized Approach Milestones'!C270="No","CORRECT",IF('Prioritized Approach Milestones'!B270=3,"ERROR 1","N/A")))</f>
        <v>ERROR 1</v>
      </c>
      <c r="Y270" s="67" t="str">
        <f>IF(AND('Prioritized Approach Milestones'!C270="Yes",'Prioritized Approach Milestones'!F270=""),"CORRECT",IF('Prioritized Approach Milestones'!C270="No","CORRECT",IF('Prioritized Approach Milestones'!B270=4,"ERROR 1","N/A")))</f>
        <v>N/A</v>
      </c>
      <c r="Z270" s="67" t="str">
        <f>IF(AND('Prioritized Approach Milestones'!C270="Yes",'Prioritized Approach Milestones'!F270=""),"CORRECT",IF('Prioritized Approach Milestones'!C270="No","CORRECT",IF('Prioritized Approach Milestones'!B270=5,"ERROR 1","N/A")))</f>
        <v>N/A</v>
      </c>
      <c r="AA270" s="67" t="str">
        <f>IF(AND('Prioritized Approach Milestones'!C270="Yes",'Prioritized Approach Milestones'!F270=""),"CORRECT",IF('Prioritized Approach Milestones'!C270="No","CORRECT",IF('Prioritized Approach Milestones'!B270=6,"ERROR 1","N/A")))</f>
        <v>N/A</v>
      </c>
      <c r="AB270" s="59" t="str">
        <f>IF(AND('Prioritized Approach Milestones'!C270="No",'Prioritized Approach Milestones'!F270=""),IF('Prioritized Approach Milestones'!B270=1,"ERROR 2","N/A"),"CORRECT")</f>
        <v>CORRECT</v>
      </c>
      <c r="AC270" s="59" t="str">
        <f>IF(AND('Prioritized Approach Milestones'!C270="No",'Prioritized Approach Milestones'!F270=""),IF('Prioritized Approach Milestones'!B270=2,"ERROR 2","N/A"),"CORRECT")</f>
        <v>CORRECT</v>
      </c>
      <c r="AD270" s="59" t="str">
        <f>IF(AND('Prioritized Approach Milestones'!C270="No",'Prioritized Approach Milestones'!F270=""),IF('Prioritized Approach Milestones'!B270=3,"ERROR 2","N/A"),"CORRECT")</f>
        <v>CORRECT</v>
      </c>
      <c r="AE270" s="59" t="str">
        <f>IF(AND('Prioritized Approach Milestones'!C270="No",'Prioritized Approach Milestones'!F270=""),IF('Prioritized Approach Milestones'!B270=4,"ERROR 2","N/A"),"CORRECT")</f>
        <v>CORRECT</v>
      </c>
      <c r="AF270" s="59" t="str">
        <f>IF(AND('Prioritized Approach Milestones'!C270="No",'Prioritized Approach Milestones'!F270=""),IF('Prioritized Approach Milestones'!B270=5,"ERROR 2","N/A"),"CORRECT")</f>
        <v>CORRECT</v>
      </c>
      <c r="AG270" s="68" t="str">
        <f>IF(AND('Prioritized Approach Milestones'!C270="No",'Prioritized Approach Milestones'!F270=""),IF('Prioritized Approach Milestones'!B270=6,"ERROR 2","N/A"),"CORRECT")</f>
        <v>CORRECT</v>
      </c>
    </row>
    <row r="271" spans="1:33">
      <c r="A271" s="74">
        <f>COUNTIFS('Prioritized Approach Milestones'!B271,"1",'Prioritized Approach Milestones'!C271,"yes")</f>
        <v>0</v>
      </c>
      <c r="B271" s="79">
        <f>COUNTIFS('Prioritized Approach Milestones'!B271,"2",'Prioritized Approach Milestones'!C271,"yes")</f>
        <v>0</v>
      </c>
      <c r="C271" s="75">
        <f>COUNTIFS('Prioritized Approach Milestones'!B271,"3",'Prioritized Approach Milestones'!C271,"yes")</f>
        <v>0</v>
      </c>
      <c r="D271" s="76">
        <f>COUNTIFS('Prioritized Approach Milestones'!B271,"4",'Prioritized Approach Milestones'!C271,"yes")</f>
        <v>0</v>
      </c>
      <c r="E271" s="77">
        <f>COUNTIFS('Prioritized Approach Milestones'!B271,"5",'Prioritized Approach Milestones'!C271,"yes")</f>
        <v>0</v>
      </c>
      <c r="F271" s="78">
        <f>COUNTIFS('Prioritized Approach Milestones'!B271,"6",'Prioritized Approach Milestones'!C271,"yes")</f>
        <v>0</v>
      </c>
      <c r="G271" s="234">
        <f t="shared" si="14"/>
        <v>0</v>
      </c>
      <c r="H271" s="145">
        <f>COUNTIFS('Prioritized Approach Milestones'!B271,"1",'Prioritized Approach Milestones'!C271,"N/A")</f>
        <v>0</v>
      </c>
      <c r="I271" s="145">
        <f>COUNTIFS('Prioritized Approach Milestones'!B271,"2",'Prioritized Approach Milestones'!C271,"N/A")</f>
        <v>0</v>
      </c>
      <c r="J271" s="145">
        <f>COUNTIFS('Prioritized Approach Milestones'!B271,"3",'Prioritized Approach Milestones'!C271,"N/A")</f>
        <v>0</v>
      </c>
      <c r="K271" s="145">
        <f>COUNTIFS('Prioritized Approach Milestones'!B271,"4",'Prioritized Approach Milestones'!C271,"N/A")</f>
        <v>0</v>
      </c>
      <c r="L271" s="145">
        <f>COUNTIFS('Prioritized Approach Milestones'!B271,"5",'Prioritized Approach Milestones'!C271,"N/A")</f>
        <v>0</v>
      </c>
      <c r="M271" s="145">
        <f>COUNTIFS('Prioritized Approach Milestones'!B271,"6",'Prioritized Approach Milestones'!C271,"N/A")</f>
        <v>0</v>
      </c>
      <c r="N271">
        <f t="shared" si="13"/>
        <v>0</v>
      </c>
      <c r="P271" s="65" t="str">
        <f>IF('Prioritized Approach Milestones'!$B271=1,'Prioritized Approach Milestones'!$F271,"")</f>
        <v/>
      </c>
      <c r="Q271" s="65" t="str">
        <f>IF('Prioritized Approach Milestones'!$B271=2,'Prioritized Approach Milestones'!$F271,"")</f>
        <v/>
      </c>
      <c r="R271" s="65">
        <f>IF('Prioritized Approach Milestones'!$B271=3,'Prioritized Approach Milestones'!$F271,"")</f>
        <v>0</v>
      </c>
      <c r="S271" s="65" t="str">
        <f>IF('Prioritized Approach Milestones'!$B271=4,'Prioritized Approach Milestones'!$F271,"")</f>
        <v/>
      </c>
      <c r="T271" s="65" t="str">
        <f>IF('Prioritized Approach Milestones'!$B271=5,'Prioritized Approach Milestones'!$F271,"")</f>
        <v/>
      </c>
      <c r="U271" s="66" t="str">
        <f>IF('Prioritized Approach Milestones'!$B271=6,'Prioritized Approach Milestones'!$F271,"")</f>
        <v/>
      </c>
      <c r="V271" s="67" t="str">
        <f>IF(AND('Prioritized Approach Milestones'!C271="Yes",'Prioritized Approach Milestones'!F271=""),"CORRECT",IF('Prioritized Approach Milestones'!C271="No","CORRECT",IF('Prioritized Approach Milestones'!B271=1,"ERROR 1","N/A")))</f>
        <v>N/A</v>
      </c>
      <c r="W271" s="67" t="str">
        <f>IF(AND('Prioritized Approach Milestones'!C271="Yes",'Prioritized Approach Milestones'!F271=""),"CORRECT",IF('Prioritized Approach Milestones'!C271="No","CORRECT",IF('Prioritized Approach Milestones'!B271=2,"ERROR 1","N/A")))</f>
        <v>N/A</v>
      </c>
      <c r="X271" s="67" t="str">
        <f>IF(AND('Prioritized Approach Milestones'!C271="Yes",'Prioritized Approach Milestones'!F271=""),"CORRECT",IF('Prioritized Approach Milestones'!C271="No","CORRECT",IF('Prioritized Approach Milestones'!B271=3,"ERROR 1","N/A")))</f>
        <v>ERROR 1</v>
      </c>
      <c r="Y271" s="67" t="str">
        <f>IF(AND('Prioritized Approach Milestones'!C271="Yes",'Prioritized Approach Milestones'!F271=""),"CORRECT",IF('Prioritized Approach Milestones'!C271="No","CORRECT",IF('Prioritized Approach Milestones'!B271=4,"ERROR 1","N/A")))</f>
        <v>N/A</v>
      </c>
      <c r="Z271" s="67" t="str">
        <f>IF(AND('Prioritized Approach Milestones'!C271="Yes",'Prioritized Approach Milestones'!F271=""),"CORRECT",IF('Prioritized Approach Milestones'!C271="No","CORRECT",IF('Prioritized Approach Milestones'!B271=5,"ERROR 1","N/A")))</f>
        <v>N/A</v>
      </c>
      <c r="AA271" s="67" t="str">
        <f>IF(AND('Prioritized Approach Milestones'!C271="Yes",'Prioritized Approach Milestones'!F271=""),"CORRECT",IF('Prioritized Approach Milestones'!C271="No","CORRECT",IF('Prioritized Approach Milestones'!B271=6,"ERROR 1","N/A")))</f>
        <v>N/A</v>
      </c>
      <c r="AB271" s="59" t="str">
        <f>IF(AND('Prioritized Approach Milestones'!C271="No",'Prioritized Approach Milestones'!F271=""),IF('Prioritized Approach Milestones'!B271=1,"ERROR 2","N/A"),"CORRECT")</f>
        <v>CORRECT</v>
      </c>
      <c r="AC271" s="59" t="str">
        <f>IF(AND('Prioritized Approach Milestones'!C271="No",'Prioritized Approach Milestones'!F271=""),IF('Prioritized Approach Milestones'!B271=2,"ERROR 2","N/A"),"CORRECT")</f>
        <v>CORRECT</v>
      </c>
      <c r="AD271" s="59" t="str">
        <f>IF(AND('Prioritized Approach Milestones'!C271="No",'Prioritized Approach Milestones'!F271=""),IF('Prioritized Approach Milestones'!B271=3,"ERROR 2","N/A"),"CORRECT")</f>
        <v>CORRECT</v>
      </c>
      <c r="AE271" s="59" t="str">
        <f>IF(AND('Prioritized Approach Milestones'!C271="No",'Prioritized Approach Milestones'!F271=""),IF('Prioritized Approach Milestones'!B271=4,"ERROR 2","N/A"),"CORRECT")</f>
        <v>CORRECT</v>
      </c>
      <c r="AF271" s="59" t="str">
        <f>IF(AND('Prioritized Approach Milestones'!C271="No",'Prioritized Approach Milestones'!F271=""),IF('Prioritized Approach Milestones'!B271=5,"ERROR 2","N/A"),"CORRECT")</f>
        <v>CORRECT</v>
      </c>
      <c r="AG271" s="68" t="str">
        <f>IF(AND('Prioritized Approach Milestones'!C271="No",'Prioritized Approach Milestones'!F271=""),IF('Prioritized Approach Milestones'!B271=6,"ERROR 2","N/A"),"CORRECT")</f>
        <v>CORRECT</v>
      </c>
    </row>
    <row r="272" spans="1:33">
      <c r="A272" s="74">
        <f>COUNTIFS('Prioritized Approach Milestones'!B272,"1",'Prioritized Approach Milestones'!C272,"yes")</f>
        <v>0</v>
      </c>
      <c r="B272" s="79">
        <f>COUNTIFS('Prioritized Approach Milestones'!B272,"2",'Prioritized Approach Milestones'!C272,"yes")</f>
        <v>0</v>
      </c>
      <c r="C272" s="75">
        <f>COUNTIFS('Prioritized Approach Milestones'!B272,"3",'Prioritized Approach Milestones'!C272,"yes")</f>
        <v>0</v>
      </c>
      <c r="D272" s="76">
        <f>COUNTIFS('Prioritized Approach Milestones'!B272,"4",'Prioritized Approach Milestones'!C272,"yes")</f>
        <v>0</v>
      </c>
      <c r="E272" s="77">
        <f>COUNTIFS('Prioritized Approach Milestones'!B272,"5",'Prioritized Approach Milestones'!C272,"yes")</f>
        <v>0</v>
      </c>
      <c r="F272" s="78">
        <f>COUNTIFS('Prioritized Approach Milestones'!B272,"6",'Prioritized Approach Milestones'!C272,"yes")</f>
        <v>0</v>
      </c>
      <c r="G272" s="234">
        <f t="shared" si="14"/>
        <v>0</v>
      </c>
      <c r="H272" s="145">
        <f>COUNTIFS('Prioritized Approach Milestones'!B272,"1",'Prioritized Approach Milestones'!C272,"N/A")</f>
        <v>0</v>
      </c>
      <c r="I272" s="145">
        <f>COUNTIFS('Prioritized Approach Milestones'!B272,"2",'Prioritized Approach Milestones'!C272,"N/A")</f>
        <v>0</v>
      </c>
      <c r="J272" s="145">
        <f>COUNTIFS('Prioritized Approach Milestones'!B272,"3",'Prioritized Approach Milestones'!C272,"N/A")</f>
        <v>0</v>
      </c>
      <c r="K272" s="145">
        <f>COUNTIFS('Prioritized Approach Milestones'!B272,"4",'Prioritized Approach Milestones'!C272,"N/A")</f>
        <v>0</v>
      </c>
      <c r="L272" s="145">
        <f>COUNTIFS('Prioritized Approach Milestones'!B272,"5",'Prioritized Approach Milestones'!C272,"N/A")</f>
        <v>0</v>
      </c>
      <c r="M272" s="145">
        <f>COUNTIFS('Prioritized Approach Milestones'!B272,"6",'Prioritized Approach Milestones'!C272,"N/A")</f>
        <v>0</v>
      </c>
      <c r="N272">
        <f t="shared" si="13"/>
        <v>0</v>
      </c>
      <c r="P272" s="65" t="str">
        <f>IF('Prioritized Approach Milestones'!$B272=1,'Prioritized Approach Milestones'!$F272,"")</f>
        <v/>
      </c>
      <c r="Q272" s="65" t="str">
        <f>IF('Prioritized Approach Milestones'!$B272=2,'Prioritized Approach Milestones'!$F272,"")</f>
        <v/>
      </c>
      <c r="R272" s="65">
        <f>IF('Prioritized Approach Milestones'!$B272=3,'Prioritized Approach Milestones'!$F272,"")</f>
        <v>0</v>
      </c>
      <c r="S272" s="65" t="str">
        <f>IF('Prioritized Approach Milestones'!$B272=4,'Prioritized Approach Milestones'!$F272,"")</f>
        <v/>
      </c>
      <c r="T272" s="65" t="str">
        <f>IF('Prioritized Approach Milestones'!$B272=5,'Prioritized Approach Milestones'!$F272,"")</f>
        <v/>
      </c>
      <c r="U272" s="66" t="str">
        <f>IF('Prioritized Approach Milestones'!$B272=6,'Prioritized Approach Milestones'!$F272,"")</f>
        <v/>
      </c>
      <c r="V272" s="67" t="str">
        <f>IF(AND('Prioritized Approach Milestones'!C272="Yes",'Prioritized Approach Milestones'!F272=""),"CORRECT",IF('Prioritized Approach Milestones'!C272="No","CORRECT",IF('Prioritized Approach Milestones'!B272=1,"ERROR 1","N/A")))</f>
        <v>N/A</v>
      </c>
      <c r="W272" s="67" t="str">
        <f>IF(AND('Prioritized Approach Milestones'!C272="Yes",'Prioritized Approach Milestones'!F272=""),"CORRECT",IF('Prioritized Approach Milestones'!C272="No","CORRECT",IF('Prioritized Approach Milestones'!B272=2,"ERROR 1","N/A")))</f>
        <v>N/A</v>
      </c>
      <c r="X272" s="67" t="str">
        <f>IF(AND('Prioritized Approach Milestones'!C272="Yes",'Prioritized Approach Milestones'!F272=""),"CORRECT",IF('Prioritized Approach Milestones'!C272="No","CORRECT",IF('Prioritized Approach Milestones'!B272=3,"ERROR 1","N/A")))</f>
        <v>ERROR 1</v>
      </c>
      <c r="Y272" s="67" t="str">
        <f>IF(AND('Prioritized Approach Milestones'!C272="Yes",'Prioritized Approach Milestones'!F272=""),"CORRECT",IF('Prioritized Approach Milestones'!C272="No","CORRECT",IF('Prioritized Approach Milestones'!B272=4,"ERROR 1","N/A")))</f>
        <v>N/A</v>
      </c>
      <c r="Z272" s="67" t="str">
        <f>IF(AND('Prioritized Approach Milestones'!C272="Yes",'Prioritized Approach Milestones'!F272=""),"CORRECT",IF('Prioritized Approach Milestones'!C272="No","CORRECT",IF('Prioritized Approach Milestones'!B272=5,"ERROR 1","N/A")))</f>
        <v>N/A</v>
      </c>
      <c r="AA272" s="67" t="str">
        <f>IF(AND('Prioritized Approach Milestones'!C272="Yes",'Prioritized Approach Milestones'!F272=""),"CORRECT",IF('Prioritized Approach Milestones'!C272="No","CORRECT",IF('Prioritized Approach Milestones'!B272=6,"ERROR 1","N/A")))</f>
        <v>N/A</v>
      </c>
      <c r="AB272" s="59" t="str">
        <f>IF(AND('Prioritized Approach Milestones'!C272="No",'Prioritized Approach Milestones'!F272=""),IF('Prioritized Approach Milestones'!B272=1,"ERROR 2","N/A"),"CORRECT")</f>
        <v>CORRECT</v>
      </c>
      <c r="AC272" s="59" t="str">
        <f>IF(AND('Prioritized Approach Milestones'!C272="No",'Prioritized Approach Milestones'!F272=""),IF('Prioritized Approach Milestones'!B272=2,"ERROR 2","N/A"),"CORRECT")</f>
        <v>CORRECT</v>
      </c>
      <c r="AD272" s="59" t="str">
        <f>IF(AND('Prioritized Approach Milestones'!C272="No",'Prioritized Approach Milestones'!F272=""),IF('Prioritized Approach Milestones'!B272=3,"ERROR 2","N/A"),"CORRECT")</f>
        <v>CORRECT</v>
      </c>
      <c r="AE272" s="59" t="str">
        <f>IF(AND('Prioritized Approach Milestones'!C272="No",'Prioritized Approach Milestones'!F272=""),IF('Prioritized Approach Milestones'!B272=4,"ERROR 2","N/A"),"CORRECT")</f>
        <v>CORRECT</v>
      </c>
      <c r="AF272" s="59" t="str">
        <f>IF(AND('Prioritized Approach Milestones'!C272="No",'Prioritized Approach Milestones'!F272=""),IF('Prioritized Approach Milestones'!B272=5,"ERROR 2","N/A"),"CORRECT")</f>
        <v>CORRECT</v>
      </c>
      <c r="AG272" s="68" t="str">
        <f>IF(AND('Prioritized Approach Milestones'!C272="No",'Prioritized Approach Milestones'!F272=""),IF('Prioritized Approach Milestones'!B272=6,"ERROR 2","N/A"),"CORRECT")</f>
        <v>CORRECT</v>
      </c>
    </row>
    <row r="273" spans="1:33">
      <c r="A273" s="74">
        <f>COUNTIFS('Prioritized Approach Milestones'!B273,"1",'Prioritized Approach Milestones'!C273,"yes")</f>
        <v>0</v>
      </c>
      <c r="B273" s="79">
        <f>COUNTIFS('Prioritized Approach Milestones'!B273,"2",'Prioritized Approach Milestones'!C273,"yes")</f>
        <v>0</v>
      </c>
      <c r="C273" s="75">
        <f>COUNTIFS('Prioritized Approach Milestones'!B273,"3",'Prioritized Approach Milestones'!C273,"yes")</f>
        <v>0</v>
      </c>
      <c r="D273" s="76">
        <f>COUNTIFS('Prioritized Approach Milestones'!B273,"4",'Prioritized Approach Milestones'!C273,"yes")</f>
        <v>0</v>
      </c>
      <c r="E273" s="77">
        <f>COUNTIFS('Prioritized Approach Milestones'!B273,"5",'Prioritized Approach Milestones'!C273,"yes")</f>
        <v>0</v>
      </c>
      <c r="F273" s="78">
        <f>COUNTIFS('Prioritized Approach Milestones'!B273,"6",'Prioritized Approach Milestones'!C273,"yes")</f>
        <v>0</v>
      </c>
      <c r="G273" s="234">
        <f t="shared" si="14"/>
        <v>0</v>
      </c>
      <c r="H273" s="145">
        <f>COUNTIFS('Prioritized Approach Milestones'!B273,"1",'Prioritized Approach Milestones'!C273,"N/A")</f>
        <v>0</v>
      </c>
      <c r="I273" s="145">
        <f>COUNTIFS('Prioritized Approach Milestones'!B273,"2",'Prioritized Approach Milestones'!C273,"N/A")</f>
        <v>0</v>
      </c>
      <c r="J273" s="145">
        <f>COUNTIFS('Prioritized Approach Milestones'!B273,"3",'Prioritized Approach Milestones'!C273,"N/A")</f>
        <v>0</v>
      </c>
      <c r="K273" s="145">
        <f>COUNTIFS('Prioritized Approach Milestones'!B273,"4",'Prioritized Approach Milestones'!C273,"N/A")</f>
        <v>0</v>
      </c>
      <c r="L273" s="145">
        <f>COUNTIFS('Prioritized Approach Milestones'!B273,"5",'Prioritized Approach Milestones'!C273,"N/A")</f>
        <v>0</v>
      </c>
      <c r="M273" s="145">
        <f>COUNTIFS('Prioritized Approach Milestones'!B273,"6",'Prioritized Approach Milestones'!C273,"N/A")</f>
        <v>0</v>
      </c>
      <c r="N273">
        <f t="shared" si="13"/>
        <v>0</v>
      </c>
      <c r="P273" s="65" t="str">
        <f>IF('Prioritized Approach Milestones'!$B273=1,'Prioritized Approach Milestones'!$F273,"")</f>
        <v/>
      </c>
      <c r="Q273" s="65" t="str">
        <f>IF('Prioritized Approach Milestones'!$B273=2,'Prioritized Approach Milestones'!$F273,"")</f>
        <v/>
      </c>
      <c r="R273" s="65">
        <f>IF('Prioritized Approach Milestones'!$B273=3,'Prioritized Approach Milestones'!$F273,"")</f>
        <v>0</v>
      </c>
      <c r="S273" s="65" t="str">
        <f>IF('Prioritized Approach Milestones'!$B273=4,'Prioritized Approach Milestones'!$F273,"")</f>
        <v/>
      </c>
      <c r="T273" s="65" t="str">
        <f>IF('Prioritized Approach Milestones'!$B273=5,'Prioritized Approach Milestones'!$F273,"")</f>
        <v/>
      </c>
      <c r="U273" s="66" t="str">
        <f>IF('Prioritized Approach Milestones'!$B273=6,'Prioritized Approach Milestones'!$F273,"")</f>
        <v/>
      </c>
      <c r="V273" s="67" t="str">
        <f>IF(AND('Prioritized Approach Milestones'!C273="Yes",'Prioritized Approach Milestones'!F273=""),"CORRECT",IF('Prioritized Approach Milestones'!C273="No","CORRECT",IF('Prioritized Approach Milestones'!B273=1,"ERROR 1","N/A")))</f>
        <v>N/A</v>
      </c>
      <c r="W273" s="67" t="str">
        <f>IF(AND('Prioritized Approach Milestones'!C273="Yes",'Prioritized Approach Milestones'!F273=""),"CORRECT",IF('Prioritized Approach Milestones'!C273="No","CORRECT",IF('Prioritized Approach Milestones'!B273=2,"ERROR 1","N/A")))</f>
        <v>N/A</v>
      </c>
      <c r="X273" s="67" t="str">
        <f>IF(AND('Prioritized Approach Milestones'!C273="Yes",'Prioritized Approach Milestones'!F273=""),"CORRECT",IF('Prioritized Approach Milestones'!C273="No","CORRECT",IF('Prioritized Approach Milestones'!B273=3,"ERROR 1","N/A")))</f>
        <v>ERROR 1</v>
      </c>
      <c r="Y273" s="67" t="str">
        <f>IF(AND('Prioritized Approach Milestones'!C273="Yes",'Prioritized Approach Milestones'!F273=""),"CORRECT",IF('Prioritized Approach Milestones'!C273="No","CORRECT",IF('Prioritized Approach Milestones'!B273=4,"ERROR 1","N/A")))</f>
        <v>N/A</v>
      </c>
      <c r="Z273" s="67" t="str">
        <f>IF(AND('Prioritized Approach Milestones'!C273="Yes",'Prioritized Approach Milestones'!F273=""),"CORRECT",IF('Prioritized Approach Milestones'!C273="No","CORRECT",IF('Prioritized Approach Milestones'!B273=5,"ERROR 1","N/A")))</f>
        <v>N/A</v>
      </c>
      <c r="AA273" s="67" t="str">
        <f>IF(AND('Prioritized Approach Milestones'!C273="Yes",'Prioritized Approach Milestones'!F273=""),"CORRECT",IF('Prioritized Approach Milestones'!C273="No","CORRECT",IF('Prioritized Approach Milestones'!B273=6,"ERROR 1","N/A")))</f>
        <v>N/A</v>
      </c>
      <c r="AB273" s="59" t="str">
        <f>IF(AND('Prioritized Approach Milestones'!C273="No",'Prioritized Approach Milestones'!F273=""),IF('Prioritized Approach Milestones'!B273=1,"ERROR 2","N/A"),"CORRECT")</f>
        <v>CORRECT</v>
      </c>
      <c r="AC273" s="59" t="str">
        <f>IF(AND('Prioritized Approach Milestones'!C273="No",'Prioritized Approach Milestones'!F273=""),IF('Prioritized Approach Milestones'!B273=2,"ERROR 2","N/A"),"CORRECT")</f>
        <v>CORRECT</v>
      </c>
      <c r="AD273" s="59" t="str">
        <f>IF(AND('Prioritized Approach Milestones'!C273="No",'Prioritized Approach Milestones'!F273=""),IF('Prioritized Approach Milestones'!B273=3,"ERROR 2","N/A"),"CORRECT")</f>
        <v>CORRECT</v>
      </c>
      <c r="AE273" s="59" t="str">
        <f>IF(AND('Prioritized Approach Milestones'!C273="No",'Prioritized Approach Milestones'!F273=""),IF('Prioritized Approach Milestones'!B273=4,"ERROR 2","N/A"),"CORRECT")</f>
        <v>CORRECT</v>
      </c>
      <c r="AF273" s="59" t="str">
        <f>IF(AND('Prioritized Approach Milestones'!C273="No",'Prioritized Approach Milestones'!F273=""),IF('Prioritized Approach Milestones'!B273=5,"ERROR 2","N/A"),"CORRECT")</f>
        <v>CORRECT</v>
      </c>
      <c r="AG273" s="68" t="str">
        <f>IF(AND('Prioritized Approach Milestones'!C273="No",'Prioritized Approach Milestones'!F273=""),IF('Prioritized Approach Milestones'!B273=6,"ERROR 2","N/A"),"CORRECT")</f>
        <v>CORRECT</v>
      </c>
    </row>
    <row r="274" spans="1:33">
      <c r="A274" s="74">
        <f>COUNTIFS('Prioritized Approach Milestones'!B274,"1",'Prioritized Approach Milestones'!C274,"yes")</f>
        <v>0</v>
      </c>
      <c r="B274" s="79">
        <f>COUNTIFS('Prioritized Approach Milestones'!B274,"2",'Prioritized Approach Milestones'!C274,"yes")</f>
        <v>0</v>
      </c>
      <c r="C274" s="75">
        <f>COUNTIFS('Prioritized Approach Milestones'!B274,"3",'Prioritized Approach Milestones'!C274,"yes")</f>
        <v>0</v>
      </c>
      <c r="D274" s="76">
        <f>COUNTIFS('Prioritized Approach Milestones'!B274,"4",'Prioritized Approach Milestones'!C274,"yes")</f>
        <v>0</v>
      </c>
      <c r="E274" s="77">
        <f>COUNTIFS('Prioritized Approach Milestones'!B274,"5",'Prioritized Approach Milestones'!C274,"yes")</f>
        <v>0</v>
      </c>
      <c r="F274" s="78">
        <f>COUNTIFS('Prioritized Approach Milestones'!B274,"6",'Prioritized Approach Milestones'!C274,"yes")</f>
        <v>0</v>
      </c>
      <c r="G274" s="234">
        <f t="shared" si="14"/>
        <v>0</v>
      </c>
      <c r="H274" s="145">
        <f>COUNTIFS('Prioritized Approach Milestones'!B274,"1",'Prioritized Approach Milestones'!C274,"N/A")</f>
        <v>0</v>
      </c>
      <c r="I274" s="145">
        <f>COUNTIFS('Prioritized Approach Milestones'!B274,"2",'Prioritized Approach Milestones'!C274,"N/A")</f>
        <v>0</v>
      </c>
      <c r="J274" s="145">
        <f>COUNTIFS('Prioritized Approach Milestones'!B274,"3",'Prioritized Approach Milestones'!C274,"N/A")</f>
        <v>0</v>
      </c>
      <c r="K274" s="145">
        <f>COUNTIFS('Prioritized Approach Milestones'!B274,"4",'Prioritized Approach Milestones'!C274,"N/A")</f>
        <v>0</v>
      </c>
      <c r="L274" s="145">
        <f>COUNTIFS('Prioritized Approach Milestones'!B274,"5",'Prioritized Approach Milestones'!C274,"N/A")</f>
        <v>0</v>
      </c>
      <c r="M274" s="145">
        <f>COUNTIFS('Prioritized Approach Milestones'!B274,"6",'Prioritized Approach Milestones'!C274,"N/A")</f>
        <v>0</v>
      </c>
      <c r="N274">
        <f t="shared" si="13"/>
        <v>0</v>
      </c>
      <c r="P274" s="65" t="str">
        <f>IF('Prioritized Approach Milestones'!$B274=1,'Prioritized Approach Milestones'!$F274,"")</f>
        <v/>
      </c>
      <c r="Q274" s="65" t="str">
        <f>IF('Prioritized Approach Milestones'!$B274=2,'Prioritized Approach Milestones'!$F274,"")</f>
        <v/>
      </c>
      <c r="R274" s="65" t="str">
        <f>IF('Prioritized Approach Milestones'!$B274=3,'Prioritized Approach Milestones'!$F274,"")</f>
        <v/>
      </c>
      <c r="S274" s="65" t="str">
        <f>IF('Prioritized Approach Milestones'!$B274=4,'Prioritized Approach Milestones'!$F274,"")</f>
        <v/>
      </c>
      <c r="T274" s="65" t="str">
        <f>IF('Prioritized Approach Milestones'!$B274=5,'Prioritized Approach Milestones'!$F274,"")</f>
        <v/>
      </c>
      <c r="U274" s="66" t="str">
        <f>IF('Prioritized Approach Milestones'!$B274=6,'Prioritized Approach Milestones'!$F274,"")</f>
        <v/>
      </c>
      <c r="V274" s="67" t="str">
        <f>IF(AND('Prioritized Approach Milestones'!C274="Yes",'Prioritized Approach Milestones'!F274=""),"CORRECT",IF('Prioritized Approach Milestones'!C274="No","CORRECT",IF('Prioritized Approach Milestones'!B274=1,"ERROR 1","N/A")))</f>
        <v>N/A</v>
      </c>
      <c r="W274" s="67" t="str">
        <f>IF(AND('Prioritized Approach Milestones'!C274="Yes",'Prioritized Approach Milestones'!F274=""),"CORRECT",IF('Prioritized Approach Milestones'!C274="No","CORRECT",IF('Prioritized Approach Milestones'!B274=2,"ERROR 1","N/A")))</f>
        <v>N/A</v>
      </c>
      <c r="X274" s="67" t="str">
        <f>IF(AND('Prioritized Approach Milestones'!C274="Yes",'Prioritized Approach Milestones'!F274=""),"CORRECT",IF('Prioritized Approach Milestones'!C274="No","CORRECT",IF('Prioritized Approach Milestones'!B274=3,"ERROR 1","N/A")))</f>
        <v>N/A</v>
      </c>
      <c r="Y274" s="67" t="str">
        <f>IF(AND('Prioritized Approach Milestones'!C274="Yes",'Prioritized Approach Milestones'!F274=""),"CORRECT",IF('Prioritized Approach Milestones'!C274="No","CORRECT",IF('Prioritized Approach Milestones'!B274=4,"ERROR 1","N/A")))</f>
        <v>N/A</v>
      </c>
      <c r="Z274" s="67" t="str">
        <f>IF(AND('Prioritized Approach Milestones'!C274="Yes",'Prioritized Approach Milestones'!F274=""),"CORRECT",IF('Prioritized Approach Milestones'!C274="No","CORRECT",IF('Prioritized Approach Milestones'!B274=5,"ERROR 1","N/A")))</f>
        <v>N/A</v>
      </c>
      <c r="AA274" s="67" t="str">
        <f>IF(AND('Prioritized Approach Milestones'!C274="Yes",'Prioritized Approach Milestones'!F274=""),"CORRECT",IF('Prioritized Approach Milestones'!C274="No","CORRECT",IF('Prioritized Approach Milestones'!B274=6,"ERROR 1","N/A")))</f>
        <v>N/A</v>
      </c>
      <c r="AB274" s="59" t="str">
        <f>IF(AND('Prioritized Approach Milestones'!C274="No",'Prioritized Approach Milestones'!F274=""),IF('Prioritized Approach Milestones'!B274=1,"ERROR 2","N/A"),"CORRECT")</f>
        <v>CORRECT</v>
      </c>
      <c r="AC274" s="59" t="str">
        <f>IF(AND('Prioritized Approach Milestones'!C274="No",'Prioritized Approach Milestones'!F274=""),IF('Prioritized Approach Milestones'!B274=2,"ERROR 2","N/A"),"CORRECT")</f>
        <v>CORRECT</v>
      </c>
      <c r="AD274" s="59" t="str">
        <f>IF(AND('Prioritized Approach Milestones'!C274="No",'Prioritized Approach Milestones'!F274=""),IF('Prioritized Approach Milestones'!B274=3,"ERROR 2","N/A"),"CORRECT")</f>
        <v>CORRECT</v>
      </c>
      <c r="AE274" s="59" t="str">
        <f>IF(AND('Prioritized Approach Milestones'!C274="No",'Prioritized Approach Milestones'!F274=""),IF('Prioritized Approach Milestones'!B274=4,"ERROR 2","N/A"),"CORRECT")</f>
        <v>CORRECT</v>
      </c>
      <c r="AF274" s="59" t="str">
        <f>IF(AND('Prioritized Approach Milestones'!C274="No",'Prioritized Approach Milestones'!F274=""),IF('Prioritized Approach Milestones'!B274=5,"ERROR 2","N/A"),"CORRECT")</f>
        <v>CORRECT</v>
      </c>
      <c r="AG274" s="68" t="str">
        <f>IF(AND('Prioritized Approach Milestones'!C274="No",'Prioritized Approach Milestones'!F274=""),IF('Prioritized Approach Milestones'!B274=6,"ERROR 2","N/A"),"CORRECT")</f>
        <v>CORRECT</v>
      </c>
    </row>
    <row r="275" spans="1:33">
      <c r="A275" s="74">
        <f>COUNTIFS('Prioritized Approach Milestones'!B275,"1",'Prioritized Approach Milestones'!C275,"yes")</f>
        <v>0</v>
      </c>
      <c r="B275" s="79">
        <f>COUNTIFS('Prioritized Approach Milestones'!B275,"2",'Prioritized Approach Milestones'!C275,"yes")</f>
        <v>0</v>
      </c>
      <c r="C275" s="75">
        <f>COUNTIFS('Prioritized Approach Milestones'!B275,"3",'Prioritized Approach Milestones'!C275,"yes")</f>
        <v>0</v>
      </c>
      <c r="D275" s="76">
        <f>COUNTIFS('Prioritized Approach Milestones'!B275,"4",'Prioritized Approach Milestones'!C275,"yes")</f>
        <v>0</v>
      </c>
      <c r="E275" s="77">
        <f>COUNTIFS('Prioritized Approach Milestones'!B275,"5",'Prioritized Approach Milestones'!C275,"yes")</f>
        <v>0</v>
      </c>
      <c r="F275" s="78">
        <f>COUNTIFS('Prioritized Approach Milestones'!B275,"6",'Prioritized Approach Milestones'!C275,"yes")</f>
        <v>0</v>
      </c>
      <c r="G275" s="234">
        <f t="shared" si="14"/>
        <v>0</v>
      </c>
      <c r="H275" s="145">
        <f>COUNTIFS('Prioritized Approach Milestones'!B275,"1",'Prioritized Approach Milestones'!C275,"N/A")</f>
        <v>0</v>
      </c>
      <c r="I275" s="145">
        <f>COUNTIFS('Prioritized Approach Milestones'!B275,"2",'Prioritized Approach Milestones'!C275,"N/A")</f>
        <v>0</v>
      </c>
      <c r="J275" s="145">
        <f>COUNTIFS('Prioritized Approach Milestones'!B275,"3",'Prioritized Approach Milestones'!C275,"N/A")</f>
        <v>0</v>
      </c>
      <c r="K275" s="145">
        <f>COUNTIFS('Prioritized Approach Milestones'!B275,"4",'Prioritized Approach Milestones'!C275,"N/A")</f>
        <v>0</v>
      </c>
      <c r="L275" s="145">
        <f>COUNTIFS('Prioritized Approach Milestones'!B275,"5",'Prioritized Approach Milestones'!C275,"N/A")</f>
        <v>0</v>
      </c>
      <c r="M275" s="145">
        <f>COUNTIFS('Prioritized Approach Milestones'!B275,"6",'Prioritized Approach Milestones'!C275,"N/A")</f>
        <v>0</v>
      </c>
      <c r="N275">
        <f t="shared" si="13"/>
        <v>0</v>
      </c>
      <c r="P275" s="65" t="str">
        <f>IF('Prioritized Approach Milestones'!$B275=1,'Prioritized Approach Milestones'!$F275,"")</f>
        <v/>
      </c>
      <c r="Q275" s="65">
        <f>IF('Prioritized Approach Milestones'!$B275=2,'Prioritized Approach Milestones'!$F275,"")</f>
        <v>0</v>
      </c>
      <c r="R275" s="65" t="str">
        <f>IF('Prioritized Approach Milestones'!$B275=3,'Prioritized Approach Milestones'!$F275,"")</f>
        <v/>
      </c>
      <c r="S275" s="65" t="str">
        <f>IF('Prioritized Approach Milestones'!$B275=4,'Prioritized Approach Milestones'!$F275,"")</f>
        <v/>
      </c>
      <c r="T275" s="65" t="str">
        <f>IF('Prioritized Approach Milestones'!$B275=5,'Prioritized Approach Milestones'!$F275,"")</f>
        <v/>
      </c>
      <c r="U275" s="66" t="str">
        <f>IF('Prioritized Approach Milestones'!$B275=6,'Prioritized Approach Milestones'!$F275,"")</f>
        <v/>
      </c>
      <c r="V275" s="67" t="str">
        <f>IF(AND('Prioritized Approach Milestones'!C275="Yes",'Prioritized Approach Milestones'!F275=""),"CORRECT",IF('Prioritized Approach Milestones'!C275="No","CORRECT",IF('Prioritized Approach Milestones'!B275=1,"ERROR 1","N/A")))</f>
        <v>N/A</v>
      </c>
      <c r="W275" s="67" t="str">
        <f>IF(AND('Prioritized Approach Milestones'!C275="Yes",'Prioritized Approach Milestones'!F275=""),"CORRECT",IF('Prioritized Approach Milestones'!C275="No","CORRECT",IF('Prioritized Approach Milestones'!B275=2,"ERROR 1","N/A")))</f>
        <v>ERROR 1</v>
      </c>
      <c r="X275" s="67" t="str">
        <f>IF(AND('Prioritized Approach Milestones'!C275="Yes",'Prioritized Approach Milestones'!F275=""),"CORRECT",IF('Prioritized Approach Milestones'!C275="No","CORRECT",IF('Prioritized Approach Milestones'!B275=3,"ERROR 1","N/A")))</f>
        <v>N/A</v>
      </c>
      <c r="Y275" s="67" t="str">
        <f>IF(AND('Prioritized Approach Milestones'!C275="Yes",'Prioritized Approach Milestones'!F275=""),"CORRECT",IF('Prioritized Approach Milestones'!C275="No","CORRECT",IF('Prioritized Approach Milestones'!B275=4,"ERROR 1","N/A")))</f>
        <v>N/A</v>
      </c>
      <c r="Z275" s="67" t="str">
        <f>IF(AND('Prioritized Approach Milestones'!C275="Yes",'Prioritized Approach Milestones'!F275=""),"CORRECT",IF('Prioritized Approach Milestones'!C275="No","CORRECT",IF('Prioritized Approach Milestones'!B275=5,"ERROR 1","N/A")))</f>
        <v>N/A</v>
      </c>
      <c r="AA275" s="67" t="str">
        <f>IF(AND('Prioritized Approach Milestones'!C275="Yes",'Prioritized Approach Milestones'!F275=""),"CORRECT",IF('Prioritized Approach Milestones'!C275="No","CORRECT",IF('Prioritized Approach Milestones'!B275=6,"ERROR 1","N/A")))</f>
        <v>N/A</v>
      </c>
      <c r="AB275" s="59" t="str">
        <f>IF(AND('Prioritized Approach Milestones'!C275="No",'Prioritized Approach Milestones'!F275=""),IF('Prioritized Approach Milestones'!B275=1,"ERROR 2","N/A"),"CORRECT")</f>
        <v>CORRECT</v>
      </c>
      <c r="AC275" s="59" t="str">
        <f>IF(AND('Prioritized Approach Milestones'!C275="No",'Prioritized Approach Milestones'!F275=""),IF('Prioritized Approach Milestones'!B275=2,"ERROR 2","N/A"),"CORRECT")</f>
        <v>CORRECT</v>
      </c>
      <c r="AD275" s="59" t="str">
        <f>IF(AND('Prioritized Approach Milestones'!C275="No",'Prioritized Approach Milestones'!F275=""),IF('Prioritized Approach Milestones'!B275=3,"ERROR 2","N/A"),"CORRECT")</f>
        <v>CORRECT</v>
      </c>
      <c r="AE275" s="59" t="str">
        <f>IF(AND('Prioritized Approach Milestones'!C275="No",'Prioritized Approach Milestones'!F275=""),IF('Prioritized Approach Milestones'!B275=4,"ERROR 2","N/A"),"CORRECT")</f>
        <v>CORRECT</v>
      </c>
      <c r="AF275" s="59" t="str">
        <f>IF(AND('Prioritized Approach Milestones'!C275="No",'Prioritized Approach Milestones'!F275=""),IF('Prioritized Approach Milestones'!B275=5,"ERROR 2","N/A"),"CORRECT")</f>
        <v>CORRECT</v>
      </c>
      <c r="AG275" s="68" t="str">
        <f>IF(AND('Prioritized Approach Milestones'!C275="No",'Prioritized Approach Milestones'!F275=""),IF('Prioritized Approach Milestones'!B275=6,"ERROR 2","N/A"),"CORRECT")</f>
        <v>CORRECT</v>
      </c>
    </row>
    <row r="276" spans="1:33">
      <c r="A276" s="74">
        <f>COUNTIFS('Prioritized Approach Milestones'!B276,"1",'Prioritized Approach Milestones'!C276,"yes")</f>
        <v>0</v>
      </c>
      <c r="B276" s="79">
        <f>COUNTIFS('Prioritized Approach Milestones'!B276,"2",'Prioritized Approach Milestones'!C276,"yes")</f>
        <v>0</v>
      </c>
      <c r="C276" s="75">
        <f>COUNTIFS('Prioritized Approach Milestones'!B276,"3",'Prioritized Approach Milestones'!C276,"yes")</f>
        <v>0</v>
      </c>
      <c r="D276" s="76">
        <f>COUNTIFS('Prioritized Approach Milestones'!B276,"4",'Prioritized Approach Milestones'!C276,"yes")</f>
        <v>0</v>
      </c>
      <c r="E276" s="77">
        <f>COUNTIFS('Prioritized Approach Milestones'!B276,"5",'Prioritized Approach Milestones'!C276,"yes")</f>
        <v>0</v>
      </c>
      <c r="F276" s="78">
        <f>COUNTIFS('Prioritized Approach Milestones'!B276,"6",'Prioritized Approach Milestones'!C276,"yes")</f>
        <v>0</v>
      </c>
      <c r="G276" s="234">
        <f t="shared" si="14"/>
        <v>0</v>
      </c>
      <c r="H276" s="145">
        <f>COUNTIFS('Prioritized Approach Milestones'!B276,"1",'Prioritized Approach Milestones'!C276,"N/A")</f>
        <v>0</v>
      </c>
      <c r="I276" s="145">
        <f>COUNTIFS('Prioritized Approach Milestones'!B276,"2",'Prioritized Approach Milestones'!C276,"N/A")</f>
        <v>0</v>
      </c>
      <c r="J276" s="145">
        <f>COUNTIFS('Prioritized Approach Milestones'!B276,"3",'Prioritized Approach Milestones'!C276,"N/A")</f>
        <v>0</v>
      </c>
      <c r="K276" s="145">
        <f>COUNTIFS('Prioritized Approach Milestones'!B276,"4",'Prioritized Approach Milestones'!C276,"N/A")</f>
        <v>0</v>
      </c>
      <c r="L276" s="145">
        <f>COUNTIFS('Prioritized Approach Milestones'!B276,"5",'Prioritized Approach Milestones'!C276,"N/A")</f>
        <v>0</v>
      </c>
      <c r="M276" s="145">
        <f>COUNTIFS('Prioritized Approach Milestones'!B276,"6",'Prioritized Approach Milestones'!C276,"N/A")</f>
        <v>0</v>
      </c>
      <c r="N276">
        <f t="shared" si="13"/>
        <v>0</v>
      </c>
      <c r="P276" s="65" t="str">
        <f>IF('Prioritized Approach Milestones'!$B276=1,'Prioritized Approach Milestones'!$F276,"")</f>
        <v/>
      </c>
      <c r="Q276" s="65">
        <f>IF('Prioritized Approach Milestones'!$B276=2,'Prioritized Approach Milestones'!$F276,"")</f>
        <v>0</v>
      </c>
      <c r="R276" s="65" t="str">
        <f>IF('Prioritized Approach Milestones'!$B276=3,'Prioritized Approach Milestones'!$F276,"")</f>
        <v/>
      </c>
      <c r="S276" s="65" t="str">
        <f>IF('Prioritized Approach Milestones'!$B276=4,'Prioritized Approach Milestones'!$F276,"")</f>
        <v/>
      </c>
      <c r="T276" s="65" t="str">
        <f>IF('Prioritized Approach Milestones'!$B276=5,'Prioritized Approach Milestones'!$F276,"")</f>
        <v/>
      </c>
      <c r="U276" s="66" t="str">
        <f>IF('Prioritized Approach Milestones'!$B276=6,'Prioritized Approach Milestones'!$F276,"")</f>
        <v/>
      </c>
      <c r="V276" s="67" t="str">
        <f>IF(AND('Prioritized Approach Milestones'!C276="Yes",'Prioritized Approach Milestones'!F276=""),"CORRECT",IF('Prioritized Approach Milestones'!C276="No","CORRECT",IF('Prioritized Approach Milestones'!B276=1,"ERROR 1","N/A")))</f>
        <v>N/A</v>
      </c>
      <c r="W276" s="67" t="str">
        <f>IF(AND('Prioritized Approach Milestones'!C276="Yes",'Prioritized Approach Milestones'!F276=""),"CORRECT",IF('Prioritized Approach Milestones'!C276="No","CORRECT",IF('Prioritized Approach Milestones'!B276=2,"ERROR 1","N/A")))</f>
        <v>ERROR 1</v>
      </c>
      <c r="X276" s="67" t="str">
        <f>IF(AND('Prioritized Approach Milestones'!C276="Yes",'Prioritized Approach Milestones'!F276=""),"CORRECT",IF('Prioritized Approach Milestones'!C276="No","CORRECT",IF('Prioritized Approach Milestones'!B276=3,"ERROR 1","N/A")))</f>
        <v>N/A</v>
      </c>
      <c r="Y276" s="67" t="str">
        <f>IF(AND('Prioritized Approach Milestones'!C276="Yes",'Prioritized Approach Milestones'!F276=""),"CORRECT",IF('Prioritized Approach Milestones'!C276="No","CORRECT",IF('Prioritized Approach Milestones'!B276=4,"ERROR 1","N/A")))</f>
        <v>N/A</v>
      </c>
      <c r="Z276" s="67" t="str">
        <f>IF(AND('Prioritized Approach Milestones'!C276="Yes",'Prioritized Approach Milestones'!F276=""),"CORRECT",IF('Prioritized Approach Milestones'!C276="No","CORRECT",IF('Prioritized Approach Milestones'!B276=5,"ERROR 1","N/A")))</f>
        <v>N/A</v>
      </c>
      <c r="AA276" s="67" t="str">
        <f>IF(AND('Prioritized Approach Milestones'!C276="Yes",'Prioritized Approach Milestones'!F276=""),"CORRECT",IF('Prioritized Approach Milestones'!C276="No","CORRECT",IF('Prioritized Approach Milestones'!B276=6,"ERROR 1","N/A")))</f>
        <v>N/A</v>
      </c>
      <c r="AB276" s="59" t="str">
        <f>IF(AND('Prioritized Approach Milestones'!C276="No",'Prioritized Approach Milestones'!F276=""),IF('Prioritized Approach Milestones'!B276=1,"ERROR 2","N/A"),"CORRECT")</f>
        <v>CORRECT</v>
      </c>
      <c r="AC276" s="59" t="str">
        <f>IF(AND('Prioritized Approach Milestones'!C276="No",'Prioritized Approach Milestones'!F276=""),IF('Prioritized Approach Milestones'!B276=2,"ERROR 2","N/A"),"CORRECT")</f>
        <v>CORRECT</v>
      </c>
      <c r="AD276" s="59" t="str">
        <f>IF(AND('Prioritized Approach Milestones'!C276="No",'Prioritized Approach Milestones'!F276=""),IF('Prioritized Approach Milestones'!B276=3,"ERROR 2","N/A"),"CORRECT")</f>
        <v>CORRECT</v>
      </c>
      <c r="AE276" s="59" t="str">
        <f>IF(AND('Prioritized Approach Milestones'!C276="No",'Prioritized Approach Milestones'!F276=""),IF('Prioritized Approach Milestones'!B276=4,"ERROR 2","N/A"),"CORRECT")</f>
        <v>CORRECT</v>
      </c>
      <c r="AF276" s="59" t="str">
        <f>IF(AND('Prioritized Approach Milestones'!C276="No",'Prioritized Approach Milestones'!F276=""),IF('Prioritized Approach Milestones'!B276=5,"ERROR 2","N/A"),"CORRECT")</f>
        <v>CORRECT</v>
      </c>
      <c r="AG276" s="68" t="str">
        <f>IF(AND('Prioritized Approach Milestones'!C276="No",'Prioritized Approach Milestones'!F276=""),IF('Prioritized Approach Milestones'!B276=6,"ERROR 2","N/A"),"CORRECT")</f>
        <v>CORRECT</v>
      </c>
    </row>
    <row r="277" spans="1:33" ht="15" thickBot="1">
      <c r="A277" s="74">
        <f>COUNTIFS('Prioritized Approach Milestones'!B277,"1",'Prioritized Approach Milestones'!C277,"yes")</f>
        <v>0</v>
      </c>
      <c r="B277" s="79">
        <f>COUNTIFS('Prioritized Approach Milestones'!B277,"2",'Prioritized Approach Milestones'!C277,"yes")</f>
        <v>0</v>
      </c>
      <c r="C277" s="75">
        <f>COUNTIFS('Prioritized Approach Milestones'!B277,"3",'Prioritized Approach Milestones'!C277,"yes")</f>
        <v>0</v>
      </c>
      <c r="D277" s="76">
        <f>COUNTIFS('Prioritized Approach Milestones'!B277,"4",'Prioritized Approach Milestones'!C277,"yes")</f>
        <v>0</v>
      </c>
      <c r="E277" s="77">
        <f>COUNTIFS('Prioritized Approach Milestones'!B277,"5",'Prioritized Approach Milestones'!C277,"yes")</f>
        <v>0</v>
      </c>
      <c r="F277" s="78">
        <f>COUNTIFS('Prioritized Approach Milestones'!B277,"6",'Prioritized Approach Milestones'!C277,"yes")</f>
        <v>0</v>
      </c>
      <c r="G277" s="234">
        <f t="shared" si="14"/>
        <v>0</v>
      </c>
      <c r="H277" s="145">
        <f>COUNTIFS('Prioritized Approach Milestones'!B277,"1",'Prioritized Approach Milestones'!C277,"N/A")</f>
        <v>0</v>
      </c>
      <c r="I277" s="145">
        <f>COUNTIFS('Prioritized Approach Milestones'!B277,"2",'Prioritized Approach Milestones'!C277,"N/A")</f>
        <v>0</v>
      </c>
      <c r="J277" s="145">
        <f>COUNTIFS('Prioritized Approach Milestones'!B277,"3",'Prioritized Approach Milestones'!C277,"N/A")</f>
        <v>0</v>
      </c>
      <c r="K277" s="145">
        <f>COUNTIFS('Prioritized Approach Milestones'!B277,"4",'Prioritized Approach Milestones'!C277,"N/A")</f>
        <v>0</v>
      </c>
      <c r="L277" s="145">
        <f>COUNTIFS('Prioritized Approach Milestones'!B277,"5",'Prioritized Approach Milestones'!C277,"N/A")</f>
        <v>0</v>
      </c>
      <c r="M277" s="145">
        <f>COUNTIFS('Prioritized Approach Milestones'!B277,"6",'Prioritized Approach Milestones'!C277,"N/A")</f>
        <v>0</v>
      </c>
      <c r="N277">
        <f t="shared" si="13"/>
        <v>0</v>
      </c>
      <c r="P277" s="65" t="str">
        <f>IF('Prioritized Approach Milestones'!$B277=1,'Prioritized Approach Milestones'!$F277,"")</f>
        <v/>
      </c>
      <c r="Q277" s="65">
        <f>IF('Prioritized Approach Milestones'!$B277=2,'Prioritized Approach Milestones'!$F277,"")</f>
        <v>0</v>
      </c>
      <c r="R277" s="65" t="str">
        <f>IF('Prioritized Approach Milestones'!$B277=3,'Prioritized Approach Milestones'!$F277,"")</f>
        <v/>
      </c>
      <c r="S277" s="65" t="str">
        <f>IF('Prioritized Approach Milestones'!$B277=4,'Prioritized Approach Milestones'!$F277,"")</f>
        <v/>
      </c>
      <c r="T277" s="65" t="str">
        <f>IF('Prioritized Approach Milestones'!$B277=5,'Prioritized Approach Milestones'!$F277,"")</f>
        <v/>
      </c>
      <c r="U277" s="66" t="str">
        <f>IF('Prioritized Approach Milestones'!$B277=6,'Prioritized Approach Milestones'!$F277,"")</f>
        <v/>
      </c>
      <c r="V277" s="240" t="str">
        <f>IF(AND('Prioritized Approach Milestones'!C277="Yes",'Prioritized Approach Milestones'!F277=""),"CORRECT",IF('Prioritized Approach Milestones'!C277="No","CORRECT",IF('Prioritized Approach Milestones'!B277=1,"ERROR 1","N/A")))</f>
        <v>N/A</v>
      </c>
      <c r="W277" s="67" t="str">
        <f>IF(AND('Prioritized Approach Milestones'!C277="Yes",'Prioritized Approach Milestones'!F277=""),"CORRECT",IF('Prioritized Approach Milestones'!C277="No","CORRECT",IF('Prioritized Approach Milestones'!B277=2,"ERROR 1","N/A")))</f>
        <v>ERROR 1</v>
      </c>
      <c r="X277" s="67" t="str">
        <f>IF(AND('Prioritized Approach Milestones'!C277="Yes",'Prioritized Approach Milestones'!F277=""),"CORRECT",IF('Prioritized Approach Milestones'!C277="No","CORRECT",IF('Prioritized Approach Milestones'!B277=3,"ERROR 1","N/A")))</f>
        <v>N/A</v>
      </c>
      <c r="Y277" s="67" t="str">
        <f>IF(AND('Prioritized Approach Milestones'!C277="Yes",'Prioritized Approach Milestones'!F277=""),"CORRECT",IF('Prioritized Approach Milestones'!C277="No","CORRECT",IF('Prioritized Approach Milestones'!B277=4,"ERROR 1","N/A")))</f>
        <v>N/A</v>
      </c>
      <c r="Z277" s="67" t="str">
        <f>IF(AND('Prioritized Approach Milestones'!C277="Yes",'Prioritized Approach Milestones'!F277=""),"CORRECT",IF('Prioritized Approach Milestones'!C277="No","CORRECT",IF('Prioritized Approach Milestones'!B277=5,"ERROR 1","N/A")))</f>
        <v>N/A</v>
      </c>
      <c r="AA277" s="67" t="str">
        <f>IF(AND('Prioritized Approach Milestones'!C277="Yes",'Prioritized Approach Milestones'!F277=""),"CORRECT",IF('Prioritized Approach Milestones'!C277="No","CORRECT",IF('Prioritized Approach Milestones'!B277=6,"ERROR 1","N/A")))</f>
        <v>N/A</v>
      </c>
      <c r="AB277" s="59" t="str">
        <f>IF(AND('Prioritized Approach Milestones'!C277="No",'Prioritized Approach Milestones'!F277=""),IF('Prioritized Approach Milestones'!B277=1,"ERROR 2","N/A"),"CORRECT")</f>
        <v>CORRECT</v>
      </c>
      <c r="AC277" s="59" t="str">
        <f>IF(AND('Prioritized Approach Milestones'!C277="No",'Prioritized Approach Milestones'!F277=""),IF('Prioritized Approach Milestones'!B277=2,"ERROR 2","N/A"),"CORRECT")</f>
        <v>CORRECT</v>
      </c>
      <c r="AD277" s="59" t="str">
        <f>IF(AND('Prioritized Approach Milestones'!C277="No",'Prioritized Approach Milestones'!F277=""),IF('Prioritized Approach Milestones'!B277=3,"ERROR 2","N/A"),"CORRECT")</f>
        <v>CORRECT</v>
      </c>
      <c r="AE277" s="59" t="str">
        <f>IF(AND('Prioritized Approach Milestones'!C277="No",'Prioritized Approach Milestones'!F277=""),IF('Prioritized Approach Milestones'!B277=4,"ERROR 2","N/A"),"CORRECT")</f>
        <v>CORRECT</v>
      </c>
      <c r="AF277" s="59" t="str">
        <f>IF(AND('Prioritized Approach Milestones'!C277="No",'Prioritized Approach Milestones'!F277=""),IF('Prioritized Approach Milestones'!B277=5,"ERROR 2","N/A"),"CORRECT")</f>
        <v>CORRECT</v>
      </c>
      <c r="AG277" s="68" t="str">
        <f>IF(AND('Prioritized Approach Milestones'!C277="No",'Prioritized Approach Milestones'!F277=""),IF('Prioritized Approach Milestones'!B277=6,"ERROR 2","N/A"),"CORRECT")</f>
        <v>CORRECT</v>
      </c>
    </row>
    <row r="278" spans="1:33" s="250" customFormat="1" ht="15" thickTop="1">
      <c r="A278" s="241">
        <f>SUM(A4:A277)</f>
        <v>0</v>
      </c>
      <c r="B278" s="241">
        <f t="shared" ref="B278:F278" si="15">SUM(B4:B277)</f>
        <v>0</v>
      </c>
      <c r="C278" s="241">
        <f t="shared" si="15"/>
        <v>0</v>
      </c>
      <c r="D278" s="241">
        <f t="shared" si="15"/>
        <v>0</v>
      </c>
      <c r="E278" s="241">
        <f t="shared" si="15"/>
        <v>0</v>
      </c>
      <c r="F278" s="241">
        <f t="shared" si="15"/>
        <v>0</v>
      </c>
      <c r="G278" s="242">
        <f>SUM(G4:G277)</f>
        <v>0</v>
      </c>
      <c r="H278" s="243">
        <f>SUM(H4:H277)</f>
        <v>0</v>
      </c>
      <c r="I278" s="243">
        <f t="shared" ref="I278:M278" si="16">SUM(I4:I277)</f>
        <v>0</v>
      </c>
      <c r="J278" s="243">
        <f t="shared" si="16"/>
        <v>0</v>
      </c>
      <c r="K278" s="243">
        <f t="shared" si="16"/>
        <v>0</v>
      </c>
      <c r="L278" s="243">
        <f t="shared" si="16"/>
        <v>0</v>
      </c>
      <c r="M278" s="243">
        <f t="shared" si="16"/>
        <v>0</v>
      </c>
      <c r="N278" s="244">
        <f>SUM(N4:N277)</f>
        <v>0</v>
      </c>
      <c r="O278" s="245"/>
      <c r="P278" s="246"/>
      <c r="Q278" s="246"/>
      <c r="R278" s="247"/>
      <c r="S278" s="247"/>
      <c r="T278" s="247"/>
      <c r="U278" s="247"/>
      <c r="V278" s="248"/>
      <c r="W278" s="248"/>
      <c r="X278" s="249"/>
      <c r="Y278" s="249"/>
      <c r="Z278" s="249"/>
      <c r="AA278" s="249"/>
      <c r="AB278" s="251">
        <f>COUNTIF(AB4:AB277,"ERROR 2")</f>
        <v>0</v>
      </c>
      <c r="AC278" s="251">
        <f t="shared" ref="AC278:AG278" si="17">COUNTIF(AC4:AC277,"ERROR 2")</f>
        <v>0</v>
      </c>
      <c r="AD278" s="251">
        <f t="shared" si="17"/>
        <v>0</v>
      </c>
      <c r="AE278" s="251">
        <f t="shared" si="17"/>
        <v>0</v>
      </c>
      <c r="AF278" s="251">
        <f t="shared" si="17"/>
        <v>0</v>
      </c>
      <c r="AG278" s="251">
        <f t="shared" si="17"/>
        <v>0</v>
      </c>
    </row>
  </sheetData>
  <sheetProtection selectLockedCells="1"/>
  <autoFilter ref="A1:AG280" xr:uid="{00000000-0009-0000-0000-000003000000}"/>
  <conditionalFormatting sqref="A4:N277">
    <cfRule type="cellIs" dxfId="0" priority="1" operator="equal">
      <formula>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
  <sheetViews>
    <sheetView workbookViewId="0">
      <selection activeCell="T7" sqref="T7"/>
    </sheetView>
  </sheetViews>
  <sheetFormatPr defaultColWidth="9.109375" defaultRowHeight="14.4"/>
  <cols>
    <col min="1" max="1" width="35" customWidth="1"/>
    <col min="2" max="2" width="4.44140625" customWidth="1"/>
    <col min="3" max="3" width="30" bestFit="1" customWidth="1"/>
  </cols>
  <sheetData>
    <row r="1" spans="1:3" ht="39.6">
      <c r="A1" s="222" t="s">
        <v>306</v>
      </c>
      <c r="C1" s="223" t="s">
        <v>127</v>
      </c>
    </row>
    <row r="2" spans="1:3">
      <c r="A2" s="224" t="s">
        <v>63</v>
      </c>
      <c r="C2" t="s">
        <v>87</v>
      </c>
    </row>
    <row r="3" spans="1:3">
      <c r="A3" t="s">
        <v>64</v>
      </c>
      <c r="C3" t="s">
        <v>372</v>
      </c>
    </row>
    <row r="4" spans="1:3">
      <c r="A4" t="s">
        <v>119</v>
      </c>
      <c r="C4" t="s">
        <v>373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G12"/>
  <sheetViews>
    <sheetView workbookViewId="0">
      <selection activeCell="T7" sqref="T7"/>
    </sheetView>
  </sheetViews>
  <sheetFormatPr defaultColWidth="8.88671875" defaultRowHeight="14.4"/>
  <sheetData>
    <row r="4" spans="1:7">
      <c r="A4" s="24" t="s">
        <v>76</v>
      </c>
      <c r="B4" s="24" t="s">
        <v>77</v>
      </c>
      <c r="C4" s="24" t="s">
        <v>78</v>
      </c>
      <c r="D4" s="24" t="s">
        <v>79</v>
      </c>
      <c r="E4" s="24" t="s">
        <v>80</v>
      </c>
      <c r="F4" s="24" t="s">
        <v>81</v>
      </c>
      <c r="G4" s="24" t="s">
        <v>82</v>
      </c>
    </row>
    <row r="5" spans="1:7">
      <c r="A5" s="25">
        <v>1</v>
      </c>
      <c r="B5">
        <v>9</v>
      </c>
    </row>
    <row r="6" spans="1:7">
      <c r="A6" s="25">
        <v>2</v>
      </c>
      <c r="C6">
        <v>32</v>
      </c>
    </row>
    <row r="7" spans="1:7">
      <c r="A7" s="25">
        <v>3</v>
      </c>
      <c r="D7">
        <v>28</v>
      </c>
      <c r="G7">
        <v>2</v>
      </c>
    </row>
    <row r="8" spans="1:7">
      <c r="A8" s="25">
        <v>4</v>
      </c>
      <c r="E8">
        <v>48</v>
      </c>
    </row>
    <row r="9" spans="1:7">
      <c r="A9" s="25">
        <v>5</v>
      </c>
      <c r="F9">
        <v>31</v>
      </c>
    </row>
    <row r="10" spans="1:7">
      <c r="A10" s="25">
        <v>6</v>
      </c>
      <c r="G10">
        <v>44</v>
      </c>
    </row>
    <row r="11" spans="1:7">
      <c r="A11" s="25" t="s">
        <v>83</v>
      </c>
      <c r="B11">
        <v>1</v>
      </c>
      <c r="C11">
        <v>1</v>
      </c>
      <c r="D11">
        <v>1</v>
      </c>
      <c r="E11">
        <v>1</v>
      </c>
      <c r="F11">
        <v>1</v>
      </c>
      <c r="G11">
        <v>1</v>
      </c>
    </row>
    <row r="12" spans="1:7">
      <c r="A12" s="26" t="s">
        <v>84</v>
      </c>
      <c r="B12" s="27">
        <v>10</v>
      </c>
      <c r="C12" s="27">
        <v>33</v>
      </c>
      <c r="D12" s="27">
        <v>29</v>
      </c>
      <c r="E12" s="27">
        <v>49</v>
      </c>
      <c r="F12" s="27">
        <v>32</v>
      </c>
      <c r="G12" s="27">
        <v>47</v>
      </c>
    </row>
  </sheetData>
  <customSheetViews>
    <customSheetView guid="{7918981E-CC23-463A-892E-0C6055818021}" state="hidden">
      <selection activeCell="G33" sqref="G33"/>
      <pageMargins left="0.7" right="0.7" top="0.75" bottom="0.75" header="0.3" footer="0.3"/>
    </customSheetView>
    <customSheetView guid="{E4AA2D9E-8D22-4EA1-A99B-E112FEE541E1}" state="hidden">
      <selection activeCell="G33" sqref="G33"/>
      <pageMargins left="0.7" right="0.7" top="0.75" bottom="0.75" header="0.3" footer="0.3"/>
    </customSheetView>
    <customSheetView guid="{9BB45C5B-6A5F-4B98-8D16-C0C2935BCD85}" state="hidden">
      <selection activeCell="G33" sqref="G33"/>
      <pageMargins left="0.7" right="0.7" top="0.75" bottom="0.75" header="0.3" footer="0.3"/>
    </customSheetView>
    <customSheetView guid="{42AF8D0F-132E-4BC7-8682-EF8B74E55C81}" state="hidden">
      <selection activeCell="G33" sqref="G33"/>
      <pageMargins left="0.7" right="0.7" top="0.75" bottom="0.75" header="0.3" footer="0.3"/>
    </customSheetView>
    <customSheetView guid="{92105224-40AA-407C-A4D8-DA77255BD086}" state="hidden">
      <selection activeCell="G33" sqref="G33"/>
      <pageMargins left="0.7" right="0.7" top="0.75" bottom="0.75" header="0.3" footer="0.3"/>
    </customSheetView>
    <customSheetView guid="{5118FE63-65F9-4D1E-A848-7B26E5B01EBD}" state="hidden">
      <selection activeCell="G33" sqref="G33"/>
      <pageMargins left="0.7" right="0.7" top="0.75" bottom="0.75" header="0.3" footer="0.3"/>
    </customSheetView>
    <customSheetView guid="{05CFFA2E-9E21-4401-92B8-311FFAFA2791}" state="hidden">
      <selection activeCell="G33" sqref="G33"/>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1:K1"/>
  <sheetViews>
    <sheetView workbookViewId="0">
      <selection activeCell="T7" sqref="T7"/>
    </sheetView>
  </sheetViews>
  <sheetFormatPr defaultColWidth="8.88671875" defaultRowHeight="15.6"/>
  <cols>
    <col min="1" max="1" width="49.44140625" customWidth="1"/>
    <col min="2" max="2" width="12.6640625" customWidth="1"/>
    <col min="3" max="3" width="18.88671875" style="9" customWidth="1"/>
    <col min="4" max="4" width="20.6640625" style="23" customWidth="1"/>
    <col min="5" max="5" width="12.6640625" style="10" customWidth="1"/>
    <col min="6" max="6" width="12.6640625" style="11" customWidth="1"/>
    <col min="7" max="7" width="10.44140625" style="12" customWidth="1"/>
    <col min="8" max="8" width="10.44140625" style="13" customWidth="1"/>
    <col min="9" max="9" width="10.44140625" style="14" customWidth="1"/>
    <col min="10" max="10" width="10.44140625" style="15" customWidth="1"/>
    <col min="11" max="11" width="10.44140625" style="8" customWidth="1"/>
    <col min="12" max="24" width="9.109375" customWidth="1"/>
  </cols>
  <sheetData/>
  <customSheetViews>
    <customSheetView guid="{7918981E-CC23-463A-892E-0C6055818021}" state="hidden">
      <selection activeCell="G10" sqref="G10"/>
      <pageMargins left="0.7" right="0.7" top="0.75" bottom="0.75" header="0.3" footer="0.3"/>
    </customSheetView>
    <customSheetView guid="{E4AA2D9E-8D22-4EA1-A99B-E112FEE541E1}" state="hidden">
      <selection activeCell="G10" sqref="G10"/>
      <pageMargins left="0.7" right="0.7" top="0.75" bottom="0.75" header="0.3" footer="0.3"/>
    </customSheetView>
    <customSheetView guid="{9BB45C5B-6A5F-4B98-8D16-C0C2935BCD85}" state="hidden">
      <selection activeCell="G10" sqref="G10"/>
      <pageMargins left="0.7" right="0.7" top="0.75" bottom="0.75" header="0.3" footer="0.3"/>
    </customSheetView>
    <customSheetView guid="{42AF8D0F-132E-4BC7-8682-EF8B74E55C81}" state="hidden">
      <selection activeCell="G10" sqref="G10"/>
      <pageMargins left="0.7" right="0.7" top="0.75" bottom="0.75" header="0.3" footer="0.3"/>
    </customSheetView>
    <customSheetView guid="{92105224-40AA-407C-A4D8-DA77255BD086}" state="hidden">
      <selection activeCell="G10" sqref="G10"/>
      <pageMargins left="0.7" right="0.7" top="0.75" bottom="0.75" header="0.3" footer="0.3"/>
    </customSheetView>
    <customSheetView guid="{5118FE63-65F9-4D1E-A848-7B26E5B01EBD}" state="hidden">
      <selection activeCell="G10" sqref="G10"/>
      <pageMargins left="0.7" right="0.7" top="0.75" bottom="0.75" header="0.3" footer="0.3"/>
    </customSheetView>
    <customSheetView guid="{05CFFA2E-9E21-4401-92B8-311FFAFA2791}" state="hidden">
      <selection activeCell="G10" sqref="G10"/>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5"/>
  <sheetViews>
    <sheetView workbookViewId="0">
      <selection activeCell="T7" sqref="T7"/>
    </sheetView>
  </sheetViews>
  <sheetFormatPr defaultRowHeight="14.4"/>
  <cols>
    <col min="1" max="1" width="16.109375" bestFit="1" customWidth="1"/>
    <col min="2" max="2" width="17.88671875" style="28" customWidth="1"/>
    <col min="3" max="3" width="14.6640625" style="28" bestFit="1" customWidth="1"/>
    <col min="4" max="4" width="14" style="28" bestFit="1" customWidth="1"/>
    <col min="5" max="5" width="9.109375" style="28"/>
    <col min="6" max="6" width="17" style="28" bestFit="1" customWidth="1"/>
    <col min="7" max="7" width="11.5546875" style="28" bestFit="1" customWidth="1"/>
  </cols>
  <sheetData>
    <row r="1" spans="1:16">
      <c r="A1" t="s">
        <v>13</v>
      </c>
      <c r="B1" s="28" t="s">
        <v>112</v>
      </c>
      <c r="C1" s="28" t="s">
        <v>113</v>
      </c>
      <c r="D1" s="28" t="s">
        <v>114</v>
      </c>
      <c r="E1" s="28" t="s">
        <v>115</v>
      </c>
      <c r="F1" s="28" t="s">
        <v>116</v>
      </c>
      <c r="G1" s="28" t="s">
        <v>117</v>
      </c>
    </row>
    <row r="2" spans="1:16" s="29" customFormat="1">
      <c r="A2" s="29" t="s">
        <v>118</v>
      </c>
      <c r="B2" s="29" t="str">
        <f>'Prioritized Approach Summary'!E46</f>
        <v/>
      </c>
      <c r="C2" s="29" t="str">
        <f>'Prioritized Approach Summary'!E47</f>
        <v/>
      </c>
      <c r="D2" s="29" t="str">
        <f>'Prioritized Approach Summary'!E48</f>
        <v/>
      </c>
      <c r="E2" s="29" t="str">
        <f>'Prioritized Approach Summary'!E49</f>
        <v/>
      </c>
      <c r="F2" s="29" t="str">
        <f>'Prioritized Approach Summary'!E50</f>
        <v/>
      </c>
      <c r="G2" s="29" t="str">
        <f>'Prioritized Approach Summary'!E51</f>
        <v/>
      </c>
    </row>
    <row r="5" spans="1:16">
      <c r="P5">
        <f>40724+365+365</f>
        <v>41454</v>
      </c>
    </row>
  </sheetData>
  <pageMargins left="0.7" right="0.7" top="0.75" bottom="0.75" header="0.3" footer="0.3"/>
  <pageSetup orientation="portrait"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380E1C8230394EAE49981E848B2E27" ma:contentTypeVersion="" ma:contentTypeDescription="Create a new document." ma:contentTypeScope="" ma:versionID="4a08c0378c11f065ee9f83a2495e1ba9">
  <xsd:schema xmlns:xsd="http://www.w3.org/2001/XMLSchema" xmlns:xs="http://www.w3.org/2001/XMLSchema" xmlns:p="http://schemas.microsoft.com/office/2006/metadata/properties" xmlns:ns2="201ea0cc-9674-4d45-a3c4-9e11ed76aa0e" targetNamespace="http://schemas.microsoft.com/office/2006/metadata/properties" ma:root="true" ma:fieldsID="0679c5a3bf7b61c92bfc59be86798d54" ns2:_="">
    <xsd:import namespace="201ea0cc-9674-4d45-a3c4-9e11ed76aa0e"/>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1ea0cc-9674-4d45-a3c4-9e11ed76aa0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10A0844-7D31-4503-996E-24122283F3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1ea0cc-9674-4d45-a3c4-9e11ed76aa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64AB194-4D25-451E-9498-6C8501C0C3F1}">
  <ds:schemaRefs>
    <ds:schemaRef ds:uri="http://schemas.microsoft.com/office/2006/documentManagement/types"/>
    <ds:schemaRef ds:uri="http://www.w3.org/XML/1998/namespace"/>
    <ds:schemaRef ds:uri="http://purl.org/dc/dcmitype/"/>
    <ds:schemaRef ds:uri="http://purl.org/dc/terms/"/>
    <ds:schemaRef ds:uri="http://schemas.microsoft.com/office/infopath/2007/PartnerControls"/>
    <ds:schemaRef ds:uri="http://schemas.microsoft.com/office/2006/metadata/properties"/>
    <ds:schemaRef ds:uri="http://schemas.openxmlformats.org/package/2006/metadata/core-properties"/>
    <ds:schemaRef ds:uri="201ea0cc-9674-4d45-a3c4-9e11ed76aa0e"/>
    <ds:schemaRef ds:uri="http://purl.org/dc/elements/1.1/"/>
  </ds:schemaRefs>
</ds:datastoreItem>
</file>

<file path=customXml/itemProps3.xml><?xml version="1.0" encoding="utf-8"?>
<ds:datastoreItem xmlns:ds="http://schemas.openxmlformats.org/officeDocument/2006/customXml" ds:itemID="{22D9E402-484B-4F97-977A-70E7DC5043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Instructions</vt:lpstr>
      <vt:lpstr>Prioritized Approach Summary</vt:lpstr>
      <vt:lpstr>Prioritized Approach Milestones</vt:lpstr>
      <vt:lpstr>Calcs</vt:lpstr>
      <vt:lpstr>Data Validation</vt:lpstr>
      <vt:lpstr>Sheet1</vt:lpstr>
      <vt:lpstr>Sheet2</vt:lpstr>
      <vt:lpstr>Sheet3</vt:lpstr>
      <vt:lpstr>'Prioritized Approach Milestones'!Print_Area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PCI SSC</dc:creator>
  <cp:lastModifiedBy>Vucic, Chris</cp:lastModifiedBy>
  <cp:lastPrinted>2015-04-30T17:21:53Z</cp:lastPrinted>
  <dcterms:created xsi:type="dcterms:W3CDTF">2009-03-01T20:03:51Z</dcterms:created>
  <dcterms:modified xsi:type="dcterms:W3CDTF">2024-10-28T16:27:20Z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0x010100B3380E1C8230394EAE49981E848B2E27</vt:lpwstr>
  </property>
</Properties>
</file>