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codeName="ThisWorkbook" autoCompressPictures="0"/>
  <xr:revisionPtr revIDLastSave="0" documentId="13_ncr:1_{145FCCCC-105F-4E1D-8F50-C0599C73E1B7}" xr6:coauthVersionLast="47" xr6:coauthVersionMax="47" xr10:uidLastSave="{00000000-0000-0000-0000-000000000000}"/>
  <bookViews>
    <workbookView xWindow="28680" yWindow="-120" windowWidth="29040" windowHeight="15840" tabRatio="788" activeTab="1" xr2:uid="{00000000-000D-0000-FFFF-FFFF00000000}"/>
  </bookViews>
  <sheets>
    <sheet name="Schedule" sheetId="26" r:id="rId1"/>
    <sheet name="January" sheetId="14" r:id="rId2"/>
    <sheet name="February" sheetId="15" r:id="rId3"/>
    <sheet name="March" sheetId="16" r:id="rId4"/>
    <sheet name="April" sheetId="17" r:id="rId5"/>
    <sheet name="May" sheetId="18" r:id="rId6"/>
    <sheet name="June" sheetId="19" r:id="rId7"/>
    <sheet name="July" sheetId="20" r:id="rId8"/>
    <sheet name="August" sheetId="21" r:id="rId9"/>
    <sheet name="September" sheetId="22" r:id="rId10"/>
    <sheet name="October" sheetId="23" r:id="rId11"/>
    <sheet name="November" sheetId="24" r:id="rId12"/>
    <sheet name="December" sheetId="25" r:id="rId13"/>
  </sheets>
  <definedNames>
    <definedName name="_xlnm._FilterDatabase" localSheetId="0" hidden="1">Schedule!#REF!</definedName>
    <definedName name="CalendarYear">January!$L$2</definedName>
    <definedName name="DaysAndWeeks">{0,1,2,3,4,5,6} + {0;1;2;3;4;5}*7</definedName>
    <definedName name="_xlnm.Print_Area" localSheetId="4">April!$A$1:$I$14</definedName>
    <definedName name="_xlnm.Print_Area" localSheetId="8">August!$A$1:$I$14</definedName>
    <definedName name="_xlnm.Print_Area" localSheetId="12">December!$A$1:$I$14</definedName>
    <definedName name="_xlnm.Print_Area" localSheetId="2">February!$A$1:$I$14</definedName>
    <definedName name="_xlnm.Print_Area" localSheetId="1">January!$A$1:$I$14</definedName>
    <definedName name="_xlnm.Print_Area" localSheetId="7">July!$A$1:$I$14</definedName>
    <definedName name="_xlnm.Print_Area" localSheetId="6">June!$A$1:$I$14</definedName>
    <definedName name="_xlnm.Print_Area" localSheetId="3">March!$A$1:$I$14</definedName>
    <definedName name="_xlnm.Print_Area" localSheetId="5">May!$A$1:$I$14</definedName>
    <definedName name="_xlnm.Print_Area" localSheetId="11">November!$A$1:$I$14</definedName>
    <definedName name="_xlnm.Print_Area" localSheetId="10">October!$A$1:$I$14</definedName>
    <definedName name="_xlnm.Print_Area" localSheetId="9">September!$A$1:$I$14</definedName>
    <definedName name="WeekStart">January!$L$3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6" l="1"/>
  <c r="A3" i="26"/>
  <c r="B3" i="26"/>
  <c r="A4" i="26"/>
  <c r="B4" i="26"/>
  <c r="A5" i="26"/>
  <c r="B5" i="26"/>
  <c r="A6" i="26"/>
  <c r="B6" i="26"/>
  <c r="A7" i="26"/>
  <c r="B7" i="26"/>
  <c r="A8" i="26"/>
  <c r="A9" i="26"/>
  <c r="B9" i="26"/>
  <c r="A10" i="26"/>
  <c r="B10" i="26"/>
  <c r="A11" i="26"/>
  <c r="B11" i="26"/>
  <c r="A15" i="26"/>
  <c r="B15" i="26"/>
  <c r="A16" i="26"/>
  <c r="B16" i="26"/>
  <c r="A17" i="26"/>
  <c r="B17" i="26"/>
  <c r="A18" i="26"/>
  <c r="B18" i="26"/>
  <c r="A19" i="26"/>
  <c r="B19" i="26"/>
  <c r="A20" i="26"/>
  <c r="B20" i="26"/>
  <c r="A21" i="26"/>
  <c r="B21" i="26"/>
  <c r="A22" i="26"/>
  <c r="B22" i="26"/>
  <c r="A23" i="26"/>
  <c r="B23" i="26"/>
  <c r="A24" i="26"/>
  <c r="B24" i="26"/>
  <c r="A25" i="26"/>
  <c r="B25" i="26"/>
  <c r="A26" i="26"/>
  <c r="B26" i="26"/>
  <c r="A27" i="26"/>
  <c r="B27" i="26"/>
  <c r="A28" i="26"/>
  <c r="B28" i="26"/>
  <c r="A29" i="26"/>
  <c r="B29" i="26"/>
  <c r="A30" i="26"/>
  <c r="B30" i="26"/>
  <c r="A31" i="26"/>
  <c r="B31" i="26"/>
  <c r="A32" i="26"/>
  <c r="B32" i="26"/>
  <c r="A33" i="26"/>
  <c r="B33" i="26"/>
  <c r="A34" i="26"/>
  <c r="B34" i="26"/>
  <c r="B239" i="26"/>
  <c r="B240" i="26"/>
  <c r="B241" i="26"/>
  <c r="B242" i="26"/>
  <c r="B243" i="26"/>
  <c r="B244" i="26"/>
  <c r="B245" i="26"/>
  <c r="B246" i="26"/>
  <c r="B247" i="26"/>
  <c r="B234" i="26"/>
  <c r="B235" i="26"/>
  <c r="B236" i="26"/>
  <c r="B237" i="26"/>
  <c r="B238" i="26"/>
  <c r="B13" i="25" l="1" a="1"/>
  <c r="C13" i="25" s="1"/>
  <c r="C14" i="25" s="1" a="1"/>
  <c r="C14" i="25" s="1"/>
  <c r="B11" i="25" a="1"/>
  <c r="H11" i="25" s="1"/>
  <c r="H12" i="25" s="1" a="1"/>
  <c r="H12" i="25" s="1"/>
  <c r="B9" i="25" a="1"/>
  <c r="G9" i="25" s="1"/>
  <c r="G10" i="25" s="1" a="1"/>
  <c r="G10" i="25" s="1"/>
  <c r="B7" i="25" a="1"/>
  <c r="G7" i="25" s="1"/>
  <c r="G8" i="25" s="1" a="1"/>
  <c r="G8" i="25" s="1"/>
  <c r="B5" i="25" a="1"/>
  <c r="H5" i="25" s="1"/>
  <c r="H6" i="25" s="1" a="1"/>
  <c r="H6" i="25" s="1"/>
  <c r="B3" i="25" a="1"/>
  <c r="G3" i="25" s="1"/>
  <c r="G2" i="25" s="1"/>
  <c r="B13" i="24" a="1"/>
  <c r="C13" i="24" s="1"/>
  <c r="C14" i="24" s="1" a="1"/>
  <c r="C14" i="24" s="1"/>
  <c r="B11" i="24" a="1"/>
  <c r="H11" i="24" s="1"/>
  <c r="H12" i="24" s="1" a="1"/>
  <c r="H12" i="24" s="1"/>
  <c r="B9" i="24" a="1"/>
  <c r="G9" i="24" s="1"/>
  <c r="G10" i="24" s="1" a="1"/>
  <c r="G10" i="24" s="1"/>
  <c r="B7" i="24" a="1"/>
  <c r="G7" i="24" s="1"/>
  <c r="G8" i="24" s="1" a="1"/>
  <c r="G8" i="24" s="1"/>
  <c r="B5" i="24" a="1"/>
  <c r="H5" i="24" s="1"/>
  <c r="H6" i="24" s="1" a="1"/>
  <c r="H6" i="24" s="1"/>
  <c r="B3" i="24" a="1"/>
  <c r="G3" i="24" s="1"/>
  <c r="G2" i="24" s="1"/>
  <c r="B13" i="23" a="1"/>
  <c r="C13" i="23" s="1"/>
  <c r="C14" i="23" s="1" a="1"/>
  <c r="C14" i="23" s="1"/>
  <c r="B11" i="23" a="1"/>
  <c r="H11" i="23" s="1"/>
  <c r="H12" i="23" s="1" a="1"/>
  <c r="H12" i="23" s="1"/>
  <c r="B9" i="23" a="1"/>
  <c r="G9" i="23" s="1"/>
  <c r="G10" i="23" s="1" a="1"/>
  <c r="G10" i="23" s="1"/>
  <c r="B7" i="23" a="1"/>
  <c r="G7" i="23" s="1"/>
  <c r="G8" i="23" s="1" a="1"/>
  <c r="G8" i="23" s="1"/>
  <c r="B5" i="23" a="1"/>
  <c r="H5" i="23" s="1"/>
  <c r="H6" i="23" s="1" a="1"/>
  <c r="H6" i="23" s="1"/>
  <c r="B3" i="23" a="1"/>
  <c r="G3" i="23" s="1"/>
  <c r="G2" i="23" s="1"/>
  <c r="B13" i="22" a="1"/>
  <c r="C13" i="22" s="1"/>
  <c r="C14" i="22" s="1" a="1"/>
  <c r="C14" i="22" s="1"/>
  <c r="B11" i="22" a="1"/>
  <c r="H11" i="22" s="1"/>
  <c r="H12" i="22" s="1" a="1"/>
  <c r="H12" i="22" s="1"/>
  <c r="B9" i="22" a="1"/>
  <c r="G9" i="22" s="1"/>
  <c r="G10" i="22" s="1" a="1"/>
  <c r="G10" i="22" s="1"/>
  <c r="B7" i="22" a="1"/>
  <c r="H7" i="22" s="1"/>
  <c r="H8" i="22" s="1" a="1"/>
  <c r="H8" i="22" s="1"/>
  <c r="B5" i="22" a="1"/>
  <c r="G5" i="22" s="1"/>
  <c r="G6" i="22" s="1" a="1"/>
  <c r="G6" i="22" s="1"/>
  <c r="B3" i="22" a="1"/>
  <c r="H3" i="22" s="1"/>
  <c r="B13" i="21" a="1"/>
  <c r="C13" i="21" s="1"/>
  <c r="C14" i="21" s="1" a="1"/>
  <c r="C14" i="21" s="1"/>
  <c r="B11" i="21" a="1"/>
  <c r="H11" i="21" s="1"/>
  <c r="H12" i="21" s="1" a="1"/>
  <c r="H12" i="21" s="1"/>
  <c r="B9" i="21" a="1"/>
  <c r="G9" i="21" s="1"/>
  <c r="G10" i="21" s="1" a="1"/>
  <c r="G10" i="21" s="1"/>
  <c r="B7" i="21" a="1"/>
  <c r="G7" i="21" s="1"/>
  <c r="G8" i="21" s="1" a="1"/>
  <c r="G8" i="21" s="1"/>
  <c r="B5" i="21" a="1"/>
  <c r="H5" i="21" s="1"/>
  <c r="H6" i="21" s="1" a="1"/>
  <c r="H6" i="21" s="1"/>
  <c r="B3" i="21" a="1"/>
  <c r="G3" i="21" s="1"/>
  <c r="B13" i="20" a="1"/>
  <c r="C13" i="20" s="1"/>
  <c r="C14" i="20" s="1" a="1"/>
  <c r="C14" i="20" s="1"/>
  <c r="B11" i="20" a="1"/>
  <c r="H11" i="20" s="1"/>
  <c r="H12" i="20" s="1" a="1"/>
  <c r="H12" i="20" s="1"/>
  <c r="B9" i="20" a="1"/>
  <c r="G9" i="20" s="1"/>
  <c r="G10" i="20" s="1" a="1"/>
  <c r="G10" i="20" s="1"/>
  <c r="B7" i="20" a="1"/>
  <c r="H7" i="20" s="1"/>
  <c r="H8" i="20" s="1" a="1"/>
  <c r="H8" i="20" s="1"/>
  <c r="B5" i="20" a="1"/>
  <c r="G5" i="20" s="1"/>
  <c r="G6" i="20" s="1" a="1"/>
  <c r="G6" i="20" s="1"/>
  <c r="B3" i="20" a="1"/>
  <c r="E3" i="20" s="1"/>
  <c r="B13" i="19" a="1"/>
  <c r="C13" i="19" s="1"/>
  <c r="C14" i="19" s="1" a="1"/>
  <c r="C14" i="19" s="1"/>
  <c r="B11" i="19" a="1"/>
  <c r="H11" i="19" s="1"/>
  <c r="H12" i="19" s="1" a="1"/>
  <c r="H12" i="19" s="1"/>
  <c r="B9" i="19" a="1"/>
  <c r="G9" i="19" s="1"/>
  <c r="G10" i="19" s="1" a="1"/>
  <c r="G10" i="19" s="1"/>
  <c r="B7" i="19" a="1"/>
  <c r="H7" i="19" s="1"/>
  <c r="H8" i="19" s="1" a="1"/>
  <c r="H8" i="19" s="1"/>
  <c r="B5" i="19" a="1"/>
  <c r="G5" i="19" s="1"/>
  <c r="G6" i="19" s="1" a="1"/>
  <c r="G6" i="19" s="1"/>
  <c r="B3" i="19" a="1"/>
  <c r="H3" i="19" s="1"/>
  <c r="B13" i="18" a="1"/>
  <c r="C13" i="18" s="1"/>
  <c r="C14" i="18" s="1" a="1"/>
  <c r="C14" i="18" s="1"/>
  <c r="B11" i="18" a="1"/>
  <c r="G11" i="18" s="1"/>
  <c r="G12" i="18" s="1" a="1"/>
  <c r="G12" i="18" s="1"/>
  <c r="B9" i="18" a="1"/>
  <c r="G9" i="18" s="1"/>
  <c r="G10" i="18" s="1" a="1"/>
  <c r="G10" i="18" s="1"/>
  <c r="B7" i="18" a="1"/>
  <c r="G7" i="18" s="1"/>
  <c r="G8" i="18" s="1" a="1"/>
  <c r="G8" i="18" s="1"/>
  <c r="B5" i="18" a="1"/>
  <c r="G5" i="18" s="1"/>
  <c r="G6" i="18" s="1" a="1"/>
  <c r="G6" i="18" s="1"/>
  <c r="B3" i="18" a="1"/>
  <c r="G3" i="18" s="1"/>
  <c r="B13" i="17" a="1"/>
  <c r="B13" i="17" s="1"/>
  <c r="B14" i="17" s="1" a="1"/>
  <c r="B14" i="17" s="1"/>
  <c r="B11" i="17" a="1"/>
  <c r="G11" i="17" s="1"/>
  <c r="G12" i="17" s="1" a="1"/>
  <c r="G12" i="17" s="1"/>
  <c r="B9" i="17" a="1"/>
  <c r="H9" i="17" s="1"/>
  <c r="H10" i="17" s="1" a="1"/>
  <c r="H10" i="17" s="1"/>
  <c r="B7" i="17" a="1"/>
  <c r="H7" i="17" s="1"/>
  <c r="H8" i="17" s="1" a="1"/>
  <c r="H8" i="17" s="1"/>
  <c r="B5" i="17" a="1"/>
  <c r="G5" i="17" s="1"/>
  <c r="G6" i="17" s="1" a="1"/>
  <c r="G6" i="17" s="1"/>
  <c r="B3" i="17" a="1"/>
  <c r="H3" i="17" s="1"/>
  <c r="B13" i="16" a="1"/>
  <c r="C13" i="16" s="1"/>
  <c r="C14" i="16" s="1" a="1"/>
  <c r="C14" i="16" s="1"/>
  <c r="B11" i="16" a="1"/>
  <c r="H11" i="16" s="1"/>
  <c r="H12" i="16" s="1" a="1"/>
  <c r="H12" i="16" s="1"/>
  <c r="B9" i="16" a="1"/>
  <c r="G9" i="16" s="1"/>
  <c r="G10" i="16" s="1" a="1"/>
  <c r="G10" i="16" s="1"/>
  <c r="B7" i="16" a="1"/>
  <c r="H7" i="16" s="1"/>
  <c r="H8" i="16" s="1" a="1"/>
  <c r="H8" i="16" s="1"/>
  <c r="B5" i="16" a="1"/>
  <c r="G5" i="16" s="1"/>
  <c r="G6" i="16" s="1" a="1"/>
  <c r="G6" i="16" s="1"/>
  <c r="B3" i="16" a="1"/>
  <c r="H3" i="16" s="1"/>
  <c r="B13" i="15" a="1"/>
  <c r="C13" i="15" s="1"/>
  <c r="C14" i="15" s="1" a="1"/>
  <c r="C14" i="15" s="1"/>
  <c r="B11" i="15" a="1"/>
  <c r="H11" i="15" s="1"/>
  <c r="H12" i="15" s="1" a="1"/>
  <c r="H12" i="15" s="1"/>
  <c r="B9" i="15" a="1"/>
  <c r="G9" i="15" s="1"/>
  <c r="G10" i="15" s="1" a="1"/>
  <c r="G10" i="15" s="1"/>
  <c r="B7" i="15" a="1"/>
  <c r="H7" i="15" s="1"/>
  <c r="H8" i="15" s="1" a="1"/>
  <c r="H8" i="15" s="1"/>
  <c r="B5" i="15" a="1"/>
  <c r="G5" i="15" s="1"/>
  <c r="G6" i="15" s="1" a="1"/>
  <c r="G6" i="15" s="1"/>
  <c r="B3" i="15" a="1"/>
  <c r="H3" i="15" s="1"/>
  <c r="G4" i="25" l="1" a="1"/>
  <c r="G4" i="25" s="1"/>
  <c r="G4" i="23" a="1"/>
  <c r="G4" i="23" s="1"/>
  <c r="G4" i="24" a="1"/>
  <c r="G4" i="24" s="1"/>
  <c r="G2" i="21"/>
  <c r="G4" i="21" a="1"/>
  <c r="G4" i="21" s="1"/>
  <c r="H2" i="17"/>
  <c r="H4" i="17" a="1"/>
  <c r="H4" i="17" s="1"/>
  <c r="G2" i="18"/>
  <c r="G4" i="18" a="1"/>
  <c r="G4" i="18" s="1"/>
  <c r="H2" i="15"/>
  <c r="H4" i="15" a="1"/>
  <c r="H4" i="15" s="1"/>
  <c r="H2" i="16"/>
  <c r="H4" i="16" a="1"/>
  <c r="H4" i="16" s="1"/>
  <c r="H2" i="19"/>
  <c r="H4" i="19" a="1"/>
  <c r="H4" i="19" s="1"/>
  <c r="H2" i="22"/>
  <c r="H4" i="22" a="1"/>
  <c r="H4" i="22" s="1"/>
  <c r="E2" i="20"/>
  <c r="E4" i="20" a="1"/>
  <c r="E4" i="20" s="1"/>
  <c r="B7" i="18"/>
  <c r="B3" i="18"/>
  <c r="B4" i="18" s="1" a="1"/>
  <c r="B4" i="18" s="1"/>
  <c r="B11" i="18"/>
  <c r="B12" i="18" s="1" a="1"/>
  <c r="B12" i="18" s="1"/>
  <c r="F3" i="18"/>
  <c r="F7" i="18"/>
  <c r="F8" i="18" s="1" a="1"/>
  <c r="F8" i="18" s="1"/>
  <c r="F11" i="18"/>
  <c r="F12" i="18" s="1" a="1"/>
  <c r="F12" i="18" s="1"/>
  <c r="D5" i="18"/>
  <c r="D6" i="18" s="1" a="1"/>
  <c r="D6" i="18" s="1"/>
  <c r="H5" i="18"/>
  <c r="H6" i="18" s="1" a="1"/>
  <c r="H6" i="18" s="1"/>
  <c r="D9" i="18"/>
  <c r="D10" i="18" s="1" a="1"/>
  <c r="D10" i="18" s="1"/>
  <c r="H9" i="18"/>
  <c r="H10" i="18" s="1" a="1"/>
  <c r="H10" i="18" s="1"/>
  <c r="D3" i="18"/>
  <c r="H3" i="18"/>
  <c r="B5" i="18"/>
  <c r="B6" i="18" s="1" a="1"/>
  <c r="B6" i="18" s="1"/>
  <c r="F5" i="18"/>
  <c r="F6" i="18" s="1" a="1"/>
  <c r="F6" i="18" s="1"/>
  <c r="D7" i="18"/>
  <c r="D8" i="18" s="1" a="1"/>
  <c r="D8" i="18" s="1"/>
  <c r="H7" i="18"/>
  <c r="H8" i="18" s="1" a="1"/>
  <c r="H8" i="18" s="1"/>
  <c r="B9" i="18"/>
  <c r="B10" i="18" s="1" a="1"/>
  <c r="B10" i="18" s="1"/>
  <c r="F9" i="18"/>
  <c r="F10" i="18" s="1" a="1"/>
  <c r="F10" i="18" s="1"/>
  <c r="D11" i="18"/>
  <c r="D12" i="18" s="1" a="1"/>
  <c r="D12" i="18" s="1"/>
  <c r="H11" i="18"/>
  <c r="H12" i="18" s="1" a="1"/>
  <c r="H12" i="18" s="1"/>
  <c r="B13" i="18"/>
  <c r="B14" i="18" s="1" a="1"/>
  <c r="B14" i="18" s="1"/>
  <c r="C5" i="25"/>
  <c r="C6" i="25" s="1" a="1"/>
  <c r="C6" i="25" s="1"/>
  <c r="E5" i="25"/>
  <c r="E6" i="25" s="1" a="1"/>
  <c r="E6" i="25" s="1"/>
  <c r="G5" i="25"/>
  <c r="G6" i="25" s="1" a="1"/>
  <c r="G6" i="25" s="1"/>
  <c r="C11" i="25"/>
  <c r="C12" i="25" s="1" a="1"/>
  <c r="C12" i="25" s="1"/>
  <c r="E11" i="25"/>
  <c r="E12" i="25" s="1" a="1"/>
  <c r="E12" i="25" s="1"/>
  <c r="G11" i="25"/>
  <c r="G12" i="25" s="1" a="1"/>
  <c r="G12" i="25" s="1"/>
  <c r="B3" i="25"/>
  <c r="B4" i="25" s="1" a="1"/>
  <c r="B4" i="25" s="1"/>
  <c r="D3" i="25"/>
  <c r="F3" i="25"/>
  <c r="H3" i="25"/>
  <c r="B5" i="25"/>
  <c r="B6" i="25" s="1" a="1"/>
  <c r="B6" i="25" s="1"/>
  <c r="D5" i="25"/>
  <c r="D6" i="25" s="1" a="1"/>
  <c r="D6" i="25" s="1"/>
  <c r="F5" i="25"/>
  <c r="F6" i="25" s="1" a="1"/>
  <c r="F6" i="25" s="1"/>
  <c r="B7" i="25"/>
  <c r="D7" i="25"/>
  <c r="D8" i="25" s="1" a="1"/>
  <c r="D8" i="25" s="1"/>
  <c r="F7" i="25"/>
  <c r="F8" i="25" s="1" a="1"/>
  <c r="F8" i="25" s="1"/>
  <c r="H7" i="25"/>
  <c r="H8" i="25" s="1" a="1"/>
  <c r="H8" i="25" s="1"/>
  <c r="B9" i="25"/>
  <c r="B10" i="25" s="1" a="1"/>
  <c r="B10" i="25" s="1"/>
  <c r="D9" i="25"/>
  <c r="D10" i="25" s="1" a="1"/>
  <c r="D10" i="25" s="1"/>
  <c r="F9" i="25"/>
  <c r="F10" i="25" s="1" a="1"/>
  <c r="F10" i="25" s="1"/>
  <c r="H9" i="25"/>
  <c r="H10" i="25" s="1" a="1"/>
  <c r="H10" i="25" s="1"/>
  <c r="B11" i="25"/>
  <c r="B12" i="25" s="1" a="1"/>
  <c r="B12" i="25" s="1"/>
  <c r="D11" i="25"/>
  <c r="D12" i="25" s="1" a="1"/>
  <c r="D12" i="25" s="1"/>
  <c r="F11" i="25"/>
  <c r="F12" i="25" s="1" a="1"/>
  <c r="F12" i="25" s="1"/>
  <c r="B13" i="25"/>
  <c r="B14" i="25" s="1" a="1"/>
  <c r="B14" i="25" s="1"/>
  <c r="C3" i="25"/>
  <c r="E3" i="25"/>
  <c r="C7" i="25"/>
  <c r="C8" i="25" s="1" a="1"/>
  <c r="C8" i="25" s="1"/>
  <c r="E7" i="25"/>
  <c r="E8" i="25" s="1" a="1"/>
  <c r="E8" i="25" s="1"/>
  <c r="C9" i="25"/>
  <c r="C10" i="25" s="1" a="1"/>
  <c r="C10" i="25" s="1"/>
  <c r="E9" i="25"/>
  <c r="E10" i="25" s="1" a="1"/>
  <c r="E10" i="25" s="1"/>
  <c r="C5" i="24"/>
  <c r="C6" i="24" s="1" a="1"/>
  <c r="C6" i="24" s="1"/>
  <c r="E5" i="24"/>
  <c r="E6" i="24" s="1" a="1"/>
  <c r="E6" i="24" s="1"/>
  <c r="G5" i="24"/>
  <c r="G6" i="24" s="1" a="1"/>
  <c r="G6" i="24" s="1"/>
  <c r="C11" i="24"/>
  <c r="C12" i="24" s="1" a="1"/>
  <c r="C12" i="24" s="1"/>
  <c r="E11" i="24"/>
  <c r="E12" i="24" s="1" a="1"/>
  <c r="E12" i="24" s="1"/>
  <c r="G11" i="24"/>
  <c r="G12" i="24" s="1" a="1"/>
  <c r="G12" i="24" s="1"/>
  <c r="B3" i="24"/>
  <c r="B4" i="24" s="1" a="1"/>
  <c r="B4" i="24" s="1"/>
  <c r="D3" i="24"/>
  <c r="F3" i="24"/>
  <c r="H3" i="24"/>
  <c r="B5" i="24"/>
  <c r="B6" i="24" s="1" a="1"/>
  <c r="B6" i="24" s="1"/>
  <c r="D5" i="24"/>
  <c r="D6" i="24" s="1" a="1"/>
  <c r="D6" i="24" s="1"/>
  <c r="F5" i="24"/>
  <c r="F6" i="24" s="1" a="1"/>
  <c r="F6" i="24" s="1"/>
  <c r="B7" i="24"/>
  <c r="D7" i="24"/>
  <c r="D8" i="24" s="1" a="1"/>
  <c r="D8" i="24" s="1"/>
  <c r="F7" i="24"/>
  <c r="F8" i="24" s="1" a="1"/>
  <c r="F8" i="24" s="1"/>
  <c r="H7" i="24"/>
  <c r="H8" i="24" s="1" a="1"/>
  <c r="H8" i="24" s="1"/>
  <c r="B9" i="24"/>
  <c r="B10" i="24" s="1" a="1"/>
  <c r="B10" i="24" s="1"/>
  <c r="D9" i="24"/>
  <c r="D10" i="24" s="1" a="1"/>
  <c r="D10" i="24" s="1"/>
  <c r="F9" i="24"/>
  <c r="F10" i="24" s="1" a="1"/>
  <c r="F10" i="24" s="1"/>
  <c r="H9" i="24"/>
  <c r="H10" i="24" s="1" a="1"/>
  <c r="H10" i="24" s="1"/>
  <c r="B11" i="24"/>
  <c r="B12" i="24" s="1" a="1"/>
  <c r="B12" i="24" s="1"/>
  <c r="D11" i="24"/>
  <c r="D12" i="24" s="1" a="1"/>
  <c r="D12" i="24" s="1"/>
  <c r="F11" i="24"/>
  <c r="F12" i="24" s="1" a="1"/>
  <c r="F12" i="24" s="1"/>
  <c r="B13" i="24"/>
  <c r="B14" i="24" s="1" a="1"/>
  <c r="B14" i="24" s="1"/>
  <c r="C3" i="24"/>
  <c r="E3" i="24"/>
  <c r="C7" i="24"/>
  <c r="C8" i="24" s="1" a="1"/>
  <c r="C8" i="24" s="1"/>
  <c r="E7" i="24"/>
  <c r="E8" i="24" s="1" a="1"/>
  <c r="E8" i="24" s="1"/>
  <c r="C9" i="24"/>
  <c r="C10" i="24" s="1" a="1"/>
  <c r="C10" i="24" s="1"/>
  <c r="E9" i="24"/>
  <c r="E10" i="24" s="1" a="1"/>
  <c r="E10" i="24" s="1"/>
  <c r="C5" i="23"/>
  <c r="C6" i="23" s="1" a="1"/>
  <c r="C6" i="23" s="1"/>
  <c r="E5" i="23"/>
  <c r="E6" i="23" s="1" a="1"/>
  <c r="E6" i="23" s="1"/>
  <c r="G5" i="23"/>
  <c r="G6" i="23" s="1" a="1"/>
  <c r="G6" i="23" s="1"/>
  <c r="C11" i="23"/>
  <c r="C12" i="23" s="1" a="1"/>
  <c r="C12" i="23" s="1"/>
  <c r="E11" i="23"/>
  <c r="E12" i="23" s="1" a="1"/>
  <c r="E12" i="23" s="1"/>
  <c r="G11" i="23"/>
  <c r="G12" i="23" s="1" a="1"/>
  <c r="G12" i="23" s="1"/>
  <c r="B3" i="23"/>
  <c r="B4" i="23" s="1" a="1"/>
  <c r="B4" i="23" s="1"/>
  <c r="D3" i="23"/>
  <c r="F3" i="23"/>
  <c r="H3" i="23"/>
  <c r="B5" i="23"/>
  <c r="B6" i="23" s="1" a="1"/>
  <c r="B6" i="23" s="1"/>
  <c r="D5" i="23"/>
  <c r="D6" i="23" s="1" a="1"/>
  <c r="D6" i="23" s="1"/>
  <c r="F5" i="23"/>
  <c r="F6" i="23" s="1" a="1"/>
  <c r="F6" i="23" s="1"/>
  <c r="B7" i="23"/>
  <c r="D7" i="23"/>
  <c r="D8" i="23" s="1" a="1"/>
  <c r="D8" i="23" s="1"/>
  <c r="F7" i="23"/>
  <c r="F8" i="23" s="1" a="1"/>
  <c r="F8" i="23" s="1"/>
  <c r="H7" i="23"/>
  <c r="H8" i="23" s="1" a="1"/>
  <c r="H8" i="23" s="1"/>
  <c r="B9" i="23"/>
  <c r="B10" i="23" s="1" a="1"/>
  <c r="B10" i="23" s="1"/>
  <c r="D9" i="23"/>
  <c r="D10" i="23" s="1" a="1"/>
  <c r="D10" i="23" s="1"/>
  <c r="F9" i="23"/>
  <c r="F10" i="23" s="1" a="1"/>
  <c r="F10" i="23" s="1"/>
  <c r="H9" i="23"/>
  <c r="H10" i="23" s="1" a="1"/>
  <c r="H10" i="23" s="1"/>
  <c r="B11" i="23"/>
  <c r="B12" i="23" s="1" a="1"/>
  <c r="B12" i="23" s="1"/>
  <c r="D11" i="23"/>
  <c r="D12" i="23" s="1" a="1"/>
  <c r="D12" i="23" s="1"/>
  <c r="F11" i="23"/>
  <c r="F12" i="23" s="1" a="1"/>
  <c r="F12" i="23" s="1"/>
  <c r="B13" i="23"/>
  <c r="B14" i="23" s="1" a="1"/>
  <c r="B14" i="23" s="1"/>
  <c r="C3" i="23"/>
  <c r="E3" i="23"/>
  <c r="C7" i="23"/>
  <c r="C8" i="23" s="1" a="1"/>
  <c r="C8" i="23" s="1"/>
  <c r="E7" i="23"/>
  <c r="E8" i="23" s="1" a="1"/>
  <c r="E8" i="23" s="1"/>
  <c r="C9" i="23"/>
  <c r="C10" i="23" s="1" a="1"/>
  <c r="C10" i="23" s="1"/>
  <c r="E9" i="23"/>
  <c r="E10" i="23" s="1" a="1"/>
  <c r="E10" i="23" s="1"/>
  <c r="C3" i="22"/>
  <c r="E3" i="22"/>
  <c r="G3" i="22"/>
  <c r="C7" i="22"/>
  <c r="C8" i="22" s="1" a="1"/>
  <c r="C8" i="22" s="1"/>
  <c r="E7" i="22"/>
  <c r="E8" i="22" s="1" a="1"/>
  <c r="E8" i="22" s="1"/>
  <c r="G7" i="22"/>
  <c r="G8" i="22" s="1" a="1"/>
  <c r="G8" i="22" s="1"/>
  <c r="C11" i="22"/>
  <c r="C12" i="22" s="1" a="1"/>
  <c r="C12" i="22" s="1"/>
  <c r="E11" i="22"/>
  <c r="E12" i="22" s="1" a="1"/>
  <c r="E12" i="22" s="1"/>
  <c r="G11" i="22"/>
  <c r="G12" i="22" s="1" a="1"/>
  <c r="G12" i="22" s="1"/>
  <c r="B3" i="22"/>
  <c r="B4" i="22" s="1" a="1"/>
  <c r="B4" i="22" s="1"/>
  <c r="D3" i="22"/>
  <c r="F3" i="22"/>
  <c r="B5" i="22"/>
  <c r="B6" i="22" s="1" a="1"/>
  <c r="B6" i="22" s="1"/>
  <c r="D5" i="22"/>
  <c r="D6" i="22" s="1" a="1"/>
  <c r="D6" i="22" s="1"/>
  <c r="F5" i="22"/>
  <c r="F6" i="22" s="1" a="1"/>
  <c r="F6" i="22" s="1"/>
  <c r="H5" i="22"/>
  <c r="H6" i="22" s="1" a="1"/>
  <c r="H6" i="22" s="1"/>
  <c r="B7" i="22"/>
  <c r="D7" i="22"/>
  <c r="D8" i="22" s="1" a="1"/>
  <c r="D8" i="22" s="1"/>
  <c r="F7" i="22"/>
  <c r="F8" i="22" s="1" a="1"/>
  <c r="F8" i="22" s="1"/>
  <c r="B9" i="22"/>
  <c r="B10" i="22" s="1" a="1"/>
  <c r="B10" i="22" s="1"/>
  <c r="D9" i="22"/>
  <c r="D10" i="22" s="1" a="1"/>
  <c r="D10" i="22" s="1"/>
  <c r="F9" i="22"/>
  <c r="F10" i="22" s="1" a="1"/>
  <c r="F10" i="22" s="1"/>
  <c r="H9" i="22"/>
  <c r="H10" i="22" s="1" a="1"/>
  <c r="H10" i="22" s="1"/>
  <c r="B11" i="22"/>
  <c r="B12" i="22" s="1" a="1"/>
  <c r="B12" i="22" s="1"/>
  <c r="D11" i="22"/>
  <c r="D12" i="22" s="1" a="1"/>
  <c r="D12" i="22" s="1"/>
  <c r="F11" i="22"/>
  <c r="F12" i="22" s="1" a="1"/>
  <c r="F12" i="22" s="1"/>
  <c r="B13" i="22"/>
  <c r="B14" i="22" s="1" a="1"/>
  <c r="B14" i="22" s="1"/>
  <c r="C5" i="22"/>
  <c r="C6" i="22" s="1" a="1"/>
  <c r="C6" i="22" s="1"/>
  <c r="E5" i="22"/>
  <c r="E6" i="22" s="1" a="1"/>
  <c r="E6" i="22" s="1"/>
  <c r="C9" i="22"/>
  <c r="C10" i="22" s="1" a="1"/>
  <c r="C10" i="22" s="1"/>
  <c r="E9" i="22"/>
  <c r="E10" i="22" s="1" a="1"/>
  <c r="E10" i="22" s="1"/>
  <c r="C5" i="21"/>
  <c r="C6" i="21" s="1" a="1"/>
  <c r="C6" i="21" s="1"/>
  <c r="E5" i="21"/>
  <c r="E6" i="21" s="1" a="1"/>
  <c r="E6" i="21" s="1"/>
  <c r="G5" i="21"/>
  <c r="G6" i="21" s="1" a="1"/>
  <c r="G6" i="21" s="1"/>
  <c r="C11" i="21"/>
  <c r="C12" i="21" s="1" a="1"/>
  <c r="C12" i="21" s="1"/>
  <c r="E11" i="21"/>
  <c r="E12" i="21" s="1" a="1"/>
  <c r="E12" i="21" s="1"/>
  <c r="G11" i="21"/>
  <c r="G12" i="21" s="1" a="1"/>
  <c r="G12" i="21" s="1"/>
  <c r="B3" i="21"/>
  <c r="B4" i="21" s="1" a="1"/>
  <c r="B4" i="21" s="1"/>
  <c r="D3" i="21"/>
  <c r="F3" i="21"/>
  <c r="H3" i="21"/>
  <c r="B5" i="21"/>
  <c r="B6" i="21" s="1" a="1"/>
  <c r="B6" i="21" s="1"/>
  <c r="D5" i="21"/>
  <c r="D6" i="21" s="1" a="1"/>
  <c r="D6" i="21" s="1"/>
  <c r="F5" i="21"/>
  <c r="F6" i="21" s="1" a="1"/>
  <c r="F6" i="21" s="1"/>
  <c r="B7" i="21"/>
  <c r="D7" i="21"/>
  <c r="D8" i="21" s="1" a="1"/>
  <c r="D8" i="21" s="1"/>
  <c r="F7" i="21"/>
  <c r="F8" i="21" s="1" a="1"/>
  <c r="F8" i="21" s="1"/>
  <c r="H7" i="21"/>
  <c r="H8" i="21" s="1" a="1"/>
  <c r="H8" i="21" s="1"/>
  <c r="B9" i="21"/>
  <c r="B10" i="21" s="1" a="1"/>
  <c r="B10" i="21" s="1"/>
  <c r="D9" i="21"/>
  <c r="D10" i="21" s="1" a="1"/>
  <c r="D10" i="21" s="1"/>
  <c r="F9" i="21"/>
  <c r="F10" i="21" s="1" a="1"/>
  <c r="F10" i="21" s="1"/>
  <c r="H9" i="21"/>
  <c r="H10" i="21" s="1" a="1"/>
  <c r="H10" i="21" s="1"/>
  <c r="B11" i="21"/>
  <c r="B12" i="21" s="1" a="1"/>
  <c r="B12" i="21" s="1"/>
  <c r="D11" i="21"/>
  <c r="D12" i="21" s="1" a="1"/>
  <c r="D12" i="21" s="1"/>
  <c r="F11" i="21"/>
  <c r="F12" i="21" s="1" a="1"/>
  <c r="F12" i="21" s="1"/>
  <c r="B13" i="21"/>
  <c r="B14" i="21" s="1" a="1"/>
  <c r="B14" i="21" s="1"/>
  <c r="C3" i="21"/>
  <c r="E3" i="21"/>
  <c r="C7" i="21"/>
  <c r="C8" i="21" s="1" a="1"/>
  <c r="C8" i="21" s="1"/>
  <c r="E7" i="21"/>
  <c r="E8" i="21" s="1" a="1"/>
  <c r="E8" i="21" s="1"/>
  <c r="C9" i="21"/>
  <c r="C10" i="21" s="1" a="1"/>
  <c r="C10" i="21" s="1"/>
  <c r="E9" i="21"/>
  <c r="E10" i="21" s="1" a="1"/>
  <c r="E10" i="21" s="1"/>
  <c r="C3" i="20"/>
  <c r="G3" i="20"/>
  <c r="C7" i="20"/>
  <c r="C8" i="20" s="1" a="1"/>
  <c r="C8" i="20" s="1"/>
  <c r="E7" i="20"/>
  <c r="E8" i="20" s="1" a="1"/>
  <c r="E8" i="20" s="1"/>
  <c r="G7" i="20"/>
  <c r="G8" i="20" s="1" a="1"/>
  <c r="G8" i="20" s="1"/>
  <c r="C11" i="20"/>
  <c r="C12" i="20" s="1" a="1"/>
  <c r="C12" i="20" s="1"/>
  <c r="E11" i="20"/>
  <c r="E12" i="20" s="1" a="1"/>
  <c r="E12" i="20" s="1"/>
  <c r="G11" i="20"/>
  <c r="G12" i="20" s="1" a="1"/>
  <c r="G12" i="20" s="1"/>
  <c r="B3" i="20"/>
  <c r="B4" i="20" s="1" a="1"/>
  <c r="B4" i="20" s="1"/>
  <c r="D3" i="20"/>
  <c r="F3" i="20"/>
  <c r="H3" i="20"/>
  <c r="B5" i="20"/>
  <c r="B6" i="20" s="1" a="1"/>
  <c r="B6" i="20" s="1"/>
  <c r="D5" i="20"/>
  <c r="D6" i="20" s="1" a="1"/>
  <c r="D6" i="20" s="1"/>
  <c r="F5" i="20"/>
  <c r="F6" i="20" s="1" a="1"/>
  <c r="F6" i="20" s="1"/>
  <c r="H5" i="20"/>
  <c r="H6" i="20" s="1" a="1"/>
  <c r="H6" i="20" s="1"/>
  <c r="B7" i="20"/>
  <c r="D7" i="20"/>
  <c r="D8" i="20" s="1" a="1"/>
  <c r="D8" i="20" s="1"/>
  <c r="F7" i="20"/>
  <c r="F8" i="20" s="1" a="1"/>
  <c r="F8" i="20" s="1"/>
  <c r="B9" i="20"/>
  <c r="B10" i="20" s="1" a="1"/>
  <c r="B10" i="20" s="1"/>
  <c r="D9" i="20"/>
  <c r="D10" i="20" s="1" a="1"/>
  <c r="D10" i="20" s="1"/>
  <c r="F9" i="20"/>
  <c r="F10" i="20" s="1" a="1"/>
  <c r="F10" i="20" s="1"/>
  <c r="H9" i="20"/>
  <c r="H10" i="20" s="1" a="1"/>
  <c r="H10" i="20" s="1"/>
  <c r="B11" i="20"/>
  <c r="B12" i="20" s="1" a="1"/>
  <c r="B12" i="20" s="1"/>
  <c r="D11" i="20"/>
  <c r="D12" i="20" s="1" a="1"/>
  <c r="D12" i="20" s="1"/>
  <c r="F11" i="20"/>
  <c r="F12" i="20" s="1" a="1"/>
  <c r="F12" i="20" s="1"/>
  <c r="B13" i="20"/>
  <c r="B14" i="20" s="1" a="1"/>
  <c r="B14" i="20" s="1"/>
  <c r="C5" i="20"/>
  <c r="C6" i="20" s="1" a="1"/>
  <c r="C6" i="20" s="1"/>
  <c r="E5" i="20"/>
  <c r="E6" i="20" s="1" a="1"/>
  <c r="E6" i="20" s="1"/>
  <c r="C9" i="20"/>
  <c r="C10" i="20" s="1" a="1"/>
  <c r="C10" i="20" s="1"/>
  <c r="E9" i="20"/>
  <c r="E10" i="20" s="1" a="1"/>
  <c r="E10" i="20" s="1"/>
  <c r="C3" i="19"/>
  <c r="E3" i="19"/>
  <c r="G3" i="19"/>
  <c r="C7" i="19"/>
  <c r="C8" i="19" s="1" a="1"/>
  <c r="C8" i="19" s="1"/>
  <c r="E7" i="19"/>
  <c r="E8" i="19" s="1" a="1"/>
  <c r="E8" i="19" s="1"/>
  <c r="G7" i="19"/>
  <c r="G8" i="19" s="1" a="1"/>
  <c r="G8" i="19" s="1"/>
  <c r="C11" i="19"/>
  <c r="C12" i="19" s="1" a="1"/>
  <c r="C12" i="19" s="1"/>
  <c r="E11" i="19"/>
  <c r="E12" i="19" s="1" a="1"/>
  <c r="E12" i="19" s="1"/>
  <c r="G11" i="19"/>
  <c r="G12" i="19" s="1" a="1"/>
  <c r="G12" i="19" s="1"/>
  <c r="B3" i="19"/>
  <c r="B4" i="19" s="1" a="1"/>
  <c r="B4" i="19" s="1"/>
  <c r="D3" i="19"/>
  <c r="F3" i="19"/>
  <c r="B5" i="19"/>
  <c r="B6" i="19" s="1" a="1"/>
  <c r="B6" i="19" s="1"/>
  <c r="D5" i="19"/>
  <c r="D6" i="19" s="1" a="1"/>
  <c r="D6" i="19" s="1"/>
  <c r="F5" i="19"/>
  <c r="F6" i="19" s="1" a="1"/>
  <c r="F6" i="19" s="1"/>
  <c r="H5" i="19"/>
  <c r="H6" i="19" s="1" a="1"/>
  <c r="H6" i="19" s="1"/>
  <c r="B7" i="19"/>
  <c r="D7" i="19"/>
  <c r="D8" i="19" s="1" a="1"/>
  <c r="D8" i="19" s="1"/>
  <c r="F7" i="19"/>
  <c r="F8" i="19" s="1" a="1"/>
  <c r="F8" i="19" s="1"/>
  <c r="B9" i="19"/>
  <c r="B10" i="19" s="1" a="1"/>
  <c r="B10" i="19" s="1"/>
  <c r="D9" i="19"/>
  <c r="D10" i="19" s="1" a="1"/>
  <c r="D10" i="19" s="1"/>
  <c r="F9" i="19"/>
  <c r="F10" i="19" s="1" a="1"/>
  <c r="F10" i="19" s="1"/>
  <c r="H9" i="19"/>
  <c r="H10" i="19" s="1" a="1"/>
  <c r="H10" i="19" s="1"/>
  <c r="B11" i="19"/>
  <c r="B12" i="19" s="1" a="1"/>
  <c r="B12" i="19" s="1"/>
  <c r="D11" i="19"/>
  <c r="D12" i="19" s="1" a="1"/>
  <c r="D12" i="19" s="1"/>
  <c r="F11" i="19"/>
  <c r="F12" i="19" s="1" a="1"/>
  <c r="F12" i="19" s="1"/>
  <c r="B13" i="19"/>
  <c r="B14" i="19" s="1" a="1"/>
  <c r="B14" i="19" s="1"/>
  <c r="C5" i="19"/>
  <c r="C6" i="19" s="1" a="1"/>
  <c r="C6" i="19" s="1"/>
  <c r="E5" i="19"/>
  <c r="E6" i="19" s="1" a="1"/>
  <c r="E6" i="19" s="1"/>
  <c r="C9" i="19"/>
  <c r="C10" i="19" s="1" a="1"/>
  <c r="C10" i="19" s="1"/>
  <c r="E9" i="19"/>
  <c r="E10" i="19" s="1" a="1"/>
  <c r="E10" i="19" s="1"/>
  <c r="C3" i="18"/>
  <c r="E3" i="18"/>
  <c r="C5" i="18"/>
  <c r="C6" i="18" s="1" a="1"/>
  <c r="C6" i="18" s="1"/>
  <c r="E5" i="18"/>
  <c r="E6" i="18" s="1" a="1"/>
  <c r="E6" i="18" s="1"/>
  <c r="C7" i="18"/>
  <c r="C8" i="18" s="1" a="1"/>
  <c r="C8" i="18" s="1"/>
  <c r="E7" i="18"/>
  <c r="E8" i="18" s="1" a="1"/>
  <c r="E8" i="18" s="1"/>
  <c r="C9" i="18"/>
  <c r="C10" i="18" s="1" a="1"/>
  <c r="C10" i="18" s="1"/>
  <c r="E9" i="18"/>
  <c r="E10" i="18" s="1" a="1"/>
  <c r="E10" i="18" s="1"/>
  <c r="C11" i="18"/>
  <c r="C12" i="18" s="1" a="1"/>
  <c r="C12" i="18" s="1"/>
  <c r="E11" i="18"/>
  <c r="E12" i="18" s="1" a="1"/>
  <c r="E12" i="18" s="1"/>
  <c r="C3" i="17"/>
  <c r="E3" i="17"/>
  <c r="G3" i="17"/>
  <c r="C7" i="17"/>
  <c r="C8" i="17" s="1" a="1"/>
  <c r="C8" i="17" s="1"/>
  <c r="E7" i="17"/>
  <c r="E8" i="17" s="1" a="1"/>
  <c r="E8" i="17" s="1"/>
  <c r="G7" i="17"/>
  <c r="G8" i="17" s="1" a="1"/>
  <c r="G8" i="17" s="1"/>
  <c r="C9" i="17"/>
  <c r="C10" i="17" s="1" a="1"/>
  <c r="C10" i="17" s="1"/>
  <c r="E9" i="17"/>
  <c r="E10" i="17" s="1" a="1"/>
  <c r="E10" i="17" s="1"/>
  <c r="G9" i="17"/>
  <c r="G10" i="17" s="1" a="1"/>
  <c r="G10" i="17" s="1"/>
  <c r="C13" i="17"/>
  <c r="C14" i="17" s="1" a="1"/>
  <c r="C14" i="17" s="1"/>
  <c r="B3" i="17"/>
  <c r="B4" i="17" s="1" a="1"/>
  <c r="B4" i="17" s="1"/>
  <c r="D3" i="17"/>
  <c r="F3" i="17"/>
  <c r="B5" i="17"/>
  <c r="B6" i="17" s="1" a="1"/>
  <c r="B6" i="17" s="1"/>
  <c r="D5" i="17"/>
  <c r="D6" i="17" s="1" a="1"/>
  <c r="D6" i="17" s="1"/>
  <c r="F5" i="17"/>
  <c r="F6" i="17" s="1" a="1"/>
  <c r="F6" i="17" s="1"/>
  <c r="H5" i="17"/>
  <c r="H6" i="17" s="1" a="1"/>
  <c r="H6" i="17" s="1"/>
  <c r="B7" i="17"/>
  <c r="D7" i="17"/>
  <c r="D8" i="17" s="1" a="1"/>
  <c r="D8" i="17" s="1"/>
  <c r="F7" i="17"/>
  <c r="F8" i="17" s="1" a="1"/>
  <c r="F8" i="17" s="1"/>
  <c r="B9" i="17"/>
  <c r="B10" i="17" s="1" a="1"/>
  <c r="B10" i="17" s="1"/>
  <c r="D9" i="17"/>
  <c r="D10" i="17" s="1" a="1"/>
  <c r="D10" i="17" s="1"/>
  <c r="F9" i="17"/>
  <c r="F10" i="17" s="1" a="1"/>
  <c r="F10" i="17" s="1"/>
  <c r="B11" i="17"/>
  <c r="B12" i="17" s="1" a="1"/>
  <c r="B12" i="17" s="1"/>
  <c r="D11" i="17"/>
  <c r="D12" i="17" s="1" a="1"/>
  <c r="D12" i="17" s="1"/>
  <c r="F11" i="17"/>
  <c r="F12" i="17" s="1" a="1"/>
  <c r="F12" i="17" s="1"/>
  <c r="H11" i="17"/>
  <c r="H12" i="17" s="1" a="1"/>
  <c r="H12" i="17" s="1"/>
  <c r="C5" i="17"/>
  <c r="C6" i="17" s="1" a="1"/>
  <c r="C6" i="17" s="1"/>
  <c r="E5" i="17"/>
  <c r="E6" i="17" s="1" a="1"/>
  <c r="E6" i="17" s="1"/>
  <c r="C11" i="17"/>
  <c r="C12" i="17" s="1" a="1"/>
  <c r="C12" i="17" s="1"/>
  <c r="E11" i="17"/>
  <c r="E12" i="17" s="1" a="1"/>
  <c r="E12" i="17" s="1"/>
  <c r="C3" i="16"/>
  <c r="E3" i="16"/>
  <c r="G3" i="16"/>
  <c r="C7" i="16"/>
  <c r="C8" i="16" s="1" a="1"/>
  <c r="C8" i="16" s="1"/>
  <c r="E7" i="16"/>
  <c r="E8" i="16" s="1" a="1"/>
  <c r="E8" i="16" s="1"/>
  <c r="G7" i="16"/>
  <c r="G8" i="16" s="1" a="1"/>
  <c r="G8" i="16" s="1"/>
  <c r="C11" i="16"/>
  <c r="C12" i="16" s="1" a="1"/>
  <c r="C12" i="16" s="1"/>
  <c r="E11" i="16"/>
  <c r="E12" i="16" s="1" a="1"/>
  <c r="E12" i="16" s="1"/>
  <c r="G11" i="16"/>
  <c r="G12" i="16" s="1" a="1"/>
  <c r="G12" i="16" s="1"/>
  <c r="B3" i="16"/>
  <c r="B4" i="16" s="1" a="1"/>
  <c r="B4" i="16" s="1"/>
  <c r="D3" i="16"/>
  <c r="F3" i="16"/>
  <c r="B5" i="16"/>
  <c r="B6" i="16" s="1" a="1"/>
  <c r="B6" i="16" s="1"/>
  <c r="D5" i="16"/>
  <c r="D6" i="16" s="1" a="1"/>
  <c r="D6" i="16" s="1"/>
  <c r="F5" i="16"/>
  <c r="F6" i="16" s="1" a="1"/>
  <c r="F6" i="16" s="1"/>
  <c r="H5" i="16"/>
  <c r="H6" i="16" s="1" a="1"/>
  <c r="H6" i="16" s="1"/>
  <c r="B7" i="16"/>
  <c r="D7" i="16"/>
  <c r="D8" i="16" s="1" a="1"/>
  <c r="D8" i="16" s="1"/>
  <c r="F7" i="16"/>
  <c r="F8" i="16" s="1" a="1"/>
  <c r="F8" i="16" s="1"/>
  <c r="B9" i="16"/>
  <c r="B10" i="16" s="1" a="1"/>
  <c r="B10" i="16" s="1"/>
  <c r="D9" i="16"/>
  <c r="D10" i="16" s="1" a="1"/>
  <c r="D10" i="16" s="1"/>
  <c r="F9" i="16"/>
  <c r="F10" i="16" s="1" a="1"/>
  <c r="F10" i="16" s="1"/>
  <c r="H9" i="16"/>
  <c r="H10" i="16" s="1" a="1"/>
  <c r="H10" i="16" s="1"/>
  <c r="B11" i="16"/>
  <c r="B12" i="16" s="1" a="1"/>
  <c r="B12" i="16" s="1"/>
  <c r="D11" i="16"/>
  <c r="D12" i="16" s="1" a="1"/>
  <c r="D12" i="16" s="1"/>
  <c r="F11" i="16"/>
  <c r="F12" i="16" s="1" a="1"/>
  <c r="F12" i="16" s="1"/>
  <c r="B13" i="16"/>
  <c r="B14" i="16" s="1" a="1"/>
  <c r="B14" i="16" s="1"/>
  <c r="C5" i="16"/>
  <c r="C6" i="16" s="1" a="1"/>
  <c r="C6" i="16" s="1"/>
  <c r="E5" i="16"/>
  <c r="E6" i="16" s="1" a="1"/>
  <c r="E6" i="16" s="1"/>
  <c r="C9" i="16"/>
  <c r="C10" i="16" s="1" a="1"/>
  <c r="C10" i="16" s="1"/>
  <c r="E9" i="16"/>
  <c r="E10" i="16" s="1" a="1"/>
  <c r="E10" i="16" s="1"/>
  <c r="C3" i="15"/>
  <c r="E3" i="15"/>
  <c r="G3" i="15"/>
  <c r="C7" i="15"/>
  <c r="C8" i="15" s="1" a="1"/>
  <c r="C8" i="15" s="1"/>
  <c r="E7" i="15"/>
  <c r="E8" i="15" s="1" a="1"/>
  <c r="E8" i="15" s="1"/>
  <c r="G7" i="15"/>
  <c r="G8" i="15" s="1" a="1"/>
  <c r="G8" i="15" s="1"/>
  <c r="C11" i="15"/>
  <c r="C12" i="15" s="1" a="1"/>
  <c r="C12" i="15" s="1"/>
  <c r="E11" i="15"/>
  <c r="E12" i="15" s="1" a="1"/>
  <c r="E12" i="15" s="1"/>
  <c r="G11" i="15"/>
  <c r="G12" i="15" s="1" a="1"/>
  <c r="G12" i="15" s="1"/>
  <c r="B3" i="15"/>
  <c r="B4" i="15" s="1" a="1"/>
  <c r="B4" i="15" s="1"/>
  <c r="D3" i="15"/>
  <c r="F3" i="15"/>
  <c r="B5" i="15"/>
  <c r="B6" i="15" s="1" a="1"/>
  <c r="B6" i="15" s="1"/>
  <c r="D5" i="15"/>
  <c r="D6" i="15" s="1" a="1"/>
  <c r="D6" i="15" s="1"/>
  <c r="F5" i="15"/>
  <c r="F6" i="15" s="1" a="1"/>
  <c r="F6" i="15" s="1"/>
  <c r="H5" i="15"/>
  <c r="H6" i="15" s="1" a="1"/>
  <c r="H6" i="15" s="1"/>
  <c r="B7" i="15"/>
  <c r="D7" i="15"/>
  <c r="D8" i="15" s="1" a="1"/>
  <c r="D8" i="15" s="1"/>
  <c r="F7" i="15"/>
  <c r="F8" i="15" s="1" a="1"/>
  <c r="F8" i="15" s="1"/>
  <c r="B9" i="15"/>
  <c r="B10" i="15" s="1" a="1"/>
  <c r="B10" i="15" s="1"/>
  <c r="D9" i="15"/>
  <c r="D10" i="15" s="1" a="1"/>
  <c r="D10" i="15" s="1"/>
  <c r="F9" i="15"/>
  <c r="F10" i="15" s="1" a="1"/>
  <c r="F10" i="15" s="1"/>
  <c r="H9" i="15"/>
  <c r="H10" i="15" s="1" a="1"/>
  <c r="H10" i="15" s="1"/>
  <c r="B11" i="15"/>
  <c r="B12" i="15" s="1" a="1"/>
  <c r="B12" i="15" s="1"/>
  <c r="D11" i="15"/>
  <c r="D12" i="15" s="1" a="1"/>
  <c r="D12" i="15" s="1"/>
  <c r="F11" i="15"/>
  <c r="F12" i="15" s="1" a="1"/>
  <c r="F12" i="15" s="1"/>
  <c r="B13" i="15"/>
  <c r="B14" i="15" s="1" a="1"/>
  <c r="B14" i="15" s="1"/>
  <c r="C5" i="15"/>
  <c r="C6" i="15" s="1" a="1"/>
  <c r="C6" i="15" s="1"/>
  <c r="E5" i="15"/>
  <c r="E6" i="15" s="1" a="1"/>
  <c r="E6" i="15" s="1"/>
  <c r="C9" i="15"/>
  <c r="C10" i="15" s="1" a="1"/>
  <c r="C10" i="15" s="1"/>
  <c r="E9" i="15"/>
  <c r="E10" i="15" s="1" a="1"/>
  <c r="E10" i="15" s="1"/>
  <c r="B2" i="14"/>
  <c r="F2" i="23" l="1"/>
  <c r="F4" i="23" a="1"/>
  <c r="F4" i="23" s="1"/>
  <c r="D2" i="24"/>
  <c r="D4" i="24" a="1"/>
  <c r="D4" i="24" s="1"/>
  <c r="D2" i="23"/>
  <c r="D4" i="23" a="1"/>
  <c r="D4" i="23" s="1"/>
  <c r="C2" i="23"/>
  <c r="C4" i="23" a="1"/>
  <c r="C4" i="23" s="1"/>
  <c r="B1" i="25"/>
  <c r="B8" i="25" a="1"/>
  <c r="B8" i="25" s="1"/>
  <c r="B1" i="24"/>
  <c r="B8" i="24" a="1"/>
  <c r="B8" i="24" s="1"/>
  <c r="B1" i="23"/>
  <c r="B8" i="23" a="1"/>
  <c r="B8" i="23" s="1"/>
  <c r="F2" i="24"/>
  <c r="F4" i="24" a="1"/>
  <c r="F4" i="24" s="1"/>
  <c r="E2" i="25"/>
  <c r="E4" i="25" a="1"/>
  <c r="E4" i="25" s="1"/>
  <c r="H2" i="23"/>
  <c r="H4" i="23" a="1"/>
  <c r="H4" i="23" s="1"/>
  <c r="D2" i="25"/>
  <c r="D4" i="25" a="1"/>
  <c r="D4" i="25" s="1"/>
  <c r="E2" i="24"/>
  <c r="E4" i="24" a="1"/>
  <c r="E4" i="24" s="1"/>
  <c r="C2" i="25"/>
  <c r="C4" i="25" a="1"/>
  <c r="C4" i="25" s="1"/>
  <c r="H2" i="25"/>
  <c r="H4" i="25" a="1"/>
  <c r="H4" i="25" s="1"/>
  <c r="E2" i="23"/>
  <c r="E4" i="23" a="1"/>
  <c r="E4" i="23" s="1"/>
  <c r="C2" i="24"/>
  <c r="C4" i="24" a="1"/>
  <c r="C4" i="24" s="1"/>
  <c r="H2" i="24"/>
  <c r="H4" i="24" a="1"/>
  <c r="H4" i="24" s="1"/>
  <c r="F2" i="25"/>
  <c r="F4" i="25" a="1"/>
  <c r="F4" i="25" s="1"/>
  <c r="B1" i="21"/>
  <c r="B8" i="21" a="1"/>
  <c r="B8" i="21" s="1"/>
  <c r="F2" i="15"/>
  <c r="F4" i="15" a="1"/>
  <c r="F4" i="15" s="1"/>
  <c r="E2" i="18"/>
  <c r="E4" i="18" a="1"/>
  <c r="E4" i="18" s="1"/>
  <c r="F2" i="22"/>
  <c r="F4" i="22" a="1"/>
  <c r="F4" i="22" s="1"/>
  <c r="C2" i="18"/>
  <c r="C4" i="18" a="1"/>
  <c r="C4" i="18" s="1"/>
  <c r="D2" i="22"/>
  <c r="D4" i="22" a="1"/>
  <c r="D4" i="22" s="1"/>
  <c r="H2" i="20"/>
  <c r="H4" i="20" a="1"/>
  <c r="H4" i="20" s="1"/>
  <c r="E2" i="21"/>
  <c r="E4" i="21" a="1"/>
  <c r="E4" i="21" s="1"/>
  <c r="H2" i="18"/>
  <c r="H4" i="18" a="1"/>
  <c r="H4" i="18" s="1"/>
  <c r="G2" i="17"/>
  <c r="G4" i="17" a="1"/>
  <c r="G4" i="17" s="1"/>
  <c r="F2" i="19"/>
  <c r="F4" i="19" a="1"/>
  <c r="F4" i="19" s="1"/>
  <c r="F2" i="20"/>
  <c r="F4" i="20" a="1"/>
  <c r="F4" i="20" s="1"/>
  <c r="C2" i="21"/>
  <c r="C4" i="21" a="1"/>
  <c r="C4" i="21" s="1"/>
  <c r="H2" i="21"/>
  <c r="H4" i="21" a="1"/>
  <c r="H4" i="21" s="1"/>
  <c r="D2" i="18"/>
  <c r="D4" i="18" a="1"/>
  <c r="D4" i="18" s="1"/>
  <c r="D2" i="15"/>
  <c r="D4" i="15" a="1"/>
  <c r="D4" i="15" s="1"/>
  <c r="G2" i="16"/>
  <c r="G4" i="16" a="1"/>
  <c r="G4" i="16" s="1"/>
  <c r="B1" i="17"/>
  <c r="B8" i="17" a="1"/>
  <c r="B8" i="17" s="1"/>
  <c r="E2" i="17"/>
  <c r="E4" i="17" a="1"/>
  <c r="E4" i="17" s="1"/>
  <c r="D2" i="19"/>
  <c r="D4" i="19" a="1"/>
  <c r="D4" i="19" s="1"/>
  <c r="D2" i="20"/>
  <c r="D4" i="20" a="1"/>
  <c r="D4" i="20" s="1"/>
  <c r="F2" i="21"/>
  <c r="F4" i="21" a="1"/>
  <c r="F4" i="21" s="1"/>
  <c r="B1" i="19"/>
  <c r="B8" i="19" a="1"/>
  <c r="B8" i="19" s="1"/>
  <c r="C2" i="17"/>
  <c r="C4" i="17" a="1"/>
  <c r="C4" i="17" s="1"/>
  <c r="D2" i="21"/>
  <c r="D4" i="21" a="1"/>
  <c r="D4" i="21" s="1"/>
  <c r="G2" i="15"/>
  <c r="G4" i="15" a="1"/>
  <c r="G4" i="15" s="1"/>
  <c r="E2" i="16"/>
  <c r="E4" i="16" a="1"/>
  <c r="E4" i="16" s="1"/>
  <c r="E2" i="15"/>
  <c r="E4" i="15" a="1"/>
  <c r="E4" i="15" s="1"/>
  <c r="B1" i="16"/>
  <c r="B8" i="16" a="1"/>
  <c r="B8" i="16" s="1"/>
  <c r="C2" i="16"/>
  <c r="C4" i="16" a="1"/>
  <c r="C4" i="16" s="1"/>
  <c r="B1" i="15"/>
  <c r="B8" i="15" a="1"/>
  <c r="B8" i="15" s="1"/>
  <c r="C2" i="15"/>
  <c r="C4" i="15" a="1"/>
  <c r="C4" i="15" s="1"/>
  <c r="D2" i="16"/>
  <c r="D4" i="16" a="1"/>
  <c r="D4" i="16" s="1"/>
  <c r="C2" i="19"/>
  <c r="C4" i="19" a="1"/>
  <c r="C4" i="19" s="1"/>
  <c r="F2" i="17"/>
  <c r="F4" i="17" a="1"/>
  <c r="F4" i="17" s="1"/>
  <c r="G2" i="22"/>
  <c r="G4" i="22" a="1"/>
  <c r="G4" i="22" s="1"/>
  <c r="E2" i="22"/>
  <c r="E4" i="22" a="1"/>
  <c r="E4" i="22" s="1"/>
  <c r="F2" i="18"/>
  <c r="F4" i="18" a="1"/>
  <c r="F4" i="18" s="1"/>
  <c r="D2" i="17"/>
  <c r="D4" i="17" a="1"/>
  <c r="D4" i="17" s="1"/>
  <c r="F2" i="16"/>
  <c r="F4" i="16" a="1"/>
  <c r="F4" i="16" s="1"/>
  <c r="B1" i="22"/>
  <c r="B8" i="22" a="1"/>
  <c r="B8" i="22" s="1"/>
  <c r="C2" i="22"/>
  <c r="C4" i="22" a="1"/>
  <c r="C4" i="22" s="1"/>
  <c r="G2" i="19"/>
  <c r="G4" i="19" a="1"/>
  <c r="G4" i="19" s="1"/>
  <c r="G2" i="20"/>
  <c r="G4" i="20" a="1"/>
  <c r="G4" i="20" s="1"/>
  <c r="E2" i="19"/>
  <c r="E4" i="19" a="1"/>
  <c r="E4" i="19" s="1"/>
  <c r="B1" i="20"/>
  <c r="B8" i="20" a="1"/>
  <c r="B8" i="20" s="1"/>
  <c r="C2" i="20"/>
  <c r="C4" i="20" a="1"/>
  <c r="C4" i="20" s="1"/>
  <c r="B1" i="18"/>
  <c r="B8" i="18" a="1"/>
  <c r="B8" i="18" s="1"/>
  <c r="B2" i="25"/>
  <c r="B2" i="17"/>
  <c r="B2" i="24"/>
  <c r="B2" i="16"/>
  <c r="B2" i="23"/>
  <c r="B2" i="15"/>
  <c r="B2" i="18"/>
  <c r="B2" i="22"/>
  <c r="B2" i="20"/>
  <c r="B2" i="21"/>
  <c r="B2" i="19"/>
  <c r="B13" i="14" a="1"/>
  <c r="C13" i="14" s="1"/>
  <c r="C14" i="14" s="1" a="1"/>
  <c r="C14" i="14" s="1"/>
  <c r="B11" i="14" a="1"/>
  <c r="C11" i="14" s="1"/>
  <c r="C12" i="14" s="1" a="1"/>
  <c r="C12" i="14" s="1"/>
  <c r="B9" i="14" a="1"/>
  <c r="B9" i="14" s="1"/>
  <c r="B10" i="14" s="1" a="1"/>
  <c r="B10" i="14" s="1"/>
  <c r="B7" i="14" a="1"/>
  <c r="B7" i="14" s="1"/>
  <c r="B8" i="14" s="1" a="1"/>
  <c r="B8" i="14" s="1"/>
  <c r="B5" i="14" a="1"/>
  <c r="B5" i="14" s="1"/>
  <c r="B6" i="14" s="1" a="1"/>
  <c r="B6" i="14" s="1"/>
  <c r="B3" i="14" a="1"/>
  <c r="B3" i="14" s="1"/>
  <c r="B4" i="14" s="1" a="1"/>
  <c r="B4" i="14" s="1"/>
  <c r="B1" i="14" l="1"/>
  <c r="E5" i="14"/>
  <c r="E6" i="14" s="1" a="1"/>
  <c r="E6" i="14" s="1"/>
  <c r="G5" i="14"/>
  <c r="G6" i="14" s="1" a="1"/>
  <c r="G6" i="14" s="1"/>
  <c r="C5" i="14"/>
  <c r="C6" i="14" s="1" a="1"/>
  <c r="C6" i="14" s="1"/>
  <c r="G9" i="14"/>
  <c r="G10" i="14" s="1" a="1"/>
  <c r="G10" i="14" s="1"/>
  <c r="E9" i="14"/>
  <c r="E10" i="14" s="1" a="1"/>
  <c r="E10" i="14" s="1"/>
  <c r="C9" i="14"/>
  <c r="C10" i="14" s="1" a="1"/>
  <c r="C10" i="14" s="1"/>
  <c r="H5" i="14"/>
  <c r="H6" i="14" s="1" a="1"/>
  <c r="H6" i="14" s="1"/>
  <c r="F5" i="14"/>
  <c r="F6" i="14" s="1" a="1"/>
  <c r="F6" i="14" s="1"/>
  <c r="D5" i="14"/>
  <c r="D6" i="14" s="1" a="1"/>
  <c r="D6" i="14" s="1"/>
  <c r="G7" i="14"/>
  <c r="G8" i="14" s="1" a="1"/>
  <c r="G8" i="14" s="1"/>
  <c r="C7" i="14"/>
  <c r="C8" i="14" s="1" a="1"/>
  <c r="C8" i="14" s="1"/>
  <c r="H9" i="14"/>
  <c r="H10" i="14" s="1" a="1"/>
  <c r="H10" i="14" s="1"/>
  <c r="F9" i="14"/>
  <c r="F10" i="14" s="1" a="1"/>
  <c r="F10" i="14" s="1"/>
  <c r="D9" i="14"/>
  <c r="D10" i="14" s="1" a="1"/>
  <c r="D10" i="14" s="1"/>
  <c r="E7" i="14"/>
  <c r="E8" i="14" s="1" a="1"/>
  <c r="E8" i="14" s="1"/>
  <c r="B13" i="14"/>
  <c r="B14" i="14" s="1" a="1"/>
  <c r="B14" i="14" s="1"/>
  <c r="H11" i="14"/>
  <c r="H12" i="14" s="1" a="1"/>
  <c r="H12" i="14" s="1"/>
  <c r="F11" i="14"/>
  <c r="F12" i="14" s="1" a="1"/>
  <c r="F12" i="14" s="1"/>
  <c r="D11" i="14"/>
  <c r="D12" i="14" s="1" a="1"/>
  <c r="D12" i="14" s="1"/>
  <c r="B11" i="14"/>
  <c r="B12" i="14" s="1" a="1"/>
  <c r="B12" i="14" s="1"/>
  <c r="G11" i="14"/>
  <c r="G12" i="14" s="1" a="1"/>
  <c r="G12" i="14" s="1"/>
  <c r="E11" i="14"/>
  <c r="E12" i="14" s="1" a="1"/>
  <c r="E12" i="14" s="1"/>
  <c r="H7" i="14"/>
  <c r="H8" i="14" s="1" a="1"/>
  <c r="H8" i="14" s="1"/>
  <c r="F7" i="14"/>
  <c r="F8" i="14" s="1" a="1"/>
  <c r="F8" i="14" s="1"/>
  <c r="D7" i="14"/>
  <c r="D8" i="14" s="1" a="1"/>
  <c r="D8" i="14" s="1"/>
  <c r="G3" i="14"/>
  <c r="E3" i="14"/>
  <c r="E4" i="14" s="1" a="1"/>
  <c r="E4" i="14" s="1"/>
  <c r="C3" i="14"/>
  <c r="H3" i="14"/>
  <c r="H4" i="14" s="1" a="1"/>
  <c r="H4" i="14" s="1"/>
  <c r="F3" i="14"/>
  <c r="F4" i="14" s="1" a="1"/>
  <c r="F4" i="14" s="1"/>
  <c r="D3" i="14"/>
  <c r="D4" i="14" s="1" a="1"/>
  <c r="D4" i="14" s="1"/>
  <c r="G4" i="14" l="1" a="1"/>
  <c r="G4" i="14" s="1"/>
  <c r="C4" i="14" a="1"/>
  <c r="C4" i="14" s="1"/>
  <c r="D2" i="14"/>
  <c r="H2" i="14"/>
  <c r="E2" i="14"/>
  <c r="G2" i="14"/>
  <c r="F2" i="14"/>
  <c r="C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<sst xmlns="http://schemas.openxmlformats.org/spreadsheetml/2006/main" count="69" uniqueCount="45">
  <si>
    <t>NOTES</t>
  </si>
  <si>
    <t>SUNDAY</t>
  </si>
  <si>
    <t>CALENDAR SETTINGS</t>
  </si>
  <si>
    <t>YEAR</t>
  </si>
  <si>
    <t>WEEK START</t>
  </si>
  <si>
    <t>Veterans' Day</t>
  </si>
  <si>
    <t>Date</t>
  </si>
  <si>
    <t>Name</t>
  </si>
  <si>
    <t>Event</t>
  </si>
  <si>
    <t>Year</t>
  </si>
  <si>
    <t>N/A</t>
  </si>
  <si>
    <t>Happy New Year!</t>
  </si>
  <si>
    <t>Saint Patrick's Day</t>
  </si>
  <si>
    <t>Valentine's Day</t>
  </si>
  <si>
    <t>Halloween</t>
  </si>
  <si>
    <t>Fourth of July</t>
  </si>
  <si>
    <t>President's Day</t>
  </si>
  <si>
    <t>Juneteenth</t>
  </si>
  <si>
    <t>All Events (to be placed on the calendar)</t>
  </si>
  <si>
    <t>Katsuki Bakugo</t>
  </si>
  <si>
    <t>Yuga Aoyama</t>
  </si>
  <si>
    <t>Rikido Sato</t>
  </si>
  <si>
    <t>Mina Ashido</t>
  </si>
  <si>
    <t>Tenya Ida</t>
  </si>
  <si>
    <t>Minoru Mineta</t>
  </si>
  <si>
    <t>Toru Hagakure</t>
  </si>
  <si>
    <t>Denki Kaminari</t>
  </si>
  <si>
    <t>Izuku Midoriya</t>
  </si>
  <si>
    <t>Hanta Sero</t>
  </si>
  <si>
    <t>Kyoka Jiro</t>
  </si>
  <si>
    <t>Momo Yaoyorozu</t>
  </si>
  <si>
    <t>Eijiro Kirishima</t>
  </si>
  <si>
    <t>Fumikage Tokoyami</t>
  </si>
  <si>
    <t>Ochaco Uraraka</t>
  </si>
  <si>
    <t>Shoto Todoroki</t>
  </si>
  <si>
    <t>Koji Koda</t>
  </si>
  <si>
    <t>Tsuyu Asui</t>
  </si>
  <si>
    <t>Mezo Shoji</t>
  </si>
  <si>
    <t>Mashirao Ojiro</t>
  </si>
  <si>
    <t>Column1</t>
  </si>
  <si>
    <t>Sum</t>
  </si>
  <si>
    <t>Average</t>
  </si>
  <si>
    <t>Running Total</t>
  </si>
  <si>
    <t>Count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</si>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</sst>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yyyy"/>
    <numFmt numFmtId="165" formatCode="d"/>
  </numFmts>
  <fonts count="19" x14ac:knownFonts="1">
    <font>
      <sz val="10"/>
      <color theme="1" tint="0.34998626667073579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sz val="10"/>
      <name val="Sylfaen"/>
      <family val="2"/>
      <scheme val="minor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0"/>
      <color indexed="63"/>
      <name val="Sylfaen"/>
      <family val="2"/>
      <scheme val="minor"/>
    </font>
    <font>
      <sz val="35"/>
      <color theme="4"/>
      <name val="Sylfaen"/>
      <family val="2"/>
      <scheme val="minor"/>
    </font>
    <font>
      <b/>
      <sz val="9"/>
      <color theme="1" tint="0.34998626667073579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0"/>
      <color theme="0" tint="-0.499984740745262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sz val="8"/>
      <name val="Sylfaen"/>
      <family val="2"/>
      <scheme val="minor"/>
    </font>
    <font>
      <sz val="35"/>
      <color rgb="FF00B050"/>
      <name val="Sylfaen"/>
      <family val="2"/>
      <scheme val="minor"/>
    </font>
    <font>
      <b/>
      <sz val="10"/>
      <color theme="1" tint="0.34998626667073579"/>
      <name val="Sylfaen"/>
      <family val="1"/>
      <scheme val="minor"/>
    </font>
    <font>
      <b/>
      <sz val="13"/>
      <color theme="3"/>
      <name val="Sylfaen"/>
      <family val="2"/>
      <scheme val="minor"/>
    </font>
    <font>
      <b/>
      <sz val="13"/>
      <color theme="0"/>
      <name val="Sylfaen"/>
      <family val="2"/>
      <scheme val="minor"/>
    </font>
    <font>
      <sz val="10"/>
      <color theme="1"/>
      <name val="Sylfaen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7">
    <xf numFmtId="0" fontId="0" fillId="0" borderId="0"/>
    <xf numFmtId="0" fontId="6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7" fillId="0" borderId="0" applyNumberFormat="0" applyFill="0" applyBorder="0" applyAlignment="0" applyProtection="0"/>
    <xf numFmtId="0" fontId="16" fillId="0" borderId="5" applyNumberFormat="0" applyFill="0" applyAlignment="0" applyProtection="0"/>
  </cellStyleXfs>
  <cellXfs count="43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164" fontId="12" fillId="2" borderId="0" xfId="2" applyNumberFormat="1" applyFill="1" applyBorder="1" applyAlignment="1">
      <alignment vertical="center"/>
    </xf>
    <xf numFmtId="0" fontId="7" fillId="0" borderId="0" xfId="5" applyFill="1" applyBorder="1" applyAlignment="1">
      <alignment horizontal="right" vertical="center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Fill="1" applyAlignment="1">
      <alignment horizontal="right"/>
    </xf>
    <xf numFmtId="0" fontId="9" fillId="0" borderId="0" xfId="2" applyFont="1" applyFill="1" applyBorder="1" applyAlignment="1">
      <alignment horizontal="left" indent="1"/>
    </xf>
    <xf numFmtId="0" fontId="7" fillId="2" borderId="0" xfId="5" applyFill="1"/>
    <xf numFmtId="0" fontId="10" fillId="0" borderId="0" xfId="2" applyFont="1" applyAlignment="1">
      <alignment horizontal="left"/>
    </xf>
    <xf numFmtId="165" fontId="11" fillId="0" borderId="0" xfId="0" applyNumberFormat="1" applyFont="1" applyAlignment="1">
      <alignment horizontal="left" wrapText="1" indent="1"/>
    </xf>
    <xf numFmtId="165" fontId="11" fillId="6" borderId="0" xfId="0" applyNumberFormat="1" applyFont="1" applyFill="1" applyAlignment="1">
      <alignment horizontal="left" wrapText="1" indent="1"/>
    </xf>
    <xf numFmtId="0" fontId="12" fillId="0" borderId="3" xfId="2" applyFill="1" applyBorder="1" applyAlignment="1">
      <alignment horizontal="left" vertical="center" indent="1"/>
    </xf>
    <xf numFmtId="0" fontId="12" fillId="0" borderId="4" xfId="2" applyFill="1" applyBorder="1" applyAlignment="1">
      <alignment horizontal="left" vertical="center" indent="1"/>
    </xf>
    <xf numFmtId="0" fontId="15" fillId="6" borderId="0" xfId="0" applyFont="1" applyFill="1" applyAlignment="1">
      <alignment horizontal="center" vertical="center" wrapText="1"/>
    </xf>
    <xf numFmtId="165" fontId="11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5" fillId="0" borderId="0" xfId="1" applyFont="1" applyFill="1" applyBorder="1" applyAlignment="1">
      <alignment horizontal="center" vertical="center" wrapText="1"/>
    </xf>
    <xf numFmtId="0" fontId="15" fillId="7" borderId="0" xfId="0" applyFont="1" applyFill="1" applyAlignment="1">
      <alignment horizontal="center" vertical="center" wrapText="1"/>
    </xf>
    <xf numFmtId="0" fontId="0" fillId="7" borderId="0" xfId="0" applyFill="1"/>
    <xf numFmtId="0" fontId="18" fillId="9" borderId="7" xfId="0" applyFont="1" applyFill="1" applyBorder="1" applyAlignment="1">
      <alignment horizontal="left" vertical="center"/>
    </xf>
    <xf numFmtId="0" fontId="18" fillId="0" borderId="6" xfId="0" applyFont="1" applyBorder="1" applyAlignment="1">
      <alignment horizontal="left" vertical="center"/>
    </xf>
    <xf numFmtId="0" fontId="18" fillId="9" borderId="6" xfId="0" applyFont="1" applyFill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8" fillId="10" borderId="7" xfId="0" applyFont="1" applyFill="1" applyBorder="1" applyAlignment="1">
      <alignment horizontal="left" vertical="center"/>
    </xf>
    <xf numFmtId="0" fontId="17" fillId="8" borderId="0" xfId="6" applyFont="1" applyFill="1" applyBorder="1" applyAlignment="1">
      <alignment horizontal="center" vertical="center"/>
    </xf>
    <xf numFmtId="0" fontId="12" fillId="2" borderId="0" xfId="2" applyFill="1" applyAlignment="1">
      <alignment horizontal="left"/>
    </xf>
    <xf numFmtId="164" fontId="14" fillId="2" borderId="0" xfId="5" applyNumberFormat="1" applyFont="1" applyFill="1" applyBorder="1" applyAlignment="1">
      <alignment horizontal="left" vertical="center"/>
    </xf>
    <xf numFmtId="0" fontId="4" fillId="6" borderId="0" xfId="3" applyFill="1" applyBorder="1" applyAlignment="1">
      <alignment horizontal="left" vertical="center" wrapText="1"/>
    </xf>
    <xf numFmtId="165" fontId="8" fillId="6" borderId="0" xfId="3" applyNumberFormat="1" applyFont="1" applyFill="1" applyBorder="1" applyAlignment="1">
      <alignment horizontal="left" wrapText="1" indent="1"/>
    </xf>
    <xf numFmtId="164" fontId="7" fillId="2" borderId="0" xfId="5" applyNumberFormat="1" applyFill="1" applyBorder="1" applyAlignment="1">
      <alignment horizontal="left" vertical="center"/>
    </xf>
    <xf numFmtId="0" fontId="15" fillId="6" borderId="0" xfId="3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15" fillId="6" borderId="0" xfId="3" applyFont="1" applyFill="1" applyBorder="1" applyAlignment="1">
      <alignment horizontal="left" vertical="center" wrapText="1"/>
    </xf>
    <xf numFmtId="0" fontId="0" fillId="0" borderId="0" xfId="0" applyBorder="1"/>
    <xf numFmtId="14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" fontId="0" fillId="0" borderId="0" xfId="0" applyNumberFormat="1" applyBorder="1" applyAlignment="1">
      <alignment horizontal="left" vertical="center"/>
    </xf>
  </cellXfs>
  <cellStyles count="7">
    <cellStyle name="40% - Accent1" xfId="1" builtinId="31" customBuiltin="1"/>
    <cellStyle name="Accent1" xfId="3" builtinId="29" customBuiltin="1"/>
    <cellStyle name="Accent5" xfId="4" builtinId="45" customBuiltin="1"/>
    <cellStyle name="Heading 1" xfId="2" builtinId="16" customBuiltin="1"/>
    <cellStyle name="Heading 2" xfId="6" builtinId="17"/>
    <cellStyle name="Normal" xfId="0" builtinId="0" customBuiltin="1"/>
    <cellStyle name="Title" xfId="5" builtinId="15" customBuiltin="1"/>
  </cellStyles>
  <dxfs count="30">
    <dxf>
      <numFmt numFmtId="1" formatCode="0"/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ylfaen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left" vertical="center" textRotation="0" wrapText="0" indent="0" justifyLastLine="0" shrinkToFit="0" readingOrder="0"/>
    </dxf>
    <dxf>
      <numFmt numFmtId="19" formatCode="m/d/yyyy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61942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$L$2" max="2999" min="1900" page="10" val="202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693420</xdr:colOff>
          <xdr:row>1</xdr:row>
          <xdr:rowOff>38100</xdr:rowOff>
        </xdr:from>
        <xdr:to>
          <xdr:col>11</xdr:col>
          <xdr:colOff>845820</xdr:colOff>
          <xdr:row>1</xdr:row>
          <xdr:rowOff>236220</xdr:rowOff>
        </xdr:to>
        <xdr:sp macro="" textlink="">
          <xdr:nvSpPr>
            <xdr:cNvPr id="1038" name="Spinner 14" descr="Click the spinner to change the calendar year or type your desired calendar year in cell L2.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2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61F6-0716-462B-8D1D-12ED5EF2231F}" name="plan" displayName="plan" ref="A2:D37" totalsRowShown="0" headerRowDxfId="5" dataDxfId="4">
  <autoFilter ref="A2:D37" xr:uid="{032961F6-0716-462B-8D1D-12ED5EF2231F}"/>
  <tableColumns count="4">
    <tableColumn id="1" xr3:uid="{71ABF3BA-24C3-463A-96A5-E0B1588A0D0D}" name="Date" dataDxfId="3"/>
    <tableColumn id="2" xr3:uid="{0499C450-05BA-4BC0-8200-BA2057209A7A}" name="Event" dataDxfId="2">
      <calculatedColumnFormula>_xlfn.TEXTJOIN("",FALSE,C3,"'s ",CalendarYear - D3,IF(RIGHT(CalendarYear - D3,1)="1","st",IF(RIGHT(CalendarYear - D3,1)="2","nd",IF(RIGHT(CalendarYear - D3,1)="3","rd","th")))," Birthday")</calculatedColumnFormula>
    </tableColumn>
    <tableColumn id="5" xr3:uid="{B767956B-8230-44B9-BF7F-73015F4D6D91}" name="Name" dataDxfId="1"/>
    <tableColumn id="6" xr3:uid="{DEDC8ED6-E783-428A-B298-50ADDDE75BB5}" name="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6040A-2F43-494E-AE28-219FF4000FEE}">
  <dimension ref="A1:D247"/>
  <sheetViews>
    <sheetView zoomScale="115" zoomScaleNormal="115" workbookViewId="0">
      <selection sqref="A1:D1"/>
    </sheetView>
  </sheetViews>
  <sheetFormatPr defaultRowHeight="13.8" x14ac:dyDescent="0.3"/>
  <cols>
    <col min="1" max="1" width="25.88671875" style="21" customWidth="1"/>
    <col min="2" max="2" width="64" style="18" customWidth="1"/>
    <col min="3" max="3" width="35.109375" style="18" customWidth="1"/>
    <col min="4" max="4" width="42" style="20" customWidth="1"/>
    <col min="5" max="5" width="37.33203125" style="18" customWidth="1"/>
    <col min="6" max="6" width="13.6640625" style="18" customWidth="1"/>
    <col min="7" max="16384" width="8.88671875" style="18"/>
  </cols>
  <sheetData>
    <row r="1" spans="1:4" ht="17.399999999999999" x14ac:dyDescent="0.3">
      <c r="A1" s="30" t="s">
        <v>18</v>
      </c>
      <c r="B1" s="30"/>
      <c r="C1" s="30"/>
      <c r="D1" s="30"/>
    </row>
    <row r="2" spans="1:4" x14ac:dyDescent="0.3">
      <c r="A2" s="21" t="s">
        <v>6</v>
      </c>
      <c r="B2" s="18" t="s">
        <v>8</v>
      </c>
      <c r="C2" s="18" t="s">
        <v>7</v>
      </c>
      <c r="D2" s="20" t="s">
        <v>9</v>
      </c>
    </row>
    <row r="3" spans="1:4" x14ac:dyDescent="0.3">
      <c r="A3" s="21">
        <f>DATE(CalendarYear,1,1)</f>
        <v>44562</v>
      </c>
      <c r="B3" s="18" t="str">
        <f>plan[[#This Row],[Name]]</f>
        <v>Happy New Year!</v>
      </c>
      <c r="C3" s="25" t="s">
        <v>11</v>
      </c>
      <c r="D3" s="20" t="s">
        <v>10</v>
      </c>
    </row>
    <row r="4" spans="1:4" x14ac:dyDescent="0.3">
      <c r="A4" s="21">
        <f>DATE(CalendarYear,2,14)</f>
        <v>44606</v>
      </c>
      <c r="B4" s="18" t="str">
        <f>plan[[#This Row],[Name]]</f>
        <v>Valentine's Day</v>
      </c>
      <c r="C4" s="28" t="s">
        <v>13</v>
      </c>
      <c r="D4" s="20" t="s">
        <v>10</v>
      </c>
    </row>
    <row r="5" spans="1:4" x14ac:dyDescent="0.3">
      <c r="A5" s="21">
        <f>DATE(CalendarYear,3,17)</f>
        <v>44637</v>
      </c>
      <c r="B5" s="18" t="str">
        <f>plan[[#This Row],[Name]]</f>
        <v>Saint Patrick's Day</v>
      </c>
      <c r="C5" s="39" t="s">
        <v>12</v>
      </c>
      <c r="D5" s="20" t="s">
        <v>10</v>
      </c>
    </row>
    <row r="6" spans="1:4" x14ac:dyDescent="0.3">
      <c r="A6" s="21">
        <f>DATE(CalendarYear,7,4)</f>
        <v>44746</v>
      </c>
      <c r="B6" s="18" t="str">
        <f>plan[[#This Row],[Name]]</f>
        <v>Fourth of July</v>
      </c>
      <c r="C6" s="39" t="s">
        <v>15</v>
      </c>
      <c r="D6" s="20" t="s">
        <v>10</v>
      </c>
    </row>
    <row r="7" spans="1:4" x14ac:dyDescent="0.3">
      <c r="A7" s="21">
        <f>DATE(CalendarYear,10,31)</f>
        <v>44865</v>
      </c>
      <c r="B7" s="18" t="str">
        <f>plan[[#This Row],[Name]]</f>
        <v>Halloween</v>
      </c>
      <c r="C7" s="25" t="s">
        <v>14</v>
      </c>
      <c r="D7" s="20" t="s">
        <v>10</v>
      </c>
    </row>
    <row r="8" spans="1:4" x14ac:dyDescent="0.3">
      <c r="A8" s="21">
        <f>DATE(CalendarYear,12,25)</f>
        <v>44920</v>
      </c>
      <c r="B8" s="18" t="str">
        <f>plan[[#This Row],[Name]]</f>
        <v>Christmas</v>
      </c>
      <c r="C8" s="39" t="s">
        <v>44</v>
      </c>
      <c r="D8" s="20" t="s">
        <v>10</v>
      </c>
    </row>
    <row r="9" spans="1:4" x14ac:dyDescent="0.3">
      <c r="A9" s="21">
        <f>DATE(CalendarYear,2,21)</f>
        <v>44613</v>
      </c>
      <c r="B9" s="18" t="str">
        <f>plan[[#This Row],[Name]]</f>
        <v>President's Day</v>
      </c>
      <c r="C9" s="25" t="s">
        <v>16</v>
      </c>
      <c r="D9" s="20" t="s">
        <v>10</v>
      </c>
    </row>
    <row r="10" spans="1:4" x14ac:dyDescent="0.3">
      <c r="A10" s="21">
        <f>DATE(CalendarYear,11,11)</f>
        <v>44876</v>
      </c>
      <c r="B10" s="18" t="str">
        <f>plan[[#This Row],[Name]]</f>
        <v>Veterans' Day</v>
      </c>
      <c r="C10" s="26" t="s">
        <v>5</v>
      </c>
      <c r="D10" s="20" t="s">
        <v>10</v>
      </c>
    </row>
    <row r="11" spans="1:4" x14ac:dyDescent="0.3">
      <c r="A11" s="21">
        <f>DATE(CalendarYear,6,19)</f>
        <v>44731</v>
      </c>
      <c r="B11" s="18" t="str">
        <f>plan[[#This Row],[Name]]</f>
        <v>Juneteenth</v>
      </c>
      <c r="C11" s="27" t="s">
        <v>17</v>
      </c>
      <c r="D11" s="20" t="s">
        <v>10</v>
      </c>
    </row>
    <row r="12" spans="1:4" x14ac:dyDescent="0.3">
      <c r="C12" s="28"/>
    </row>
    <row r="13" spans="1:4" x14ac:dyDescent="0.3">
      <c r="C13" s="25"/>
    </row>
    <row r="14" spans="1:4" x14ac:dyDescent="0.3">
      <c r="C14" s="28"/>
    </row>
    <row r="15" spans="1:4" x14ac:dyDescent="0.3">
      <c r="A15" s="21">
        <f>DATE(CalendarYear,1,11)</f>
        <v>44572</v>
      </c>
      <c r="B15" s="18" t="str">
        <f>_xlfn.TEXTJOIN("",FALSE,C15,"'s ",CalendarYear - D15,IF(RIGHT(CalendarYear - D15,1)="1","st",IF(RIGHT(CalendarYear - D15,1)="2","nd",IF(RIGHT(CalendarYear - D15,1)="3","rd","th")))," Birthday")</f>
        <v>Shoto Todoroki's 17th Birthday</v>
      </c>
      <c r="C15" s="25" t="s">
        <v>34</v>
      </c>
      <c r="D15" s="20">
        <v>2005</v>
      </c>
    </row>
    <row r="16" spans="1:4" x14ac:dyDescent="0.3">
      <c r="A16" s="21">
        <f>DATE(CalendarYear,2,1)</f>
        <v>44593</v>
      </c>
      <c r="B16" s="18" t="str">
        <f>_xlfn.TEXTJOIN("",FALSE,C16,"'s ",CalendarYear - D16,IF(RIGHT(CalendarYear - D16,1)="1","st",IF(RIGHT(CalendarYear - D16,1)="2","nd",IF(RIGHT(CalendarYear - D16,1)="3","rd","th")))," Birthday")</f>
        <v>Koji Koda's 17th Birthday</v>
      </c>
      <c r="C16" s="28" t="s">
        <v>35</v>
      </c>
      <c r="D16" s="20">
        <v>2005</v>
      </c>
    </row>
    <row r="17" spans="1:4" x14ac:dyDescent="0.3">
      <c r="A17" s="21">
        <f>DATE(CalendarYear,2,12)</f>
        <v>44604</v>
      </c>
      <c r="B17" s="18" t="str">
        <f>_xlfn.TEXTJOIN("",FALSE,C17,"'s ",CalendarYear - D17,IF(RIGHT(CalendarYear - D17,1)="1","st",IF(RIGHT(CalendarYear - D17,1)="2","nd",IF(RIGHT(CalendarYear - D17,1)="3","rd","th")))," Birthday")</f>
        <v>Tsuyu Asui's 17th Birthday</v>
      </c>
      <c r="C17" s="25" t="s">
        <v>36</v>
      </c>
      <c r="D17" s="20">
        <v>2005</v>
      </c>
    </row>
    <row r="18" spans="1:4" x14ac:dyDescent="0.3">
      <c r="A18" s="21">
        <f>DATE(CalendarYear,2,15)</f>
        <v>44607</v>
      </c>
      <c r="B18" s="18" t="str">
        <f>_xlfn.TEXTJOIN("",FALSE,C18,"'s ",CalendarYear - D18,IF(RIGHT(CalendarYear - D18,1)="1","st",IF(RIGHT(CalendarYear - D18,1)="2","nd",IF(RIGHT(CalendarYear - D18,1)="3","rd","th")))," Birthday")</f>
        <v>Mezo Shoji's 17th Birthday</v>
      </c>
      <c r="C18" s="39" t="s">
        <v>37</v>
      </c>
      <c r="D18" s="20">
        <v>2005</v>
      </c>
    </row>
    <row r="19" spans="1:4" x14ac:dyDescent="0.3">
      <c r="A19" s="21">
        <f>DATE(CalendarYear,4,20)</f>
        <v>44671</v>
      </c>
      <c r="B19" s="18" t="str">
        <f>_xlfn.TEXTJOIN("",FALSE,C19,"'s ",CalendarYear - D19,IF(RIGHT(CalendarYear - D19,1)="1","st",IF(RIGHT(CalendarYear - D19,1)="2","nd",IF(RIGHT(CalendarYear - D19,1)="3","rd","th")))," Birthday")</f>
        <v>Katsuki Bakugo's 17th Birthday</v>
      </c>
      <c r="C19" s="25" t="s">
        <v>19</v>
      </c>
      <c r="D19" s="20">
        <v>2005</v>
      </c>
    </row>
    <row r="20" spans="1:4" x14ac:dyDescent="0.3">
      <c r="A20" s="21">
        <f>DATE(CalendarYear,5,28)</f>
        <v>44709</v>
      </c>
      <c r="B20" s="18" t="str">
        <f>_xlfn.TEXTJOIN("",FALSE,C20,"'s ",CalendarYear - D20,IF(RIGHT(CalendarYear - D20,1)="1","st",IF(RIGHT(CalendarYear - D20,1)="2","nd",IF(RIGHT(CalendarYear - D20,1)="3","rd","th")))," Birthday")</f>
        <v>Mashirao Ojiro's 17th Birthday</v>
      </c>
      <c r="C20" s="39" t="s">
        <v>38</v>
      </c>
      <c r="D20" s="20">
        <v>2005</v>
      </c>
    </row>
    <row r="21" spans="1:4" x14ac:dyDescent="0.3">
      <c r="A21" s="21">
        <f>DATE(CalendarYear,5,30)</f>
        <v>44711</v>
      </c>
      <c r="B21" s="18" t="str">
        <f>_xlfn.TEXTJOIN("",FALSE,C21,"'s ",CalendarYear - D21,IF(RIGHT(CalendarYear - D21,1)="1","st",IF(RIGHT(CalendarYear - D21,1)="2","nd",IF(RIGHT(CalendarYear - D21,1)="3","rd","th")))," Birthday")</f>
        <v>Yuga Aoyama's 17th Birthday</v>
      </c>
      <c r="C21" s="25" t="s">
        <v>20</v>
      </c>
      <c r="D21" s="20">
        <v>2005</v>
      </c>
    </row>
    <row r="22" spans="1:4" x14ac:dyDescent="0.3">
      <c r="A22" s="21">
        <f>DATE(CalendarYear,6,16)</f>
        <v>44728</v>
      </c>
      <c r="B22" s="18" t="str">
        <f>_xlfn.TEXTJOIN("",FALSE,C22,"'s ",CalendarYear - D22,IF(RIGHT(CalendarYear - D22,1)="1","st",IF(RIGHT(CalendarYear - D22,1)="2","nd",IF(RIGHT(CalendarYear - D22,1)="3","rd","th")))," Birthday")</f>
        <v>Toru Hagakure's 17th Birthday</v>
      </c>
      <c r="C22" s="29" t="s">
        <v>25</v>
      </c>
      <c r="D22" s="20">
        <v>2005</v>
      </c>
    </row>
    <row r="23" spans="1:4" x14ac:dyDescent="0.3">
      <c r="A23" s="21">
        <f>DATE(CalendarYear,6,19)</f>
        <v>44731</v>
      </c>
      <c r="B23" s="18" t="str">
        <f>_xlfn.TEXTJOIN("",FALSE,C23,"'s ",CalendarYear - D23,IF(RIGHT(CalendarYear - D23,1)="1","st",IF(RIGHT(CalendarYear - D23,1)="2","nd",IF(RIGHT(CalendarYear - D23,1)="3","rd","th")))," Birthday")</f>
        <v>Rikido Sato's 17th Birthday</v>
      </c>
      <c r="C23" s="25" t="s">
        <v>21</v>
      </c>
      <c r="D23" s="20">
        <v>2005</v>
      </c>
    </row>
    <row r="24" spans="1:4" x14ac:dyDescent="0.3">
      <c r="A24" s="21">
        <f>DATE(CalendarYear,6,29)</f>
        <v>44741</v>
      </c>
      <c r="B24" s="18" t="str">
        <f>_xlfn.TEXTJOIN("",FALSE,C24,"'s ",CalendarYear - D24,IF(RIGHT(CalendarYear - D24,1)="1","st",IF(RIGHT(CalendarYear - D24,1)="2","nd",IF(RIGHT(CalendarYear - D24,1)="3","rd","th")))," Birthday")</f>
        <v>Denki Kaminari's 17th Birthday</v>
      </c>
      <c r="C24" s="39" t="s">
        <v>26</v>
      </c>
      <c r="D24" s="20">
        <v>2005</v>
      </c>
    </row>
    <row r="25" spans="1:4" x14ac:dyDescent="0.3">
      <c r="A25" s="21">
        <f>DATE(CalendarYear,7,15)</f>
        <v>44757</v>
      </c>
      <c r="B25" s="18" t="str">
        <f>_xlfn.TEXTJOIN("",FALSE,C25,"'s ",CalendarYear - D25,IF(RIGHT(CalendarYear - D25,1)="1","st",IF(RIGHT(CalendarYear - D25,1)="2","nd",IF(RIGHT(CalendarYear - D25,1)="3","rd","th")))," Birthday")</f>
        <v>Izuku Midoriya's 17th Birthday</v>
      </c>
      <c r="C25" s="25" t="s">
        <v>27</v>
      </c>
      <c r="D25" s="20">
        <v>2005</v>
      </c>
    </row>
    <row r="26" spans="1:4" x14ac:dyDescent="0.3">
      <c r="A26" s="21">
        <f>DATE(CalendarYear,7,28)</f>
        <v>44770</v>
      </c>
      <c r="B26" s="18" t="str">
        <f>_xlfn.TEXTJOIN("",FALSE,C26,"'s ",CalendarYear - D26,IF(RIGHT(CalendarYear - D26,1)="1","st",IF(RIGHT(CalendarYear - D26,1)="2","nd",IF(RIGHT(CalendarYear - D26,1)="3","rd","th")))," Birthday")</f>
        <v>Hanta Sero's 17th Birthday</v>
      </c>
      <c r="C26" s="39" t="s">
        <v>28</v>
      </c>
      <c r="D26" s="20">
        <v>2005</v>
      </c>
    </row>
    <row r="27" spans="1:4" x14ac:dyDescent="0.3">
      <c r="A27" s="21">
        <f>DATE(CalendarYear,7,30)</f>
        <v>44772</v>
      </c>
      <c r="B27" s="18" t="str">
        <f>_xlfn.TEXTJOIN("",FALSE,C27,"'s ",CalendarYear - D27,IF(RIGHT(CalendarYear - D27,1)="1","st",IF(RIGHT(CalendarYear - D27,1)="2","nd",IF(RIGHT(CalendarYear - D27,1)="3","rd","th")))," Birthday")</f>
        <v>Mina Ashido's 17th Birthday</v>
      </c>
      <c r="C27" s="25" t="s">
        <v>22</v>
      </c>
      <c r="D27" s="20">
        <v>2005</v>
      </c>
    </row>
    <row r="28" spans="1:4" x14ac:dyDescent="0.3">
      <c r="A28" s="21">
        <f>DATE(CalendarYear,8,1)</f>
        <v>44774</v>
      </c>
      <c r="B28" s="18" t="str">
        <f>_xlfn.TEXTJOIN("",FALSE,C28,"'s ",CalendarYear - D28,IF(RIGHT(CalendarYear - D28,1)="1","st",IF(RIGHT(CalendarYear - D28,1)="2","nd",IF(RIGHT(CalendarYear - D28,1)="3","rd","th")))," Birthday")</f>
        <v>Kyoka Jiro's 17th Birthday</v>
      </c>
      <c r="C28" s="39" t="s">
        <v>29</v>
      </c>
      <c r="D28" s="20">
        <v>2005</v>
      </c>
    </row>
    <row r="29" spans="1:4" x14ac:dyDescent="0.3">
      <c r="A29" s="21">
        <f>DATE(CalendarYear,8,22)</f>
        <v>44795</v>
      </c>
      <c r="B29" s="18" t="str">
        <f>_xlfn.TEXTJOIN("",FALSE,C29,"'s ",CalendarYear - D29,IF(RIGHT(CalendarYear - D29,1)="1","st",IF(RIGHT(CalendarYear - D29,1)="2","nd",IF(RIGHT(CalendarYear - D29,1)="3","rd","th")))," Birthday")</f>
        <v>Tenya Ida's 17th Birthday</v>
      </c>
      <c r="C29" s="25" t="s">
        <v>23</v>
      </c>
      <c r="D29" s="20">
        <v>2005</v>
      </c>
    </row>
    <row r="30" spans="1:4" x14ac:dyDescent="0.3">
      <c r="A30" s="21">
        <f>DATE(CalendarYear,9,23)</f>
        <v>44827</v>
      </c>
      <c r="B30" s="18" t="str">
        <f>_xlfn.TEXTJOIN("",FALSE,C30,"'s ",CalendarYear - D30,IF(RIGHT(CalendarYear - D30,1)="1","st",IF(RIGHT(CalendarYear - D30,1)="2","nd",IF(RIGHT(CalendarYear - D30,1)="3","rd","th")))," Birthday")</f>
        <v>Momo Yaoyorozu's 17th Birthday</v>
      </c>
      <c r="C30" s="39" t="s">
        <v>30</v>
      </c>
      <c r="D30" s="20">
        <v>2005</v>
      </c>
    </row>
    <row r="31" spans="1:4" x14ac:dyDescent="0.3">
      <c r="A31" s="21">
        <f>DATE(CalendarYear,10,8)</f>
        <v>44842</v>
      </c>
      <c r="B31" s="18" t="str">
        <f>_xlfn.TEXTJOIN("",FALSE,C31,"'s ",CalendarYear - D31,IF(RIGHT(CalendarYear - D31,1)="1","st",IF(RIGHT(CalendarYear - D31,1)="2","nd",IF(RIGHT(CalendarYear - D31,1)="3","rd","th")))," Birthday")</f>
        <v>Minoru Mineta's 17th Birthday</v>
      </c>
      <c r="C31" s="25" t="s">
        <v>24</v>
      </c>
      <c r="D31" s="20">
        <v>2005</v>
      </c>
    </row>
    <row r="32" spans="1:4" x14ac:dyDescent="0.3">
      <c r="A32" s="21">
        <f>DATE(CalendarYear,10,16)</f>
        <v>44850</v>
      </c>
      <c r="B32" s="18" t="str">
        <f>_xlfn.TEXTJOIN("",FALSE,C32,"'s ",CalendarYear - D32,IF(RIGHT(CalendarYear - D32,1)="1","st",IF(RIGHT(CalendarYear - D32,1)="2","nd",IF(RIGHT(CalendarYear - D32,1)="3","rd","th")))," Birthday")</f>
        <v>Eijiro Kirishima's 17th Birthday</v>
      </c>
      <c r="C32" s="39" t="s">
        <v>31</v>
      </c>
      <c r="D32" s="20">
        <v>2005</v>
      </c>
    </row>
    <row r="33" spans="1:4" x14ac:dyDescent="0.3">
      <c r="A33" s="21">
        <f>DATE(CalendarYear,10,30)</f>
        <v>44864</v>
      </c>
      <c r="B33" s="18" t="str">
        <f>_xlfn.TEXTJOIN("",FALSE,C33,"'s ",CalendarYear - D33,IF(RIGHT(CalendarYear - D33,1)="1","st",IF(RIGHT(CalendarYear - D33,1)="2","nd",IF(RIGHT(CalendarYear - D33,1)="3","rd","th")))," Birthday")</f>
        <v>Fumikage Tokoyami's 17th Birthday</v>
      </c>
      <c r="C33" s="25" t="s">
        <v>32</v>
      </c>
      <c r="D33" s="20">
        <v>2005</v>
      </c>
    </row>
    <row r="34" spans="1:4" x14ac:dyDescent="0.3">
      <c r="A34" s="21">
        <f>DATE(CalendarYear,12,27)</f>
        <v>44922</v>
      </c>
      <c r="B34" s="18" t="str">
        <f>_xlfn.TEXTJOIN("",FALSE,C34,"'s ",CalendarYear - D34,IF(RIGHT(CalendarYear - D34,1)="1","st",IF(RIGHT(CalendarYear - D34,1)="2","nd",IF(RIGHT(CalendarYear - D34,1)="3","rd","th")))," Birthday")</f>
        <v>Ochaco Uraraka's 17th Birthday</v>
      </c>
      <c r="C34" s="39" t="s">
        <v>33</v>
      </c>
      <c r="D34" s="20">
        <v>2005</v>
      </c>
    </row>
    <row r="35" spans="1:4" x14ac:dyDescent="0.3">
      <c r="C35" s="25"/>
    </row>
    <row r="36" spans="1:4" x14ac:dyDescent="0.3">
      <c r="C36" s="39"/>
    </row>
    <row r="37" spans="1:4" x14ac:dyDescent="0.3">
      <c r="C37" s="25"/>
    </row>
    <row r="38" spans="1:4" x14ac:dyDescent="0.3">
      <c r="C38"/>
    </row>
    <row r="39" spans="1:4" x14ac:dyDescent="0.3">
      <c r="C39"/>
    </row>
    <row r="40" spans="1:4" x14ac:dyDescent="0.3">
      <c r="C40"/>
    </row>
    <row r="41" spans="1:4" x14ac:dyDescent="0.3">
      <c r="C41"/>
    </row>
    <row r="42" spans="1:4" x14ac:dyDescent="0.3">
      <c r="C42"/>
    </row>
    <row r="43" spans="1:4" x14ac:dyDescent="0.3">
      <c r="C43"/>
    </row>
    <row r="44" spans="1:4" x14ac:dyDescent="0.3">
      <c r="C44"/>
    </row>
    <row r="45" spans="1:4" x14ac:dyDescent="0.3">
      <c r="C45"/>
    </row>
    <row r="46" spans="1:4" x14ac:dyDescent="0.3">
      <c r="C46"/>
    </row>
    <row r="47" spans="1:4" x14ac:dyDescent="0.3">
      <c r="C47"/>
    </row>
    <row r="48" spans="1:4" x14ac:dyDescent="0.3">
      <c r="C48"/>
    </row>
    <row r="49" spans="1:4" x14ac:dyDescent="0.3">
      <c r="A49" s="40"/>
      <c r="B49" s="41"/>
      <c r="C49"/>
      <c r="D49" s="42"/>
    </row>
    <row r="50" spans="1:4" x14ac:dyDescent="0.3">
      <c r="C50"/>
    </row>
    <row r="51" spans="1:4" x14ac:dyDescent="0.3">
      <c r="C51"/>
    </row>
    <row r="52" spans="1:4" x14ac:dyDescent="0.3">
      <c r="C52"/>
    </row>
    <row r="53" spans="1:4" x14ac:dyDescent="0.3">
      <c r="C53"/>
    </row>
    <row r="54" spans="1:4" x14ac:dyDescent="0.3">
      <c r="C54"/>
    </row>
    <row r="55" spans="1:4" x14ac:dyDescent="0.3">
      <c r="A55" s="40"/>
      <c r="B55" s="41"/>
      <c r="C55"/>
      <c r="D55" s="42"/>
    </row>
    <row r="56" spans="1:4" x14ac:dyDescent="0.3">
      <c r="C56"/>
    </row>
    <row r="57" spans="1:4" x14ac:dyDescent="0.3">
      <c r="C57"/>
    </row>
    <row r="58" spans="1:4" x14ac:dyDescent="0.3">
      <c r="C58"/>
    </row>
    <row r="59" spans="1:4" x14ac:dyDescent="0.3">
      <c r="C59"/>
    </row>
    <row r="60" spans="1:4" x14ac:dyDescent="0.3">
      <c r="C60"/>
    </row>
    <row r="61" spans="1:4" x14ac:dyDescent="0.3">
      <c r="C61"/>
    </row>
    <row r="62" spans="1:4" x14ac:dyDescent="0.3">
      <c r="C62"/>
    </row>
    <row r="63" spans="1:4" x14ac:dyDescent="0.3">
      <c r="C63"/>
    </row>
    <row r="64" spans="1:4" x14ac:dyDescent="0.3">
      <c r="C64"/>
    </row>
    <row r="65" spans="3:3" x14ac:dyDescent="0.3">
      <c r="C65"/>
    </row>
    <row r="66" spans="3:3" x14ac:dyDescent="0.3">
      <c r="C66"/>
    </row>
    <row r="67" spans="3:3" x14ac:dyDescent="0.3">
      <c r="C67"/>
    </row>
    <row r="68" spans="3:3" x14ac:dyDescent="0.3">
      <c r="C68"/>
    </row>
    <row r="69" spans="3:3" x14ac:dyDescent="0.3">
      <c r="C69"/>
    </row>
    <row r="70" spans="3:3" x14ac:dyDescent="0.3">
      <c r="C70"/>
    </row>
    <row r="71" spans="3:3" x14ac:dyDescent="0.3">
      <c r="C71"/>
    </row>
    <row r="72" spans="3:3" x14ac:dyDescent="0.3">
      <c r="C72"/>
    </row>
    <row r="73" spans="3:3" x14ac:dyDescent="0.3">
      <c r="C73"/>
    </row>
    <row r="74" spans="3:3" x14ac:dyDescent="0.3">
      <c r="C74"/>
    </row>
    <row r="75" spans="3:3" x14ac:dyDescent="0.3">
      <c r="C75"/>
    </row>
    <row r="76" spans="3:3" x14ac:dyDescent="0.3">
      <c r="C76"/>
    </row>
    <row r="77" spans="3:3" x14ac:dyDescent="0.3">
      <c r="C77"/>
    </row>
    <row r="78" spans="3:3" x14ac:dyDescent="0.3">
      <c r="C78"/>
    </row>
    <row r="79" spans="3:3" x14ac:dyDescent="0.3">
      <c r="C79"/>
    </row>
    <row r="80" spans="3:3" x14ac:dyDescent="0.3">
      <c r="C80"/>
    </row>
    <row r="81" spans="3:3" x14ac:dyDescent="0.3">
      <c r="C81"/>
    </row>
    <row r="82" spans="3:3" x14ac:dyDescent="0.3">
      <c r="C82"/>
    </row>
    <row r="83" spans="3:3" x14ac:dyDescent="0.3">
      <c r="C83"/>
    </row>
    <row r="84" spans="3:3" x14ac:dyDescent="0.3">
      <c r="C84"/>
    </row>
    <row r="85" spans="3:3" x14ac:dyDescent="0.3">
      <c r="C85"/>
    </row>
    <row r="86" spans="3:3" x14ac:dyDescent="0.3">
      <c r="C86"/>
    </row>
    <row r="87" spans="3:3" x14ac:dyDescent="0.3">
      <c r="C87"/>
    </row>
    <row r="88" spans="3:3" x14ac:dyDescent="0.3">
      <c r="C88"/>
    </row>
    <row r="89" spans="3:3" x14ac:dyDescent="0.3">
      <c r="C89"/>
    </row>
    <row r="90" spans="3:3" x14ac:dyDescent="0.3">
      <c r="C90"/>
    </row>
    <row r="91" spans="3:3" x14ac:dyDescent="0.3">
      <c r="C91"/>
    </row>
    <row r="92" spans="3:3" x14ac:dyDescent="0.3">
      <c r="C92"/>
    </row>
    <row r="93" spans="3:3" x14ac:dyDescent="0.3">
      <c r="C93"/>
    </row>
    <row r="94" spans="3:3" x14ac:dyDescent="0.3">
      <c r="C94"/>
    </row>
    <row r="95" spans="3:3" x14ac:dyDescent="0.3">
      <c r="C95"/>
    </row>
    <row r="96" spans="3:3" x14ac:dyDescent="0.3">
      <c r="C96"/>
    </row>
    <row r="97" spans="3:3" x14ac:dyDescent="0.3">
      <c r="C97"/>
    </row>
    <row r="98" spans="3:3" x14ac:dyDescent="0.3">
      <c r="C98"/>
    </row>
    <row r="99" spans="3:3" x14ac:dyDescent="0.3">
      <c r="C99"/>
    </row>
    <row r="100" spans="3:3" x14ac:dyDescent="0.3">
      <c r="C100"/>
    </row>
    <row r="101" spans="3:3" x14ac:dyDescent="0.3">
      <c r="C101"/>
    </row>
    <row r="102" spans="3:3" x14ac:dyDescent="0.3">
      <c r="C102"/>
    </row>
    <row r="103" spans="3:3" x14ac:dyDescent="0.3">
      <c r="C103"/>
    </row>
    <row r="104" spans="3:3" x14ac:dyDescent="0.3">
      <c r="C104"/>
    </row>
    <row r="105" spans="3:3" x14ac:dyDescent="0.3">
      <c r="C105"/>
    </row>
    <row r="106" spans="3:3" x14ac:dyDescent="0.3">
      <c r="C106"/>
    </row>
    <row r="107" spans="3:3" x14ac:dyDescent="0.3">
      <c r="C107"/>
    </row>
    <row r="108" spans="3:3" x14ac:dyDescent="0.3">
      <c r="C108"/>
    </row>
    <row r="109" spans="3:3" x14ac:dyDescent="0.3">
      <c r="C109"/>
    </row>
    <row r="110" spans="3:3" x14ac:dyDescent="0.3">
      <c r="C110"/>
    </row>
    <row r="111" spans="3:3" x14ac:dyDescent="0.3">
      <c r="C111"/>
    </row>
    <row r="112" spans="3:3" x14ac:dyDescent="0.3">
      <c r="C112"/>
    </row>
    <row r="113" spans="3:3" x14ac:dyDescent="0.3">
      <c r="C113"/>
    </row>
    <row r="114" spans="3:3" x14ac:dyDescent="0.3">
      <c r="C114"/>
    </row>
    <row r="115" spans="3:3" x14ac:dyDescent="0.3">
      <c r="C115"/>
    </row>
    <row r="116" spans="3:3" x14ac:dyDescent="0.3">
      <c r="C116"/>
    </row>
    <row r="117" spans="3:3" x14ac:dyDescent="0.3">
      <c r="C117"/>
    </row>
    <row r="118" spans="3:3" x14ac:dyDescent="0.3">
      <c r="C118"/>
    </row>
    <row r="119" spans="3:3" x14ac:dyDescent="0.3">
      <c r="C119"/>
    </row>
    <row r="120" spans="3:3" x14ac:dyDescent="0.3">
      <c r="C120"/>
    </row>
    <row r="121" spans="3:3" x14ac:dyDescent="0.3">
      <c r="C121"/>
    </row>
    <row r="122" spans="3:3" x14ac:dyDescent="0.3">
      <c r="C122"/>
    </row>
    <row r="123" spans="3:3" x14ac:dyDescent="0.3">
      <c r="C123"/>
    </row>
    <row r="124" spans="3:3" x14ac:dyDescent="0.3">
      <c r="C124"/>
    </row>
    <row r="125" spans="3:3" x14ac:dyDescent="0.3">
      <c r="C125"/>
    </row>
    <row r="126" spans="3:3" x14ac:dyDescent="0.3">
      <c r="C126"/>
    </row>
    <row r="127" spans="3:3" x14ac:dyDescent="0.3">
      <c r="C127"/>
    </row>
    <row r="128" spans="3:3" x14ac:dyDescent="0.3">
      <c r="C128"/>
    </row>
    <row r="129" spans="3:3" x14ac:dyDescent="0.3">
      <c r="C129"/>
    </row>
    <row r="130" spans="3:3" x14ac:dyDescent="0.3">
      <c r="C130"/>
    </row>
    <row r="131" spans="3:3" x14ac:dyDescent="0.3">
      <c r="C131"/>
    </row>
    <row r="132" spans="3:3" x14ac:dyDescent="0.3">
      <c r="C132"/>
    </row>
    <row r="133" spans="3:3" x14ac:dyDescent="0.3">
      <c r="C133"/>
    </row>
    <row r="134" spans="3:3" x14ac:dyDescent="0.3">
      <c r="C134"/>
    </row>
    <row r="135" spans="3:3" x14ac:dyDescent="0.3">
      <c r="C135"/>
    </row>
    <row r="136" spans="3:3" x14ac:dyDescent="0.3">
      <c r="C136"/>
    </row>
    <row r="137" spans="3:3" x14ac:dyDescent="0.3">
      <c r="C137"/>
    </row>
    <row r="138" spans="3:3" x14ac:dyDescent="0.3">
      <c r="C138"/>
    </row>
    <row r="139" spans="3:3" x14ac:dyDescent="0.3">
      <c r="C139"/>
    </row>
    <row r="140" spans="3:3" x14ac:dyDescent="0.3">
      <c r="C140"/>
    </row>
    <row r="141" spans="3:3" x14ac:dyDescent="0.3">
      <c r="C141"/>
    </row>
    <row r="142" spans="3:3" x14ac:dyDescent="0.3">
      <c r="C142"/>
    </row>
    <row r="143" spans="3:3" x14ac:dyDescent="0.3">
      <c r="C143"/>
    </row>
    <row r="144" spans="3:3" x14ac:dyDescent="0.3">
      <c r="C144"/>
    </row>
    <row r="145" spans="3:3" x14ac:dyDescent="0.3">
      <c r="C145"/>
    </row>
    <row r="146" spans="3:3" x14ac:dyDescent="0.3">
      <c r="C146"/>
    </row>
    <row r="147" spans="3:3" x14ac:dyDescent="0.3">
      <c r="C147"/>
    </row>
    <row r="148" spans="3:3" x14ac:dyDescent="0.3">
      <c r="C148"/>
    </row>
    <row r="149" spans="3:3" x14ac:dyDescent="0.3">
      <c r="C149"/>
    </row>
    <row r="150" spans="3:3" x14ac:dyDescent="0.3">
      <c r="C150"/>
    </row>
    <row r="151" spans="3:3" x14ac:dyDescent="0.3">
      <c r="C151"/>
    </row>
    <row r="152" spans="3:3" x14ac:dyDescent="0.3">
      <c r="C152"/>
    </row>
    <row r="153" spans="3:3" x14ac:dyDescent="0.3">
      <c r="C153"/>
    </row>
    <row r="154" spans="3:3" x14ac:dyDescent="0.3">
      <c r="C154"/>
    </row>
    <row r="155" spans="3:3" x14ac:dyDescent="0.3">
      <c r="C155"/>
    </row>
    <row r="156" spans="3:3" x14ac:dyDescent="0.3">
      <c r="C156"/>
    </row>
    <row r="157" spans="3:3" x14ac:dyDescent="0.3">
      <c r="C157"/>
    </row>
    <row r="158" spans="3:3" x14ac:dyDescent="0.3">
      <c r="C158"/>
    </row>
    <row r="159" spans="3:3" x14ac:dyDescent="0.3">
      <c r="C159"/>
    </row>
    <row r="160" spans="3:3" x14ac:dyDescent="0.3">
      <c r="C160"/>
    </row>
    <row r="161" spans="3:3" x14ac:dyDescent="0.3">
      <c r="C161"/>
    </row>
    <row r="162" spans="3:3" x14ac:dyDescent="0.3">
      <c r="C162"/>
    </row>
    <row r="163" spans="3:3" x14ac:dyDescent="0.3">
      <c r="C163"/>
    </row>
    <row r="164" spans="3:3" x14ac:dyDescent="0.3">
      <c r="C164"/>
    </row>
    <row r="165" spans="3:3" x14ac:dyDescent="0.3">
      <c r="C165"/>
    </row>
    <row r="166" spans="3:3" x14ac:dyDescent="0.3">
      <c r="C166"/>
    </row>
    <row r="167" spans="3:3" x14ac:dyDescent="0.3">
      <c r="C167"/>
    </row>
    <row r="168" spans="3:3" x14ac:dyDescent="0.3">
      <c r="C168"/>
    </row>
    <row r="169" spans="3:3" x14ac:dyDescent="0.3">
      <c r="C169"/>
    </row>
    <row r="170" spans="3:3" x14ac:dyDescent="0.3">
      <c r="C170"/>
    </row>
    <row r="171" spans="3:3" x14ac:dyDescent="0.3">
      <c r="C171"/>
    </row>
    <row r="172" spans="3:3" x14ac:dyDescent="0.3">
      <c r="C172"/>
    </row>
    <row r="173" spans="3:3" x14ac:dyDescent="0.3">
      <c r="C173"/>
    </row>
    <row r="174" spans="3:3" x14ac:dyDescent="0.3">
      <c r="C174"/>
    </row>
    <row r="175" spans="3:3" x14ac:dyDescent="0.3">
      <c r="C175"/>
    </row>
    <row r="176" spans="3:3" x14ac:dyDescent="0.3">
      <c r="C176"/>
    </row>
    <row r="177" spans="3:3" x14ac:dyDescent="0.3">
      <c r="C177"/>
    </row>
    <row r="178" spans="3:3" x14ac:dyDescent="0.3">
      <c r="C178"/>
    </row>
    <row r="179" spans="3:3" x14ac:dyDescent="0.3">
      <c r="C179"/>
    </row>
    <row r="180" spans="3:3" x14ac:dyDescent="0.3">
      <c r="C180"/>
    </row>
    <row r="181" spans="3:3" x14ac:dyDescent="0.3">
      <c r="C181"/>
    </row>
    <row r="182" spans="3:3" x14ac:dyDescent="0.3">
      <c r="C182"/>
    </row>
    <row r="183" spans="3:3" x14ac:dyDescent="0.3">
      <c r="C183"/>
    </row>
    <row r="184" spans="3:3" x14ac:dyDescent="0.3">
      <c r="C184"/>
    </row>
    <row r="185" spans="3:3" x14ac:dyDescent="0.3">
      <c r="C185"/>
    </row>
    <row r="186" spans="3:3" x14ac:dyDescent="0.3">
      <c r="C186"/>
    </row>
    <row r="187" spans="3:3" x14ac:dyDescent="0.3">
      <c r="C187"/>
    </row>
    <row r="188" spans="3:3" x14ac:dyDescent="0.3">
      <c r="C188"/>
    </row>
    <row r="189" spans="3:3" x14ac:dyDescent="0.3">
      <c r="C189"/>
    </row>
    <row r="190" spans="3:3" x14ac:dyDescent="0.3">
      <c r="C190"/>
    </row>
    <row r="191" spans="3:3" x14ac:dyDescent="0.3">
      <c r="C191"/>
    </row>
    <row r="192" spans="3:3" x14ac:dyDescent="0.3">
      <c r="C192"/>
    </row>
    <row r="193" spans="2:3" x14ac:dyDescent="0.3">
      <c r="C193"/>
    </row>
    <row r="194" spans="2:3" x14ac:dyDescent="0.3">
      <c r="C194"/>
    </row>
    <row r="195" spans="2:3" x14ac:dyDescent="0.3">
      <c r="C195"/>
    </row>
    <row r="196" spans="2:3" x14ac:dyDescent="0.3">
      <c r="C196"/>
    </row>
    <row r="197" spans="2:3" x14ac:dyDescent="0.3">
      <c r="C197"/>
    </row>
    <row r="198" spans="2:3" x14ac:dyDescent="0.3">
      <c r="C198"/>
    </row>
    <row r="199" spans="2:3" x14ac:dyDescent="0.3">
      <c r="C199"/>
    </row>
    <row r="200" spans="2:3" x14ac:dyDescent="0.3">
      <c r="C200"/>
    </row>
    <row r="201" spans="2:3" x14ac:dyDescent="0.3">
      <c r="C201"/>
    </row>
    <row r="202" spans="2:3" x14ac:dyDescent="0.3">
      <c r="C202"/>
    </row>
    <row r="203" spans="2:3" x14ac:dyDescent="0.3">
      <c r="B203" s="20"/>
      <c r="C203"/>
    </row>
    <row r="204" spans="2:3" x14ac:dyDescent="0.3">
      <c r="B204" s="20"/>
      <c r="C204"/>
    </row>
    <row r="205" spans="2:3" x14ac:dyDescent="0.3">
      <c r="C205"/>
    </row>
    <row r="206" spans="2:3" x14ac:dyDescent="0.3">
      <c r="C206"/>
    </row>
    <row r="207" spans="2:3" x14ac:dyDescent="0.3">
      <c r="C207"/>
    </row>
    <row r="208" spans="2:3" x14ac:dyDescent="0.3">
      <c r="C208"/>
    </row>
    <row r="209" spans="2:3" x14ac:dyDescent="0.3">
      <c r="C209"/>
    </row>
    <row r="210" spans="2:3" x14ac:dyDescent="0.3">
      <c r="C210"/>
    </row>
    <row r="211" spans="2:3" x14ac:dyDescent="0.3">
      <c r="C211"/>
    </row>
    <row r="212" spans="2:3" x14ac:dyDescent="0.3">
      <c r="C212"/>
    </row>
    <row r="213" spans="2:3" x14ac:dyDescent="0.3">
      <c r="C213"/>
    </row>
    <row r="214" spans="2:3" x14ac:dyDescent="0.3">
      <c r="C214"/>
    </row>
    <row r="215" spans="2:3" x14ac:dyDescent="0.3">
      <c r="C215"/>
    </row>
    <row r="216" spans="2:3" x14ac:dyDescent="0.3">
      <c r="C216"/>
    </row>
    <row r="217" spans="2:3" x14ac:dyDescent="0.3">
      <c r="C217"/>
    </row>
    <row r="218" spans="2:3" x14ac:dyDescent="0.3">
      <c r="C218"/>
    </row>
    <row r="219" spans="2:3" x14ac:dyDescent="0.3">
      <c r="C219"/>
    </row>
    <row r="220" spans="2:3" x14ac:dyDescent="0.3">
      <c r="C220"/>
    </row>
    <row r="221" spans="2:3" x14ac:dyDescent="0.3">
      <c r="B221" s="20"/>
      <c r="C221"/>
    </row>
    <row r="222" spans="2:3" x14ac:dyDescent="0.3">
      <c r="B222" s="20"/>
      <c r="C222"/>
    </row>
    <row r="223" spans="2:3" x14ac:dyDescent="0.3">
      <c r="B223" s="20"/>
      <c r="C223"/>
    </row>
    <row r="224" spans="2:3" x14ac:dyDescent="0.3">
      <c r="B224" s="20"/>
      <c r="C224"/>
    </row>
    <row r="225" spans="2:3" x14ac:dyDescent="0.3">
      <c r="B225" s="20"/>
      <c r="C225"/>
    </row>
    <row r="226" spans="2:3" x14ac:dyDescent="0.3">
      <c r="B226" s="20"/>
      <c r="C226"/>
    </row>
    <row r="227" spans="2:3" x14ac:dyDescent="0.3">
      <c r="B227" s="20"/>
      <c r="C227"/>
    </row>
    <row r="228" spans="2:3" x14ac:dyDescent="0.3">
      <c r="B228" s="20"/>
      <c r="C228"/>
    </row>
    <row r="229" spans="2:3" x14ac:dyDescent="0.3">
      <c r="B229" s="20"/>
      <c r="C229"/>
    </row>
    <row r="230" spans="2:3" x14ac:dyDescent="0.3">
      <c r="B230" s="20"/>
      <c r="C230"/>
    </row>
    <row r="231" spans="2:3" x14ac:dyDescent="0.3">
      <c r="B231" s="20"/>
      <c r="C231"/>
    </row>
    <row r="232" spans="2:3" x14ac:dyDescent="0.3">
      <c r="B232" s="20"/>
      <c r="C232"/>
    </row>
    <row r="233" spans="2:3" x14ac:dyDescent="0.3">
      <c r="B233" s="20"/>
      <c r="C233"/>
    </row>
    <row r="234" spans="2:3" x14ac:dyDescent="0.3">
      <c r="B234" s="20" t="str">
        <f t="shared" ref="B234:B247" si="0">_xlfn.TEXTJOIN("",FALSE,C234," ",D234)</f>
        <v xml:space="preserve"> </v>
      </c>
      <c r="C234"/>
    </row>
    <row r="235" spans="2:3" x14ac:dyDescent="0.3">
      <c r="B235" s="20" t="str">
        <f t="shared" si="0"/>
        <v xml:space="preserve"> </v>
      </c>
      <c r="C235"/>
    </row>
    <row r="236" spans="2:3" x14ac:dyDescent="0.3">
      <c r="B236" s="20" t="str">
        <f t="shared" si="0"/>
        <v xml:space="preserve"> </v>
      </c>
      <c r="C236"/>
    </row>
    <row r="237" spans="2:3" x14ac:dyDescent="0.3">
      <c r="B237" s="20" t="str">
        <f t="shared" si="0"/>
        <v xml:space="preserve"> </v>
      </c>
      <c r="C237"/>
    </row>
    <row r="238" spans="2:3" x14ac:dyDescent="0.3">
      <c r="B238" s="20" t="str">
        <f t="shared" si="0"/>
        <v xml:space="preserve"> </v>
      </c>
      <c r="C238"/>
    </row>
    <row r="239" spans="2:3" x14ac:dyDescent="0.3">
      <c r="B239" s="20" t="str">
        <f t="shared" si="0"/>
        <v xml:space="preserve"> </v>
      </c>
      <c r="C239"/>
    </row>
    <row r="240" spans="2:3" x14ac:dyDescent="0.3">
      <c r="B240" s="20" t="str">
        <f t="shared" si="0"/>
        <v xml:space="preserve"> </v>
      </c>
      <c r="C240"/>
    </row>
    <row r="241" spans="2:3" x14ac:dyDescent="0.3">
      <c r="B241" s="20" t="str">
        <f t="shared" si="0"/>
        <v xml:space="preserve"> </v>
      </c>
      <c r="C241"/>
    </row>
    <row r="242" spans="2:3" x14ac:dyDescent="0.3">
      <c r="B242" s="20" t="str">
        <f t="shared" si="0"/>
        <v xml:space="preserve"> </v>
      </c>
      <c r="C242"/>
    </row>
    <row r="243" spans="2:3" x14ac:dyDescent="0.3">
      <c r="B243" s="20" t="str">
        <f t="shared" si="0"/>
        <v xml:space="preserve"> </v>
      </c>
      <c r="C243" s="20"/>
    </row>
    <row r="244" spans="2:3" x14ac:dyDescent="0.3">
      <c r="B244" s="20" t="str">
        <f t="shared" si="0"/>
        <v xml:space="preserve"> </v>
      </c>
      <c r="C244" s="20"/>
    </row>
    <row r="245" spans="2:3" x14ac:dyDescent="0.3">
      <c r="B245" s="20" t="str">
        <f t="shared" si="0"/>
        <v xml:space="preserve"> </v>
      </c>
      <c r="C245" s="20"/>
    </row>
    <row r="246" spans="2:3" x14ac:dyDescent="0.3">
      <c r="B246" s="20" t="str">
        <f t="shared" si="0"/>
        <v xml:space="preserve"> </v>
      </c>
      <c r="C246" s="20"/>
    </row>
    <row r="247" spans="2:3" x14ac:dyDescent="0.3">
      <c r="B247" s="20" t="str">
        <f t="shared" si="0"/>
        <v xml:space="preserve"> </v>
      </c>
      <c r="C247" s="20"/>
    </row>
  </sheetData>
  <mergeCells count="1">
    <mergeCell ref="A1:D1"/>
  </mergeCells>
  <phoneticPr fontId="1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L14"/>
  <sheetViews>
    <sheetView showGridLines="0" tabSelected="1" zoomScaleNormal="100" workbookViewId="0">
      <selection activeCell="D16" sqref="D16"/>
    </sheetView>
  </sheetViews>
  <sheetFormatPr defaultColWidth="8.88671875" defaultRowHeight="13.8" x14ac:dyDescent="0.3"/>
  <cols>
    <col min="1" max="1" width="2.44140625" style="1" customWidth="1"/>
    <col min="2" max="2" width="18.33203125" customWidth="1"/>
    <col min="3" max="8" width="17.6640625" customWidth="1"/>
    <col min="9" max="9" width="2.44140625" customWidth="1"/>
    <col min="10" max="10" width="6.5546875" customWidth="1"/>
    <col min="11" max="11" width="12.6640625" customWidth="1"/>
    <col min="12" max="12" width="13.6640625" customWidth="1"/>
  </cols>
  <sheetData>
    <row r="1" spans="1:12" s="1" customFormat="1" ht="59.25" customHeight="1" x14ac:dyDescent="0.9">
      <c r="B1" s="32">
        <f>B7</f>
        <v>44570</v>
      </c>
      <c r="C1" s="32"/>
      <c r="D1" s="32"/>
      <c r="E1" s="4"/>
      <c r="F1" s="4"/>
      <c r="G1" s="4"/>
      <c r="H1" s="10"/>
      <c r="K1" s="31" t="s">
        <v>2</v>
      </c>
      <c r="L1" s="31"/>
    </row>
    <row r="2" spans="1:12" s="3" customFormat="1" ht="21.75" customHeight="1" thickBot="1" x14ac:dyDescent="0.4">
      <c r="A2" s="2"/>
      <c r="B2" s="14" t="str">
        <f>WeekStart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  <c r="K2" s="11" t="s">
        <v>3</v>
      </c>
      <c r="L2" s="9">
        <v>2022</v>
      </c>
    </row>
    <row r="3" spans="1:12" s="7" customFormat="1" ht="19.5" customHeight="1" x14ac:dyDescent="0.35">
      <c r="A3" s="6"/>
      <c r="B3" s="12">
        <f t="array" ref="B3:H3">DaysAndWeeks+DATE(CalendarYear,1,1)-WEEKDAY(DATE(CalendarYear,1,1),(WeekStart="Monday")+1)+1</f>
        <v>44556</v>
      </c>
      <c r="C3" s="12">
        <v>44557</v>
      </c>
      <c r="D3" s="12">
        <v>44558</v>
      </c>
      <c r="E3" s="12">
        <v>44559</v>
      </c>
      <c r="F3" s="12">
        <v>44560</v>
      </c>
      <c r="G3" s="12">
        <v>44561</v>
      </c>
      <c r="H3" s="12">
        <v>44562</v>
      </c>
      <c r="K3" s="11" t="s">
        <v>4</v>
      </c>
      <c r="L3" s="9" t="s">
        <v>1</v>
      </c>
    </row>
    <row r="4" spans="1:12" ht="57.6" customHeight="1" x14ac:dyDescent="0.3">
      <c r="B4" s="23" t="str" cm="1">
        <f t="array" ref="B4">_xlfn.TEXTJOIN(CHAR(10),TRUE,_xlfn._xlws.FILTER(plan[Event],plan[Date]=B3,""))</f>
        <v/>
      </c>
      <c r="C4" s="23" t="str" cm="1">
        <f t="array" ref="C4">_xlfn.TEXTJOIN(CHAR(10),TRUE,_xlfn._xlws.FILTER(plan[Event],plan[Date]=C3,""))</f>
        <v/>
      </c>
      <c r="D4" s="23" t="str" cm="1">
        <f t="array" ref="D4">_xlfn.TEXTJOIN(CHAR(10),TRUE,_xlfn._xlws.FILTER(plan[Event],plan[Date]=D3,""))</f>
        <v/>
      </c>
      <c r="E4" s="23" t="str" cm="1">
        <f t="array" ref="E4">_xlfn.TEXTJOIN(CHAR(10),TRUE,_xlfn._xlws.FILTER(plan[Event],plan[Date]=E3,""))</f>
        <v/>
      </c>
      <c r="F4" s="23" t="str" cm="1">
        <f t="array" ref="F4">_xlfn.TEXTJOIN(CHAR(10),TRUE,_xlfn._xlws.FILTER(plan[Event],plan[Date]=F3,""))</f>
        <v/>
      </c>
      <c r="G4" s="23" t="str" cm="1">
        <f t="array" ref="G4">_xlfn.TEXTJOIN(CHAR(10),TRUE,_xlfn._xlws.FILTER(plan[Event],plan[Date]=G3,""))</f>
        <v/>
      </c>
      <c r="H4" s="23" t="str" cm="1">
        <f t="array" ref="H4">_xlfn.TEXTJOIN(CHAR(10),TRUE,_xlfn._xlws.FILTER(plan[Event],plan[Date]=H3,""))</f>
        <v>Happy New Year!</v>
      </c>
    </row>
    <row r="5" spans="1:12" s="7" customFormat="1" ht="19.5" customHeight="1" x14ac:dyDescent="0.3">
      <c r="A5" s="6"/>
      <c r="B5" s="13">
        <f t="array" ref="B5:H5">DaysAndWeeks+DATE(CalendarYear,1,1)-WEEKDAY(DATE(CalendarYear,1,1),(WeekStart="Monday")+1)+8</f>
        <v>44563</v>
      </c>
      <c r="C5" s="13">
        <v>44564</v>
      </c>
      <c r="D5" s="13">
        <v>44565</v>
      </c>
      <c r="E5" s="13">
        <v>44566</v>
      </c>
      <c r="F5" s="13">
        <v>44567</v>
      </c>
      <c r="G5" s="13">
        <v>44568</v>
      </c>
      <c r="H5" s="13">
        <v>44569</v>
      </c>
    </row>
    <row r="6" spans="1:12" ht="57.9" customHeight="1" x14ac:dyDescent="0.3"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  <c r="K6" s="8"/>
    </row>
    <row r="7" spans="1:12" s="7" customFormat="1" ht="19.5" customHeight="1" x14ac:dyDescent="0.3">
      <c r="A7" s="6"/>
      <c r="B7" s="12">
        <f t="array" ref="B7:H7">DaysAndWeeks+DATE(CalendarYear,1,1)-WEEKDAY(DATE(CalendarYear,1,1),(WeekStart="Monday")+1)+15</f>
        <v>44570</v>
      </c>
      <c r="C7" s="12">
        <v>44571</v>
      </c>
      <c r="D7" s="12">
        <v>44572</v>
      </c>
      <c r="E7" s="12">
        <v>44573</v>
      </c>
      <c r="F7" s="12">
        <v>44574</v>
      </c>
      <c r="G7" s="12">
        <v>44575</v>
      </c>
      <c r="H7" s="12">
        <v>44576</v>
      </c>
      <c r="K7" s="8"/>
    </row>
    <row r="8" spans="1:12" ht="57.6" customHeight="1" x14ac:dyDescent="0.3">
      <c r="B8" s="23" t="str" cm="1">
        <f t="array" ref="B8">_xlfn.TEXTJOIN(CHAR(10),TRUE,_xlfn._xlws.FILTER(plan[Event],plan[Date]=B7,""))</f>
        <v/>
      </c>
      <c r="C8" s="23" t="str" cm="1">
        <f t="array" ref="C8">_xlfn.TEXTJOIN(CHAR(10),TRUE,_xlfn._xlws.FILTER(plan[Event],plan[Date]=C7,""))</f>
        <v/>
      </c>
      <c r="D8" s="23" t="str" cm="1">
        <f t="array" ref="D8">_xlfn.TEXTJOIN(CHAR(10),TRUE,_xlfn._xlws.FILTER(plan[Event],plan[Date]=D7,""))</f>
        <v>Shoto Todoroki's 17th Birthday</v>
      </c>
      <c r="E8" s="19" t="str" cm="1">
        <f t="array" ref="E8">_xlfn.TEXTJOIN(CHAR(10),TRUE,_xlfn._xlws.FILTER(plan[Event],plan[Date]=E7,""))</f>
        <v/>
      </c>
      <c r="F8" s="22" t="str" cm="1">
        <f t="array" ref="F8">_xlfn.TEXTJOIN(CHAR(10),TRUE,_xlfn._xlws.FILTER(plan[Event],plan[Date]=F7,""))</f>
        <v/>
      </c>
      <c r="G8" s="22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12" s="7" customFormat="1" ht="19.5" customHeight="1" x14ac:dyDescent="0.3">
      <c r="A9" s="6"/>
      <c r="B9" s="13">
        <f t="array" ref="B9:H9">DaysAndWeeks+DATE(CalendarYear,1,1)-WEEKDAY(DATE(CalendarYear,1,1),(WeekStart="Monday")+1)+22</f>
        <v>44577</v>
      </c>
      <c r="C9" s="13">
        <v>44578</v>
      </c>
      <c r="D9" s="13">
        <v>44579</v>
      </c>
      <c r="E9" s="13">
        <v>44580</v>
      </c>
      <c r="F9" s="13">
        <v>44581</v>
      </c>
      <c r="G9" s="13">
        <v>44582</v>
      </c>
      <c r="H9" s="13">
        <v>44583</v>
      </c>
    </row>
    <row r="10" spans="1:12" ht="57.9" customHeight="1" x14ac:dyDescent="0.3"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12" s="7" customFormat="1" ht="19.5" customHeight="1" x14ac:dyDescent="0.3">
      <c r="A11" s="6"/>
      <c r="B11" s="12">
        <f t="array" ref="B11:H11">DaysAndWeeks+DATE(CalendarYear,1,1)-WEEKDAY(DATE(CalendarYear,1,1),(WeekStart="Monday")+1)+29</f>
        <v>44584</v>
      </c>
      <c r="C11" s="12">
        <v>44585</v>
      </c>
      <c r="D11" s="12">
        <v>44586</v>
      </c>
      <c r="E11" s="12">
        <v>44587</v>
      </c>
      <c r="F11" s="12">
        <v>44588</v>
      </c>
      <c r="G11" s="12">
        <v>44589</v>
      </c>
      <c r="H11" s="12">
        <v>44590</v>
      </c>
    </row>
    <row r="12" spans="1:12" ht="57.9" customHeight="1" x14ac:dyDescent="0.3"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22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22" t="str" cm="1">
        <f t="array" ref="H12">_xlfn.TEXTJOIN(CHAR(10),TRUE,_xlfn._xlws.FILTER(plan[Event],plan[Date]=H11,""))</f>
        <v/>
      </c>
    </row>
    <row r="13" spans="1:12" s="7" customFormat="1" ht="19.5" customHeight="1" x14ac:dyDescent="0.3">
      <c r="A13" s="6"/>
      <c r="B13" s="13">
        <f t="array" ref="B13:C13">DaysAndWeeks+DATE(CalendarYear,1,1)-WEEKDAY(DATE(CalendarYear,1,1),(WeekStart="Monday")+1)+36</f>
        <v>44591</v>
      </c>
      <c r="C13" s="13">
        <v>44592</v>
      </c>
      <c r="D13" s="34" t="s">
        <v>0</v>
      </c>
      <c r="E13" s="34"/>
      <c r="F13" s="34"/>
      <c r="G13" s="34"/>
      <c r="H13" s="34"/>
    </row>
    <row r="14" spans="1:12" ht="57.9" customHeight="1" x14ac:dyDescent="0.3"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4">
    <mergeCell ref="K1:L1"/>
    <mergeCell ref="B1:D1"/>
    <mergeCell ref="D14:H14"/>
    <mergeCell ref="D13:H13"/>
  </mergeCells>
  <phoneticPr fontId="1" type="noConversion"/>
  <conditionalFormatting sqref="B11:H11 B13:C13">
    <cfRule type="expression" dxfId="29" priority="24">
      <formula>AND(DAY(B11)&gt;=1,DAY(B11)&lt;=15)</formula>
    </cfRule>
  </conditionalFormatting>
  <conditionalFormatting sqref="B3:G3">
    <cfRule type="expression" dxfId="28" priority="23">
      <formula>DAY(B3)&gt;8</formula>
    </cfRule>
  </conditionalFormatting>
  <dataValidations disablePrompts="1" count="1">
    <dataValidation type="list" allowBlank="1" showInputMessage="1" showErrorMessage="1" sqref="L3" xr:uid="{00000000-0002-0000-0000-000000000000}">
      <formula1>"SUNDAY,MONDAY"</formula1>
    </dataValidation>
  </dataValidations>
  <printOptions horizontalCentered="1" verticalCentered="1"/>
  <pageMargins left="0.7" right="0.7" top="0.75" bottom="0.75" header="0.3" footer="0.3"/>
  <pageSetup scale="90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Spinner 14">
              <controlPr defaultSize="0" autoPict="0" altText="Click the spinner to change the calendar year or type your desired calendar year in cell L2.">
                <anchor moveWithCells="1" sizeWithCells="1">
                  <from>
                    <xdr:col>11</xdr:col>
                    <xdr:colOff>693420</xdr:colOff>
                    <xdr:row>1</xdr:row>
                    <xdr:rowOff>38100</xdr:rowOff>
                  </from>
                  <to>
                    <xdr:col>11</xdr:col>
                    <xdr:colOff>845820</xdr:colOff>
                    <xdr:row>1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zoomScaleNormal="100" workbookViewId="0">
      <selection activeCell="B10" sqref="B10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44605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5" t="str">
        <f>IF(January!B2="SUNDAY", "SUNDAY","MONDAY")</f>
        <v>SUNDAY</v>
      </c>
      <c r="C2" s="15" t="str">
        <f t="shared" ref="C2:H2" si="0">UPPER(TEXT(C3,"dddd"))</f>
        <v>MONDAY</v>
      </c>
      <c r="D2" s="15" t="str">
        <f t="shared" si="0"/>
        <v>TUESDAY</v>
      </c>
      <c r="E2" s="15" t="str">
        <f t="shared" si="0"/>
        <v>WEDNESDAY</v>
      </c>
      <c r="F2" s="15" t="str">
        <f t="shared" si="0"/>
        <v>THURSDAY</v>
      </c>
      <c r="G2" s="15" t="str">
        <f t="shared" si="0"/>
        <v>FRIDAY</v>
      </c>
      <c r="H2" s="15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DaysAndWeeks+DATE(CalendarYear,2,1)-WEEKDAY(DATE(CalendarYear,2,1),(WeekStart="Monday")+1)+1</f>
        <v>44591</v>
      </c>
      <c r="C3" s="12">
        <v>44592</v>
      </c>
      <c r="D3" s="12">
        <v>44593</v>
      </c>
      <c r="E3" s="12">
        <v>44594</v>
      </c>
      <c r="F3" s="12">
        <v>44595</v>
      </c>
      <c r="G3" s="12">
        <v>44596</v>
      </c>
      <c r="H3" s="12">
        <v>44597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>Koji Koda's 17th Birthday</v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DaysAndWeeks+DATE(CalendarYear,2,1)-WEEKDAY(DATE(CalendarYear,2,1),(WeekStart="Monday")+1)+8</f>
        <v>44598</v>
      </c>
      <c r="C5" s="13">
        <v>44599</v>
      </c>
      <c r="D5" s="13">
        <v>44600</v>
      </c>
      <c r="E5" s="13">
        <v>44601</v>
      </c>
      <c r="F5" s="13">
        <v>44602</v>
      </c>
      <c r="G5" s="13">
        <v>44603</v>
      </c>
      <c r="H5" s="13">
        <v>44604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>Tsuyu Asui's 17th Birthday</v>
      </c>
    </row>
    <row r="7" spans="1:8" s="7" customFormat="1" ht="19.5" customHeight="1" x14ac:dyDescent="0.3">
      <c r="A7" s="6"/>
      <c r="B7" s="12">
        <f t="array" ref="B7:H7">DaysAndWeeks+DATE(CalendarYear,2,1)-WEEKDAY(DATE(CalendarYear,2,1),(WeekStart="Monday")+1)+15</f>
        <v>44605</v>
      </c>
      <c r="C7" s="12">
        <v>44606</v>
      </c>
      <c r="D7" s="12">
        <v>44607</v>
      </c>
      <c r="E7" s="12">
        <v>44608</v>
      </c>
      <c r="F7" s="12">
        <v>44609</v>
      </c>
      <c r="G7" s="12">
        <v>44610</v>
      </c>
      <c r="H7" s="12">
        <v>44611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>Valentine's Day</v>
      </c>
      <c r="D8" s="19" t="str" cm="1">
        <f t="array" ref="D8">_xlfn.TEXTJOIN(CHAR(10),TRUE,_xlfn._xlws.FILTER(plan[Event],plan[Date]=D7,""))</f>
        <v>Mezo Shoji's 17th Birthday</v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DaysAndWeeks+DATE(CalendarYear,2,1)-WEEKDAY(DATE(CalendarYear,2,1),(WeekStart="Monday")+1)+22</f>
        <v>44612</v>
      </c>
      <c r="C9" s="13">
        <v>44613</v>
      </c>
      <c r="D9" s="13">
        <v>44614</v>
      </c>
      <c r="E9" s="13">
        <v>44615</v>
      </c>
      <c r="F9" s="13">
        <v>44616</v>
      </c>
      <c r="G9" s="13">
        <v>44617</v>
      </c>
      <c r="H9" s="13">
        <v>44618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>President's Day</v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DaysAndWeeks+DATE(CalendarYear,2,1)-WEEKDAY(DATE(CalendarYear,2,1),(WeekStart="Monday")+1)+29</f>
        <v>44619</v>
      </c>
      <c r="C11" s="12">
        <v>44620</v>
      </c>
      <c r="D11" s="12">
        <v>44621</v>
      </c>
      <c r="E11" s="12">
        <v>44622</v>
      </c>
      <c r="F11" s="12">
        <v>44623</v>
      </c>
      <c r="G11" s="12">
        <v>44624</v>
      </c>
      <c r="H11" s="12">
        <v>44625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DaysAndWeeks+DATE(CalendarYear,2,1)-WEEKDAY(DATE(CalendarYear,2,1),(WeekStart="Monday")+1)+36</f>
        <v>44626</v>
      </c>
      <c r="C13" s="13">
        <v>44627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27" priority="2">
      <formula>AND(DAY(B11)&gt;=1,DAY(B11)&lt;=15)</formula>
    </cfRule>
  </conditionalFormatting>
  <conditionalFormatting sqref="B3:G3">
    <cfRule type="expression" dxfId="26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A1:H14"/>
  <sheetViews>
    <sheetView showGridLines="0" zoomScaleNormal="100" workbookViewId="0">
      <selection activeCell="H8" sqref="H8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44633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DaysAndWeeks+DATE(CalendarYear,3,1)-WEEKDAY(DATE(CalendarYear,3,1),(WeekStart="Monday")+1)+1</f>
        <v>44619</v>
      </c>
      <c r="C3" s="12">
        <v>44620</v>
      </c>
      <c r="D3" s="12">
        <v>44621</v>
      </c>
      <c r="E3" s="12">
        <v>44622</v>
      </c>
      <c r="F3" s="12">
        <v>44623</v>
      </c>
      <c r="G3" s="12">
        <v>44624</v>
      </c>
      <c r="H3" s="12">
        <v>44625</v>
      </c>
    </row>
    <row r="4" spans="1:8" ht="57.6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DaysAndWeeks+DATE(CalendarYear,3,1)-WEEKDAY(DATE(CalendarYear,3,1),(WeekStart="Monday")+1)+8</f>
        <v>44626</v>
      </c>
      <c r="C5" s="13">
        <v>44627</v>
      </c>
      <c r="D5" s="13">
        <v>44628</v>
      </c>
      <c r="E5" s="13">
        <v>44629</v>
      </c>
      <c r="F5" s="13">
        <v>44630</v>
      </c>
      <c r="G5" s="13">
        <v>44631</v>
      </c>
      <c r="H5" s="13">
        <v>44632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DaysAndWeeks+DATE(CalendarYear,3,1)-WEEKDAY(DATE(CalendarYear,3,1),(WeekStart="Monday")+1)+15</f>
        <v>44633</v>
      </c>
      <c r="C7" s="12">
        <v>44634</v>
      </c>
      <c r="D7" s="12">
        <v>44635</v>
      </c>
      <c r="E7" s="12">
        <v>44636</v>
      </c>
      <c r="F7" s="12">
        <v>44637</v>
      </c>
      <c r="G7" s="12">
        <v>44638</v>
      </c>
      <c r="H7" s="12">
        <v>44639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>Saint Patrick's Day</v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DaysAndWeeks+DATE(CalendarYear,3,1)-WEEKDAY(DATE(CalendarYear,3,1),(WeekStart="Monday")+1)+22</f>
        <v>44640</v>
      </c>
      <c r="C9" s="13">
        <v>44641</v>
      </c>
      <c r="D9" s="13">
        <v>44642</v>
      </c>
      <c r="E9" s="13">
        <v>44643</v>
      </c>
      <c r="F9" s="13">
        <v>44644</v>
      </c>
      <c r="G9" s="13">
        <v>44645</v>
      </c>
      <c r="H9" s="13">
        <v>44646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DaysAndWeeks+DATE(CalendarYear,3,1)-WEEKDAY(DATE(CalendarYear,3,1),(WeekStart="Monday")+1)+29</f>
        <v>44647</v>
      </c>
      <c r="C11" s="12">
        <v>44648</v>
      </c>
      <c r="D11" s="12">
        <v>44649</v>
      </c>
      <c r="E11" s="12">
        <v>44650</v>
      </c>
      <c r="F11" s="12">
        <v>44651</v>
      </c>
      <c r="G11" s="12">
        <v>44652</v>
      </c>
      <c r="H11" s="12">
        <v>44653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DaysAndWeeks+DATE(CalendarYear,3,1)-WEEKDAY(DATE(CalendarYear,3,1),(WeekStart="Monday")+1)+36</f>
        <v>44654</v>
      </c>
      <c r="C13" s="13">
        <v>44655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25" priority="2">
      <formula>AND(DAY(B11)&gt;=1,DAY(B11)&lt;=15)</formula>
    </cfRule>
  </conditionalFormatting>
  <conditionalFormatting sqref="B3:G3">
    <cfRule type="expression" dxfId="24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A1:H14"/>
  <sheetViews>
    <sheetView showGridLines="0" topLeftCell="A3" zoomScaleNormal="100" workbookViewId="0">
      <selection activeCell="D13" sqref="D13:H13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44661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DaysAndWeeks+DATE(CalendarYear,4,1)-WEEKDAY(DATE(CalendarYear,4,1),(WeekStart="Monday")+1)+1</f>
        <v>44647</v>
      </c>
      <c r="C3" s="12">
        <v>44648</v>
      </c>
      <c r="D3" s="12">
        <v>44649</v>
      </c>
      <c r="E3" s="12">
        <v>44650</v>
      </c>
      <c r="F3" s="12">
        <v>44651</v>
      </c>
      <c r="G3" s="12">
        <v>44652</v>
      </c>
      <c r="H3" s="12">
        <v>44653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DaysAndWeeks+DATE(CalendarYear,4,1)-WEEKDAY(DATE(CalendarYear,4,1),(WeekStart="Monday")+1)+8</f>
        <v>44654</v>
      </c>
      <c r="C5" s="13">
        <v>44655</v>
      </c>
      <c r="D5" s="13">
        <v>44656</v>
      </c>
      <c r="E5" s="13">
        <v>44657</v>
      </c>
      <c r="F5" s="13">
        <v>44658</v>
      </c>
      <c r="G5" s="13">
        <v>44659</v>
      </c>
      <c r="H5" s="13">
        <v>44660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DaysAndWeeks+DATE(CalendarYear,4,1)-WEEKDAY(DATE(CalendarYear,4,1),(WeekStart="Monday")+1)+15</f>
        <v>44661</v>
      </c>
      <c r="C7" s="12">
        <v>44662</v>
      </c>
      <c r="D7" s="12">
        <v>44663</v>
      </c>
      <c r="E7" s="12">
        <v>44664</v>
      </c>
      <c r="F7" s="12">
        <v>44665</v>
      </c>
      <c r="G7" s="12">
        <v>44666</v>
      </c>
      <c r="H7" s="12">
        <v>44667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DaysAndWeeks+DATE(CalendarYear,4,1)-WEEKDAY(DATE(CalendarYear,4,1),(WeekStart="Monday")+1)+22</f>
        <v>44668</v>
      </c>
      <c r="C9" s="13">
        <v>44669</v>
      </c>
      <c r="D9" s="13">
        <v>44670</v>
      </c>
      <c r="E9" s="13">
        <v>44671</v>
      </c>
      <c r="F9" s="13">
        <v>44672</v>
      </c>
      <c r="G9" s="13">
        <v>44673</v>
      </c>
      <c r="H9" s="13">
        <v>44674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>Katsuki Bakugo's 17th Birthday</v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DaysAndWeeks+DATE(CalendarYear,4,1)-WEEKDAY(DATE(CalendarYear,4,1),(WeekStart="Monday")+1)+29</f>
        <v>44675</v>
      </c>
      <c r="C11" s="12">
        <v>44676</v>
      </c>
      <c r="D11" s="12">
        <v>44677</v>
      </c>
      <c r="E11" s="12">
        <v>44678</v>
      </c>
      <c r="F11" s="12">
        <v>44679</v>
      </c>
      <c r="G11" s="12">
        <v>44680</v>
      </c>
      <c r="H11" s="12">
        <v>44681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DaysAndWeeks+DATE(CalendarYear,4,1)-WEEKDAY(DATE(CalendarYear,4,1),(WeekStart="Monday")+1)+36</f>
        <v>44682</v>
      </c>
      <c r="C13" s="13">
        <v>44683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23" priority="2">
      <formula>AND(DAY(B11)&gt;=1,DAY(B11)&lt;=15)</formula>
    </cfRule>
  </conditionalFormatting>
  <conditionalFormatting sqref="B3:G3">
    <cfRule type="expression" dxfId="22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A1:J14"/>
  <sheetViews>
    <sheetView showGridLines="0" zoomScaleNormal="100" workbookViewId="0">
      <selection activeCell="F12" sqref="F12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10" s="1" customFormat="1" ht="59.25" customHeight="1" x14ac:dyDescent="0.3">
      <c r="B1" s="35">
        <f>B7</f>
        <v>44696</v>
      </c>
      <c r="C1" s="35"/>
      <c r="D1" s="35"/>
      <c r="E1" s="4"/>
      <c r="F1" s="4"/>
      <c r="G1" s="4"/>
      <c r="H1" s="5"/>
    </row>
    <row r="2" spans="1:10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10" s="7" customFormat="1" ht="19.5" customHeight="1" x14ac:dyDescent="0.3">
      <c r="A3" s="6"/>
      <c r="B3" s="12">
        <f t="array" ref="B3:H3">DaysAndWeeks+DATE(CalendarYear,5,1)-WEEKDAY(DATE(CalendarYear,5,1),(WeekStart="Monday")+1)+1</f>
        <v>44682</v>
      </c>
      <c r="C3" s="12">
        <v>44683</v>
      </c>
      <c r="D3" s="12">
        <v>44684</v>
      </c>
      <c r="E3" s="12">
        <v>44685</v>
      </c>
      <c r="F3" s="12">
        <v>44686</v>
      </c>
      <c r="G3" s="12">
        <v>44687</v>
      </c>
      <c r="H3" s="12">
        <v>44688</v>
      </c>
    </row>
    <row r="4" spans="1:10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10" s="7" customFormat="1" ht="19.5" customHeight="1" x14ac:dyDescent="0.3">
      <c r="A5" s="6"/>
      <c r="B5" s="13">
        <f t="array" ref="B5:H5">DaysAndWeeks+DATE(CalendarYear,5,1)-WEEKDAY(DATE(CalendarYear,5,1),(WeekStart="Monday")+1)+8</f>
        <v>44689</v>
      </c>
      <c r="C5" s="13">
        <v>44690</v>
      </c>
      <c r="D5" s="13">
        <v>44691</v>
      </c>
      <c r="E5" s="13">
        <v>44692</v>
      </c>
      <c r="F5" s="13">
        <v>44693</v>
      </c>
      <c r="G5" s="13">
        <v>44694</v>
      </c>
      <c r="H5" s="13">
        <v>44695</v>
      </c>
    </row>
    <row r="6" spans="1:10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10" s="7" customFormat="1" ht="19.5" customHeight="1" x14ac:dyDescent="0.3">
      <c r="A7" s="6"/>
      <c r="B7" s="12">
        <f t="array" ref="B7:H7">DaysAndWeeks+DATE(CalendarYear,5,1)-WEEKDAY(DATE(CalendarYear,5,1),(WeekStart="Monday")+1)+15</f>
        <v>44696</v>
      </c>
      <c r="C7" s="12">
        <v>44697</v>
      </c>
      <c r="D7" s="12">
        <v>44698</v>
      </c>
      <c r="E7" s="12">
        <v>44699</v>
      </c>
      <c r="F7" s="12">
        <v>44700</v>
      </c>
      <c r="G7" s="12">
        <v>44701</v>
      </c>
      <c r="H7" s="12">
        <v>44702</v>
      </c>
    </row>
    <row r="8" spans="1:10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10" s="7" customFormat="1" ht="19.5" customHeight="1" x14ac:dyDescent="0.3">
      <c r="A9" s="6"/>
      <c r="B9" s="13">
        <f t="array" ref="B9:H9">DaysAndWeeks+DATE(CalendarYear,5,1)-WEEKDAY(DATE(CalendarYear,5,1),(WeekStart="Monday")+1)+22</f>
        <v>44703</v>
      </c>
      <c r="C9" s="13">
        <v>44704</v>
      </c>
      <c r="D9" s="13">
        <v>44705</v>
      </c>
      <c r="E9" s="13">
        <v>44706</v>
      </c>
      <c r="F9" s="13">
        <v>44707</v>
      </c>
      <c r="G9" s="13">
        <v>44708</v>
      </c>
      <c r="H9" s="13">
        <v>44709</v>
      </c>
    </row>
    <row r="10" spans="1:10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>Mashirao Ojiro's 17th Birthday</v>
      </c>
      <c r="J10" s="24"/>
    </row>
    <row r="11" spans="1:10" s="7" customFormat="1" ht="19.5" customHeight="1" x14ac:dyDescent="0.3">
      <c r="A11" s="6"/>
      <c r="B11" s="12">
        <f t="array" ref="B11:H11">DaysAndWeeks+DATE(CalendarYear,5,1)-WEEKDAY(DATE(CalendarYear,5,1),(WeekStart="Monday")+1)+29</f>
        <v>44710</v>
      </c>
      <c r="C11" s="12">
        <v>44711</v>
      </c>
      <c r="D11" s="12">
        <v>44712</v>
      </c>
      <c r="E11" s="12">
        <v>44713</v>
      </c>
      <c r="F11" s="12">
        <v>44714</v>
      </c>
      <c r="G11" s="12">
        <v>44715</v>
      </c>
      <c r="H11" s="12">
        <v>44716</v>
      </c>
    </row>
    <row r="12" spans="1:10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>Yuga Aoyama's 17th Birthday</v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10" s="7" customFormat="1" ht="19.5" customHeight="1" x14ac:dyDescent="0.3">
      <c r="A13" s="6"/>
      <c r="B13" s="13">
        <f t="array" ref="B13:C13">DaysAndWeeks+DATE(CalendarYear,5,1)-WEEKDAY(DATE(CalendarYear,5,1),(WeekStart="Monday")+1)+36</f>
        <v>44717</v>
      </c>
      <c r="C13" s="13">
        <v>44718</v>
      </c>
      <c r="D13" s="34" t="s">
        <v>0</v>
      </c>
      <c r="E13" s="34"/>
      <c r="F13" s="34"/>
      <c r="G13" s="34"/>
      <c r="H13" s="34"/>
    </row>
    <row r="14" spans="1:10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A1:H14"/>
  <sheetViews>
    <sheetView showGridLines="0" zoomScaleNormal="100" workbookViewId="0">
      <selection activeCell="C14" sqref="C14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44724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DaysAndWeeks+DATE(CalendarYear,6,1)-WEEKDAY(DATE(CalendarYear,6,1),(WeekStart="Monday")+1)+1</f>
        <v>44710</v>
      </c>
      <c r="C3" s="12">
        <v>44711</v>
      </c>
      <c r="D3" s="12">
        <v>44712</v>
      </c>
      <c r="E3" s="12">
        <v>44713</v>
      </c>
      <c r="F3" s="12">
        <v>44714</v>
      </c>
      <c r="G3" s="12">
        <v>44715</v>
      </c>
      <c r="H3" s="12">
        <v>44716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>Yuga Aoyama's 17th Birthday</v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DaysAndWeeks+DATE(CalendarYear,6,1)-WEEKDAY(DATE(CalendarYear,6,1),(WeekStart="Monday")+1)+8</f>
        <v>44717</v>
      </c>
      <c r="C5" s="13">
        <v>44718</v>
      </c>
      <c r="D5" s="13">
        <v>44719</v>
      </c>
      <c r="E5" s="13">
        <v>44720</v>
      </c>
      <c r="F5" s="13">
        <v>44721</v>
      </c>
      <c r="G5" s="13">
        <v>44722</v>
      </c>
      <c r="H5" s="13">
        <v>44723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DaysAndWeeks+DATE(CalendarYear,6,1)-WEEKDAY(DATE(CalendarYear,6,1),(WeekStart="Monday")+1)+15</f>
        <v>44724</v>
      </c>
      <c r="C7" s="12">
        <v>44725</v>
      </c>
      <c r="D7" s="12">
        <v>44726</v>
      </c>
      <c r="E7" s="12">
        <v>44727</v>
      </c>
      <c r="F7" s="12">
        <v>44728</v>
      </c>
      <c r="G7" s="12">
        <v>44729</v>
      </c>
      <c r="H7" s="12">
        <v>44730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>Toru Hagakure's 17th Birthday</v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DaysAndWeeks+DATE(CalendarYear,6,1)-WEEKDAY(DATE(CalendarYear,6,1),(WeekStart="Monday")+1)+22</f>
        <v>44731</v>
      </c>
      <c r="C9" s="13">
        <v>44732</v>
      </c>
      <c r="D9" s="13">
        <v>44733</v>
      </c>
      <c r="E9" s="13">
        <v>44734</v>
      </c>
      <c r="F9" s="13">
        <v>44735</v>
      </c>
      <c r="G9" s="13">
        <v>44736</v>
      </c>
      <c r="H9" s="13">
        <v>44737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>Juneteenth
Rikido Sato's 17th Birthday</v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DaysAndWeeks+DATE(CalendarYear,6,1)-WEEKDAY(DATE(CalendarYear,6,1),(WeekStart="Monday")+1)+29</f>
        <v>44738</v>
      </c>
      <c r="C11" s="12">
        <v>44739</v>
      </c>
      <c r="D11" s="12">
        <v>44740</v>
      </c>
      <c r="E11" s="12">
        <v>44741</v>
      </c>
      <c r="F11" s="12">
        <v>44742</v>
      </c>
      <c r="G11" s="12">
        <v>44743</v>
      </c>
      <c r="H11" s="12">
        <v>44744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>Denki Kaminari's 17th Birthday</v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DaysAndWeeks+DATE(CalendarYear,6,1)-WEEKDAY(DATE(CalendarYear,6,1),(WeekStart="Monday")+1)+36</f>
        <v>44745</v>
      </c>
      <c r="C13" s="13">
        <v>44746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>Fourth of July</v>
      </c>
      <c r="D14" s="37"/>
      <c r="E14" s="37"/>
      <c r="F14" s="37"/>
      <c r="G14" s="37"/>
      <c r="H14" s="37"/>
    </row>
  </sheetData>
  <mergeCells count="3">
    <mergeCell ref="B1:D1"/>
    <mergeCell ref="D13:H13"/>
    <mergeCell ref="D14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A1:H14"/>
  <sheetViews>
    <sheetView showGridLines="0" zoomScaleNormal="100" workbookViewId="0">
      <selection activeCell="C9" sqref="C9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44752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DaysAndWeeks+DATE(CalendarYear,7,1)-WEEKDAY(DATE(CalendarYear,7,1),(WeekStart="Monday")+1)+1</f>
        <v>44738</v>
      </c>
      <c r="C3" s="12">
        <v>44739</v>
      </c>
      <c r="D3" s="12">
        <v>44740</v>
      </c>
      <c r="E3" s="12">
        <v>44741</v>
      </c>
      <c r="F3" s="12">
        <v>44742</v>
      </c>
      <c r="G3" s="12">
        <v>44743</v>
      </c>
      <c r="H3" s="12">
        <v>44744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>Denki Kaminari's 17th Birthday</v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DaysAndWeeks+DATE(CalendarYear,7,1)-WEEKDAY(DATE(CalendarYear,7,1),(WeekStart="Monday")+1)+8</f>
        <v>44745</v>
      </c>
      <c r="C5" s="13">
        <v>44746</v>
      </c>
      <c r="D5" s="13">
        <v>44747</v>
      </c>
      <c r="E5" s="13">
        <v>44748</v>
      </c>
      <c r="F5" s="13">
        <v>44749</v>
      </c>
      <c r="G5" s="13">
        <v>44750</v>
      </c>
      <c r="H5" s="13">
        <v>44751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>Fourth of July</v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DaysAndWeeks+DATE(CalendarYear,7,1)-WEEKDAY(DATE(CalendarYear,7,1),(WeekStart="Monday")+1)+15</f>
        <v>44752</v>
      </c>
      <c r="C7" s="17">
        <v>44753</v>
      </c>
      <c r="D7" s="12">
        <v>44754</v>
      </c>
      <c r="E7" s="12">
        <v>44755</v>
      </c>
      <c r="F7" s="12">
        <v>44756</v>
      </c>
      <c r="G7" s="12">
        <v>44757</v>
      </c>
      <c r="H7" s="12">
        <v>44758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>Izuku Midoriya's 17th Birthday</v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DaysAndWeeks+DATE(CalendarYear,7,1)-WEEKDAY(DATE(CalendarYear,7,1),(WeekStart="Monday")+1)+22</f>
        <v>44759</v>
      </c>
      <c r="C9" s="13">
        <v>44760</v>
      </c>
      <c r="D9" s="13">
        <v>44761</v>
      </c>
      <c r="E9" s="13">
        <v>44762</v>
      </c>
      <c r="F9" s="13">
        <v>44763</v>
      </c>
      <c r="G9" s="13">
        <v>44764</v>
      </c>
      <c r="H9" s="13">
        <v>44765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DaysAndWeeks+DATE(CalendarYear,7,1)-WEEKDAY(DATE(CalendarYear,7,1),(WeekStart="Monday")+1)+29</f>
        <v>44766</v>
      </c>
      <c r="C11" s="12">
        <v>44767</v>
      </c>
      <c r="D11" s="12">
        <v>44768</v>
      </c>
      <c r="E11" s="12">
        <v>44769</v>
      </c>
      <c r="F11" s="12">
        <v>44770</v>
      </c>
      <c r="G11" s="12">
        <v>44771</v>
      </c>
      <c r="H11" s="12">
        <v>44772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>Hanta Sero's 17th Birthday</v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>Mina Ashido's 17th Birthday</v>
      </c>
    </row>
    <row r="13" spans="1:8" s="7" customFormat="1" ht="19.5" customHeight="1" x14ac:dyDescent="0.3">
      <c r="A13" s="6"/>
      <c r="B13" s="13">
        <f t="array" ref="B13:C13">DaysAndWeeks+DATE(CalendarYear,7,1)-WEEKDAY(DATE(CalendarYear,7,1),(WeekStart="Monday")+1)+36</f>
        <v>44773</v>
      </c>
      <c r="C13" s="13">
        <v>44774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>Kyoka Jiro's 17th Birthday</v>
      </c>
      <c r="D14" s="38"/>
      <c r="E14" s="38"/>
      <c r="F14" s="38"/>
      <c r="G14" s="38"/>
      <c r="H14" s="38"/>
    </row>
  </sheetData>
  <mergeCells count="3">
    <mergeCell ref="B1:D1"/>
    <mergeCell ref="D13:H13"/>
    <mergeCell ref="D14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A1:H14"/>
  <sheetViews>
    <sheetView showGridLines="0" zoomScaleNormal="100" workbookViewId="0">
      <selection activeCell="F10" sqref="F10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44787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DaysAndWeeks+DATE(CalendarYear,8,1)-WEEKDAY(DATE(CalendarYear,8,1),(WeekStart="Monday")+1)+1</f>
        <v>44773</v>
      </c>
      <c r="C3" s="12">
        <v>44774</v>
      </c>
      <c r="D3" s="12">
        <v>44775</v>
      </c>
      <c r="E3" s="12">
        <v>44776</v>
      </c>
      <c r="F3" s="12">
        <v>44777</v>
      </c>
      <c r="G3" s="12">
        <v>44778</v>
      </c>
      <c r="H3" s="12">
        <v>44779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>Kyoka Jiro's 17th Birthday</v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DaysAndWeeks+DATE(CalendarYear,8,1)-WEEKDAY(DATE(CalendarYear,8,1),(WeekStart="Monday")+1)+8</f>
        <v>44780</v>
      </c>
      <c r="C5" s="13">
        <v>44781</v>
      </c>
      <c r="D5" s="13">
        <v>44782</v>
      </c>
      <c r="E5" s="13">
        <v>44783</v>
      </c>
      <c r="F5" s="13">
        <v>44784</v>
      </c>
      <c r="G5" s="13">
        <v>44785</v>
      </c>
      <c r="H5" s="13">
        <v>44786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DaysAndWeeks+DATE(CalendarYear,8,1)-WEEKDAY(DATE(CalendarYear,8,1),(WeekStart="Monday")+1)+15</f>
        <v>44787</v>
      </c>
      <c r="C7" s="12">
        <v>44788</v>
      </c>
      <c r="D7" s="12">
        <v>44789</v>
      </c>
      <c r="E7" s="12">
        <v>44790</v>
      </c>
      <c r="F7" s="12">
        <v>44791</v>
      </c>
      <c r="G7" s="12">
        <v>44792</v>
      </c>
      <c r="H7" s="12">
        <v>44793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DaysAndWeeks+DATE(CalendarYear,8,1)-WEEKDAY(DATE(CalendarYear,8,1),(WeekStart="Monday")+1)+22</f>
        <v>44794</v>
      </c>
      <c r="C9" s="13">
        <v>44795</v>
      </c>
      <c r="D9" s="13">
        <v>44796</v>
      </c>
      <c r="E9" s="13">
        <v>44797</v>
      </c>
      <c r="F9" s="13">
        <v>44798</v>
      </c>
      <c r="G9" s="13">
        <v>44799</v>
      </c>
      <c r="H9" s="13">
        <v>44800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>Tenya Ida's 17th Birthday</v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DaysAndWeeks+DATE(CalendarYear,8,1)-WEEKDAY(DATE(CalendarYear,8,1),(WeekStart="Monday")+1)+29</f>
        <v>44801</v>
      </c>
      <c r="C11" s="12">
        <v>44802</v>
      </c>
      <c r="D11" s="12">
        <v>44803</v>
      </c>
      <c r="E11" s="12">
        <v>44804</v>
      </c>
      <c r="F11" s="12">
        <v>44805</v>
      </c>
      <c r="G11" s="12">
        <v>44806</v>
      </c>
      <c r="H11" s="12">
        <v>44807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DaysAndWeeks+DATE(CalendarYear,8,1)-WEEKDAY(DATE(CalendarYear,8,1),(WeekStart="Monday")+1)+36</f>
        <v>44808</v>
      </c>
      <c r="C13" s="13">
        <v>44809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6"/>
      <c r="E14" s="36"/>
      <c r="F14" s="36"/>
      <c r="G14" s="36"/>
      <c r="H14" s="36"/>
    </row>
  </sheetData>
  <mergeCells count="3">
    <mergeCell ref="B1:D1"/>
    <mergeCell ref="D13:H13"/>
    <mergeCell ref="D14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A1:H14"/>
  <sheetViews>
    <sheetView showGridLines="0" zoomScaleNormal="100" workbookViewId="0">
      <selection activeCell="D13" sqref="D13:H13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44815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DaysAndWeeks+DATE(CalendarYear,9,1)-WEEKDAY(DATE(CalendarYear,9,1),(WeekStart="Monday")+1)+1</f>
        <v>44801</v>
      </c>
      <c r="C3" s="12">
        <v>44802</v>
      </c>
      <c r="D3" s="12">
        <v>44803</v>
      </c>
      <c r="E3" s="12">
        <v>44804</v>
      </c>
      <c r="F3" s="12">
        <v>44805</v>
      </c>
      <c r="G3" s="12">
        <v>44806</v>
      </c>
      <c r="H3" s="12">
        <v>44807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DaysAndWeeks+DATE(CalendarYear,9,1)-WEEKDAY(DATE(CalendarYear,9,1),(WeekStart="Monday")+1)+8</f>
        <v>44808</v>
      </c>
      <c r="C5" s="13">
        <v>44809</v>
      </c>
      <c r="D5" s="13">
        <v>44810</v>
      </c>
      <c r="E5" s="13">
        <v>44811</v>
      </c>
      <c r="F5" s="13">
        <v>44812</v>
      </c>
      <c r="G5" s="13">
        <v>44813</v>
      </c>
      <c r="H5" s="13">
        <v>44814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DaysAndWeeks+DATE(CalendarYear,9,1)-WEEKDAY(DATE(CalendarYear,9,1),(WeekStart="Monday")+1)+15</f>
        <v>44815</v>
      </c>
      <c r="C7" s="12">
        <v>44816</v>
      </c>
      <c r="D7" s="12">
        <v>44817</v>
      </c>
      <c r="E7" s="12">
        <v>44818</v>
      </c>
      <c r="F7" s="12">
        <v>44819</v>
      </c>
      <c r="G7" s="12">
        <v>44820</v>
      </c>
      <c r="H7" s="12">
        <v>44821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DaysAndWeeks+DATE(CalendarYear,9,1)-WEEKDAY(DATE(CalendarYear,9,1),(WeekStart="Monday")+1)+22</f>
        <v>44822</v>
      </c>
      <c r="C9" s="13">
        <v>44823</v>
      </c>
      <c r="D9" s="13">
        <v>44824</v>
      </c>
      <c r="E9" s="13">
        <v>44825</v>
      </c>
      <c r="F9" s="13">
        <v>44826</v>
      </c>
      <c r="G9" s="13">
        <v>44827</v>
      </c>
      <c r="H9" s="13">
        <v>44828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>Momo Yaoyorozu's 17th Birthday</v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DaysAndWeeks+DATE(CalendarYear,9,1)-WEEKDAY(DATE(CalendarYear,9,1),(WeekStart="Monday")+1)+29</f>
        <v>44829</v>
      </c>
      <c r="C11" s="12">
        <v>44830</v>
      </c>
      <c r="D11" s="12">
        <v>44831</v>
      </c>
      <c r="E11" s="12">
        <v>44832</v>
      </c>
      <c r="F11" s="12">
        <v>44833</v>
      </c>
      <c r="G11" s="12">
        <v>44834</v>
      </c>
      <c r="H11" s="12">
        <v>44835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DaysAndWeeks+DATE(CalendarYear,9,1)-WEEKDAY(DATE(CalendarYear,9,1),(WeekStart="Monday")+1)+36</f>
        <v>44836</v>
      </c>
      <c r="C13" s="13">
        <v>44837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A1:H14"/>
  <sheetViews>
    <sheetView showGridLines="0" topLeftCell="A6" zoomScaleNormal="100" workbookViewId="0">
      <selection activeCell="C14" sqref="C14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44843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DaysAndWeeks+DATE(CalendarYear,10,1)-WEEKDAY(DATE(CalendarYear,10,1),(WeekStart="Monday")+1)+1</f>
        <v>44829</v>
      </c>
      <c r="C3" s="12">
        <v>44830</v>
      </c>
      <c r="D3" s="12">
        <v>44831</v>
      </c>
      <c r="E3" s="12">
        <v>44832</v>
      </c>
      <c r="F3" s="12">
        <v>44833</v>
      </c>
      <c r="G3" s="12">
        <v>44834</v>
      </c>
      <c r="H3" s="12">
        <v>44835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DaysAndWeeks+DATE(CalendarYear,10,1)-WEEKDAY(DATE(CalendarYear,10,1),(WeekStart="Monday")+1)+8</f>
        <v>44836</v>
      </c>
      <c r="C5" s="13">
        <v>44837</v>
      </c>
      <c r="D5" s="13">
        <v>44838</v>
      </c>
      <c r="E5" s="13">
        <v>44839</v>
      </c>
      <c r="F5" s="13">
        <v>44840</v>
      </c>
      <c r="G5" s="13">
        <v>44841</v>
      </c>
      <c r="H5" s="13">
        <v>44842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>Minoru Mineta's 17th Birthday</v>
      </c>
    </row>
    <row r="7" spans="1:8" s="7" customFormat="1" ht="19.5" customHeight="1" x14ac:dyDescent="0.3">
      <c r="A7" s="6"/>
      <c r="B7" s="12">
        <f t="array" ref="B7:H7">DaysAndWeeks+DATE(CalendarYear,10,1)-WEEKDAY(DATE(CalendarYear,10,1),(WeekStart="Monday")+1)+15</f>
        <v>44843</v>
      </c>
      <c r="C7" s="12">
        <v>44844</v>
      </c>
      <c r="D7" s="12">
        <v>44845</v>
      </c>
      <c r="E7" s="12">
        <v>44846</v>
      </c>
      <c r="F7" s="12">
        <v>44847</v>
      </c>
      <c r="G7" s="12">
        <v>44848</v>
      </c>
      <c r="H7" s="12">
        <v>44849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DaysAndWeeks+DATE(CalendarYear,10,1)-WEEKDAY(DATE(CalendarYear,10,1),(WeekStart="Monday")+1)+22</f>
        <v>44850</v>
      </c>
      <c r="C9" s="13">
        <v>44851</v>
      </c>
      <c r="D9" s="13">
        <v>44852</v>
      </c>
      <c r="E9" s="13">
        <v>44853</v>
      </c>
      <c r="F9" s="13">
        <v>44854</v>
      </c>
      <c r="G9" s="13">
        <v>44855</v>
      </c>
      <c r="H9" s="13">
        <v>44856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>Eijiro Kirishima's 17th Birthday</v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DaysAndWeeks+DATE(CalendarYear,10,1)-WEEKDAY(DATE(CalendarYear,10,1),(WeekStart="Monday")+1)+29</f>
        <v>44857</v>
      </c>
      <c r="C11" s="12">
        <v>44858</v>
      </c>
      <c r="D11" s="12">
        <v>44859</v>
      </c>
      <c r="E11" s="12">
        <v>44860</v>
      </c>
      <c r="F11" s="12">
        <v>44861</v>
      </c>
      <c r="G11" s="12">
        <v>44862</v>
      </c>
      <c r="H11" s="12">
        <v>44863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DaysAndWeeks+DATE(CalendarYear,10,1)-WEEKDAY(DATE(CalendarYear,10,1),(WeekStart="Monday")+1)+36</f>
        <v>44864</v>
      </c>
      <c r="C13" s="13">
        <v>44865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>Fumikage Tokoyami's 17th Birthday</v>
      </c>
      <c r="C14" s="16" t="str" cm="1">
        <f t="array" ref="C14">_xlfn.TEXTJOIN(CHAR(10),TRUE,_xlfn._xlws.FILTER(plan[Event],plan[Date]=C13,""))</f>
        <v>Halloween</v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A1:H14"/>
  <sheetViews>
    <sheetView showGridLines="0" zoomScaleNormal="100" workbookViewId="0">
      <selection activeCell="E12" sqref="E12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44878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DaysAndWeeks+DATE(CalendarYear,11,1)-WEEKDAY(DATE(CalendarYear,11,1),(WeekStart="Monday")+1)+1</f>
        <v>44864</v>
      </c>
      <c r="C3" s="12">
        <v>44865</v>
      </c>
      <c r="D3" s="12">
        <v>44866</v>
      </c>
      <c r="E3" s="12">
        <v>44867</v>
      </c>
      <c r="F3" s="12">
        <v>44868</v>
      </c>
      <c r="G3" s="12">
        <v>44869</v>
      </c>
      <c r="H3" s="12">
        <v>44870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>Fumikage Tokoyami's 17th Birthday</v>
      </c>
      <c r="C4" s="19" t="str" cm="1">
        <f t="array" ref="C4">_xlfn.TEXTJOIN(CHAR(10),TRUE,_xlfn._xlws.FILTER(plan[Event],plan[Date]=C3,""))</f>
        <v>Halloween</v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DaysAndWeeks+DATE(CalendarYear,11,1)-WEEKDAY(DATE(CalendarYear,11,1),(WeekStart="Monday")+1)+8</f>
        <v>44871</v>
      </c>
      <c r="C5" s="13">
        <v>44872</v>
      </c>
      <c r="D5" s="13">
        <v>44873</v>
      </c>
      <c r="E5" s="13">
        <v>44874</v>
      </c>
      <c r="F5" s="13">
        <v>44875</v>
      </c>
      <c r="G5" s="13">
        <v>44876</v>
      </c>
      <c r="H5" s="13">
        <v>44877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>Veterans' Day</v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DaysAndWeeks+DATE(CalendarYear,11,1)-WEEKDAY(DATE(CalendarYear,11,1),(WeekStart="Monday")+1)+15</f>
        <v>44878</v>
      </c>
      <c r="C7" s="12">
        <v>44879</v>
      </c>
      <c r="D7" s="12">
        <v>44880</v>
      </c>
      <c r="E7" s="12">
        <v>44881</v>
      </c>
      <c r="F7" s="12">
        <v>44882</v>
      </c>
      <c r="G7" s="12">
        <v>44883</v>
      </c>
      <c r="H7" s="12">
        <v>44884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DaysAndWeeks+DATE(CalendarYear,11,1)-WEEKDAY(DATE(CalendarYear,11,1),(WeekStart="Monday")+1)+22</f>
        <v>44885</v>
      </c>
      <c r="C9" s="13">
        <v>44886</v>
      </c>
      <c r="D9" s="13">
        <v>44887</v>
      </c>
      <c r="E9" s="13">
        <v>44888</v>
      </c>
      <c r="F9" s="13">
        <v>44889</v>
      </c>
      <c r="G9" s="13">
        <v>44890</v>
      </c>
      <c r="H9" s="13">
        <v>44891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DaysAndWeeks+DATE(CalendarYear,11,1)-WEEKDAY(DATE(CalendarYear,11,1),(WeekStart="Monday")+1)+29</f>
        <v>44892</v>
      </c>
      <c r="C11" s="12">
        <v>44893</v>
      </c>
      <c r="D11" s="12">
        <v>44894</v>
      </c>
      <c r="E11" s="12">
        <v>44895</v>
      </c>
      <c r="F11" s="12">
        <v>44896</v>
      </c>
      <c r="G11" s="12">
        <v>44897</v>
      </c>
      <c r="H11" s="12">
        <v>44898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/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/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DaysAndWeeks+DATE(CalendarYear,11,1)-WEEKDAY(DATE(CalendarYear,11,1),(WeekStart="Monday")+1)+36</f>
        <v>44899</v>
      </c>
      <c r="C13" s="13">
        <v>44900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A1:H14"/>
  <sheetViews>
    <sheetView showGridLines="0" zoomScaleNormal="100" workbookViewId="0">
      <selection activeCell="M6" sqref="M6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35">
        <f>B7</f>
        <v>44906</v>
      </c>
      <c r="C1" s="35"/>
      <c r="D1" s="35"/>
      <c r="E1" s="4"/>
      <c r="F1" s="4"/>
      <c r="G1" s="4"/>
      <c r="H1" s="5"/>
    </row>
    <row r="2" spans="1:8" s="3" customFormat="1" ht="21.75" customHeight="1" thickBot="1" x14ac:dyDescent="0.3">
      <c r="A2" s="2"/>
      <c r="B2" s="14" t="str">
        <f>IF(January!B2="SUNDAY", "SUNDAY","MONDAY")</f>
        <v>SUNDAY</v>
      </c>
      <c r="C2" s="14" t="str">
        <f t="shared" ref="C2:H2" si="0">UPPER(TEXT(C3,"dddd"))</f>
        <v>MONDAY</v>
      </c>
      <c r="D2" s="14" t="str">
        <f t="shared" si="0"/>
        <v>TUESDAY</v>
      </c>
      <c r="E2" s="14" t="str">
        <f t="shared" si="0"/>
        <v>WEDNESDAY</v>
      </c>
      <c r="F2" s="14" t="str">
        <f t="shared" si="0"/>
        <v>THURSDAY</v>
      </c>
      <c r="G2" s="14" t="str">
        <f t="shared" si="0"/>
        <v>FRIDAY</v>
      </c>
      <c r="H2" s="14" t="str">
        <f t="shared" si="0"/>
        <v>SATURDAY</v>
      </c>
    </row>
    <row r="3" spans="1:8" s="7" customFormat="1" ht="19.5" customHeight="1" x14ac:dyDescent="0.3">
      <c r="A3" s="6"/>
      <c r="B3" s="12">
        <f t="array" ref="B3:H3">DaysAndWeeks+DATE(CalendarYear,12,1)-WEEKDAY(DATE(CalendarYear,12,1),(WeekStart="Monday")+1)+1</f>
        <v>44892</v>
      </c>
      <c r="C3" s="12">
        <v>44893</v>
      </c>
      <c r="D3" s="12">
        <v>44894</v>
      </c>
      <c r="E3" s="12">
        <v>44895</v>
      </c>
      <c r="F3" s="12">
        <v>44896</v>
      </c>
      <c r="G3" s="12">
        <v>44897</v>
      </c>
      <c r="H3" s="12">
        <v>44898</v>
      </c>
    </row>
    <row r="4" spans="1:8" ht="57.9" customHeight="1" x14ac:dyDescent="0.3">
      <c r="A4" s="1"/>
      <c r="B4" s="19" t="str" cm="1">
        <f t="array" ref="B4">_xlfn.TEXTJOIN(CHAR(10),TRUE,_xlfn._xlws.FILTER(plan[Event],plan[Date]=B3,""))</f>
        <v/>
      </c>
      <c r="C4" s="19" t="str" cm="1">
        <f t="array" ref="C4">_xlfn.TEXTJOIN(CHAR(10),TRUE,_xlfn._xlws.FILTER(plan[Event],plan[Date]=C3,""))</f>
        <v/>
      </c>
      <c r="D4" s="19" t="str" cm="1">
        <f t="array" ref="D4">_xlfn.TEXTJOIN(CHAR(10),TRUE,_xlfn._xlws.FILTER(plan[Event],plan[Date]=D3,""))</f>
        <v/>
      </c>
      <c r="E4" s="19" t="str" cm="1">
        <f t="array" ref="E4">_xlfn.TEXTJOIN(CHAR(10),TRUE,_xlfn._xlws.FILTER(plan[Event],plan[Date]=E3,""))</f>
        <v/>
      </c>
      <c r="F4" s="19" t="str" cm="1">
        <f t="array" ref="F4">_xlfn.TEXTJOIN(CHAR(10),TRUE,_xlfn._xlws.FILTER(plan[Event],plan[Date]=F3,""))</f>
        <v/>
      </c>
      <c r="G4" s="19" t="str" cm="1">
        <f t="array" ref="G4">_xlfn.TEXTJOIN(CHAR(10),TRUE,_xlfn._xlws.FILTER(plan[Event],plan[Date]=G3,""))</f>
        <v/>
      </c>
      <c r="H4" s="19" t="str" cm="1">
        <f t="array" ref="H4">_xlfn.TEXTJOIN(CHAR(10),TRUE,_xlfn._xlws.FILTER(plan[Event],plan[Date]=H3,""))</f>
        <v/>
      </c>
    </row>
    <row r="5" spans="1:8" s="7" customFormat="1" ht="19.5" customHeight="1" x14ac:dyDescent="0.3">
      <c r="A5" s="6"/>
      <c r="B5" s="13">
        <f t="array" ref="B5:H5">DaysAndWeeks+DATE(CalendarYear,12,1)-WEEKDAY(DATE(CalendarYear,12,1),(WeekStart="Monday")+1)+8</f>
        <v>44899</v>
      </c>
      <c r="C5" s="13">
        <v>44900</v>
      </c>
      <c r="D5" s="13">
        <v>44901</v>
      </c>
      <c r="E5" s="13">
        <v>44902</v>
      </c>
      <c r="F5" s="13">
        <v>44903</v>
      </c>
      <c r="G5" s="13">
        <v>44904</v>
      </c>
      <c r="H5" s="13">
        <v>44905</v>
      </c>
    </row>
    <row r="6" spans="1:8" ht="57.9" customHeight="1" x14ac:dyDescent="0.3">
      <c r="A6" s="1"/>
      <c r="B6" s="16" t="str" cm="1">
        <f t="array" ref="B6">_xlfn.TEXTJOIN(CHAR(10),TRUE,_xlfn._xlws.FILTER(plan[Event],plan[Date]=B5,""))</f>
        <v/>
      </c>
      <c r="C6" s="16" t="str" cm="1">
        <f t="array" ref="C6">_xlfn.TEXTJOIN(CHAR(10),TRUE,_xlfn._xlws.FILTER(plan[Event],plan[Date]=C5,""))</f>
        <v/>
      </c>
      <c r="D6" s="16" t="str" cm="1">
        <f t="array" ref="D6">_xlfn.TEXTJOIN(CHAR(10),TRUE,_xlfn._xlws.FILTER(plan[Event],plan[Date]=D5,""))</f>
        <v/>
      </c>
      <c r="E6" s="16" t="str" cm="1">
        <f t="array" ref="E6">_xlfn.TEXTJOIN(CHAR(10),TRUE,_xlfn._xlws.FILTER(plan[Event],plan[Date]=E5,""))</f>
        <v/>
      </c>
      <c r="F6" s="16" t="str" cm="1">
        <f t="array" ref="F6">_xlfn.TEXTJOIN(CHAR(10),TRUE,_xlfn._xlws.FILTER(plan[Event],plan[Date]=F5,""))</f>
        <v/>
      </c>
      <c r="G6" s="16" t="str" cm="1">
        <f t="array" ref="G6">_xlfn.TEXTJOIN(CHAR(10),TRUE,_xlfn._xlws.FILTER(plan[Event],plan[Date]=G5,""))</f>
        <v/>
      </c>
      <c r="H6" s="16" t="str" cm="1">
        <f t="array" ref="H6">_xlfn.TEXTJOIN(CHAR(10),TRUE,_xlfn._xlws.FILTER(plan[Event],plan[Date]=H5,""))</f>
        <v/>
      </c>
    </row>
    <row r="7" spans="1:8" s="7" customFormat="1" ht="19.5" customHeight="1" x14ac:dyDescent="0.3">
      <c r="A7" s="6"/>
      <c r="B7" s="12">
        <f t="array" ref="B7:H7">DaysAndWeeks+DATE(CalendarYear,12,1)-WEEKDAY(DATE(CalendarYear,12,1),(WeekStart="Monday")+1)+15</f>
        <v>44906</v>
      </c>
      <c r="C7" s="12">
        <v>44907</v>
      </c>
      <c r="D7" s="12">
        <v>44908</v>
      </c>
      <c r="E7" s="12">
        <v>44909</v>
      </c>
      <c r="F7" s="12">
        <v>44910</v>
      </c>
      <c r="G7" s="12">
        <v>44911</v>
      </c>
      <c r="H7" s="12">
        <v>44912</v>
      </c>
    </row>
    <row r="8" spans="1:8" ht="57.9" customHeight="1" x14ac:dyDescent="0.3">
      <c r="A8" s="1"/>
      <c r="B8" s="19" t="str" cm="1">
        <f t="array" ref="B8">_xlfn.TEXTJOIN(CHAR(10),TRUE,_xlfn._xlws.FILTER(plan[Event],plan[Date]=B7,""))</f>
        <v/>
      </c>
      <c r="C8" s="19" t="str" cm="1">
        <f t="array" ref="C8">_xlfn.TEXTJOIN(CHAR(10),TRUE,_xlfn._xlws.FILTER(plan[Event],plan[Date]=C7,""))</f>
        <v/>
      </c>
      <c r="D8" s="19" t="str" cm="1">
        <f t="array" ref="D8">_xlfn.TEXTJOIN(CHAR(10),TRUE,_xlfn._xlws.FILTER(plan[Event],plan[Date]=D7,""))</f>
        <v/>
      </c>
      <c r="E8" s="19" t="str" cm="1">
        <f t="array" ref="E8">_xlfn.TEXTJOIN(CHAR(10),TRUE,_xlfn._xlws.FILTER(plan[Event],plan[Date]=E7,""))</f>
        <v/>
      </c>
      <c r="F8" s="19" t="str" cm="1">
        <f t="array" ref="F8">_xlfn.TEXTJOIN(CHAR(10),TRUE,_xlfn._xlws.FILTER(plan[Event],plan[Date]=F7,""))</f>
        <v/>
      </c>
      <c r="G8" s="19" t="str" cm="1">
        <f t="array" ref="G8">_xlfn.TEXTJOIN(CHAR(10),TRUE,_xlfn._xlws.FILTER(plan[Event],plan[Date]=G7,""))</f>
        <v/>
      </c>
      <c r="H8" s="19" t="str" cm="1">
        <f t="array" ref="H8">_xlfn.TEXTJOIN(CHAR(10),TRUE,_xlfn._xlws.FILTER(plan[Event],plan[Date]=H7,""))</f>
        <v/>
      </c>
    </row>
    <row r="9" spans="1:8" s="7" customFormat="1" ht="19.5" customHeight="1" x14ac:dyDescent="0.3">
      <c r="A9" s="6"/>
      <c r="B9" s="13">
        <f t="array" ref="B9:H9">DaysAndWeeks+DATE(CalendarYear,12,1)-WEEKDAY(DATE(CalendarYear,12,1),(WeekStart="Monday")+1)+22</f>
        <v>44913</v>
      </c>
      <c r="C9" s="13">
        <v>44914</v>
      </c>
      <c r="D9" s="13">
        <v>44915</v>
      </c>
      <c r="E9" s="13">
        <v>44916</v>
      </c>
      <c r="F9" s="13">
        <v>44917</v>
      </c>
      <c r="G9" s="13">
        <v>44918</v>
      </c>
      <c r="H9" s="13">
        <v>44919</v>
      </c>
    </row>
    <row r="10" spans="1:8" ht="57.9" customHeight="1" x14ac:dyDescent="0.3">
      <c r="A10" s="1"/>
      <c r="B10" s="16" t="str" cm="1">
        <f t="array" ref="B10">_xlfn.TEXTJOIN(CHAR(10),TRUE,_xlfn._xlws.FILTER(plan[Event],plan[Date]=B9,""))</f>
        <v/>
      </c>
      <c r="C10" s="16" t="str" cm="1">
        <f t="array" ref="C10">_xlfn.TEXTJOIN(CHAR(10),TRUE,_xlfn._xlws.FILTER(plan[Event],plan[Date]=C9,""))</f>
        <v/>
      </c>
      <c r="D10" s="16" t="str" cm="1">
        <f t="array" ref="D10">_xlfn.TEXTJOIN(CHAR(10),TRUE,_xlfn._xlws.FILTER(plan[Event],plan[Date]=D9,""))</f>
        <v/>
      </c>
      <c r="E10" s="16" t="str" cm="1">
        <f t="array" ref="E10">_xlfn.TEXTJOIN(CHAR(10),TRUE,_xlfn._xlws.FILTER(plan[Event],plan[Date]=E9,""))</f>
        <v/>
      </c>
      <c r="F10" s="16" t="str" cm="1">
        <f t="array" ref="F10">_xlfn.TEXTJOIN(CHAR(10),TRUE,_xlfn._xlws.FILTER(plan[Event],plan[Date]=F9,""))</f>
        <v/>
      </c>
      <c r="G10" s="16" t="str" cm="1">
        <f t="array" ref="G10">_xlfn.TEXTJOIN(CHAR(10),TRUE,_xlfn._xlws.FILTER(plan[Event],plan[Date]=G9,""))</f>
        <v/>
      </c>
      <c r="H10" s="16" t="str" cm="1">
        <f t="array" ref="H10">_xlfn.TEXTJOIN(CHAR(10),TRUE,_xlfn._xlws.FILTER(plan[Event],plan[Date]=H9,""))</f>
        <v/>
      </c>
    </row>
    <row r="11" spans="1:8" s="7" customFormat="1" ht="19.5" customHeight="1" x14ac:dyDescent="0.3">
      <c r="A11" s="6"/>
      <c r="B11" s="12">
        <f t="array" ref="B11:H11">DaysAndWeeks+DATE(CalendarYear,12,1)-WEEKDAY(DATE(CalendarYear,12,1),(WeekStart="Monday")+1)+29</f>
        <v>44920</v>
      </c>
      <c r="C11" s="12">
        <v>44921</v>
      </c>
      <c r="D11" s="12">
        <v>44922</v>
      </c>
      <c r="E11" s="12">
        <v>44923</v>
      </c>
      <c r="F11" s="12">
        <v>44924</v>
      </c>
      <c r="G11" s="12">
        <v>44925</v>
      </c>
      <c r="H11" s="12">
        <v>44926</v>
      </c>
    </row>
    <row r="12" spans="1:8" ht="57.9" customHeight="1" x14ac:dyDescent="0.3">
      <c r="A12" s="1"/>
      <c r="B12" s="19" t="str" cm="1">
        <f t="array" ref="B12">_xlfn.TEXTJOIN(CHAR(10),TRUE,_xlfn._xlws.FILTER(plan[Event],plan[Date]=B11,""))</f>
        <v>Christmas</v>
      </c>
      <c r="C12" s="19" t="str" cm="1">
        <f t="array" ref="C12">_xlfn.TEXTJOIN(CHAR(10),TRUE,_xlfn._xlws.FILTER(plan[Event],plan[Date]=C11,""))</f>
        <v/>
      </c>
      <c r="D12" s="19" t="str" cm="1">
        <f t="array" ref="D12">_xlfn.TEXTJOIN(CHAR(10),TRUE,_xlfn._xlws.FILTER(plan[Event],plan[Date]=D11,""))</f>
        <v>Ochaco Uraraka's 17th Birthday</v>
      </c>
      <c r="E12" s="19" t="str" cm="1">
        <f t="array" ref="E12">_xlfn.TEXTJOIN(CHAR(10),TRUE,_xlfn._xlws.FILTER(plan[Event],plan[Date]=E11,""))</f>
        <v/>
      </c>
      <c r="F12" s="19" t="str" cm="1">
        <f t="array" ref="F12">_xlfn.TEXTJOIN(CHAR(10),TRUE,_xlfn._xlws.FILTER(plan[Event],plan[Date]=F11,""))</f>
        <v/>
      </c>
      <c r="G12" s="19" t="str" cm="1">
        <f t="array" ref="G12">_xlfn.TEXTJOIN(CHAR(10),TRUE,_xlfn._xlws.FILTER(plan[Event],plan[Date]=G11,""))</f>
        <v/>
      </c>
      <c r="H12" s="19" t="str" cm="1">
        <f t="array" ref="H12">_xlfn.TEXTJOIN(CHAR(10),TRUE,_xlfn._xlws.FILTER(plan[Event],plan[Date]=H11,""))</f>
        <v/>
      </c>
    </row>
    <row r="13" spans="1:8" s="7" customFormat="1" ht="19.5" customHeight="1" x14ac:dyDescent="0.3">
      <c r="A13" s="6"/>
      <c r="B13" s="13">
        <f t="array" ref="B13:C13">DaysAndWeeks+DATE(CalendarYear,12,1)-WEEKDAY(DATE(CalendarYear,12,1),(WeekStart="Monday")+1)+36</f>
        <v>44927</v>
      </c>
      <c r="C13" s="13">
        <v>44928</v>
      </c>
      <c r="D13" s="34" t="s">
        <v>0</v>
      </c>
      <c r="E13" s="34"/>
      <c r="F13" s="34"/>
      <c r="G13" s="34"/>
      <c r="H13" s="34"/>
    </row>
    <row r="14" spans="1:8" ht="57.9" customHeight="1" x14ac:dyDescent="0.3">
      <c r="A14" s="1"/>
      <c r="B14" s="16" t="str" cm="1">
        <f t="array" ref="B14">_xlfn.TEXTJOIN(CHAR(10),TRUE,_xlfn._xlws.FILTER(plan[Event],plan[Date]=B13,""))</f>
        <v/>
      </c>
      <c r="C14" s="16" t="str" cm="1">
        <f t="array" ref="C14">_xlfn.TEXTJOIN(CHAR(10),TRUE,_xlfn._xlws.FILTER(plan[Event],plan[Date]=C13,""))</f>
        <v/>
      </c>
      <c r="D14" s="33"/>
      <c r="E14" s="33"/>
      <c r="F14" s="33"/>
      <c r="G14" s="33"/>
      <c r="H14" s="33"/>
    </row>
  </sheetData>
  <mergeCells count="3">
    <mergeCell ref="B1:D1"/>
    <mergeCell ref="D13:H13"/>
    <mergeCell ref="D14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printOptions horizontalCentered="1" verticalCentered="1"/>
  <pageMargins left="0.7" right="0.7" top="0.75" bottom="0.75" header="0.3" footer="0.3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14</vt:i4>
      </vt:variant>
    </vt:vector>
  </HeadingPairs>
  <TitlesOfParts>
    <vt:vector size="27" baseType="lpstr">
      <vt:lpstr>Schedule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WeekStart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2015-05-01T18:11:32Z</dcterms:created>
  <dcterms:modified xsi:type="dcterms:W3CDTF">2022-12-28T03:50:07Z</dcterms:modified>
</cp:coreProperties>
</file>