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Мои документы\Documents\"/>
    </mc:Choice>
  </mc:AlternateContent>
  <bookViews>
    <workbookView xWindow="0" yWindow="0" windowWidth="18192" windowHeight="6072"/>
  </bookViews>
  <sheets>
    <sheet name="Лист1" sheetId="1" r:id="rId1"/>
  </sheets>
  <definedNames>
    <definedName name="DRAG">Лист1!$B$3</definedName>
    <definedName name="dt">Лист1!$B$4</definedName>
    <definedName name="WEIGHT">Лист1!$B$5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7" i="1" l="1"/>
  <c r="S8" i="1" s="1"/>
  <c r="G8" i="1"/>
  <c r="AB7" i="1"/>
  <c r="T8" i="1" s="1"/>
  <c r="X7" i="1"/>
  <c r="Z7" i="1" s="1"/>
  <c r="R8" i="1" s="1"/>
  <c r="W7" i="1"/>
  <c r="Y7" i="1" s="1"/>
  <c r="Q8" i="1" s="1"/>
  <c r="H7" i="1"/>
  <c r="I7" i="1"/>
  <c r="C8" i="1" s="1"/>
  <c r="N7" i="1"/>
  <c r="H8" i="1" s="1"/>
  <c r="M7" i="1"/>
  <c r="J7" i="1"/>
  <c r="D8" i="1" s="1"/>
  <c r="AD7" i="1" l="1"/>
  <c r="V8" i="1" s="1"/>
  <c r="AC7" i="1"/>
  <c r="U8" i="1" s="1"/>
  <c r="W8" i="1" s="1"/>
  <c r="Y8" i="1" s="1"/>
  <c r="Q9" i="1" s="1"/>
  <c r="K7" i="1"/>
  <c r="E8" i="1" s="1"/>
  <c r="L7" i="1"/>
  <c r="F8" i="1" s="1"/>
  <c r="N8" i="1" s="1"/>
  <c r="AB8" i="1" l="1"/>
  <c r="T9" i="1" s="1"/>
  <c r="X8" i="1"/>
  <c r="Z8" i="1" s="1"/>
  <c r="R9" i="1" s="1"/>
  <c r="AC8" i="1"/>
  <c r="U9" i="1" s="1"/>
  <c r="AA8" i="1"/>
  <c r="S9" i="1" s="1"/>
  <c r="L8" i="1"/>
  <c r="H9" i="1"/>
  <c r="F9" i="1"/>
  <c r="J8" i="1"/>
  <c r="D9" i="1" s="1"/>
  <c r="I8" i="1"/>
  <c r="C9" i="1" s="1"/>
  <c r="M8" i="1"/>
  <c r="AA9" i="1" l="1"/>
  <c r="W9" i="1"/>
  <c r="Y9" i="1" s="1"/>
  <c r="Q10" i="1" s="1"/>
  <c r="S10" i="1"/>
  <c r="AD8" i="1"/>
  <c r="V9" i="1" s="1"/>
  <c r="K8" i="1"/>
  <c r="E9" i="1" s="1"/>
  <c r="G9" i="1"/>
  <c r="J9" i="1"/>
  <c r="D10" i="1" s="1"/>
  <c r="N9" i="1"/>
  <c r="L9" i="1" s="1"/>
  <c r="F10" i="1" s="1"/>
  <c r="J10" i="1" s="1"/>
  <c r="D11" i="1" l="1"/>
  <c r="AB9" i="1"/>
  <c r="T10" i="1" s="1"/>
  <c r="X9" i="1"/>
  <c r="Z9" i="1" s="1"/>
  <c r="R10" i="1" s="1"/>
  <c r="AC9" i="1"/>
  <c r="U10" i="1" s="1"/>
  <c r="M9" i="1"/>
  <c r="K9" i="1" s="1"/>
  <c r="E10" i="1" s="1"/>
  <c r="I10" i="1" s="1"/>
  <c r="H10" i="1"/>
  <c r="I9" i="1"/>
  <c r="C10" i="1" s="1"/>
  <c r="AA10" i="1" l="1"/>
  <c r="S11" i="1" s="1"/>
  <c r="W10" i="1"/>
  <c r="Y10" i="1" s="1"/>
  <c r="Q11" i="1" s="1"/>
  <c r="AD9" i="1"/>
  <c r="V10" i="1" s="1"/>
  <c r="X10" i="1" s="1"/>
  <c r="Z10" i="1" s="1"/>
  <c r="R11" i="1" s="1"/>
  <c r="N10" i="1"/>
  <c r="L10" i="1" s="1"/>
  <c r="F11" i="1" s="1"/>
  <c r="J11" i="1" s="1"/>
  <c r="D12" i="1" s="1"/>
  <c r="G10" i="1"/>
  <c r="C11" i="1"/>
  <c r="AB10" i="1" l="1"/>
  <c r="T11" i="1" s="1"/>
  <c r="AD10" i="1"/>
  <c r="V11" i="1" s="1"/>
  <c r="AC10" i="1"/>
  <c r="U11" i="1" s="1"/>
  <c r="W11" i="1" s="1"/>
  <c r="Y11" i="1" s="1"/>
  <c r="Q12" i="1" s="1"/>
  <c r="H11" i="1"/>
  <c r="M10" i="1"/>
  <c r="K10" i="1" s="1"/>
  <c r="E11" i="1" s="1"/>
  <c r="N11" i="1"/>
  <c r="L11" i="1" s="1"/>
  <c r="F12" i="1" s="1"/>
  <c r="J12" i="1" s="1"/>
  <c r="D13" i="1" s="1"/>
  <c r="AB11" i="1" l="1"/>
  <c r="AA11" i="1"/>
  <c r="S12" i="1" s="1"/>
  <c r="AC11" i="1"/>
  <c r="U12" i="1" s="1"/>
  <c r="T12" i="1"/>
  <c r="X11" i="1"/>
  <c r="Z11" i="1" s="1"/>
  <c r="R12" i="1" s="1"/>
  <c r="H12" i="1"/>
  <c r="I11" i="1"/>
  <c r="C12" i="1" s="1"/>
  <c r="G11" i="1"/>
  <c r="AA12" i="1" l="1"/>
  <c r="S13" i="1" s="1"/>
  <c r="W12" i="1"/>
  <c r="Y12" i="1" s="1"/>
  <c r="Q13" i="1" s="1"/>
  <c r="AD11" i="1"/>
  <c r="V12" i="1" s="1"/>
  <c r="M11" i="1"/>
  <c r="K11" i="1" s="1"/>
  <c r="E12" i="1" s="1"/>
  <c r="I12" i="1" s="1"/>
  <c r="C13" i="1" s="1"/>
  <c r="G12" i="1"/>
  <c r="N12" i="1"/>
  <c r="L12" i="1" s="1"/>
  <c r="F13" i="1" s="1"/>
  <c r="J13" i="1" s="1"/>
  <c r="D14" i="1" s="1"/>
  <c r="AC12" i="1" l="1"/>
  <c r="U13" i="1" s="1"/>
  <c r="X12" i="1"/>
  <c r="Z12" i="1" s="1"/>
  <c r="R13" i="1" s="1"/>
  <c r="AB12" i="1"/>
  <c r="T13" i="1" s="1"/>
  <c r="AD12" i="1"/>
  <c r="V13" i="1" s="1"/>
  <c r="W13" i="1"/>
  <c r="Y13" i="1" s="1"/>
  <c r="Q14" i="1" s="1"/>
  <c r="M12" i="1"/>
  <c r="K12" i="1" s="1"/>
  <c r="E13" i="1" s="1"/>
  <c r="I13" i="1" s="1"/>
  <c r="C14" i="1" s="1"/>
  <c r="H13" i="1"/>
  <c r="AB13" i="1" l="1"/>
  <c r="X13" i="1"/>
  <c r="Z13" i="1" s="1"/>
  <c r="R14" i="1" s="1"/>
  <c r="T14" i="1"/>
  <c r="AA13" i="1"/>
  <c r="S14" i="1" s="1"/>
  <c r="AC13" i="1"/>
  <c r="U14" i="1" s="1"/>
  <c r="N13" i="1"/>
  <c r="L13" i="1" s="1"/>
  <c r="F14" i="1" s="1"/>
  <c r="J14" i="1" s="1"/>
  <c r="G13" i="1"/>
  <c r="AD13" i="1" l="1"/>
  <c r="V14" i="1" s="1"/>
  <c r="X14" i="1" s="1"/>
  <c r="W14" i="1"/>
  <c r="Y14" i="1" s="1"/>
  <c r="AB14" i="1"/>
  <c r="AA14" i="1"/>
  <c r="AC14" i="1"/>
  <c r="H14" i="1"/>
  <c r="N14" i="1" s="1"/>
  <c r="L14" i="1" s="1"/>
  <c r="M13" i="1"/>
  <c r="K13" i="1" s="1"/>
  <c r="E14" i="1" s="1"/>
  <c r="I14" i="1" s="1"/>
  <c r="Z14" i="1" l="1"/>
  <c r="AD14" i="1"/>
  <c r="G14" i="1"/>
  <c r="M14" i="1" s="1"/>
  <c r="K14" i="1" s="1"/>
</calcChain>
</file>

<file path=xl/sharedStrings.xml><?xml version="1.0" encoding="utf-8"?>
<sst xmlns="http://schemas.openxmlformats.org/spreadsheetml/2006/main" count="29" uniqueCount="20">
  <si>
    <t>drag</t>
  </si>
  <si>
    <t>Sx</t>
  </si>
  <si>
    <t>Sy</t>
  </si>
  <si>
    <t>Vx</t>
  </si>
  <si>
    <t>Vy</t>
  </si>
  <si>
    <t>ax</t>
  </si>
  <si>
    <t>ay</t>
  </si>
  <si>
    <t>DSx</t>
  </si>
  <si>
    <t>Dsy</t>
  </si>
  <si>
    <t>DVx</t>
  </si>
  <si>
    <t>Dvy</t>
  </si>
  <si>
    <t>dt</t>
  </si>
  <si>
    <t>Weight</t>
  </si>
  <si>
    <t>Dax</t>
  </si>
  <si>
    <t>Day</t>
  </si>
  <si>
    <t>Vx_2</t>
  </si>
  <si>
    <t>Vy_2</t>
  </si>
  <si>
    <t>Dvx</t>
  </si>
  <si>
    <t>Ax_2</t>
  </si>
  <si>
    <t>Ay_2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</si>
</sst>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Лист1!$D$6</c:f>
              <c:strCache>
                <c:ptCount val="1"/>
                <c:pt idx="0">
                  <c:v>Sy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Лист1!$C$7:$C$15</c:f>
              <c:numCache>
                <c:formatCode>General</c:formatCode>
                <c:ptCount val="9"/>
                <c:pt idx="0">
                  <c:v>0</c:v>
                </c:pt>
                <c:pt idx="1">
                  <c:v>0.44999999999999996</c:v>
                </c:pt>
                <c:pt idx="2">
                  <c:v>0.89392499999999997</c:v>
                </c:pt>
                <c:pt idx="3">
                  <c:v>1.3257820124999999</c:v>
                </c:pt>
                <c:pt idx="4">
                  <c:v>1.7336659678312498</c:v>
                </c:pt>
                <c:pt idx="5">
                  <c:v>2.093927445096778</c:v>
                </c:pt>
                <c:pt idx="6">
                  <c:v>2.3595868696847497</c:v>
                </c:pt>
                <c:pt idx="7">
                  <c:v>2.4373193166287552</c:v>
                </c:pt>
              </c:numCache>
            </c:numRef>
          </c:xVal>
          <c:yVal>
            <c:numRef>
              <c:f>Лист1!$D$7:$D$15</c:f>
              <c:numCache>
                <c:formatCode>General</c:formatCode>
                <c:ptCount val="9"/>
                <c:pt idx="0">
                  <c:v>0</c:v>
                </c:pt>
                <c:pt idx="1">
                  <c:v>0.44999999999999996</c:v>
                </c:pt>
                <c:pt idx="2">
                  <c:v>0.87367499999999998</c:v>
                </c:pt>
                <c:pt idx="3">
                  <c:v>1.2450553874999999</c:v>
                </c:pt>
                <c:pt idx="4">
                  <c:v>1.5125525272687499</c:v>
                </c:pt>
                <c:pt idx="5">
                  <c:v>1.5736855954193718</c:v>
                </c:pt>
                <c:pt idx="6">
                  <c:v>1.2248764353005821</c:v>
                </c:pt>
                <c:pt idx="7">
                  <c:v>6.1717038724606432E-2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BE-4377-B91C-0C49E3DBD88E}"/>
            </c:ext>
          </c:extLst>
        </c:ser>
        <c:ser>
          <c:idx val="1"/>
          <c:order val="1"/>
          <c:tx>
            <c:v>Better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Лист1!$Q$7:$Q$14</c:f>
              <c:numCache>
                <c:formatCode>General</c:formatCode>
                <c:ptCount val="8"/>
                <c:pt idx="0">
                  <c:v>0</c:v>
                </c:pt>
                <c:pt idx="1">
                  <c:v>0.44999999999999996</c:v>
                </c:pt>
                <c:pt idx="2">
                  <c:v>0.89696249999999988</c:v>
                </c:pt>
                <c:pt idx="3">
                  <c:v>1.3317955031249999</c:v>
                </c:pt>
                <c:pt idx="4">
                  <c:v>1.7364173928539062</c:v>
                </c:pt>
                <c:pt idx="5">
                  <c:v>2.0749507352638612</c:v>
                </c:pt>
                <c:pt idx="6">
                  <c:v>2.2762906852189762</c:v>
                </c:pt>
                <c:pt idx="7">
                  <c:v>2.1995997055409466</c:v>
                </c:pt>
              </c:numCache>
            </c:numRef>
          </c:xVal>
          <c:yVal>
            <c:numRef>
              <c:f>Лист1!$R$7:$R$14</c:f>
              <c:numCache>
                <c:formatCode>General</c:formatCode>
                <c:ptCount val="8"/>
                <c:pt idx="0">
                  <c:v>0</c:v>
                </c:pt>
                <c:pt idx="1">
                  <c:v>0.43987500000000002</c:v>
                </c:pt>
                <c:pt idx="2">
                  <c:v>0.84640584375000005</c:v>
                </c:pt>
                <c:pt idx="3">
                  <c:v>1.1805351355546876</c:v>
                </c:pt>
                <c:pt idx="4">
                  <c:v>1.3648618675537558</c:v>
                </c:pt>
                <c:pt idx="5">
                  <c:v>1.2460839017809107</c:v>
                </c:pt>
                <c:pt idx="6">
                  <c:v>0.52065408629221122</c:v>
                </c:pt>
                <c:pt idx="7">
                  <c:v>-1.412381026104681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FBE-4377-B91C-0C49E3DBD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0848704"/>
        <c:axId val="930842464"/>
      </c:scatterChart>
      <c:valAx>
        <c:axId val="930848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0842464"/>
        <c:crosses val="autoZero"/>
        <c:crossBetween val="midCat"/>
      </c:valAx>
      <c:valAx>
        <c:axId val="93084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0848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205740</xdr:colOff>
      <xdr:row>14</xdr:row>
      <xdr:rowOff>121920</xdr:rowOff>
    </xdr:from>
    <xdr:to>
      <xdr:col>11</xdr:col>
      <xdr:colOff>640080</xdr:colOff>
      <xdr:row>29</xdr:row>
      <xdr:rowOff>121920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20"/>
  <sheetViews>
    <sheetView tabSelected="1" topLeftCell="E1" workbookViewId="0">
      <selection activeCell="Q22" sqref="Q22"/>
    </sheetView>
  </sheetViews>
  <sheetFormatPr defaultRowHeight="14.4" x14ac:dyDescent="0.3"/>
  <cols>
    <col min="3" max="4" width="9.21875" bestFit="1" customWidth="1"/>
    <col min="5" max="7" width="10.21875" bestFit="1" customWidth="1"/>
    <col min="8" max="8" width="11.21875" bestFit="1" customWidth="1"/>
    <col min="9" max="10" width="9.21875" bestFit="1" customWidth="1"/>
    <col min="11" max="13" width="10.21875" bestFit="1" customWidth="1"/>
    <col min="14" max="14" width="11.21875" bestFit="1" customWidth="1"/>
  </cols>
  <sheetData>
    <row r="3" spans="1:30" x14ac:dyDescent="0.3">
      <c r="A3" t="s">
        <v>0</v>
      </c>
      <c r="B3">
        <v>0.3</v>
      </c>
    </row>
    <row r="4" spans="1:30" x14ac:dyDescent="0.3">
      <c r="A4" t="s">
        <v>11</v>
      </c>
      <c r="B4">
        <v>4.4999999999999998E-2</v>
      </c>
    </row>
    <row r="5" spans="1:30" x14ac:dyDescent="0.3">
      <c r="A5" t="s">
        <v>12</v>
      </c>
      <c r="B5">
        <v>1</v>
      </c>
    </row>
    <row r="6" spans="1:30" x14ac:dyDescent="0.3"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13</v>
      </c>
      <c r="N6" t="s">
        <v>14</v>
      </c>
      <c r="Q6" t="s">
        <v>1</v>
      </c>
      <c r="R6" t="s">
        <v>2</v>
      </c>
      <c r="S6" t="s">
        <v>3</v>
      </c>
      <c r="T6" t="s">
        <v>4</v>
      </c>
      <c r="U6" t="s">
        <v>5</v>
      </c>
      <c r="V6" t="s">
        <v>6</v>
      </c>
      <c r="W6" t="s">
        <v>15</v>
      </c>
      <c r="X6" t="s">
        <v>16</v>
      </c>
      <c r="Y6" t="s">
        <v>7</v>
      </c>
      <c r="Z6" t="s">
        <v>8</v>
      </c>
      <c r="AA6" t="s">
        <v>17</v>
      </c>
      <c r="AB6" t="s">
        <v>10</v>
      </c>
      <c r="AC6" t="s">
        <v>18</v>
      </c>
      <c r="AD6" t="s">
        <v>19</v>
      </c>
    </row>
    <row r="7" spans="1:30" x14ac:dyDescent="0.3">
      <c r="C7">
        <v>0</v>
      </c>
      <c r="D7">
        <v>0</v>
      </c>
      <c r="E7">
        <v>10</v>
      </c>
      <c r="F7">
        <v>10</v>
      </c>
      <c r="G7">
        <v>0</v>
      </c>
      <c r="H7">
        <f>-10</f>
        <v>-10</v>
      </c>
      <c r="I7">
        <f>E7*dt</f>
        <v>0.44999999999999996</v>
      </c>
      <c r="J7">
        <f t="shared" ref="J7:J8" si="0">F7*dt</f>
        <v>0.44999999999999996</v>
      </c>
      <c r="K7">
        <f>M7*dt</f>
        <v>-0.13500000000000001</v>
      </c>
      <c r="L7">
        <f>N7*dt</f>
        <v>-0.58499999999999996</v>
      </c>
      <c r="M7">
        <f>(WEIGHT*G7 - DRAG*E7)/WEIGHT</f>
        <v>-3</v>
      </c>
      <c r="N7">
        <f>(WEIGHT*H7 - DRAG*F7)/WEIGHT</f>
        <v>-13</v>
      </c>
      <c r="Q7">
        <v>0</v>
      </c>
      <c r="R7">
        <v>0</v>
      </c>
      <c r="S7">
        <v>10</v>
      </c>
      <c r="T7">
        <v>10</v>
      </c>
      <c r="U7">
        <v>0</v>
      </c>
      <c r="V7">
        <v>-10</v>
      </c>
      <c r="W7">
        <f>S7+U7*dt/2</f>
        <v>10</v>
      </c>
      <c r="X7">
        <f>T7+V7*dt/2</f>
        <v>9.7750000000000004</v>
      </c>
      <c r="Y7">
        <f>W7*dt</f>
        <v>0.44999999999999996</v>
      </c>
      <c r="Z7">
        <f>X7*dt</f>
        <v>0.43987500000000002</v>
      </c>
      <c r="AA7">
        <f>U7*dt</f>
        <v>0</v>
      </c>
      <c r="AB7">
        <f>V7*dt</f>
        <v>-0.44999999999999996</v>
      </c>
      <c r="AC7">
        <f>(WEIGHT*U7 - DRAG*W7)/WEIGHT</f>
        <v>-3</v>
      </c>
      <c r="AD7">
        <f>(WEIGHT*V7 - DRAG*X7)/WEIGHT</f>
        <v>-12.932500000000001</v>
      </c>
    </row>
    <row r="8" spans="1:30" x14ac:dyDescent="0.3">
      <c r="C8">
        <f>C7+I7</f>
        <v>0.44999999999999996</v>
      </c>
      <c r="D8">
        <f>D7+J7</f>
        <v>0.44999999999999996</v>
      </c>
      <c r="E8">
        <f>E7+K7</f>
        <v>9.8650000000000002</v>
      </c>
      <c r="F8">
        <f>F7+L7</f>
        <v>9.4149999999999991</v>
      </c>
      <c r="G8">
        <f>G7+M7</f>
        <v>-3</v>
      </c>
      <c r="H8">
        <f>H7+N7</f>
        <v>-23</v>
      </c>
      <c r="I8">
        <f>E8*dt</f>
        <v>0.44392500000000001</v>
      </c>
      <c r="J8">
        <f>F8*dt</f>
        <v>0.42367499999999997</v>
      </c>
      <c r="K8">
        <f>M8*dt</f>
        <v>-0.26817750000000001</v>
      </c>
      <c r="L8">
        <f>N8*dt</f>
        <v>-1.1621025</v>
      </c>
      <c r="M8">
        <f>(WEIGHT*G8 - DRAG*E8)/WEIGHT</f>
        <v>-5.9595000000000002</v>
      </c>
      <c r="N8">
        <f>(WEIGHT*H8 - DRAG*F8)/WEIGHT</f>
        <v>-25.8245</v>
      </c>
      <c r="Q8">
        <f>Q7+Y7</f>
        <v>0.44999999999999996</v>
      </c>
      <c r="R8">
        <f>R7+Z7</f>
        <v>0.43987500000000002</v>
      </c>
      <c r="S8">
        <f>S7+AA7</f>
        <v>10</v>
      </c>
      <c r="T8">
        <f>T7+AB7</f>
        <v>9.5500000000000007</v>
      </c>
      <c r="U8">
        <f>U7+AC7</f>
        <v>-3</v>
      </c>
      <c r="V8">
        <f>V7+AD7</f>
        <v>-22.932500000000001</v>
      </c>
      <c r="W8">
        <f>S8 + U8*dt/2</f>
        <v>9.9324999999999992</v>
      </c>
      <c r="X8">
        <f>T8+V8*dt/2</f>
        <v>9.0340187500000013</v>
      </c>
      <c r="Y8">
        <f>W8*dt</f>
        <v>0.44696249999999993</v>
      </c>
      <c r="Z8">
        <f>X8*dt</f>
        <v>0.40653084375000004</v>
      </c>
      <c r="AA8">
        <f>U8*dt</f>
        <v>-0.13500000000000001</v>
      </c>
      <c r="AB8">
        <f>V8*dt</f>
        <v>-1.0319625000000001</v>
      </c>
      <c r="AC8">
        <f>(WEIGHT*U8 - DRAG*W8)/WEIGHT</f>
        <v>-5.9797499999999992</v>
      </c>
      <c r="AD8">
        <f>(WEIGHT*V8 - DRAG*X8)/WEIGHT</f>
        <v>-25.642705625000001</v>
      </c>
    </row>
    <row r="9" spans="1:30" x14ac:dyDescent="0.3">
      <c r="C9">
        <f>C8+I8</f>
        <v>0.89392499999999997</v>
      </c>
      <c r="D9">
        <f>D8+J8</f>
        <v>0.87367499999999998</v>
      </c>
      <c r="E9">
        <f>E8+K8</f>
        <v>9.5968225</v>
      </c>
      <c r="F9">
        <f>F8+L8</f>
        <v>8.2528974999999996</v>
      </c>
      <c r="G9">
        <f>G8+M8</f>
        <v>-8.9595000000000002</v>
      </c>
      <c r="H9">
        <f>H8+N8</f>
        <v>-48.8245</v>
      </c>
      <c r="I9">
        <f>E9*dt</f>
        <v>0.43185701249999997</v>
      </c>
      <c r="J9">
        <f>F9*dt</f>
        <v>0.37138038749999996</v>
      </c>
      <c r="K9">
        <f>M9*dt</f>
        <v>-0.53273460375000004</v>
      </c>
      <c r="L9">
        <f>N9*dt</f>
        <v>-2.3085166162499999</v>
      </c>
      <c r="M9">
        <f>(WEIGHT*G9 - DRAG*E9)/WEIGHT</f>
        <v>-11.838546750000001</v>
      </c>
      <c r="N9">
        <f>(WEIGHT*H9 - DRAG*F9)/WEIGHT</f>
        <v>-51.300369250000003</v>
      </c>
      <c r="Q9">
        <f t="shared" ref="Q9:Q14" si="1">Q8+Y8</f>
        <v>0.89696249999999988</v>
      </c>
      <c r="R9">
        <f t="shared" ref="R9:R14" si="2">R8+Z8</f>
        <v>0.84640584375000005</v>
      </c>
      <c r="S9">
        <f t="shared" ref="S9:S14" si="3">S8+AA8</f>
        <v>9.8650000000000002</v>
      </c>
      <c r="T9">
        <f t="shared" ref="T9:T14" si="4">T8+AB8</f>
        <v>8.5180375000000002</v>
      </c>
      <c r="U9">
        <f t="shared" ref="U9:U14" si="5">U8+AC8</f>
        <v>-8.9797499999999992</v>
      </c>
      <c r="V9">
        <f t="shared" ref="V9:V14" si="6">V8+AD8</f>
        <v>-48.575205625000002</v>
      </c>
      <c r="W9">
        <f>S9 + U9*dt/2</f>
        <v>9.6629556250000004</v>
      </c>
      <c r="X9">
        <f>T9+V9*dt/2</f>
        <v>7.4250953734375003</v>
      </c>
      <c r="Y9">
        <f>W9*dt</f>
        <v>0.43483300312500001</v>
      </c>
      <c r="Z9">
        <f>X9*dt</f>
        <v>0.33412929180468748</v>
      </c>
      <c r="AA9">
        <f>U9*dt</f>
        <v>-0.40408874999999994</v>
      </c>
      <c r="AB9">
        <f>V9*dt</f>
        <v>-2.1858842531250002</v>
      </c>
      <c r="AC9">
        <f>(WEIGHT*U9 - DRAG*W9)/WEIGHT</f>
        <v>-11.878636687499998</v>
      </c>
      <c r="AD9">
        <f>(WEIGHT*V9 - DRAG*X9)/WEIGHT</f>
        <v>-50.802734237031252</v>
      </c>
    </row>
    <row r="10" spans="1:30" x14ac:dyDescent="0.3">
      <c r="C10">
        <f t="shared" ref="C10:C14" si="7">C9+I9</f>
        <v>1.3257820124999999</v>
      </c>
      <c r="D10">
        <f t="shared" ref="D10:D14" si="8">D9+J9</f>
        <v>1.2450553874999999</v>
      </c>
      <c r="E10">
        <f t="shared" ref="E10:E14" si="9">E9+K9</f>
        <v>9.0640878962499993</v>
      </c>
      <c r="F10">
        <f t="shared" ref="F10:F14" si="10">F9+L9</f>
        <v>5.9443808837500001</v>
      </c>
      <c r="G10">
        <f t="shared" ref="G10:G14" si="11">G9+M9</f>
        <v>-20.798046750000001</v>
      </c>
      <c r="H10">
        <f t="shared" ref="H10:H14" si="12">H9+N9</f>
        <v>-100.12486925</v>
      </c>
      <c r="I10">
        <f>E10*dt</f>
        <v>0.40788395533124994</v>
      </c>
      <c r="J10">
        <f>F10*dt</f>
        <v>0.26749713976875</v>
      </c>
      <c r="K10">
        <f>M10*dt</f>
        <v>-1.0582772903493749</v>
      </c>
      <c r="L10">
        <f>N10*dt</f>
        <v>-4.5858682581806249</v>
      </c>
      <c r="M10">
        <f>(WEIGHT*G10 - DRAG*E10)/WEIGHT</f>
        <v>-23.517273118875</v>
      </c>
      <c r="N10">
        <f>(WEIGHT*H10 - DRAG*F10)/WEIGHT</f>
        <v>-101.908183515125</v>
      </c>
      <c r="Q10">
        <f t="shared" si="1"/>
        <v>1.3317955031249999</v>
      </c>
      <c r="R10">
        <f t="shared" si="2"/>
        <v>1.1805351355546876</v>
      </c>
      <c r="S10">
        <f t="shared" si="3"/>
        <v>9.4609112500000005</v>
      </c>
      <c r="T10">
        <f t="shared" si="4"/>
        <v>6.3321532468750004</v>
      </c>
      <c r="U10">
        <f t="shared" si="5"/>
        <v>-20.858386687499998</v>
      </c>
      <c r="V10">
        <f t="shared" si="6"/>
        <v>-99.377939862031255</v>
      </c>
      <c r="W10">
        <f>S10 + U10*dt/2</f>
        <v>8.9915975495312512</v>
      </c>
      <c r="X10">
        <f>T10+V10*dt/2</f>
        <v>4.096149599979297</v>
      </c>
      <c r="Y10">
        <f>W10*dt</f>
        <v>0.40462188972890628</v>
      </c>
      <c r="Z10">
        <f>X10*dt</f>
        <v>0.18432673199906835</v>
      </c>
      <c r="AA10">
        <f>U10*dt</f>
        <v>-0.93862740093749986</v>
      </c>
      <c r="AB10">
        <f>V10*dt</f>
        <v>-4.4720072937914059</v>
      </c>
      <c r="AC10">
        <f>(WEIGHT*U10 - DRAG*W10)/WEIGHT</f>
        <v>-23.555865952359373</v>
      </c>
      <c r="AD10">
        <f>(WEIGHT*V10 - DRAG*X10)/WEIGHT</f>
        <v>-100.60678474202504</v>
      </c>
    </row>
    <row r="11" spans="1:30" x14ac:dyDescent="0.3">
      <c r="C11">
        <f t="shared" si="7"/>
        <v>1.7336659678312498</v>
      </c>
      <c r="D11">
        <f t="shared" si="8"/>
        <v>1.5125525272687499</v>
      </c>
      <c r="E11">
        <f t="shared" si="9"/>
        <v>8.0058106059006242</v>
      </c>
      <c r="F11">
        <f t="shared" si="10"/>
        <v>1.3585126255693751</v>
      </c>
      <c r="G11">
        <f t="shared" si="11"/>
        <v>-44.315319868875001</v>
      </c>
      <c r="H11">
        <f t="shared" si="12"/>
        <v>-202.03305276512501</v>
      </c>
      <c r="I11">
        <f>E11*dt</f>
        <v>0.3602614772655281</v>
      </c>
      <c r="J11">
        <f>F11*dt</f>
        <v>6.1133068150621882E-2</v>
      </c>
      <c r="K11">
        <f>M11*dt</f>
        <v>-2.1022678372790335</v>
      </c>
      <c r="L11">
        <f>N11*dt</f>
        <v>-9.1098272948758119</v>
      </c>
      <c r="M11">
        <f>(WEIGHT*G11 - DRAG*E11)/WEIGHT</f>
        <v>-46.717063050645187</v>
      </c>
      <c r="N11">
        <f>(WEIGHT*H11 - DRAG*F11)/WEIGHT</f>
        <v>-202.44060655279583</v>
      </c>
      <c r="Q11">
        <f t="shared" si="1"/>
        <v>1.7364173928539062</v>
      </c>
      <c r="R11">
        <f t="shared" si="2"/>
        <v>1.3648618675537558</v>
      </c>
      <c r="S11">
        <f t="shared" si="3"/>
        <v>8.5222838490625001</v>
      </c>
      <c r="T11">
        <f t="shared" si="4"/>
        <v>1.8601459530835944</v>
      </c>
      <c r="U11">
        <f t="shared" si="5"/>
        <v>-44.41425263985937</v>
      </c>
      <c r="V11">
        <f t="shared" si="6"/>
        <v>-199.98472460405628</v>
      </c>
      <c r="W11">
        <f>S11 + U11*dt/2</f>
        <v>7.5229631646656641</v>
      </c>
      <c r="X11">
        <f>T11+V11*dt/2</f>
        <v>-2.6395103505076714</v>
      </c>
      <c r="Y11">
        <f>W11*dt</f>
        <v>0.33853334240995486</v>
      </c>
      <c r="Z11">
        <f>X11*dt</f>
        <v>-0.1187779657728452</v>
      </c>
      <c r="AA11">
        <f>U11*dt</f>
        <v>-1.9986413687936715</v>
      </c>
      <c r="AB11">
        <f>V11*dt</f>
        <v>-8.9993126071825316</v>
      </c>
      <c r="AC11">
        <f>(WEIGHT*U11 - DRAG*W11)/WEIGHT</f>
        <v>-46.671141589259072</v>
      </c>
      <c r="AD11">
        <f>(WEIGHT*V11 - DRAG*X11)/WEIGHT</f>
        <v>-199.19287149890397</v>
      </c>
    </row>
    <row r="12" spans="1:30" x14ac:dyDescent="0.3">
      <c r="C12">
        <f t="shared" si="7"/>
        <v>2.093927445096778</v>
      </c>
      <c r="D12">
        <f t="shared" si="8"/>
        <v>1.5736855954193718</v>
      </c>
      <c r="E12">
        <f t="shared" si="9"/>
        <v>5.9035427686215911</v>
      </c>
      <c r="F12">
        <f t="shared" si="10"/>
        <v>-7.7513146693064368</v>
      </c>
      <c r="G12">
        <f t="shared" si="11"/>
        <v>-91.032382919520188</v>
      </c>
      <c r="H12">
        <f t="shared" si="12"/>
        <v>-404.47365931792081</v>
      </c>
      <c r="I12">
        <f>E12*dt</f>
        <v>0.26565942458797159</v>
      </c>
      <c r="J12">
        <f>F12*dt</f>
        <v>-0.34880916011878965</v>
      </c>
      <c r="K12">
        <f>M12*dt</f>
        <v>-4.1761550587547998</v>
      </c>
      <c r="L12">
        <f>N12*dt</f>
        <v>-18.096671921270797</v>
      </c>
      <c r="M12">
        <f>(WEIGHT*G12 - DRAG*E12)/WEIGHT</f>
        <v>-92.803445750106661</v>
      </c>
      <c r="N12">
        <f>(WEIGHT*H12 - DRAG*F12)/WEIGHT</f>
        <v>-402.14826491712887</v>
      </c>
      <c r="Q12">
        <f t="shared" si="1"/>
        <v>2.0749507352638612</v>
      </c>
      <c r="R12">
        <f t="shared" si="2"/>
        <v>1.2460839017809107</v>
      </c>
      <c r="S12">
        <f t="shared" si="3"/>
        <v>6.5236424802688289</v>
      </c>
      <c r="T12">
        <f t="shared" si="4"/>
        <v>-7.1391666540989371</v>
      </c>
      <c r="U12">
        <f t="shared" si="5"/>
        <v>-91.085394229118435</v>
      </c>
      <c r="V12">
        <f t="shared" si="6"/>
        <v>-399.17759610296025</v>
      </c>
      <c r="W12">
        <f>S12 + U12*dt/2</f>
        <v>4.474221110113664</v>
      </c>
      <c r="X12">
        <f>T12+V12*dt/2</f>
        <v>-16.120662566415543</v>
      </c>
      <c r="Y12">
        <f>W12*dt</f>
        <v>0.20133994995511487</v>
      </c>
      <c r="Z12">
        <f>X12*dt</f>
        <v>-0.72542981548869945</v>
      </c>
      <c r="AA12">
        <f>U12*dt</f>
        <v>-4.0988427403103298</v>
      </c>
      <c r="AB12">
        <f>V12*dt</f>
        <v>-17.96299182463321</v>
      </c>
      <c r="AC12">
        <f>(WEIGHT*U12 - DRAG*W12)/WEIGHT</f>
        <v>-92.427660562152539</v>
      </c>
      <c r="AD12">
        <f>(WEIGHT*V12 - DRAG*X12)/WEIGHT</f>
        <v>-394.34139733303562</v>
      </c>
    </row>
    <row r="13" spans="1:30" x14ac:dyDescent="0.3">
      <c r="C13">
        <f t="shared" si="7"/>
        <v>2.3595868696847497</v>
      </c>
      <c r="D13">
        <f t="shared" si="8"/>
        <v>1.2248764353005821</v>
      </c>
      <c r="E13">
        <f t="shared" si="9"/>
        <v>1.7273877098667914</v>
      </c>
      <c r="F13">
        <f t="shared" si="10"/>
        <v>-25.847986590577236</v>
      </c>
      <c r="G13">
        <f t="shared" si="11"/>
        <v>-183.83582866962684</v>
      </c>
      <c r="H13">
        <f t="shared" si="12"/>
        <v>-806.62192423504962</v>
      </c>
      <c r="I13">
        <f>E13*dt</f>
        <v>7.7732446944005607E-2</v>
      </c>
      <c r="J13">
        <f>F13*dt</f>
        <v>-1.1631593965759757</v>
      </c>
      <c r="K13">
        <f>M13*dt</f>
        <v>-8.295932024216409</v>
      </c>
      <c r="L13">
        <f>N13*dt</f>
        <v>-35.949038771604435</v>
      </c>
      <c r="M13">
        <f>(WEIGHT*G13 - DRAG*E13)/WEIGHT</f>
        <v>-184.35404498258688</v>
      </c>
      <c r="N13">
        <f>(WEIGHT*H13 - DRAG*F13)/WEIGHT</f>
        <v>-798.86752825787642</v>
      </c>
      <c r="Q13">
        <f t="shared" si="1"/>
        <v>2.2762906852189762</v>
      </c>
      <c r="R13">
        <f t="shared" si="2"/>
        <v>0.52065408629221122</v>
      </c>
      <c r="S13">
        <f t="shared" si="3"/>
        <v>2.4247997399584991</v>
      </c>
      <c r="T13">
        <f t="shared" si="4"/>
        <v>-25.102158478732147</v>
      </c>
      <c r="U13">
        <f t="shared" si="5"/>
        <v>-183.51305479127097</v>
      </c>
      <c r="V13">
        <f t="shared" si="6"/>
        <v>-793.51899343599587</v>
      </c>
      <c r="W13">
        <f>S13 + U13*dt/2</f>
        <v>-1.7042439928450976</v>
      </c>
      <c r="X13">
        <f>T13+V13*dt/2</f>
        <v>-42.956335831042054</v>
      </c>
      <c r="Y13">
        <f>W13*dt</f>
        <v>-7.6690979678029389E-2</v>
      </c>
      <c r="Z13">
        <f>X13*dt</f>
        <v>-1.9330351123968923</v>
      </c>
      <c r="AA13">
        <f>U13*dt</f>
        <v>-8.2580874656071934</v>
      </c>
      <c r="AB13">
        <f>V13*dt</f>
        <v>-35.708354704619815</v>
      </c>
      <c r="AC13">
        <f>(WEIGHT*U13 - DRAG*W13)/WEIGHT</f>
        <v>-183.00178159341743</v>
      </c>
      <c r="AD13">
        <f>(WEIGHT*V13 - DRAG*X13)/WEIGHT</f>
        <v>-780.63209268668322</v>
      </c>
    </row>
    <row r="14" spans="1:30" x14ac:dyDescent="0.3">
      <c r="C14">
        <f t="shared" si="7"/>
        <v>2.4373193166287552</v>
      </c>
      <c r="D14">
        <f t="shared" si="8"/>
        <v>6.1717038724606432E-2</v>
      </c>
      <c r="E14">
        <f t="shared" si="9"/>
        <v>-6.5685443143496176</v>
      </c>
      <c r="F14">
        <f t="shared" si="10"/>
        <v>-61.797025362181671</v>
      </c>
      <c r="G14">
        <f t="shared" si="11"/>
        <v>-368.18987365221369</v>
      </c>
      <c r="H14">
        <f t="shared" si="12"/>
        <v>-1605.4894524929259</v>
      </c>
      <c r="I14">
        <f>E14*dt</f>
        <v>-0.29558449414573279</v>
      </c>
      <c r="J14">
        <f>F14*dt</f>
        <v>-2.780866141298175</v>
      </c>
      <c r="K14">
        <f>M14*dt</f>
        <v>-16.479868966105894</v>
      </c>
      <c r="L14">
        <f>N14*dt</f>
        <v>-71.412765519792202</v>
      </c>
      <c r="M14">
        <f>(WEIGHT*G14 - DRAG*E14)/WEIGHT</f>
        <v>-366.2193103579088</v>
      </c>
      <c r="N14">
        <f>(WEIGHT*H14 - DRAG*F14)/WEIGHT</f>
        <v>-1586.9503448842713</v>
      </c>
      <c r="Q14">
        <f t="shared" si="1"/>
        <v>2.1995997055409466</v>
      </c>
      <c r="R14">
        <f t="shared" si="2"/>
        <v>-1.412381026104681</v>
      </c>
      <c r="S14">
        <f t="shared" si="3"/>
        <v>-5.8332877256486944</v>
      </c>
      <c r="T14">
        <f t="shared" si="4"/>
        <v>-60.810513183351958</v>
      </c>
      <c r="U14">
        <f t="shared" si="5"/>
        <v>-366.51483638468841</v>
      </c>
      <c r="V14">
        <f t="shared" si="6"/>
        <v>-1574.1510861226791</v>
      </c>
      <c r="W14">
        <f>S14 + U14*dt/2</f>
        <v>-14.079871544304183</v>
      </c>
      <c r="X14">
        <f>T14+V14*dt/2</f>
        <v>-96.228912621112244</v>
      </c>
      <c r="Y14">
        <f>W14*dt</f>
        <v>-0.63359421949368822</v>
      </c>
      <c r="Z14">
        <f>X14*dt</f>
        <v>-4.3303010679500504</v>
      </c>
      <c r="AA14">
        <f>U14*dt</f>
        <v>-16.493167637310979</v>
      </c>
      <c r="AB14">
        <f>V14*dt</f>
        <v>-70.836798875520557</v>
      </c>
      <c r="AC14">
        <f>(WEIGHT*U14 - DRAG*W14)/WEIGHT</f>
        <v>-362.29087492139718</v>
      </c>
      <c r="AD14">
        <f>(WEIGHT*V14 - DRAG*X14)/WEIGHT</f>
        <v>-1545.2824123363455</v>
      </c>
    </row>
    <row r="17" spans="3:14" x14ac:dyDescent="0.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x14ac:dyDescent="0.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Лист1!C6:C6</xm:f>
              <xm:sqref>D6</xm:sqref>
            </x14:sparkline>
            <x14:sparkline>
              <xm:f>Лист1!C7:C7</xm:f>
              <xm:sqref>D7</xm:sqref>
            </x14:sparkline>
            <x14:sparkline>
              <xm:f>Лист1!C8:C8</xm:f>
              <xm:sqref>D8</xm:sqref>
            </x14:sparkline>
            <x14:sparkline>
              <xm:f>Лист1!C9:C9</xm:f>
              <xm:sqref>D9</xm:sqref>
            </x14:sparkline>
            <x14:sparkline>
              <xm:f>Лист1!C10:C10</xm:f>
              <xm:sqref>D10</xm:sqref>
            </x14:sparkline>
            <x14:sparkline>
              <xm:f>Лист1!C11:C11</xm:f>
              <xm:sqref>D11</xm:sqref>
            </x14:sparkline>
            <x14:sparkline>
              <xm:f>Лист1!C12:C12</xm:f>
              <xm:sqref>D12</xm:sqref>
            </x14:sparkline>
            <x14:sparkline>
              <xm:f>Лист1!C13:C13</xm:f>
              <xm:sqref>D13</xm:sqref>
            </x14:sparkline>
            <x14:sparkline>
              <xm:f>Лист1!C14:C14</xm:f>
              <xm:sqref>D14</xm:sqref>
            </x14:sparkline>
            <x14:sparkline>
              <xm:f>Лист1!C15:C15</xm:f>
              <xm:sqref>D15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DRAG</vt:lpstr>
      <vt:lpstr>dt</vt:lpstr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2019-03-16T10:14:49Z</dcterms:created>
  <dcterms:modified xsi:type="dcterms:W3CDTF">2019-03-16T15:05:16Z</dcterms:modified>
</cp:coreProperties>
</file>