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 activeTab="1"/>
  </bookViews>
  <sheets>
    <sheet name="Лист1" sheetId="1" r:id="rId1"/>
    <sheet name="Лист2" sheetId="2" r:id="rId2"/>
  </sheets>
  <definedNames>
    <definedName name="ANGLE">Лист1!$E$4</definedName>
    <definedName name="delta">Лист2!$D$5</definedName>
    <definedName name="dt">Лист1!$D$5</definedName>
    <definedName name="g">Лист1!$D$3</definedName>
    <definedName name="GRAV">Лист2!$D$3</definedName>
    <definedName name="GRAVITY">Лист1!$E$3</definedName>
    <definedName name="l">Лист1!$D$2</definedName>
    <definedName name="LEN">Лист2!$D$2</definedName>
    <definedName name="LENGTH">Лист1!$E$2</definedName>
    <definedName name="m">Лист1!$D$1</definedName>
    <definedName name="MAS">Лист2!$D$1</definedName>
    <definedName name="MASS">Лист1!$E$1</definedName>
    <definedName name="TIME">Лист1!$E$5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2" l="1"/>
  <c r="D79" i="2"/>
  <c r="E79" i="2"/>
  <c r="G79" i="2" s="1"/>
  <c r="F79" i="2"/>
  <c r="H79" i="2"/>
  <c r="J79" i="2"/>
  <c r="L79" i="2" s="1"/>
  <c r="N79" i="2" s="1"/>
  <c r="P79" i="2" s="1"/>
  <c r="R79" i="2" s="1"/>
  <c r="T79" i="2" s="1"/>
  <c r="V79" i="2" s="1"/>
  <c r="Y79" i="2"/>
  <c r="Z79" i="2"/>
  <c r="C74" i="2"/>
  <c r="D74" i="2"/>
  <c r="E74" i="2"/>
  <c r="G74" i="2" s="1"/>
  <c r="F74" i="2"/>
  <c r="H74" i="2"/>
  <c r="J74" i="2"/>
  <c r="L74" i="2" s="1"/>
  <c r="N74" i="2" s="1"/>
  <c r="P74" i="2" s="1"/>
  <c r="R74" i="2" s="1"/>
  <c r="T74" i="2" s="1"/>
  <c r="V74" i="2" s="1"/>
  <c r="Y74" i="2"/>
  <c r="Z74" i="2"/>
  <c r="C72" i="2"/>
  <c r="D72" i="2"/>
  <c r="E72" i="2"/>
  <c r="G72" i="2" s="1"/>
  <c r="F72" i="2"/>
  <c r="H72" i="2"/>
  <c r="J72" i="2"/>
  <c r="L72" i="2" s="1"/>
  <c r="N72" i="2" s="1"/>
  <c r="P72" i="2" s="1"/>
  <c r="R72" i="2" s="1"/>
  <c r="T72" i="2" s="1"/>
  <c r="V72" i="2" s="1"/>
  <c r="Y72" i="2"/>
  <c r="Z72" i="2"/>
  <c r="T8" i="2"/>
  <c r="O8" i="2"/>
  <c r="J8" i="2"/>
  <c r="I8" i="2"/>
  <c r="H8" i="2"/>
  <c r="E8" i="2"/>
  <c r="G8" i="2" s="1"/>
  <c r="I79" i="2" l="1"/>
  <c r="K79" i="2" s="1"/>
  <c r="I74" i="2"/>
  <c r="K74" i="2" s="1"/>
  <c r="I72" i="2"/>
  <c r="K72" i="2" s="1"/>
  <c r="L8" i="2"/>
  <c r="N8" i="2" s="1"/>
  <c r="P8" i="2" s="1"/>
  <c r="R8" i="2" s="1"/>
  <c r="V8" i="2" s="1"/>
  <c r="K8" i="2"/>
  <c r="M8" i="2" s="1"/>
  <c r="Q8" i="2" s="1"/>
  <c r="S8" i="2" s="1"/>
  <c r="U8" i="2" s="1"/>
  <c r="M79" i="2" l="1"/>
  <c r="O79" i="2" s="1"/>
  <c r="Q79" i="2" s="1"/>
  <c r="M74" i="2"/>
  <c r="O74" i="2" s="1"/>
  <c r="Q74" i="2" s="1"/>
  <c r="M72" i="2"/>
  <c r="O72" i="2" s="1"/>
  <c r="Q72" i="2" s="1"/>
  <c r="S79" i="2" l="1"/>
  <c r="U79" i="2" s="1"/>
  <c r="W79" i="2" s="1"/>
  <c r="C80" i="2" s="1"/>
  <c r="X79" i="2"/>
  <c r="D80" i="2" s="1"/>
  <c r="S74" i="2"/>
  <c r="U74" i="2" s="1"/>
  <c r="W74" i="2" s="1"/>
  <c r="C75" i="2" s="1"/>
  <c r="X74" i="2"/>
  <c r="D75" i="2" s="1"/>
  <c r="S72" i="2"/>
  <c r="U72" i="2" s="1"/>
  <c r="W72" i="2" s="1"/>
  <c r="C73" i="2" s="1"/>
  <c r="X72" i="2"/>
  <c r="D73" i="2" s="1"/>
  <c r="F80" i="2" l="1"/>
  <c r="Y80" i="2"/>
  <c r="E80" i="2"/>
  <c r="G80" i="2" s="1"/>
  <c r="Z80" i="2"/>
  <c r="F75" i="2"/>
  <c r="E75" i="2"/>
  <c r="G75" i="2" s="1"/>
  <c r="Y75" i="2"/>
  <c r="H75" i="2"/>
  <c r="J75" i="2" s="1"/>
  <c r="L75" i="2" s="1"/>
  <c r="N75" i="2" s="1"/>
  <c r="P75" i="2" s="1"/>
  <c r="R75" i="2" s="1"/>
  <c r="T75" i="2" s="1"/>
  <c r="V75" i="2" s="1"/>
  <c r="Z75" i="2"/>
  <c r="F73" i="2"/>
  <c r="E73" i="2"/>
  <c r="G73" i="2" s="1"/>
  <c r="H73" i="2"/>
  <c r="J73" i="2" s="1"/>
  <c r="L73" i="2" s="1"/>
  <c r="N73" i="2" s="1"/>
  <c r="P73" i="2" s="1"/>
  <c r="R73" i="2" s="1"/>
  <c r="T73" i="2" s="1"/>
  <c r="V73" i="2" s="1"/>
  <c r="Z73" i="2"/>
  <c r="Y73" i="2"/>
  <c r="I80" i="2" l="1"/>
  <c r="K80" i="2" s="1"/>
  <c r="M80" i="2" s="1"/>
  <c r="O80" i="2" s="1"/>
  <c r="Q80" i="2" s="1"/>
  <c r="S80" i="2" s="1"/>
  <c r="U80" i="2" s="1"/>
  <c r="H80" i="2"/>
  <c r="J80" i="2" s="1"/>
  <c r="L80" i="2" s="1"/>
  <c r="N80" i="2" s="1"/>
  <c r="P80" i="2" s="1"/>
  <c r="R80" i="2" s="1"/>
  <c r="T80" i="2" s="1"/>
  <c r="V80" i="2" s="1"/>
  <c r="I75" i="2"/>
  <c r="K75" i="2" s="1"/>
  <c r="M75" i="2" s="1"/>
  <c r="O75" i="2" s="1"/>
  <c r="Q75" i="2" s="1"/>
  <c r="S75" i="2" s="1"/>
  <c r="U75" i="2" s="1"/>
  <c r="W75" i="2" s="1"/>
  <c r="C76" i="2" s="1"/>
  <c r="I73" i="2"/>
  <c r="K73" i="2" s="1"/>
  <c r="M73" i="2" s="1"/>
  <c r="O73" i="2" s="1"/>
  <c r="Q73" i="2" s="1"/>
  <c r="S73" i="2" s="1"/>
  <c r="U73" i="2" s="1"/>
  <c r="W80" i="2" l="1"/>
  <c r="C81" i="2" s="1"/>
  <c r="X80" i="2"/>
  <c r="D81" i="2" s="1"/>
  <c r="E76" i="2"/>
  <c r="G76" i="2" s="1"/>
  <c r="Z76" i="2"/>
  <c r="Y76" i="2"/>
  <c r="X75" i="2"/>
  <c r="D76" i="2" s="1"/>
  <c r="W73" i="2"/>
  <c r="X73" i="2"/>
  <c r="F81" i="2" l="1"/>
  <c r="H81" i="2"/>
  <c r="J81" i="2" s="1"/>
  <c r="L81" i="2" s="1"/>
  <c r="N81" i="2" s="1"/>
  <c r="P81" i="2" s="1"/>
  <c r="R81" i="2" s="1"/>
  <c r="T81" i="2" s="1"/>
  <c r="V81" i="2" s="1"/>
  <c r="E81" i="2"/>
  <c r="G81" i="2" s="1"/>
  <c r="Z81" i="2"/>
  <c r="Y81" i="2"/>
  <c r="F76" i="2"/>
  <c r="I76" i="2"/>
  <c r="K76" i="2" s="1"/>
  <c r="M76" i="2" s="1"/>
  <c r="O76" i="2" s="1"/>
  <c r="Q76" i="2" s="1"/>
  <c r="S76" i="2" s="1"/>
  <c r="U76" i="2" s="1"/>
  <c r="I81" i="2" l="1"/>
  <c r="K81" i="2" s="1"/>
  <c r="M81" i="2" s="1"/>
  <c r="O81" i="2" s="1"/>
  <c r="Q81" i="2" s="1"/>
  <c r="S81" i="2" s="1"/>
  <c r="U81" i="2" s="1"/>
  <c r="H76" i="2"/>
  <c r="J76" i="2" s="1"/>
  <c r="L76" i="2" s="1"/>
  <c r="X81" i="2" l="1"/>
  <c r="W81" i="2"/>
  <c r="N76" i="2"/>
  <c r="P76" i="2" s="1"/>
  <c r="R76" i="2" l="1"/>
  <c r="T76" i="2" s="1"/>
  <c r="V76" i="2" s="1"/>
  <c r="X76" i="2" s="1"/>
  <c r="D77" i="2" s="1"/>
  <c r="W76" i="2"/>
  <c r="C77" i="2" s="1"/>
  <c r="E77" i="2" l="1"/>
  <c r="G77" i="2" s="1"/>
  <c r="Z77" i="2"/>
  <c r="H77" i="2"/>
  <c r="J77" i="2" s="1"/>
  <c r="L77" i="2" s="1"/>
  <c r="N77" i="2" s="1"/>
  <c r="P77" i="2" s="1"/>
  <c r="R77" i="2" s="1"/>
  <c r="T77" i="2" s="1"/>
  <c r="V77" i="2" s="1"/>
  <c r="Y77" i="2"/>
  <c r="F77" i="2"/>
  <c r="I77" i="2"/>
  <c r="K77" i="2" s="1"/>
  <c r="M77" i="2" s="1"/>
  <c r="O77" i="2" s="1"/>
  <c r="Q77" i="2" s="1"/>
  <c r="S77" i="2" s="1"/>
  <c r="U77" i="2" s="1"/>
  <c r="W77" i="2" l="1"/>
  <c r="C78" i="2" s="1"/>
  <c r="X77" i="2"/>
  <c r="D78" i="2" s="1"/>
  <c r="F78" i="2" l="1"/>
  <c r="E78" i="2"/>
  <c r="G78" i="2" s="1"/>
  <c r="I78" i="2" s="1"/>
  <c r="K78" i="2" s="1"/>
  <c r="M78" i="2" s="1"/>
  <c r="O78" i="2" s="1"/>
  <c r="Q78" i="2" s="1"/>
  <c r="S78" i="2" s="1"/>
  <c r="U78" i="2" s="1"/>
  <c r="Z78" i="2"/>
  <c r="Y78" i="2"/>
  <c r="H78" i="2" l="1"/>
  <c r="J78" i="2" s="1"/>
  <c r="L78" i="2" s="1"/>
  <c r="N78" i="2" s="1"/>
  <c r="P78" i="2" s="1"/>
  <c r="R78" i="2" s="1"/>
  <c r="T78" i="2" s="1"/>
  <c r="V78" i="2" s="1"/>
  <c r="X78" i="2" l="1"/>
  <c r="W78" i="2"/>
  <c r="M9" i="1" l="1"/>
  <c r="F8" i="2"/>
  <c r="F9" i="1"/>
  <c r="D4" i="2" l="1"/>
  <c r="C8" i="2" s="1"/>
  <c r="O9" i="1"/>
  <c r="Q9" i="1" s="1"/>
  <c r="P10" i="1"/>
  <c r="P9" i="1"/>
  <c r="N9" i="1"/>
  <c r="E10" i="1"/>
  <c r="Y8" i="2" l="1"/>
  <c r="Z8" i="2"/>
  <c r="E4" i="1"/>
  <c r="D9" i="1" s="1"/>
  <c r="I9" i="1" l="1"/>
  <c r="G9" i="1" s="1"/>
  <c r="D10" i="1" s="1"/>
  <c r="L9" i="1"/>
  <c r="J9" i="1"/>
  <c r="H9" i="1" s="1"/>
  <c r="W8" i="2" l="1"/>
  <c r="C9" i="2" s="1"/>
  <c r="X8" i="2"/>
  <c r="D9" i="2" s="1"/>
  <c r="F10" i="1"/>
  <c r="I10" i="1" s="1"/>
  <c r="G10" i="1" s="1"/>
  <c r="D11" i="1" s="1"/>
  <c r="J10" i="1"/>
  <c r="H10" i="1" s="1"/>
  <c r="E11" i="1" s="1"/>
  <c r="L10" i="1"/>
  <c r="M10" i="1"/>
  <c r="N10" i="1" s="1"/>
  <c r="O10" i="1" s="1"/>
  <c r="Q10" i="1" s="1"/>
  <c r="F9" i="2" l="1"/>
  <c r="Y9" i="2"/>
  <c r="H9" i="2"/>
  <c r="J9" i="2" s="1"/>
  <c r="L9" i="2" s="1"/>
  <c r="N9" i="2" s="1"/>
  <c r="P9" i="2" s="1"/>
  <c r="R9" i="2" s="1"/>
  <c r="T9" i="2" s="1"/>
  <c r="V9" i="2" s="1"/>
  <c r="Z9" i="2"/>
  <c r="E9" i="2"/>
  <c r="G9" i="2" s="1"/>
  <c r="J11" i="1"/>
  <c r="H11" i="1" s="1"/>
  <c r="E12" i="1" s="1"/>
  <c r="P12" i="1" s="1"/>
  <c r="F11" i="1"/>
  <c r="P11" i="1"/>
  <c r="I11" i="1"/>
  <c r="G11" i="1" s="1"/>
  <c r="D12" i="1" s="1"/>
  <c r="M11" i="1"/>
  <c r="N11" i="1" s="1"/>
  <c r="O11" i="1" s="1"/>
  <c r="Q11" i="1" s="1"/>
  <c r="L11" i="1"/>
  <c r="I9" i="2" l="1"/>
  <c r="K9" i="2" s="1"/>
  <c r="M9" i="2" s="1"/>
  <c r="O9" i="2" s="1"/>
  <c r="Q9" i="2" s="1"/>
  <c r="S9" i="2" s="1"/>
  <c r="U9" i="2" s="1"/>
  <c r="W9" i="2" s="1"/>
  <c r="C10" i="2" s="1"/>
  <c r="F12" i="1"/>
  <c r="I12" i="1" s="1"/>
  <c r="G12" i="1" s="1"/>
  <c r="D13" i="1" s="1"/>
  <c r="J12" i="1"/>
  <c r="H12" i="1" s="1"/>
  <c r="E13" i="1" s="1"/>
  <c r="P13" i="1" s="1"/>
  <c r="M12" i="1"/>
  <c r="N12" i="1" s="1"/>
  <c r="O12" i="1" s="1"/>
  <c r="Q12" i="1" s="1"/>
  <c r="L12" i="1"/>
  <c r="E10" i="2" l="1"/>
  <c r="G10" i="2" s="1"/>
  <c r="Z10" i="2"/>
  <c r="Y10" i="2"/>
  <c r="X9" i="2"/>
  <c r="D10" i="2" s="1"/>
  <c r="F13" i="1"/>
  <c r="I13" i="1" s="1"/>
  <c r="G13" i="1" s="1"/>
  <c r="D14" i="1" s="1"/>
  <c r="J13" i="1"/>
  <c r="H13" i="1" s="1"/>
  <c r="E14" i="1" s="1"/>
  <c r="P14" i="1" s="1"/>
  <c r="M13" i="1"/>
  <c r="N13" i="1" s="1"/>
  <c r="O13" i="1" s="1"/>
  <c r="Q13" i="1" s="1"/>
  <c r="L13" i="1"/>
  <c r="I10" i="2" l="1"/>
  <c r="K10" i="2" s="1"/>
  <c r="M10" i="2" s="1"/>
  <c r="O10" i="2" s="1"/>
  <c r="Q10" i="2" s="1"/>
  <c r="S10" i="2" s="1"/>
  <c r="U10" i="2" s="1"/>
  <c r="F10" i="2"/>
  <c r="J14" i="1"/>
  <c r="H14" i="1" s="1"/>
  <c r="E15" i="1" s="1"/>
  <c r="F14" i="1"/>
  <c r="I14" i="1" s="1"/>
  <c r="G14" i="1" s="1"/>
  <c r="D15" i="1" s="1"/>
  <c r="L14" i="1"/>
  <c r="M14" i="1"/>
  <c r="N14" i="1" s="1"/>
  <c r="O14" i="1" s="1"/>
  <c r="Q14" i="1" s="1"/>
  <c r="H10" i="2" l="1"/>
  <c r="J10" i="2" s="1"/>
  <c r="L10" i="2" s="1"/>
  <c r="J15" i="1"/>
  <c r="H15" i="1" s="1"/>
  <c r="F15" i="1"/>
  <c r="I15" i="1" s="1"/>
  <c r="G15" i="1" s="1"/>
  <c r="D16" i="1" s="1"/>
  <c r="P15" i="1"/>
  <c r="E16" i="1"/>
  <c r="M15" i="1"/>
  <c r="N15" i="1" s="1"/>
  <c r="O15" i="1" s="1"/>
  <c r="Q15" i="1" s="1"/>
  <c r="L15" i="1"/>
  <c r="N10" i="2" l="1"/>
  <c r="P10" i="2" s="1"/>
  <c r="J16" i="1"/>
  <c r="H16" i="1" s="1"/>
  <c r="F16" i="1"/>
  <c r="I16" i="1" s="1"/>
  <c r="G16" i="1" s="1"/>
  <c r="D17" i="1" s="1"/>
  <c r="P16" i="1"/>
  <c r="E17" i="1"/>
  <c r="L16" i="1"/>
  <c r="M16" i="1"/>
  <c r="N16" i="1" s="1"/>
  <c r="O16" i="1" s="1"/>
  <c r="Q16" i="1" s="1"/>
  <c r="R10" i="2" l="1"/>
  <c r="T10" i="2" s="1"/>
  <c r="V10" i="2" s="1"/>
  <c r="X10" i="2" s="1"/>
  <c r="D11" i="2" s="1"/>
  <c r="W10" i="2"/>
  <c r="C11" i="2" s="1"/>
  <c r="P17" i="1"/>
  <c r="J17" i="1"/>
  <c r="H17" i="1" s="1"/>
  <c r="E18" i="1" s="1"/>
  <c r="F17" i="1"/>
  <c r="I17" i="1" s="1"/>
  <c r="G17" i="1" s="1"/>
  <c r="D18" i="1" s="1"/>
  <c r="M17" i="1"/>
  <c r="N17" i="1" s="1"/>
  <c r="O17" i="1" s="1"/>
  <c r="Q17" i="1" s="1"/>
  <c r="L17" i="1"/>
  <c r="E11" i="2" l="1"/>
  <c r="G11" i="2" s="1"/>
  <c r="Z11" i="2"/>
  <c r="Y11" i="2"/>
  <c r="F11" i="2"/>
  <c r="I11" i="2"/>
  <c r="K11" i="2" s="1"/>
  <c r="M11" i="2" s="1"/>
  <c r="O11" i="2" s="1"/>
  <c r="Q11" i="2" s="1"/>
  <c r="S11" i="2" s="1"/>
  <c r="U11" i="2" s="1"/>
  <c r="F18" i="1"/>
  <c r="J18" i="1"/>
  <c r="H18" i="1" s="1"/>
  <c r="E19" i="1" s="1"/>
  <c r="P18" i="1"/>
  <c r="I18" i="1"/>
  <c r="G18" i="1" s="1"/>
  <c r="D19" i="1" s="1"/>
  <c r="M18" i="1"/>
  <c r="N18" i="1" s="1"/>
  <c r="O18" i="1" s="1"/>
  <c r="Q18" i="1" s="1"/>
  <c r="L18" i="1"/>
  <c r="H11" i="2" l="1"/>
  <c r="J11" i="2" s="1"/>
  <c r="L11" i="2" s="1"/>
  <c r="N11" i="2" s="1"/>
  <c r="P11" i="2" s="1"/>
  <c r="R11" i="2" s="1"/>
  <c r="T11" i="2" s="1"/>
  <c r="V11" i="2" s="1"/>
  <c r="F19" i="1"/>
  <c r="J19" i="1"/>
  <c r="H19" i="1" s="1"/>
  <c r="E20" i="1" s="1"/>
  <c r="P19" i="1"/>
  <c r="I19" i="1"/>
  <c r="G19" i="1" s="1"/>
  <c r="D20" i="1" s="1"/>
  <c r="M19" i="1"/>
  <c r="N19" i="1" s="1"/>
  <c r="O19" i="1" s="1"/>
  <c r="Q19" i="1" s="1"/>
  <c r="L19" i="1"/>
  <c r="X11" i="2" l="1"/>
  <c r="D12" i="2" s="1"/>
  <c r="F12" i="2" s="1"/>
  <c r="W11" i="2"/>
  <c r="C12" i="2" s="1"/>
  <c r="P20" i="1"/>
  <c r="F20" i="1"/>
  <c r="I20" i="1" s="1"/>
  <c r="G20" i="1" s="1"/>
  <c r="D21" i="1" s="1"/>
  <c r="J20" i="1"/>
  <c r="H20" i="1" s="1"/>
  <c r="E21" i="1" s="1"/>
  <c r="L20" i="1"/>
  <c r="M20" i="1"/>
  <c r="N20" i="1" s="1"/>
  <c r="O20" i="1" s="1"/>
  <c r="Q20" i="1" s="1"/>
  <c r="Y12" i="2" l="1"/>
  <c r="E12" i="2"/>
  <c r="G12" i="2" s="1"/>
  <c r="H12" i="2"/>
  <c r="J12" i="2" s="1"/>
  <c r="L12" i="2" s="1"/>
  <c r="N12" i="2" s="1"/>
  <c r="P12" i="2" s="1"/>
  <c r="R12" i="2" s="1"/>
  <c r="T12" i="2" s="1"/>
  <c r="V12" i="2" s="1"/>
  <c r="Z12" i="2"/>
  <c r="P21" i="1"/>
  <c r="F21" i="1"/>
  <c r="I21" i="1" s="1"/>
  <c r="G21" i="1" s="1"/>
  <c r="D22" i="1" s="1"/>
  <c r="J21" i="1"/>
  <c r="H21" i="1" s="1"/>
  <c r="E22" i="1" s="1"/>
  <c r="M21" i="1"/>
  <c r="N21" i="1" s="1"/>
  <c r="O21" i="1" s="1"/>
  <c r="Q21" i="1" s="1"/>
  <c r="L21" i="1"/>
  <c r="I12" i="2" l="1"/>
  <c r="K12" i="2" s="1"/>
  <c r="J22" i="1"/>
  <c r="H22" i="1" s="1"/>
  <c r="F22" i="1"/>
  <c r="I22" i="1" s="1"/>
  <c r="G22" i="1" s="1"/>
  <c r="D23" i="1" s="1"/>
  <c r="P22" i="1"/>
  <c r="E23" i="1"/>
  <c r="M22" i="1"/>
  <c r="N22" i="1" s="1"/>
  <c r="O22" i="1" s="1"/>
  <c r="Q22" i="1" s="1"/>
  <c r="L22" i="1"/>
  <c r="M12" i="2" l="1"/>
  <c r="O12" i="2" s="1"/>
  <c r="Q12" i="2" s="1"/>
  <c r="J23" i="1"/>
  <c r="H23" i="1" s="1"/>
  <c r="F23" i="1"/>
  <c r="I23" i="1" s="1"/>
  <c r="G23" i="1" s="1"/>
  <c r="D24" i="1" s="1"/>
  <c r="P23" i="1"/>
  <c r="E24" i="1"/>
  <c r="M23" i="1"/>
  <c r="N23" i="1" s="1"/>
  <c r="O23" i="1" s="1"/>
  <c r="Q23" i="1" s="1"/>
  <c r="L23" i="1"/>
  <c r="S12" i="2" l="1"/>
  <c r="U12" i="2" s="1"/>
  <c r="W12" i="2" s="1"/>
  <c r="C13" i="2" s="1"/>
  <c r="X12" i="2"/>
  <c r="D13" i="2" s="1"/>
  <c r="J24" i="1"/>
  <c r="H24" i="1" s="1"/>
  <c r="F24" i="1"/>
  <c r="I24" i="1" s="1"/>
  <c r="G24" i="1" s="1"/>
  <c r="D25" i="1" s="1"/>
  <c r="P24" i="1"/>
  <c r="E25" i="1"/>
  <c r="L24" i="1"/>
  <c r="M24" i="1"/>
  <c r="N24" i="1" s="1"/>
  <c r="O24" i="1" s="1"/>
  <c r="Q24" i="1" s="1"/>
  <c r="F13" i="2" l="1"/>
  <c r="E13" i="2"/>
  <c r="G13" i="2" s="1"/>
  <c r="Z13" i="2"/>
  <c r="Y13" i="2"/>
  <c r="H13" i="2"/>
  <c r="J13" i="2" s="1"/>
  <c r="L13" i="2" s="1"/>
  <c r="N13" i="2" s="1"/>
  <c r="P13" i="2" s="1"/>
  <c r="R13" i="2" s="1"/>
  <c r="T13" i="2" s="1"/>
  <c r="V13" i="2" s="1"/>
  <c r="J25" i="1"/>
  <c r="H25" i="1" s="1"/>
  <c r="F25" i="1"/>
  <c r="P25" i="1"/>
  <c r="E26" i="1"/>
  <c r="I25" i="1"/>
  <c r="G25" i="1" s="1"/>
  <c r="D26" i="1" s="1"/>
  <c r="M25" i="1"/>
  <c r="N25" i="1" s="1"/>
  <c r="O25" i="1" s="1"/>
  <c r="Q25" i="1" s="1"/>
  <c r="L25" i="1"/>
  <c r="I13" i="2" l="1"/>
  <c r="K13" i="2" s="1"/>
  <c r="M13" i="2" s="1"/>
  <c r="O13" i="2" s="1"/>
  <c r="Q13" i="2" s="1"/>
  <c r="S13" i="2" s="1"/>
  <c r="U13" i="2" s="1"/>
  <c r="W13" i="2" s="1"/>
  <c r="C14" i="2" s="1"/>
  <c r="F26" i="1"/>
  <c r="J26" i="1"/>
  <c r="H26" i="1" s="1"/>
  <c r="E27" i="1" s="1"/>
  <c r="P26" i="1"/>
  <c r="I26" i="1"/>
  <c r="G26" i="1" s="1"/>
  <c r="D27" i="1" s="1"/>
  <c r="M26" i="1"/>
  <c r="N26" i="1" s="1"/>
  <c r="O26" i="1" s="1"/>
  <c r="Q26" i="1" s="1"/>
  <c r="L26" i="1"/>
  <c r="E14" i="2" l="1"/>
  <c r="G14" i="2" s="1"/>
  <c r="Y14" i="2"/>
  <c r="Z14" i="2"/>
  <c r="X13" i="2"/>
  <c r="D14" i="2" s="1"/>
  <c r="F14" i="2" s="1"/>
  <c r="P27" i="1"/>
  <c r="F27" i="1"/>
  <c r="I27" i="1" s="1"/>
  <c r="G27" i="1" s="1"/>
  <c r="D28" i="1" s="1"/>
  <c r="J27" i="1"/>
  <c r="H27" i="1" s="1"/>
  <c r="E28" i="1" s="1"/>
  <c r="L27" i="1"/>
  <c r="M27" i="1"/>
  <c r="N27" i="1" s="1"/>
  <c r="O27" i="1" s="1"/>
  <c r="Q27" i="1" s="1"/>
  <c r="H14" i="2" l="1"/>
  <c r="J14" i="2" s="1"/>
  <c r="L14" i="2" s="1"/>
  <c r="N14" i="2" s="1"/>
  <c r="P14" i="2" s="1"/>
  <c r="R14" i="2" s="1"/>
  <c r="T14" i="2" s="1"/>
  <c r="V14" i="2" s="1"/>
  <c r="I14" i="2"/>
  <c r="K14" i="2" s="1"/>
  <c r="M14" i="2" s="1"/>
  <c r="O14" i="2" s="1"/>
  <c r="Q14" i="2" s="1"/>
  <c r="S14" i="2" s="1"/>
  <c r="U14" i="2" s="1"/>
  <c r="F28" i="1"/>
  <c r="J28" i="1"/>
  <c r="H28" i="1" s="1"/>
  <c r="E29" i="1" s="1"/>
  <c r="P28" i="1"/>
  <c r="I28" i="1"/>
  <c r="G28" i="1" s="1"/>
  <c r="D29" i="1" s="1"/>
  <c r="M28" i="1"/>
  <c r="N28" i="1" s="1"/>
  <c r="O28" i="1" s="1"/>
  <c r="Q28" i="1" s="1"/>
  <c r="L28" i="1"/>
  <c r="X14" i="2" l="1"/>
  <c r="D15" i="2" s="1"/>
  <c r="W14" i="2"/>
  <c r="C15" i="2" s="1"/>
  <c r="P29" i="1"/>
  <c r="F29" i="1"/>
  <c r="I29" i="1" s="1"/>
  <c r="G29" i="1" s="1"/>
  <c r="D30" i="1" s="1"/>
  <c r="J29" i="1"/>
  <c r="H29" i="1" s="1"/>
  <c r="E30" i="1" s="1"/>
  <c r="L29" i="1"/>
  <c r="M29" i="1"/>
  <c r="N29" i="1" s="1"/>
  <c r="O29" i="1" s="1"/>
  <c r="Q29" i="1" s="1"/>
  <c r="E15" i="2" l="1"/>
  <c r="G15" i="2" s="1"/>
  <c r="Z15" i="2"/>
  <c r="Y15" i="2"/>
  <c r="F15" i="2"/>
  <c r="H15" i="2" s="1"/>
  <c r="J15" i="2" s="1"/>
  <c r="L15" i="2" s="1"/>
  <c r="N15" i="2" s="1"/>
  <c r="P15" i="2" s="1"/>
  <c r="R15" i="2" s="1"/>
  <c r="T15" i="2" s="1"/>
  <c r="V15" i="2" s="1"/>
  <c r="I15" i="2"/>
  <c r="K15" i="2" s="1"/>
  <c r="M15" i="2" s="1"/>
  <c r="O15" i="2" s="1"/>
  <c r="Q15" i="2" s="1"/>
  <c r="S15" i="2" s="1"/>
  <c r="U15" i="2" s="1"/>
  <c r="P30" i="1"/>
  <c r="J30" i="1"/>
  <c r="H30" i="1" s="1"/>
  <c r="E31" i="1" s="1"/>
  <c r="F30" i="1"/>
  <c r="I30" i="1" s="1"/>
  <c r="G30" i="1" s="1"/>
  <c r="D31" i="1" s="1"/>
  <c r="M30" i="1"/>
  <c r="N30" i="1" s="1"/>
  <c r="O30" i="1" s="1"/>
  <c r="Q30" i="1" s="1"/>
  <c r="L30" i="1"/>
  <c r="W15" i="2" l="1"/>
  <c r="C16" i="2" s="1"/>
  <c r="X15" i="2"/>
  <c r="D16" i="2" s="1"/>
  <c r="P31" i="1"/>
  <c r="J31" i="1"/>
  <c r="H31" i="1" s="1"/>
  <c r="E32" i="1" s="1"/>
  <c r="F31" i="1"/>
  <c r="I31" i="1" s="1"/>
  <c r="G31" i="1" s="1"/>
  <c r="D32" i="1" s="1"/>
  <c r="L31" i="1"/>
  <c r="M31" i="1"/>
  <c r="N31" i="1" s="1"/>
  <c r="O31" i="1" s="1"/>
  <c r="Q31" i="1" s="1"/>
  <c r="F16" i="2" l="1"/>
  <c r="E16" i="2"/>
  <c r="G16" i="2" s="1"/>
  <c r="H16" i="2"/>
  <c r="J16" i="2" s="1"/>
  <c r="L16" i="2" s="1"/>
  <c r="N16" i="2" s="1"/>
  <c r="P16" i="2" s="1"/>
  <c r="R16" i="2" s="1"/>
  <c r="T16" i="2" s="1"/>
  <c r="V16" i="2" s="1"/>
  <c r="Z16" i="2"/>
  <c r="Y16" i="2"/>
  <c r="P32" i="1"/>
  <c r="J32" i="1"/>
  <c r="H32" i="1" s="1"/>
  <c r="E33" i="1" s="1"/>
  <c r="F32" i="1"/>
  <c r="I32" i="1" s="1"/>
  <c r="G32" i="1" s="1"/>
  <c r="D33" i="1" s="1"/>
  <c r="M32" i="1"/>
  <c r="N32" i="1" s="1"/>
  <c r="O32" i="1" s="1"/>
  <c r="Q32" i="1" s="1"/>
  <c r="L32" i="1"/>
  <c r="I16" i="2" l="1"/>
  <c r="K16" i="2" s="1"/>
  <c r="M16" i="2" s="1"/>
  <c r="O16" i="2" s="1"/>
  <c r="Q16" i="2" s="1"/>
  <c r="S16" i="2" s="1"/>
  <c r="U16" i="2" s="1"/>
  <c r="P33" i="1"/>
  <c r="J33" i="1"/>
  <c r="H33" i="1" s="1"/>
  <c r="E34" i="1" s="1"/>
  <c r="F33" i="1"/>
  <c r="I33" i="1" s="1"/>
  <c r="G33" i="1" s="1"/>
  <c r="D34" i="1" s="1"/>
  <c r="M33" i="1"/>
  <c r="N33" i="1" s="1"/>
  <c r="O33" i="1" s="1"/>
  <c r="Q33" i="1" s="1"/>
  <c r="L33" i="1"/>
  <c r="W16" i="2" l="1"/>
  <c r="C17" i="2" s="1"/>
  <c r="X16" i="2"/>
  <c r="D17" i="2" s="1"/>
  <c r="F17" i="2" s="1"/>
  <c r="P34" i="1"/>
  <c r="F34" i="1"/>
  <c r="I34" i="1" s="1"/>
  <c r="G34" i="1" s="1"/>
  <c r="D35" i="1" s="1"/>
  <c r="J34" i="1"/>
  <c r="H34" i="1" s="1"/>
  <c r="E35" i="1" s="1"/>
  <c r="M34" i="1"/>
  <c r="N34" i="1" s="1"/>
  <c r="O34" i="1" s="1"/>
  <c r="Q34" i="1" s="1"/>
  <c r="L34" i="1"/>
  <c r="E17" i="2" l="1"/>
  <c r="G17" i="2" s="1"/>
  <c r="Y17" i="2"/>
  <c r="Z17" i="2"/>
  <c r="H17" i="2"/>
  <c r="J17" i="2" s="1"/>
  <c r="L17" i="2" s="1"/>
  <c r="N17" i="2" s="1"/>
  <c r="P17" i="2" s="1"/>
  <c r="R17" i="2" s="1"/>
  <c r="T17" i="2" s="1"/>
  <c r="V17" i="2" s="1"/>
  <c r="F35" i="1"/>
  <c r="J35" i="1"/>
  <c r="H35" i="1" s="1"/>
  <c r="E36" i="1" s="1"/>
  <c r="P35" i="1"/>
  <c r="I35" i="1"/>
  <c r="G35" i="1" s="1"/>
  <c r="D36" i="1" s="1"/>
  <c r="L35" i="1"/>
  <c r="M35" i="1"/>
  <c r="N35" i="1" s="1"/>
  <c r="O35" i="1" s="1"/>
  <c r="Q35" i="1" s="1"/>
  <c r="I17" i="2" l="1"/>
  <c r="K17" i="2" s="1"/>
  <c r="P36" i="1"/>
  <c r="F36" i="1"/>
  <c r="I36" i="1" s="1"/>
  <c r="G36" i="1" s="1"/>
  <c r="D37" i="1" s="1"/>
  <c r="J36" i="1"/>
  <c r="H36" i="1" s="1"/>
  <c r="E37" i="1" s="1"/>
  <c r="M36" i="1"/>
  <c r="N36" i="1" s="1"/>
  <c r="O36" i="1" s="1"/>
  <c r="Q36" i="1" s="1"/>
  <c r="L36" i="1"/>
  <c r="M17" i="2" l="1"/>
  <c r="O17" i="2" s="1"/>
  <c r="Q17" i="2" s="1"/>
  <c r="P37" i="1"/>
  <c r="F37" i="1"/>
  <c r="I37" i="1" s="1"/>
  <c r="G37" i="1" s="1"/>
  <c r="D38" i="1" s="1"/>
  <c r="J37" i="1"/>
  <c r="H37" i="1" s="1"/>
  <c r="E38" i="1" s="1"/>
  <c r="M37" i="1"/>
  <c r="N37" i="1" s="1"/>
  <c r="O37" i="1" s="1"/>
  <c r="Q37" i="1" s="1"/>
  <c r="L37" i="1"/>
  <c r="S17" i="2" l="1"/>
  <c r="U17" i="2" s="1"/>
  <c r="W17" i="2" s="1"/>
  <c r="C18" i="2" s="1"/>
  <c r="X17" i="2"/>
  <c r="D18" i="2" s="1"/>
  <c r="P38" i="1"/>
  <c r="J38" i="1"/>
  <c r="H38" i="1" s="1"/>
  <c r="E39" i="1" s="1"/>
  <c r="F38" i="1"/>
  <c r="I38" i="1" s="1"/>
  <c r="G38" i="1" s="1"/>
  <c r="D39" i="1" s="1"/>
  <c r="L38" i="1"/>
  <c r="M38" i="1"/>
  <c r="N38" i="1" s="1"/>
  <c r="O38" i="1" s="1"/>
  <c r="Q38" i="1" s="1"/>
  <c r="F18" i="2" l="1"/>
  <c r="E18" i="2"/>
  <c r="G18" i="2" s="1"/>
  <c r="H18" i="2"/>
  <c r="J18" i="2" s="1"/>
  <c r="L18" i="2" s="1"/>
  <c r="N18" i="2" s="1"/>
  <c r="P18" i="2" s="1"/>
  <c r="R18" i="2" s="1"/>
  <c r="T18" i="2" s="1"/>
  <c r="V18" i="2" s="1"/>
  <c r="Z18" i="2"/>
  <c r="Y18" i="2"/>
  <c r="P39" i="1"/>
  <c r="J39" i="1"/>
  <c r="H39" i="1" s="1"/>
  <c r="E40" i="1" s="1"/>
  <c r="F39" i="1"/>
  <c r="I39" i="1" s="1"/>
  <c r="G39" i="1" s="1"/>
  <c r="D40" i="1" s="1"/>
  <c r="M39" i="1"/>
  <c r="N39" i="1" s="1"/>
  <c r="O39" i="1" s="1"/>
  <c r="Q39" i="1" s="1"/>
  <c r="L39" i="1"/>
  <c r="I18" i="2" l="1"/>
  <c r="K18" i="2" s="1"/>
  <c r="M18" i="2" s="1"/>
  <c r="O18" i="2" s="1"/>
  <c r="Q18" i="2" s="1"/>
  <c r="S18" i="2" s="1"/>
  <c r="U18" i="2" s="1"/>
  <c r="W18" i="2" s="1"/>
  <c r="C19" i="2" s="1"/>
  <c r="P40" i="1"/>
  <c r="J40" i="1"/>
  <c r="H40" i="1" s="1"/>
  <c r="E41" i="1" s="1"/>
  <c r="F40" i="1"/>
  <c r="I40" i="1" s="1"/>
  <c r="G40" i="1" s="1"/>
  <c r="D41" i="1" s="1"/>
  <c r="M40" i="1"/>
  <c r="N40" i="1" s="1"/>
  <c r="O40" i="1" s="1"/>
  <c r="Q40" i="1" s="1"/>
  <c r="L40" i="1"/>
  <c r="E19" i="2" l="1"/>
  <c r="G19" i="2" s="1"/>
  <c r="Y19" i="2"/>
  <c r="Z19" i="2"/>
  <c r="X18" i="2"/>
  <c r="D19" i="2" s="1"/>
  <c r="P41" i="1"/>
  <c r="J41" i="1"/>
  <c r="H41" i="1" s="1"/>
  <c r="E42" i="1" s="1"/>
  <c r="F41" i="1"/>
  <c r="I41" i="1" s="1"/>
  <c r="G41" i="1" s="1"/>
  <c r="D42" i="1" s="1"/>
  <c r="L41" i="1"/>
  <c r="M41" i="1"/>
  <c r="N41" i="1" s="1"/>
  <c r="O41" i="1" s="1"/>
  <c r="Q41" i="1" s="1"/>
  <c r="F19" i="2" l="1"/>
  <c r="I19" i="2"/>
  <c r="K19" i="2" s="1"/>
  <c r="M19" i="2" s="1"/>
  <c r="O19" i="2" s="1"/>
  <c r="Q19" i="2" s="1"/>
  <c r="S19" i="2" s="1"/>
  <c r="U19" i="2" s="1"/>
  <c r="P42" i="1"/>
  <c r="F42" i="1"/>
  <c r="I42" i="1" s="1"/>
  <c r="G42" i="1" s="1"/>
  <c r="D43" i="1" s="1"/>
  <c r="J42" i="1"/>
  <c r="H42" i="1" s="1"/>
  <c r="E43" i="1" s="1"/>
  <c r="P43" i="1" s="1"/>
  <c r="L42" i="1"/>
  <c r="M42" i="1"/>
  <c r="N42" i="1" s="1"/>
  <c r="O42" i="1" s="1"/>
  <c r="Q42" i="1" s="1"/>
  <c r="H19" i="2" l="1"/>
  <c r="J19" i="2" s="1"/>
  <c r="L19" i="2" s="1"/>
  <c r="F43" i="1"/>
  <c r="I43" i="1" s="1"/>
  <c r="G43" i="1" s="1"/>
  <c r="D44" i="1" s="1"/>
  <c r="J43" i="1"/>
  <c r="H43" i="1" s="1"/>
  <c r="E44" i="1" s="1"/>
  <c r="P44" i="1" s="1"/>
  <c r="M43" i="1"/>
  <c r="N43" i="1" s="1"/>
  <c r="O43" i="1" s="1"/>
  <c r="Q43" i="1" s="1"/>
  <c r="L43" i="1"/>
  <c r="N19" i="2" l="1"/>
  <c r="P19" i="2" s="1"/>
  <c r="F44" i="1"/>
  <c r="I44" i="1" s="1"/>
  <c r="G44" i="1" s="1"/>
  <c r="D45" i="1" s="1"/>
  <c r="J44" i="1"/>
  <c r="H44" i="1" s="1"/>
  <c r="E45" i="1" s="1"/>
  <c r="P45" i="1" s="1"/>
  <c r="L44" i="1"/>
  <c r="M44" i="1"/>
  <c r="N44" i="1" s="1"/>
  <c r="O44" i="1" s="1"/>
  <c r="Q44" i="1" s="1"/>
  <c r="R19" i="2" l="1"/>
  <c r="T19" i="2" s="1"/>
  <c r="V19" i="2" s="1"/>
  <c r="X19" i="2" s="1"/>
  <c r="D20" i="2" s="1"/>
  <c r="W19" i="2"/>
  <c r="C20" i="2" s="1"/>
  <c r="F45" i="1"/>
  <c r="I45" i="1" s="1"/>
  <c r="G45" i="1" s="1"/>
  <c r="D46" i="1" s="1"/>
  <c r="J45" i="1"/>
  <c r="H45" i="1" s="1"/>
  <c r="E46" i="1" s="1"/>
  <c r="P46" i="1" s="1"/>
  <c r="M45" i="1"/>
  <c r="N45" i="1" s="1"/>
  <c r="O45" i="1" s="1"/>
  <c r="Q45" i="1" s="1"/>
  <c r="L45" i="1"/>
  <c r="E20" i="2" l="1"/>
  <c r="G20" i="2" s="1"/>
  <c r="Y20" i="2"/>
  <c r="Z20" i="2"/>
  <c r="F20" i="2"/>
  <c r="H20" i="2" s="1"/>
  <c r="J20" i="2" s="1"/>
  <c r="L20" i="2" s="1"/>
  <c r="N20" i="2" s="1"/>
  <c r="P20" i="2" s="1"/>
  <c r="R20" i="2" s="1"/>
  <c r="T20" i="2" s="1"/>
  <c r="V20" i="2" s="1"/>
  <c r="I20" i="2"/>
  <c r="K20" i="2" s="1"/>
  <c r="M20" i="2" s="1"/>
  <c r="O20" i="2" s="1"/>
  <c r="Q20" i="2" s="1"/>
  <c r="S20" i="2" s="1"/>
  <c r="U20" i="2" s="1"/>
  <c r="J46" i="1"/>
  <c r="H46" i="1" s="1"/>
  <c r="E47" i="1" s="1"/>
  <c r="F46" i="1"/>
  <c r="I46" i="1" s="1"/>
  <c r="G46" i="1" s="1"/>
  <c r="D47" i="1" s="1"/>
  <c r="L46" i="1"/>
  <c r="M46" i="1"/>
  <c r="N46" i="1" s="1"/>
  <c r="O46" i="1" s="1"/>
  <c r="Q46" i="1" s="1"/>
  <c r="W20" i="2" l="1"/>
  <c r="C21" i="2" s="1"/>
  <c r="X20" i="2"/>
  <c r="D21" i="2" s="1"/>
  <c r="J47" i="1"/>
  <c r="H47" i="1" s="1"/>
  <c r="F47" i="1"/>
  <c r="I47" i="1" s="1"/>
  <c r="G47" i="1" s="1"/>
  <c r="D48" i="1" s="1"/>
  <c r="P47" i="1"/>
  <c r="E48" i="1"/>
  <c r="M47" i="1"/>
  <c r="N47" i="1" s="1"/>
  <c r="O47" i="1" s="1"/>
  <c r="Q47" i="1" s="1"/>
  <c r="L47" i="1"/>
  <c r="F21" i="2" l="1"/>
  <c r="E21" i="2"/>
  <c r="G21" i="2" s="1"/>
  <c r="I21" i="2" s="1"/>
  <c r="K21" i="2" s="1"/>
  <c r="M21" i="2" s="1"/>
  <c r="O21" i="2" s="1"/>
  <c r="Q21" i="2" s="1"/>
  <c r="S21" i="2" s="1"/>
  <c r="U21" i="2" s="1"/>
  <c r="Z21" i="2"/>
  <c r="Y21" i="2"/>
  <c r="H21" i="2"/>
  <c r="J21" i="2" s="1"/>
  <c r="L21" i="2" s="1"/>
  <c r="N21" i="2" s="1"/>
  <c r="P21" i="2" s="1"/>
  <c r="R21" i="2" s="1"/>
  <c r="T21" i="2" s="1"/>
  <c r="V21" i="2" s="1"/>
  <c r="P48" i="1"/>
  <c r="J48" i="1"/>
  <c r="H48" i="1" s="1"/>
  <c r="E49" i="1" s="1"/>
  <c r="F48" i="1"/>
  <c r="I48" i="1" s="1"/>
  <c r="G48" i="1" s="1"/>
  <c r="D49" i="1" s="1"/>
  <c r="L48" i="1"/>
  <c r="M48" i="1"/>
  <c r="N48" i="1" s="1"/>
  <c r="O48" i="1" s="1"/>
  <c r="Q48" i="1" s="1"/>
  <c r="X21" i="2" l="1"/>
  <c r="D22" i="2" s="1"/>
  <c r="F22" i="2" s="1"/>
  <c r="W21" i="2"/>
  <c r="C22" i="2" s="1"/>
  <c r="P49" i="1"/>
  <c r="J49" i="1"/>
  <c r="H49" i="1" s="1"/>
  <c r="E50" i="1" s="1"/>
  <c r="F49" i="1"/>
  <c r="I49" i="1" s="1"/>
  <c r="G49" i="1" s="1"/>
  <c r="D50" i="1" s="1"/>
  <c r="L49" i="1"/>
  <c r="M49" i="1"/>
  <c r="N49" i="1" s="1"/>
  <c r="O49" i="1" s="1"/>
  <c r="Q49" i="1" s="1"/>
  <c r="E22" i="2" l="1"/>
  <c r="G22" i="2" s="1"/>
  <c r="H22" i="2"/>
  <c r="J22" i="2" s="1"/>
  <c r="L22" i="2" s="1"/>
  <c r="N22" i="2" s="1"/>
  <c r="P22" i="2" s="1"/>
  <c r="R22" i="2" s="1"/>
  <c r="T22" i="2" s="1"/>
  <c r="V22" i="2" s="1"/>
  <c r="Z22" i="2"/>
  <c r="Y22" i="2"/>
  <c r="F50" i="1"/>
  <c r="J50" i="1"/>
  <c r="H50" i="1" s="1"/>
  <c r="E51" i="1" s="1"/>
  <c r="P50" i="1"/>
  <c r="I50" i="1"/>
  <c r="G50" i="1" s="1"/>
  <c r="D51" i="1" s="1"/>
  <c r="M50" i="1"/>
  <c r="N50" i="1" s="1"/>
  <c r="O50" i="1" s="1"/>
  <c r="Q50" i="1" s="1"/>
  <c r="L50" i="1"/>
  <c r="I22" i="2" l="1"/>
  <c r="K22" i="2" s="1"/>
  <c r="P51" i="1"/>
  <c r="F51" i="1"/>
  <c r="I51" i="1" s="1"/>
  <c r="G51" i="1" s="1"/>
  <c r="D52" i="1" s="1"/>
  <c r="J51" i="1"/>
  <c r="H51" i="1" s="1"/>
  <c r="E52" i="1" s="1"/>
  <c r="L51" i="1"/>
  <c r="M51" i="1"/>
  <c r="N51" i="1" s="1"/>
  <c r="O51" i="1" s="1"/>
  <c r="Q51" i="1" s="1"/>
  <c r="M22" i="2" l="1"/>
  <c r="O22" i="2" s="1"/>
  <c r="Q22" i="2" s="1"/>
  <c r="F52" i="1"/>
  <c r="J52" i="1"/>
  <c r="H52" i="1" s="1"/>
  <c r="E53" i="1" s="1"/>
  <c r="P52" i="1"/>
  <c r="I52" i="1"/>
  <c r="G52" i="1" s="1"/>
  <c r="D53" i="1" s="1"/>
  <c r="L52" i="1"/>
  <c r="M52" i="1"/>
  <c r="N52" i="1" s="1"/>
  <c r="O52" i="1" s="1"/>
  <c r="Q52" i="1" s="1"/>
  <c r="S22" i="2" l="1"/>
  <c r="U22" i="2" s="1"/>
  <c r="W22" i="2" s="1"/>
  <c r="C23" i="2" s="1"/>
  <c r="X22" i="2"/>
  <c r="D23" i="2" s="1"/>
  <c r="P53" i="1"/>
  <c r="F53" i="1"/>
  <c r="I53" i="1" s="1"/>
  <c r="G53" i="1" s="1"/>
  <c r="D54" i="1" s="1"/>
  <c r="J53" i="1"/>
  <c r="H53" i="1" s="1"/>
  <c r="E54" i="1" s="1"/>
  <c r="M53" i="1"/>
  <c r="N53" i="1" s="1"/>
  <c r="O53" i="1" s="1"/>
  <c r="Q53" i="1" s="1"/>
  <c r="L53" i="1"/>
  <c r="F23" i="2" l="1"/>
  <c r="E23" i="2"/>
  <c r="G23" i="2" s="1"/>
  <c r="I23" i="2" s="1"/>
  <c r="K23" i="2" s="1"/>
  <c r="M23" i="2" s="1"/>
  <c r="O23" i="2" s="1"/>
  <c r="Q23" i="2" s="1"/>
  <c r="S23" i="2" s="1"/>
  <c r="U23" i="2" s="1"/>
  <c r="Z23" i="2"/>
  <c r="Y23" i="2"/>
  <c r="H23" i="2"/>
  <c r="J23" i="2" s="1"/>
  <c r="L23" i="2" s="1"/>
  <c r="N23" i="2" s="1"/>
  <c r="P23" i="2" s="1"/>
  <c r="R23" i="2" s="1"/>
  <c r="T23" i="2" s="1"/>
  <c r="V23" i="2" s="1"/>
  <c r="P54" i="1"/>
  <c r="J54" i="1"/>
  <c r="H54" i="1" s="1"/>
  <c r="E55" i="1" s="1"/>
  <c r="F54" i="1"/>
  <c r="I54" i="1" s="1"/>
  <c r="G54" i="1" s="1"/>
  <c r="D55" i="1" s="1"/>
  <c r="L54" i="1"/>
  <c r="M54" i="1"/>
  <c r="N54" i="1" s="1"/>
  <c r="O54" i="1" s="1"/>
  <c r="Q54" i="1" s="1"/>
  <c r="X23" i="2" l="1"/>
  <c r="D24" i="2" s="1"/>
  <c r="W23" i="2"/>
  <c r="C24" i="2" s="1"/>
  <c r="P55" i="1"/>
  <c r="J55" i="1"/>
  <c r="H55" i="1" s="1"/>
  <c r="E56" i="1" s="1"/>
  <c r="F55" i="1"/>
  <c r="I55" i="1" s="1"/>
  <c r="G55" i="1" s="1"/>
  <c r="D56" i="1" s="1"/>
  <c r="L55" i="1"/>
  <c r="M55" i="1"/>
  <c r="N55" i="1" s="1"/>
  <c r="O55" i="1" s="1"/>
  <c r="Q55" i="1" s="1"/>
  <c r="E24" i="2" l="1"/>
  <c r="G24" i="2" s="1"/>
  <c r="Z24" i="2"/>
  <c r="Y24" i="2"/>
  <c r="F24" i="2"/>
  <c r="I24" i="2"/>
  <c r="K24" i="2" s="1"/>
  <c r="M24" i="2" s="1"/>
  <c r="O24" i="2" s="1"/>
  <c r="Q24" i="2" s="1"/>
  <c r="S24" i="2" s="1"/>
  <c r="U24" i="2" s="1"/>
  <c r="F56" i="1"/>
  <c r="J56" i="1"/>
  <c r="H56" i="1" s="1"/>
  <c r="E57" i="1" s="1"/>
  <c r="P56" i="1"/>
  <c r="I56" i="1"/>
  <c r="G56" i="1" s="1"/>
  <c r="D57" i="1" s="1"/>
  <c r="L56" i="1"/>
  <c r="M56" i="1"/>
  <c r="N56" i="1" s="1"/>
  <c r="O56" i="1" s="1"/>
  <c r="Q56" i="1" s="1"/>
  <c r="H24" i="2" l="1"/>
  <c r="J24" i="2" s="1"/>
  <c r="L24" i="2" s="1"/>
  <c r="N24" i="2" s="1"/>
  <c r="P24" i="2" s="1"/>
  <c r="R24" i="2" s="1"/>
  <c r="T24" i="2" s="1"/>
  <c r="V24" i="2" s="1"/>
  <c r="P57" i="1"/>
  <c r="J57" i="1"/>
  <c r="H57" i="1" s="1"/>
  <c r="E58" i="1" s="1"/>
  <c r="F57" i="1"/>
  <c r="I57" i="1" s="1"/>
  <c r="G57" i="1" s="1"/>
  <c r="D58" i="1" s="1"/>
  <c r="M57" i="1"/>
  <c r="N57" i="1" s="1"/>
  <c r="O57" i="1" s="1"/>
  <c r="Q57" i="1" s="1"/>
  <c r="L57" i="1"/>
  <c r="X24" i="2" l="1"/>
  <c r="D25" i="2" s="1"/>
  <c r="W24" i="2"/>
  <c r="C25" i="2" s="1"/>
  <c r="F58" i="1"/>
  <c r="J58" i="1"/>
  <c r="H58" i="1" s="1"/>
  <c r="E59" i="1" s="1"/>
  <c r="P58" i="1"/>
  <c r="I58" i="1"/>
  <c r="G58" i="1" s="1"/>
  <c r="D59" i="1" s="1"/>
  <c r="L58" i="1"/>
  <c r="M58" i="1"/>
  <c r="N58" i="1" s="1"/>
  <c r="O58" i="1" s="1"/>
  <c r="Q58" i="1" s="1"/>
  <c r="E25" i="2" l="1"/>
  <c r="G25" i="2" s="1"/>
  <c r="Z25" i="2"/>
  <c r="Y25" i="2"/>
  <c r="F25" i="2"/>
  <c r="I25" i="2"/>
  <c r="K25" i="2" s="1"/>
  <c r="M25" i="2" s="1"/>
  <c r="O25" i="2" s="1"/>
  <c r="Q25" i="2" s="1"/>
  <c r="S25" i="2" s="1"/>
  <c r="U25" i="2" s="1"/>
  <c r="P59" i="1"/>
  <c r="F59" i="1"/>
  <c r="I59" i="1" s="1"/>
  <c r="G59" i="1" s="1"/>
  <c r="D60" i="1" s="1"/>
  <c r="J59" i="1"/>
  <c r="H59" i="1" s="1"/>
  <c r="E60" i="1" s="1"/>
  <c r="M59" i="1"/>
  <c r="N59" i="1" s="1"/>
  <c r="O59" i="1" s="1"/>
  <c r="Q59" i="1" s="1"/>
  <c r="L59" i="1"/>
  <c r="H25" i="2" l="1"/>
  <c r="J25" i="2" s="1"/>
  <c r="L25" i="2" s="1"/>
  <c r="N25" i="2" s="1"/>
  <c r="P25" i="2" s="1"/>
  <c r="R25" i="2" s="1"/>
  <c r="T25" i="2" s="1"/>
  <c r="V25" i="2" s="1"/>
  <c r="X25" i="2" s="1"/>
  <c r="D26" i="2" s="1"/>
  <c r="P60" i="1"/>
  <c r="F60" i="1"/>
  <c r="I60" i="1" s="1"/>
  <c r="G60" i="1" s="1"/>
  <c r="D61" i="1" s="1"/>
  <c r="J60" i="1"/>
  <c r="H60" i="1" s="1"/>
  <c r="E61" i="1" s="1"/>
  <c r="L60" i="1"/>
  <c r="M60" i="1"/>
  <c r="N60" i="1" s="1"/>
  <c r="O60" i="1" s="1"/>
  <c r="Q60" i="1" s="1"/>
  <c r="F26" i="2" l="1"/>
  <c r="W25" i="2"/>
  <c r="C26" i="2" s="1"/>
  <c r="F61" i="1"/>
  <c r="J61" i="1"/>
  <c r="H61" i="1" s="1"/>
  <c r="E62" i="1" s="1"/>
  <c r="P61" i="1"/>
  <c r="I61" i="1"/>
  <c r="G61" i="1" s="1"/>
  <c r="D62" i="1" s="1"/>
  <c r="L61" i="1"/>
  <c r="M61" i="1"/>
  <c r="N61" i="1" s="1"/>
  <c r="O61" i="1" s="1"/>
  <c r="Q61" i="1" s="1"/>
  <c r="E26" i="2" l="1"/>
  <c r="G26" i="2" s="1"/>
  <c r="H26" i="2"/>
  <c r="J26" i="2" s="1"/>
  <c r="L26" i="2" s="1"/>
  <c r="N26" i="2" s="1"/>
  <c r="P26" i="2" s="1"/>
  <c r="R26" i="2" s="1"/>
  <c r="T26" i="2" s="1"/>
  <c r="V26" i="2" s="1"/>
  <c r="Z26" i="2"/>
  <c r="Y26" i="2"/>
  <c r="P62" i="1"/>
  <c r="J62" i="1"/>
  <c r="H62" i="1" s="1"/>
  <c r="E63" i="1" s="1"/>
  <c r="F62" i="1"/>
  <c r="I62" i="1" s="1"/>
  <c r="G62" i="1" s="1"/>
  <c r="D63" i="1" s="1"/>
  <c r="L62" i="1"/>
  <c r="M62" i="1"/>
  <c r="N62" i="1" s="1"/>
  <c r="O62" i="1" s="1"/>
  <c r="Q62" i="1" s="1"/>
  <c r="I26" i="2" l="1"/>
  <c r="K26" i="2" s="1"/>
  <c r="P63" i="1"/>
  <c r="J63" i="1"/>
  <c r="H63" i="1" s="1"/>
  <c r="E64" i="1" s="1"/>
  <c r="F63" i="1"/>
  <c r="I63" i="1" s="1"/>
  <c r="G63" i="1" s="1"/>
  <c r="D64" i="1" s="1"/>
  <c r="L63" i="1"/>
  <c r="M63" i="1"/>
  <c r="N63" i="1" s="1"/>
  <c r="O63" i="1" s="1"/>
  <c r="Q63" i="1" s="1"/>
  <c r="M26" i="2" l="1"/>
  <c r="O26" i="2" s="1"/>
  <c r="Q26" i="2" s="1"/>
  <c r="P64" i="1"/>
  <c r="F64" i="1"/>
  <c r="I64" i="1" s="1"/>
  <c r="G64" i="1" s="1"/>
  <c r="D65" i="1" s="1"/>
  <c r="J64" i="1"/>
  <c r="H64" i="1" s="1"/>
  <c r="E65" i="1" s="1"/>
  <c r="M64" i="1"/>
  <c r="N64" i="1" s="1"/>
  <c r="O64" i="1" s="1"/>
  <c r="Q64" i="1" s="1"/>
  <c r="L64" i="1"/>
  <c r="S26" i="2" l="1"/>
  <c r="U26" i="2" s="1"/>
  <c r="W26" i="2" s="1"/>
  <c r="C27" i="2" s="1"/>
  <c r="X26" i="2"/>
  <c r="D27" i="2" s="1"/>
  <c r="P65" i="1"/>
  <c r="J65" i="1"/>
  <c r="H65" i="1" s="1"/>
  <c r="E66" i="1" s="1"/>
  <c r="F65" i="1"/>
  <c r="I65" i="1" s="1"/>
  <c r="G65" i="1" s="1"/>
  <c r="D66" i="1" s="1"/>
  <c r="M65" i="1"/>
  <c r="N65" i="1" s="1"/>
  <c r="O65" i="1" s="1"/>
  <c r="Q65" i="1" s="1"/>
  <c r="L65" i="1"/>
  <c r="F27" i="2" l="1"/>
  <c r="E27" i="2"/>
  <c r="G27" i="2" s="1"/>
  <c r="Z27" i="2"/>
  <c r="H27" i="2"/>
  <c r="J27" i="2" s="1"/>
  <c r="L27" i="2" s="1"/>
  <c r="N27" i="2" s="1"/>
  <c r="P27" i="2" s="1"/>
  <c r="R27" i="2" s="1"/>
  <c r="T27" i="2" s="1"/>
  <c r="V27" i="2" s="1"/>
  <c r="Y27" i="2"/>
  <c r="F66" i="1"/>
  <c r="J66" i="1"/>
  <c r="H66" i="1" s="1"/>
  <c r="E67" i="1" s="1"/>
  <c r="P66" i="1"/>
  <c r="I66" i="1"/>
  <c r="G66" i="1" s="1"/>
  <c r="D67" i="1" s="1"/>
  <c r="L66" i="1"/>
  <c r="M66" i="1"/>
  <c r="N66" i="1" s="1"/>
  <c r="O66" i="1" s="1"/>
  <c r="Q66" i="1" s="1"/>
  <c r="I27" i="2" l="1"/>
  <c r="K27" i="2" s="1"/>
  <c r="M27" i="2" s="1"/>
  <c r="O27" i="2" s="1"/>
  <c r="Q27" i="2" s="1"/>
  <c r="S27" i="2" s="1"/>
  <c r="U27" i="2" s="1"/>
  <c r="P67" i="1"/>
  <c r="F67" i="1"/>
  <c r="I67" i="1" s="1"/>
  <c r="G67" i="1" s="1"/>
  <c r="D68" i="1" s="1"/>
  <c r="J67" i="1"/>
  <c r="H67" i="1" s="1"/>
  <c r="E68" i="1" s="1"/>
  <c r="M67" i="1"/>
  <c r="N67" i="1" s="1"/>
  <c r="O67" i="1" s="1"/>
  <c r="Q67" i="1" s="1"/>
  <c r="L67" i="1"/>
  <c r="W27" i="2" l="1"/>
  <c r="C28" i="2" s="1"/>
  <c r="X27" i="2"/>
  <c r="D28" i="2" s="1"/>
  <c r="P68" i="1"/>
  <c r="J68" i="1"/>
  <c r="H68" i="1" s="1"/>
  <c r="E69" i="1" s="1"/>
  <c r="F68" i="1"/>
  <c r="I68" i="1" s="1"/>
  <c r="G68" i="1" s="1"/>
  <c r="D69" i="1" s="1"/>
  <c r="M68" i="1"/>
  <c r="N68" i="1" s="1"/>
  <c r="O68" i="1" s="1"/>
  <c r="Q68" i="1" s="1"/>
  <c r="L68" i="1"/>
  <c r="F28" i="2" l="1"/>
  <c r="Y28" i="2"/>
  <c r="E28" i="2"/>
  <c r="G28" i="2" s="1"/>
  <c r="H28" i="2"/>
  <c r="J28" i="2" s="1"/>
  <c r="L28" i="2" s="1"/>
  <c r="N28" i="2" s="1"/>
  <c r="P28" i="2" s="1"/>
  <c r="R28" i="2" s="1"/>
  <c r="T28" i="2" s="1"/>
  <c r="V28" i="2" s="1"/>
  <c r="Z28" i="2"/>
  <c r="J69" i="1"/>
  <c r="H69" i="1" s="1"/>
  <c r="E70" i="1" s="1"/>
  <c r="F69" i="1"/>
  <c r="P69" i="1"/>
  <c r="I69" i="1"/>
  <c r="G69" i="1" s="1"/>
  <c r="D70" i="1" s="1"/>
  <c r="M69" i="1"/>
  <c r="N69" i="1" s="1"/>
  <c r="O69" i="1" s="1"/>
  <c r="Q69" i="1" s="1"/>
  <c r="L69" i="1"/>
  <c r="I28" i="2" l="1"/>
  <c r="K28" i="2" s="1"/>
  <c r="M28" i="2" s="1"/>
  <c r="O28" i="2" s="1"/>
  <c r="Q28" i="2" s="1"/>
  <c r="S28" i="2" s="1"/>
  <c r="U28" i="2" s="1"/>
  <c r="F70" i="1"/>
  <c r="J70" i="1"/>
  <c r="H70" i="1" s="1"/>
  <c r="E71" i="1" s="1"/>
  <c r="P70" i="1"/>
  <c r="I70" i="1"/>
  <c r="G70" i="1" s="1"/>
  <c r="D71" i="1" s="1"/>
  <c r="M70" i="1"/>
  <c r="N70" i="1" s="1"/>
  <c r="O70" i="1" s="1"/>
  <c r="Q70" i="1" s="1"/>
  <c r="L70" i="1"/>
  <c r="W28" i="2" l="1"/>
  <c r="C29" i="2" s="1"/>
  <c r="X28" i="2"/>
  <c r="D29" i="2" s="1"/>
  <c r="P71" i="1"/>
  <c r="J71" i="1"/>
  <c r="H71" i="1" s="1"/>
  <c r="E72" i="1" s="1"/>
  <c r="F71" i="1"/>
  <c r="I71" i="1" s="1"/>
  <c r="G71" i="1" s="1"/>
  <c r="D72" i="1" s="1"/>
  <c r="L71" i="1"/>
  <c r="M71" i="1"/>
  <c r="N71" i="1" s="1"/>
  <c r="O71" i="1" s="1"/>
  <c r="Q71" i="1" s="1"/>
  <c r="F29" i="2" l="1"/>
  <c r="Z29" i="2"/>
  <c r="E29" i="2"/>
  <c r="G29" i="2" s="1"/>
  <c r="H29" i="2"/>
  <c r="J29" i="2" s="1"/>
  <c r="L29" i="2" s="1"/>
  <c r="N29" i="2" s="1"/>
  <c r="P29" i="2" s="1"/>
  <c r="R29" i="2" s="1"/>
  <c r="T29" i="2" s="1"/>
  <c r="V29" i="2" s="1"/>
  <c r="Y29" i="2"/>
  <c r="P72" i="1"/>
  <c r="F72" i="1"/>
  <c r="I72" i="1" s="1"/>
  <c r="G72" i="1" s="1"/>
  <c r="D73" i="1" s="1"/>
  <c r="J72" i="1"/>
  <c r="H72" i="1" s="1"/>
  <c r="E73" i="1" s="1"/>
  <c r="L72" i="1"/>
  <c r="M72" i="1"/>
  <c r="N72" i="1" s="1"/>
  <c r="O72" i="1" s="1"/>
  <c r="Q72" i="1" s="1"/>
  <c r="I29" i="2" l="1"/>
  <c r="K29" i="2" s="1"/>
  <c r="M29" i="2" s="1"/>
  <c r="O29" i="2" s="1"/>
  <c r="Q29" i="2" s="1"/>
  <c r="S29" i="2" s="1"/>
  <c r="U29" i="2" s="1"/>
  <c r="P73" i="1"/>
  <c r="J73" i="1"/>
  <c r="H73" i="1" s="1"/>
  <c r="E74" i="1" s="1"/>
  <c r="F73" i="1"/>
  <c r="I73" i="1" s="1"/>
  <c r="G73" i="1" s="1"/>
  <c r="D74" i="1" s="1"/>
  <c r="L73" i="1"/>
  <c r="M73" i="1"/>
  <c r="N73" i="1" s="1"/>
  <c r="O73" i="1" s="1"/>
  <c r="Q73" i="1" s="1"/>
  <c r="W29" i="2" l="1"/>
  <c r="C30" i="2" s="1"/>
  <c r="X29" i="2"/>
  <c r="D30" i="2" s="1"/>
  <c r="F30" i="2" s="1"/>
  <c r="F74" i="1"/>
  <c r="J74" i="1"/>
  <c r="H74" i="1" s="1"/>
  <c r="E75" i="1" s="1"/>
  <c r="P74" i="1"/>
  <c r="I74" i="1"/>
  <c r="G74" i="1" s="1"/>
  <c r="D75" i="1" s="1"/>
  <c r="L74" i="1"/>
  <c r="M74" i="1"/>
  <c r="N74" i="1" s="1"/>
  <c r="O74" i="1" s="1"/>
  <c r="Q74" i="1" s="1"/>
  <c r="E30" i="2" l="1"/>
  <c r="G30" i="2" s="1"/>
  <c r="Y30" i="2"/>
  <c r="Z30" i="2"/>
  <c r="H30" i="2"/>
  <c r="J30" i="2" s="1"/>
  <c r="L30" i="2" s="1"/>
  <c r="N30" i="2" s="1"/>
  <c r="P30" i="2" s="1"/>
  <c r="R30" i="2" s="1"/>
  <c r="T30" i="2" s="1"/>
  <c r="V30" i="2" s="1"/>
  <c r="P75" i="1"/>
  <c r="F75" i="1"/>
  <c r="I75" i="1" s="1"/>
  <c r="G75" i="1" s="1"/>
  <c r="J75" i="1"/>
  <c r="H75" i="1" s="1"/>
  <c r="M75" i="1"/>
  <c r="N75" i="1" s="1"/>
  <c r="O75" i="1" s="1"/>
  <c r="Q75" i="1" s="1"/>
  <c r="L75" i="1"/>
  <c r="I30" i="2" l="1"/>
  <c r="K30" i="2" s="1"/>
  <c r="M30" i="2" l="1"/>
  <c r="O30" i="2" s="1"/>
  <c r="Q30" i="2" s="1"/>
  <c r="S30" i="2" l="1"/>
  <c r="U30" i="2" s="1"/>
  <c r="W30" i="2" s="1"/>
  <c r="C31" i="2" s="1"/>
  <c r="X30" i="2"/>
  <c r="D31" i="2" s="1"/>
  <c r="F31" i="2" s="1"/>
  <c r="E31" i="2" l="1"/>
  <c r="G31" i="2" s="1"/>
  <c r="Y31" i="2"/>
  <c r="Z31" i="2"/>
  <c r="H31" i="2"/>
  <c r="J31" i="2" s="1"/>
  <c r="L31" i="2" s="1"/>
  <c r="N31" i="2" s="1"/>
  <c r="P31" i="2" s="1"/>
  <c r="R31" i="2" s="1"/>
  <c r="T31" i="2" s="1"/>
  <c r="V31" i="2" s="1"/>
  <c r="I31" i="2" l="1"/>
  <c r="K31" i="2" s="1"/>
  <c r="M31" i="2" l="1"/>
  <c r="O31" i="2" s="1"/>
  <c r="Q31" i="2" s="1"/>
  <c r="S31" i="2" l="1"/>
  <c r="U31" i="2" s="1"/>
  <c r="W31" i="2" s="1"/>
  <c r="C32" i="2" s="1"/>
  <c r="X31" i="2"/>
  <c r="D32" i="2" s="1"/>
  <c r="F32" i="2" l="1"/>
  <c r="Y32" i="2"/>
  <c r="Z32" i="2"/>
  <c r="E32" i="2"/>
  <c r="G32" i="2" s="1"/>
  <c r="H32" i="2"/>
  <c r="J32" i="2" s="1"/>
  <c r="L32" i="2" s="1"/>
  <c r="N32" i="2" s="1"/>
  <c r="P32" i="2" s="1"/>
  <c r="R32" i="2" s="1"/>
  <c r="T32" i="2" s="1"/>
  <c r="V32" i="2" s="1"/>
  <c r="I32" i="2" l="1"/>
  <c r="K32" i="2" s="1"/>
  <c r="M32" i="2" s="1"/>
  <c r="O32" i="2" s="1"/>
  <c r="Q32" i="2" s="1"/>
  <c r="S32" i="2" s="1"/>
  <c r="U32" i="2" s="1"/>
  <c r="W32" i="2" s="1"/>
  <c r="C33" i="2" s="1"/>
  <c r="Z33" i="2" l="1"/>
  <c r="E33" i="2"/>
  <c r="G33" i="2" s="1"/>
  <c r="Y33" i="2"/>
  <c r="X32" i="2"/>
  <c r="D33" i="2" s="1"/>
  <c r="F33" i="2" l="1"/>
  <c r="I33" i="2"/>
  <c r="K33" i="2" s="1"/>
  <c r="M33" i="2" s="1"/>
  <c r="O33" i="2" s="1"/>
  <c r="Q33" i="2" s="1"/>
  <c r="S33" i="2" s="1"/>
  <c r="U33" i="2" s="1"/>
  <c r="H33" i="2" l="1"/>
  <c r="J33" i="2" s="1"/>
  <c r="L33" i="2" s="1"/>
  <c r="N33" i="2" l="1"/>
  <c r="P33" i="2" s="1"/>
  <c r="R33" i="2" l="1"/>
  <c r="T33" i="2" s="1"/>
  <c r="V33" i="2" s="1"/>
  <c r="X33" i="2" s="1"/>
  <c r="D34" i="2" s="1"/>
  <c r="W33" i="2"/>
  <c r="C34" i="2" s="1"/>
  <c r="Y34" i="2" l="1"/>
  <c r="E34" i="2"/>
  <c r="G34" i="2" s="1"/>
  <c r="I34" i="2" s="1"/>
  <c r="K34" i="2" s="1"/>
  <c r="M34" i="2" s="1"/>
  <c r="O34" i="2" s="1"/>
  <c r="Q34" i="2" s="1"/>
  <c r="S34" i="2" s="1"/>
  <c r="U34" i="2" s="1"/>
  <c r="Z34" i="2"/>
  <c r="F34" i="2"/>
  <c r="H34" i="2" l="1"/>
  <c r="J34" i="2" s="1"/>
  <c r="L34" i="2" s="1"/>
  <c r="N34" i="2" s="1"/>
  <c r="P34" i="2" s="1"/>
  <c r="R34" i="2" s="1"/>
  <c r="T34" i="2" s="1"/>
  <c r="V34" i="2" s="1"/>
  <c r="W34" i="2" l="1"/>
  <c r="C35" i="2" s="1"/>
  <c r="X34" i="2"/>
  <c r="D35" i="2" s="1"/>
  <c r="F35" i="2" l="1"/>
  <c r="Y35" i="2"/>
  <c r="Z35" i="2"/>
  <c r="E35" i="2"/>
  <c r="G35" i="2" s="1"/>
  <c r="H35" i="2"/>
  <c r="J35" i="2" s="1"/>
  <c r="L35" i="2" s="1"/>
  <c r="N35" i="2" s="1"/>
  <c r="P35" i="2" s="1"/>
  <c r="R35" i="2" s="1"/>
  <c r="T35" i="2" s="1"/>
  <c r="V35" i="2" s="1"/>
  <c r="I35" i="2" l="1"/>
  <c r="K35" i="2" s="1"/>
  <c r="M35" i="2" s="1"/>
  <c r="O35" i="2" s="1"/>
  <c r="Q35" i="2" s="1"/>
  <c r="S35" i="2" s="1"/>
  <c r="U35" i="2" s="1"/>
  <c r="W35" i="2" s="1"/>
  <c r="C36" i="2" s="1"/>
  <c r="E36" i="2" l="1"/>
  <c r="G36" i="2" s="1"/>
  <c r="Z36" i="2"/>
  <c r="Y36" i="2"/>
  <c r="X35" i="2"/>
  <c r="D36" i="2" s="1"/>
  <c r="I36" i="2" l="1"/>
  <c r="K36" i="2" s="1"/>
  <c r="M36" i="2" s="1"/>
  <c r="O36" i="2" s="1"/>
  <c r="Q36" i="2" s="1"/>
  <c r="S36" i="2" s="1"/>
  <c r="U36" i="2" s="1"/>
  <c r="F36" i="2"/>
  <c r="H36" i="2" l="1"/>
  <c r="J36" i="2" s="1"/>
  <c r="L36" i="2" s="1"/>
  <c r="N36" i="2" s="1"/>
  <c r="P36" i="2" s="1"/>
  <c r="R36" i="2" s="1"/>
  <c r="T36" i="2" s="1"/>
  <c r="V36" i="2" s="1"/>
  <c r="X36" i="2" s="1"/>
  <c r="D37" i="2" s="1"/>
  <c r="F37" i="2" l="1"/>
  <c r="W36" i="2"/>
  <c r="C37" i="2" s="1"/>
  <c r="Y37" i="2" l="1"/>
  <c r="Z37" i="2"/>
  <c r="E37" i="2"/>
  <c r="G37" i="2" s="1"/>
  <c r="H37" i="2"/>
  <c r="J37" i="2" s="1"/>
  <c r="L37" i="2" s="1"/>
  <c r="N37" i="2" s="1"/>
  <c r="P37" i="2" s="1"/>
  <c r="R37" i="2" s="1"/>
  <c r="T37" i="2" s="1"/>
  <c r="V37" i="2" s="1"/>
  <c r="I37" i="2" l="1"/>
  <c r="K37" i="2" s="1"/>
  <c r="M37" i="2" l="1"/>
  <c r="O37" i="2" s="1"/>
  <c r="Q37" i="2" s="1"/>
  <c r="S37" i="2" l="1"/>
  <c r="U37" i="2" s="1"/>
  <c r="W37" i="2" s="1"/>
  <c r="C38" i="2" s="1"/>
  <c r="X37" i="2"/>
  <c r="D38" i="2" s="1"/>
  <c r="F38" i="2" l="1"/>
  <c r="H38" i="2"/>
  <c r="J38" i="2" s="1"/>
  <c r="L38" i="2" s="1"/>
  <c r="N38" i="2" s="1"/>
  <c r="P38" i="2" s="1"/>
  <c r="R38" i="2" s="1"/>
  <c r="T38" i="2" s="1"/>
  <c r="V38" i="2" s="1"/>
  <c r="Y38" i="2"/>
  <c r="E38" i="2"/>
  <c r="G38" i="2" s="1"/>
  <c r="Z38" i="2"/>
  <c r="I38" i="2" l="1"/>
  <c r="K38" i="2" s="1"/>
  <c r="M38" i="2" s="1"/>
  <c r="O38" i="2" s="1"/>
  <c r="Q38" i="2" s="1"/>
  <c r="S38" i="2" s="1"/>
  <c r="U38" i="2" s="1"/>
  <c r="W38" i="2" l="1"/>
  <c r="C39" i="2" s="1"/>
  <c r="X38" i="2"/>
  <c r="D39" i="2" s="1"/>
  <c r="F39" i="2" l="1"/>
  <c r="Y39" i="2"/>
  <c r="Z39" i="2"/>
  <c r="E39" i="2"/>
  <c r="G39" i="2" s="1"/>
  <c r="H39" i="2"/>
  <c r="J39" i="2" s="1"/>
  <c r="L39" i="2" s="1"/>
  <c r="N39" i="2" s="1"/>
  <c r="P39" i="2" s="1"/>
  <c r="R39" i="2" s="1"/>
  <c r="T39" i="2" s="1"/>
  <c r="V39" i="2" s="1"/>
  <c r="I39" i="2" l="1"/>
  <c r="K39" i="2" s="1"/>
  <c r="M39" i="2" s="1"/>
  <c r="O39" i="2" s="1"/>
  <c r="Q39" i="2" s="1"/>
  <c r="S39" i="2" s="1"/>
  <c r="U39" i="2" s="1"/>
  <c r="W39" i="2" s="1"/>
  <c r="C40" i="2" s="1"/>
  <c r="Y40" i="2" l="1"/>
  <c r="E40" i="2"/>
  <c r="G40" i="2" s="1"/>
  <c r="Z40" i="2"/>
  <c r="X39" i="2"/>
  <c r="D40" i="2" s="1"/>
  <c r="F40" i="2" l="1"/>
  <c r="I40" i="2"/>
  <c r="K40" i="2" s="1"/>
  <c r="M40" i="2" s="1"/>
  <c r="O40" i="2" s="1"/>
  <c r="Q40" i="2" s="1"/>
  <c r="S40" i="2" s="1"/>
  <c r="U40" i="2" s="1"/>
  <c r="H40" i="2" l="1"/>
  <c r="J40" i="2" s="1"/>
  <c r="L40" i="2" s="1"/>
  <c r="N40" i="2" l="1"/>
  <c r="P40" i="2" s="1"/>
  <c r="R40" i="2" l="1"/>
  <c r="T40" i="2" s="1"/>
  <c r="V40" i="2" s="1"/>
  <c r="X40" i="2" s="1"/>
  <c r="D41" i="2" s="1"/>
  <c r="W40" i="2"/>
  <c r="C41" i="2" s="1"/>
  <c r="Y41" i="2" l="1"/>
  <c r="Z41" i="2"/>
  <c r="E41" i="2"/>
  <c r="G41" i="2" s="1"/>
  <c r="I41" i="2" s="1"/>
  <c r="K41" i="2" s="1"/>
  <c r="M41" i="2" s="1"/>
  <c r="O41" i="2" s="1"/>
  <c r="Q41" i="2" s="1"/>
  <c r="S41" i="2" s="1"/>
  <c r="U41" i="2" s="1"/>
  <c r="F41" i="2"/>
  <c r="H41" i="2" s="1"/>
  <c r="J41" i="2" s="1"/>
  <c r="L41" i="2" s="1"/>
  <c r="N41" i="2" s="1"/>
  <c r="P41" i="2" s="1"/>
  <c r="R41" i="2" s="1"/>
  <c r="T41" i="2" s="1"/>
  <c r="V41" i="2" s="1"/>
  <c r="W41" i="2" l="1"/>
  <c r="C42" i="2" s="1"/>
  <c r="X41" i="2"/>
  <c r="D42" i="2" s="1"/>
  <c r="F42" i="2" l="1"/>
  <c r="Y42" i="2"/>
  <c r="E42" i="2"/>
  <c r="G42" i="2" s="1"/>
  <c r="Z42" i="2"/>
  <c r="H42" i="2"/>
  <c r="J42" i="2" s="1"/>
  <c r="L42" i="2" s="1"/>
  <c r="N42" i="2" s="1"/>
  <c r="P42" i="2" s="1"/>
  <c r="R42" i="2" s="1"/>
  <c r="T42" i="2" s="1"/>
  <c r="V42" i="2" s="1"/>
  <c r="I42" i="2" l="1"/>
  <c r="K42" i="2" s="1"/>
  <c r="M42" i="2" s="1"/>
  <c r="O42" i="2" s="1"/>
  <c r="Q42" i="2" s="1"/>
  <c r="S42" i="2" s="1"/>
  <c r="U42" i="2" s="1"/>
  <c r="W42" i="2" s="1"/>
  <c r="C43" i="2" s="1"/>
  <c r="Y43" i="2" l="1"/>
  <c r="Z43" i="2"/>
  <c r="E43" i="2"/>
  <c r="G43" i="2" s="1"/>
  <c r="X42" i="2"/>
  <c r="D43" i="2" s="1"/>
  <c r="F43" i="2" l="1"/>
  <c r="I43" i="2"/>
  <c r="K43" i="2" s="1"/>
  <c r="M43" i="2" s="1"/>
  <c r="O43" i="2" s="1"/>
  <c r="Q43" i="2" s="1"/>
  <c r="S43" i="2" s="1"/>
  <c r="U43" i="2" s="1"/>
  <c r="H43" i="2" l="1"/>
  <c r="J43" i="2" s="1"/>
  <c r="L43" i="2" s="1"/>
  <c r="N43" i="2" l="1"/>
  <c r="P43" i="2" s="1"/>
  <c r="R43" i="2" l="1"/>
  <c r="T43" i="2" s="1"/>
  <c r="V43" i="2" s="1"/>
  <c r="X43" i="2" s="1"/>
  <c r="D44" i="2" s="1"/>
  <c r="W43" i="2"/>
  <c r="C44" i="2" s="1"/>
  <c r="Y44" i="2" l="1"/>
  <c r="E44" i="2"/>
  <c r="G44" i="2" s="1"/>
  <c r="I44" i="2" s="1"/>
  <c r="K44" i="2" s="1"/>
  <c r="M44" i="2" s="1"/>
  <c r="O44" i="2" s="1"/>
  <c r="Q44" i="2" s="1"/>
  <c r="S44" i="2" s="1"/>
  <c r="U44" i="2" s="1"/>
  <c r="Z44" i="2"/>
  <c r="F44" i="2"/>
  <c r="H44" i="2" l="1"/>
  <c r="J44" i="2" s="1"/>
  <c r="L44" i="2" s="1"/>
  <c r="N44" i="2" s="1"/>
  <c r="P44" i="2" s="1"/>
  <c r="R44" i="2" s="1"/>
  <c r="T44" i="2" s="1"/>
  <c r="V44" i="2" s="1"/>
  <c r="X44" i="2" l="1"/>
  <c r="D45" i="2" s="1"/>
  <c r="W44" i="2"/>
  <c r="C45" i="2" s="1"/>
  <c r="Y45" i="2" l="1"/>
  <c r="Z45" i="2"/>
  <c r="E45" i="2"/>
  <c r="G45" i="2" s="1"/>
  <c r="I45" i="2" s="1"/>
  <c r="K45" i="2" s="1"/>
  <c r="M45" i="2" s="1"/>
  <c r="O45" i="2" s="1"/>
  <c r="Q45" i="2" s="1"/>
  <c r="S45" i="2" s="1"/>
  <c r="U45" i="2" s="1"/>
  <c r="F45" i="2"/>
  <c r="H45" i="2" l="1"/>
  <c r="J45" i="2" s="1"/>
  <c r="L45" i="2" s="1"/>
  <c r="N45" i="2" s="1"/>
  <c r="P45" i="2" s="1"/>
  <c r="R45" i="2" s="1"/>
  <c r="T45" i="2" s="1"/>
  <c r="V45" i="2" s="1"/>
  <c r="X45" i="2" l="1"/>
  <c r="D46" i="2" s="1"/>
  <c r="W45" i="2"/>
  <c r="C46" i="2" s="1"/>
  <c r="Y46" i="2" l="1"/>
  <c r="Z46" i="2"/>
  <c r="E46" i="2"/>
  <c r="G46" i="2" s="1"/>
  <c r="I46" i="2" s="1"/>
  <c r="K46" i="2" s="1"/>
  <c r="M46" i="2" s="1"/>
  <c r="O46" i="2" s="1"/>
  <c r="Q46" i="2" s="1"/>
  <c r="S46" i="2" s="1"/>
  <c r="U46" i="2" s="1"/>
  <c r="F46" i="2"/>
  <c r="H46" i="2" l="1"/>
  <c r="J46" i="2" s="1"/>
  <c r="L46" i="2" s="1"/>
  <c r="N46" i="2" s="1"/>
  <c r="P46" i="2" s="1"/>
  <c r="R46" i="2" s="1"/>
  <c r="T46" i="2" s="1"/>
  <c r="V46" i="2" s="1"/>
  <c r="X46" i="2" l="1"/>
  <c r="D47" i="2" s="1"/>
  <c r="W46" i="2"/>
  <c r="C47" i="2" s="1"/>
  <c r="Y47" i="2" l="1"/>
  <c r="E47" i="2"/>
  <c r="G47" i="2" s="1"/>
  <c r="Z47" i="2"/>
  <c r="F47" i="2"/>
  <c r="I47" i="2" l="1"/>
  <c r="K47" i="2" s="1"/>
  <c r="M47" i="2" s="1"/>
  <c r="O47" i="2" s="1"/>
  <c r="Q47" i="2" s="1"/>
  <c r="S47" i="2" s="1"/>
  <c r="U47" i="2" s="1"/>
  <c r="H47" i="2"/>
  <c r="J47" i="2" s="1"/>
  <c r="L47" i="2" s="1"/>
  <c r="N47" i="2" s="1"/>
  <c r="P47" i="2" s="1"/>
  <c r="R47" i="2" s="1"/>
  <c r="T47" i="2" s="1"/>
  <c r="V47" i="2" s="1"/>
  <c r="W47" i="2" l="1"/>
  <c r="C48" i="2" s="1"/>
  <c r="X47" i="2"/>
  <c r="D48" i="2" s="1"/>
  <c r="F48" i="2" l="1"/>
  <c r="H48" i="2"/>
  <c r="J48" i="2" s="1"/>
  <c r="L48" i="2" s="1"/>
  <c r="N48" i="2" s="1"/>
  <c r="P48" i="2" s="1"/>
  <c r="R48" i="2" s="1"/>
  <c r="T48" i="2" s="1"/>
  <c r="V48" i="2" s="1"/>
  <c r="Y48" i="2"/>
  <c r="E48" i="2"/>
  <c r="G48" i="2" s="1"/>
  <c r="Z48" i="2"/>
  <c r="I48" i="2" l="1"/>
  <c r="K48" i="2" s="1"/>
  <c r="M48" i="2" s="1"/>
  <c r="O48" i="2" s="1"/>
  <c r="Q48" i="2" s="1"/>
  <c r="S48" i="2" s="1"/>
  <c r="U48" i="2" s="1"/>
  <c r="W48" i="2" s="1"/>
  <c r="C49" i="2" s="1"/>
  <c r="Y49" i="2" l="1"/>
  <c r="E49" i="2"/>
  <c r="G49" i="2" s="1"/>
  <c r="Z49" i="2"/>
  <c r="X48" i="2"/>
  <c r="D49" i="2" s="1"/>
  <c r="F49" i="2" l="1"/>
  <c r="I49" i="2"/>
  <c r="K49" i="2" s="1"/>
  <c r="M49" i="2" s="1"/>
  <c r="O49" i="2" s="1"/>
  <c r="Q49" i="2" s="1"/>
  <c r="S49" i="2" s="1"/>
  <c r="U49" i="2" s="1"/>
  <c r="H49" i="2" l="1"/>
  <c r="J49" i="2" s="1"/>
  <c r="L49" i="2" s="1"/>
  <c r="N49" i="2" l="1"/>
  <c r="P49" i="2" s="1"/>
  <c r="R49" i="2" l="1"/>
  <c r="T49" i="2" s="1"/>
  <c r="V49" i="2" s="1"/>
  <c r="X49" i="2" s="1"/>
  <c r="D50" i="2" s="1"/>
  <c r="W49" i="2"/>
  <c r="C50" i="2" s="1"/>
  <c r="E50" i="2" l="1"/>
  <c r="G50" i="2" s="1"/>
  <c r="Y50" i="2"/>
  <c r="Z50" i="2"/>
  <c r="F50" i="2"/>
  <c r="I50" i="2"/>
  <c r="K50" i="2" s="1"/>
  <c r="M50" i="2" s="1"/>
  <c r="O50" i="2" s="1"/>
  <c r="Q50" i="2" s="1"/>
  <c r="S50" i="2" s="1"/>
  <c r="U50" i="2" s="1"/>
  <c r="H50" i="2" l="1"/>
  <c r="J50" i="2" s="1"/>
  <c r="L50" i="2" s="1"/>
  <c r="N50" i="2" s="1"/>
  <c r="P50" i="2" s="1"/>
  <c r="R50" i="2" s="1"/>
  <c r="T50" i="2" s="1"/>
  <c r="V50" i="2" s="1"/>
  <c r="X50" i="2" l="1"/>
  <c r="D51" i="2" s="1"/>
  <c r="W50" i="2"/>
  <c r="C51" i="2" s="1"/>
  <c r="E51" i="2" l="1"/>
  <c r="G51" i="2" s="1"/>
  <c r="Y51" i="2"/>
  <c r="Z51" i="2"/>
  <c r="F51" i="2"/>
  <c r="I51" i="2"/>
  <c r="K51" i="2" s="1"/>
  <c r="M51" i="2" s="1"/>
  <c r="O51" i="2" s="1"/>
  <c r="Q51" i="2" s="1"/>
  <c r="S51" i="2" s="1"/>
  <c r="U51" i="2" s="1"/>
  <c r="H51" i="2" l="1"/>
  <c r="J51" i="2" s="1"/>
  <c r="L51" i="2" s="1"/>
  <c r="N51" i="2" s="1"/>
  <c r="P51" i="2" s="1"/>
  <c r="R51" i="2" s="1"/>
  <c r="T51" i="2" s="1"/>
  <c r="V51" i="2" s="1"/>
  <c r="X51" i="2" l="1"/>
  <c r="D52" i="2" s="1"/>
  <c r="W51" i="2"/>
  <c r="C52" i="2" s="1"/>
  <c r="Z52" i="2" l="1"/>
  <c r="E52" i="2"/>
  <c r="G52" i="2" s="1"/>
  <c r="Y52" i="2"/>
  <c r="F52" i="2"/>
  <c r="I52" i="2" l="1"/>
  <c r="K52" i="2" s="1"/>
  <c r="M52" i="2" s="1"/>
  <c r="O52" i="2" s="1"/>
  <c r="Q52" i="2" s="1"/>
  <c r="S52" i="2" s="1"/>
  <c r="U52" i="2" s="1"/>
  <c r="H52" i="2"/>
  <c r="J52" i="2" s="1"/>
  <c r="L52" i="2" s="1"/>
  <c r="N52" i="2" s="1"/>
  <c r="P52" i="2" s="1"/>
  <c r="R52" i="2" s="1"/>
  <c r="T52" i="2" s="1"/>
  <c r="V52" i="2" s="1"/>
  <c r="W52" i="2" l="1"/>
  <c r="C53" i="2" s="1"/>
  <c r="X52" i="2"/>
  <c r="D53" i="2" s="1"/>
  <c r="F53" i="2" l="1"/>
  <c r="H53" i="2" s="1"/>
  <c r="J53" i="2" s="1"/>
  <c r="L53" i="2" s="1"/>
  <c r="N53" i="2" s="1"/>
  <c r="P53" i="2" s="1"/>
  <c r="R53" i="2" s="1"/>
  <c r="T53" i="2" s="1"/>
  <c r="V53" i="2" s="1"/>
  <c r="Y53" i="2"/>
  <c r="Z53" i="2"/>
  <c r="E53" i="2"/>
  <c r="G53" i="2" s="1"/>
  <c r="I53" i="2" l="1"/>
  <c r="K53" i="2" s="1"/>
  <c r="M53" i="2" s="1"/>
  <c r="O53" i="2" s="1"/>
  <c r="Q53" i="2" s="1"/>
  <c r="S53" i="2" s="1"/>
  <c r="U53" i="2" s="1"/>
  <c r="W53" i="2" s="1"/>
  <c r="C54" i="2" s="1"/>
  <c r="Y54" i="2" l="1"/>
  <c r="Z54" i="2"/>
  <c r="E54" i="2"/>
  <c r="G54" i="2" s="1"/>
  <c r="X53" i="2"/>
  <c r="D54" i="2" s="1"/>
  <c r="I54" i="2" l="1"/>
  <c r="K54" i="2" s="1"/>
  <c r="M54" i="2" s="1"/>
  <c r="O54" i="2" s="1"/>
  <c r="Q54" i="2" s="1"/>
  <c r="S54" i="2" s="1"/>
  <c r="U54" i="2" s="1"/>
  <c r="F54" i="2"/>
  <c r="H54" i="2" l="1"/>
  <c r="J54" i="2" s="1"/>
  <c r="L54" i="2" s="1"/>
  <c r="N54" i="2" l="1"/>
  <c r="P54" i="2" s="1"/>
  <c r="R54" i="2" l="1"/>
  <c r="T54" i="2" s="1"/>
  <c r="V54" i="2" s="1"/>
  <c r="X54" i="2" s="1"/>
  <c r="D55" i="2" s="1"/>
  <c r="W54" i="2"/>
  <c r="C55" i="2" s="1"/>
  <c r="Y55" i="2" l="1"/>
  <c r="Z55" i="2"/>
  <c r="E55" i="2"/>
  <c r="G55" i="2" s="1"/>
  <c r="F55" i="2"/>
  <c r="I55" i="2" l="1"/>
  <c r="K55" i="2" s="1"/>
  <c r="M55" i="2" s="1"/>
  <c r="O55" i="2" s="1"/>
  <c r="Q55" i="2" s="1"/>
  <c r="S55" i="2" s="1"/>
  <c r="U55" i="2" s="1"/>
  <c r="H55" i="2"/>
  <c r="J55" i="2" s="1"/>
  <c r="L55" i="2" s="1"/>
  <c r="N55" i="2" s="1"/>
  <c r="P55" i="2" s="1"/>
  <c r="R55" i="2" s="1"/>
  <c r="T55" i="2" s="1"/>
  <c r="V55" i="2" s="1"/>
  <c r="W55" i="2" l="1"/>
  <c r="C56" i="2" s="1"/>
  <c r="X55" i="2"/>
  <c r="D56" i="2" s="1"/>
  <c r="F56" i="2" s="1"/>
  <c r="Y56" i="2" l="1"/>
  <c r="Z56" i="2"/>
  <c r="E56" i="2"/>
  <c r="G56" i="2" s="1"/>
  <c r="H56" i="2"/>
  <c r="J56" i="2" s="1"/>
  <c r="L56" i="2" s="1"/>
  <c r="N56" i="2" s="1"/>
  <c r="P56" i="2" s="1"/>
  <c r="R56" i="2" s="1"/>
  <c r="T56" i="2" s="1"/>
  <c r="V56" i="2" s="1"/>
  <c r="I56" i="2" l="1"/>
  <c r="K56" i="2" s="1"/>
  <c r="M56" i="2" l="1"/>
  <c r="O56" i="2" s="1"/>
  <c r="Q56" i="2" s="1"/>
  <c r="S56" i="2" l="1"/>
  <c r="U56" i="2" s="1"/>
  <c r="W56" i="2" s="1"/>
  <c r="C57" i="2" s="1"/>
  <c r="X56" i="2"/>
  <c r="D57" i="2" s="1"/>
  <c r="F57" i="2" l="1"/>
  <c r="H57" i="2"/>
  <c r="J57" i="2" s="1"/>
  <c r="L57" i="2" s="1"/>
  <c r="N57" i="2" s="1"/>
  <c r="P57" i="2" s="1"/>
  <c r="R57" i="2" s="1"/>
  <c r="T57" i="2" s="1"/>
  <c r="V57" i="2" s="1"/>
  <c r="Y57" i="2"/>
  <c r="E57" i="2"/>
  <c r="G57" i="2" s="1"/>
  <c r="Z57" i="2"/>
  <c r="I57" i="2" l="1"/>
  <c r="K57" i="2" s="1"/>
  <c r="M57" i="2" s="1"/>
  <c r="O57" i="2" s="1"/>
  <c r="Q57" i="2" s="1"/>
  <c r="S57" i="2" s="1"/>
  <c r="U57" i="2" s="1"/>
  <c r="W57" i="2" l="1"/>
  <c r="C58" i="2" s="1"/>
  <c r="X57" i="2"/>
  <c r="D58" i="2" s="1"/>
  <c r="F58" i="2" s="1"/>
  <c r="Y58" i="2" l="1"/>
  <c r="Z58" i="2"/>
  <c r="E58" i="2"/>
  <c r="G58" i="2" s="1"/>
  <c r="H58" i="2"/>
  <c r="J58" i="2" s="1"/>
  <c r="L58" i="2" s="1"/>
  <c r="N58" i="2" s="1"/>
  <c r="P58" i="2" s="1"/>
  <c r="R58" i="2" s="1"/>
  <c r="T58" i="2" s="1"/>
  <c r="V58" i="2" s="1"/>
  <c r="I58" i="2" l="1"/>
  <c r="K58" i="2" s="1"/>
  <c r="M58" i="2" l="1"/>
  <c r="O58" i="2" s="1"/>
  <c r="Q58" i="2" s="1"/>
  <c r="S58" i="2" l="1"/>
  <c r="U58" i="2" s="1"/>
  <c r="W58" i="2" s="1"/>
  <c r="C59" i="2" s="1"/>
  <c r="X58" i="2"/>
  <c r="D59" i="2" s="1"/>
  <c r="F59" i="2" l="1"/>
  <c r="H59" i="2"/>
  <c r="J59" i="2" s="1"/>
  <c r="L59" i="2" s="1"/>
  <c r="N59" i="2" s="1"/>
  <c r="P59" i="2" s="1"/>
  <c r="R59" i="2" s="1"/>
  <c r="T59" i="2" s="1"/>
  <c r="V59" i="2" s="1"/>
  <c r="Y59" i="2"/>
  <c r="Z59" i="2"/>
  <c r="E59" i="2"/>
  <c r="G59" i="2" s="1"/>
  <c r="I59" i="2" l="1"/>
  <c r="K59" i="2" s="1"/>
  <c r="M59" i="2" s="1"/>
  <c r="O59" i="2" s="1"/>
  <c r="Q59" i="2" s="1"/>
  <c r="S59" i="2" s="1"/>
  <c r="U59" i="2" s="1"/>
  <c r="W59" i="2" s="1"/>
  <c r="C60" i="2" s="1"/>
  <c r="Y60" i="2" l="1"/>
  <c r="E60" i="2"/>
  <c r="G60" i="2" s="1"/>
  <c r="Z60" i="2"/>
  <c r="X59" i="2"/>
  <c r="D60" i="2" s="1"/>
  <c r="F60" i="2" l="1"/>
  <c r="I60" i="2"/>
  <c r="K60" i="2" s="1"/>
  <c r="M60" i="2" s="1"/>
  <c r="O60" i="2" s="1"/>
  <c r="Q60" i="2" s="1"/>
  <c r="S60" i="2" s="1"/>
  <c r="U60" i="2" s="1"/>
  <c r="H60" i="2" l="1"/>
  <c r="J60" i="2" s="1"/>
  <c r="L60" i="2" s="1"/>
  <c r="N60" i="2" l="1"/>
  <c r="P60" i="2" s="1"/>
  <c r="R60" i="2" l="1"/>
  <c r="T60" i="2" s="1"/>
  <c r="V60" i="2" s="1"/>
  <c r="X60" i="2" s="1"/>
  <c r="D61" i="2" s="1"/>
  <c r="F61" i="2" s="1"/>
  <c r="W60" i="2"/>
  <c r="C61" i="2" s="1"/>
  <c r="Y61" i="2" l="1"/>
  <c r="Z61" i="2"/>
  <c r="E61" i="2"/>
  <c r="G61" i="2" s="1"/>
  <c r="H61" i="2"/>
  <c r="J61" i="2" s="1"/>
  <c r="L61" i="2" s="1"/>
  <c r="N61" i="2" s="1"/>
  <c r="P61" i="2" s="1"/>
  <c r="R61" i="2" s="1"/>
  <c r="T61" i="2" s="1"/>
  <c r="V61" i="2" s="1"/>
  <c r="I61" i="2" l="1"/>
  <c r="K61" i="2" s="1"/>
  <c r="M61" i="2" l="1"/>
  <c r="O61" i="2" s="1"/>
  <c r="Q61" i="2" s="1"/>
  <c r="S61" i="2" l="1"/>
  <c r="U61" i="2" s="1"/>
  <c r="W61" i="2" s="1"/>
  <c r="C62" i="2" s="1"/>
  <c r="X61" i="2"/>
  <c r="D62" i="2" s="1"/>
  <c r="F62" i="2" l="1"/>
  <c r="Y62" i="2"/>
  <c r="Z62" i="2"/>
  <c r="E62" i="2"/>
  <c r="G62" i="2" s="1"/>
  <c r="H62" i="2"/>
  <c r="J62" i="2" s="1"/>
  <c r="L62" i="2" s="1"/>
  <c r="N62" i="2" s="1"/>
  <c r="P62" i="2" s="1"/>
  <c r="R62" i="2" s="1"/>
  <c r="T62" i="2" s="1"/>
  <c r="V62" i="2" s="1"/>
  <c r="I62" i="2" l="1"/>
  <c r="K62" i="2" s="1"/>
  <c r="M62" i="2" s="1"/>
  <c r="O62" i="2" s="1"/>
  <c r="Q62" i="2" s="1"/>
  <c r="S62" i="2" s="1"/>
  <c r="U62" i="2" s="1"/>
  <c r="W62" i="2" l="1"/>
  <c r="C63" i="2" s="1"/>
  <c r="X62" i="2"/>
  <c r="D63" i="2" s="1"/>
  <c r="F63" i="2" l="1"/>
  <c r="H63" i="2"/>
  <c r="J63" i="2" s="1"/>
  <c r="L63" i="2" s="1"/>
  <c r="N63" i="2" s="1"/>
  <c r="P63" i="2" s="1"/>
  <c r="R63" i="2" s="1"/>
  <c r="T63" i="2" s="1"/>
  <c r="V63" i="2" s="1"/>
  <c r="Y63" i="2"/>
  <c r="E63" i="2"/>
  <c r="G63" i="2" s="1"/>
  <c r="Z63" i="2"/>
  <c r="I63" i="2" l="1"/>
  <c r="K63" i="2" s="1"/>
  <c r="M63" i="2" s="1"/>
  <c r="O63" i="2" s="1"/>
  <c r="Q63" i="2" s="1"/>
  <c r="S63" i="2" s="1"/>
  <c r="U63" i="2" s="1"/>
  <c r="W63" i="2" l="1"/>
  <c r="C64" i="2" s="1"/>
  <c r="X63" i="2"/>
  <c r="D64" i="2" s="1"/>
  <c r="F64" i="2" s="1"/>
  <c r="Y64" i="2" l="1"/>
  <c r="Z64" i="2"/>
  <c r="E64" i="2"/>
  <c r="G64" i="2" s="1"/>
  <c r="H64" i="2"/>
  <c r="J64" i="2" s="1"/>
  <c r="L64" i="2" s="1"/>
  <c r="N64" i="2" s="1"/>
  <c r="P64" i="2" s="1"/>
  <c r="R64" i="2" s="1"/>
  <c r="T64" i="2" s="1"/>
  <c r="V64" i="2" s="1"/>
  <c r="I64" i="2" l="1"/>
  <c r="K64" i="2" s="1"/>
  <c r="M64" i="2" l="1"/>
  <c r="O64" i="2" s="1"/>
  <c r="Q64" i="2" s="1"/>
  <c r="S64" i="2" l="1"/>
  <c r="U64" i="2" s="1"/>
  <c r="W64" i="2" s="1"/>
  <c r="C65" i="2" s="1"/>
  <c r="X64" i="2"/>
  <c r="D65" i="2" s="1"/>
  <c r="F65" i="2" l="1"/>
  <c r="Z65" i="2"/>
  <c r="Y65" i="2"/>
  <c r="E65" i="2"/>
  <c r="G65" i="2" s="1"/>
  <c r="H65" i="2"/>
  <c r="J65" i="2" s="1"/>
  <c r="L65" i="2" s="1"/>
  <c r="N65" i="2" s="1"/>
  <c r="P65" i="2" s="1"/>
  <c r="R65" i="2" s="1"/>
  <c r="T65" i="2" s="1"/>
  <c r="V65" i="2" s="1"/>
  <c r="I65" i="2" l="1"/>
  <c r="K65" i="2" s="1"/>
  <c r="M65" i="2" s="1"/>
  <c r="O65" i="2" s="1"/>
  <c r="Q65" i="2" s="1"/>
  <c r="S65" i="2" s="1"/>
  <c r="U65" i="2" s="1"/>
  <c r="W65" i="2" l="1"/>
  <c r="C66" i="2" s="1"/>
  <c r="X65" i="2"/>
  <c r="D66" i="2" s="1"/>
  <c r="Y66" i="2" l="1"/>
  <c r="Z66" i="2"/>
  <c r="E66" i="2"/>
  <c r="G66" i="2" s="1"/>
  <c r="I66" i="2" s="1"/>
  <c r="K66" i="2" s="1"/>
  <c r="M66" i="2" s="1"/>
  <c r="O66" i="2" s="1"/>
  <c r="Q66" i="2" s="1"/>
  <c r="S66" i="2" s="1"/>
  <c r="U66" i="2" s="1"/>
  <c r="F66" i="2"/>
  <c r="H66" i="2" l="1"/>
  <c r="J66" i="2" s="1"/>
  <c r="L66" i="2" s="1"/>
  <c r="N66" i="2" s="1"/>
  <c r="P66" i="2" s="1"/>
  <c r="R66" i="2" s="1"/>
  <c r="T66" i="2" s="1"/>
  <c r="V66" i="2" s="1"/>
  <c r="X66" i="2" l="1"/>
  <c r="D67" i="2" s="1"/>
  <c r="W66" i="2"/>
  <c r="C67" i="2" s="1"/>
  <c r="Z67" i="2" l="1"/>
  <c r="E67" i="2"/>
  <c r="G67" i="2" s="1"/>
  <c r="I67" i="2" s="1"/>
  <c r="K67" i="2" s="1"/>
  <c r="M67" i="2" s="1"/>
  <c r="O67" i="2" s="1"/>
  <c r="Q67" i="2" s="1"/>
  <c r="S67" i="2" s="1"/>
  <c r="U67" i="2" s="1"/>
  <c r="Y67" i="2"/>
  <c r="F67" i="2"/>
  <c r="H67" i="2" l="1"/>
  <c r="J67" i="2" s="1"/>
  <c r="L67" i="2" s="1"/>
  <c r="N67" i="2" s="1"/>
  <c r="P67" i="2" s="1"/>
  <c r="R67" i="2" s="1"/>
  <c r="T67" i="2" s="1"/>
  <c r="V67" i="2" s="1"/>
  <c r="X67" i="2" l="1"/>
  <c r="D68" i="2" s="1"/>
  <c r="W67" i="2"/>
  <c r="C68" i="2" s="1"/>
  <c r="Y68" i="2" l="1"/>
  <c r="Z68" i="2"/>
  <c r="E68" i="2"/>
  <c r="G68" i="2" s="1"/>
  <c r="I68" i="2" s="1"/>
  <c r="K68" i="2" s="1"/>
  <c r="M68" i="2" s="1"/>
  <c r="O68" i="2" s="1"/>
  <c r="Q68" i="2" s="1"/>
  <c r="S68" i="2" s="1"/>
  <c r="U68" i="2" s="1"/>
  <c r="F68" i="2"/>
  <c r="H68" i="2" l="1"/>
  <c r="J68" i="2" s="1"/>
  <c r="L68" i="2" s="1"/>
  <c r="N68" i="2" s="1"/>
  <c r="P68" i="2" s="1"/>
  <c r="R68" i="2" s="1"/>
  <c r="T68" i="2" s="1"/>
  <c r="V68" i="2" s="1"/>
  <c r="X68" i="2" l="1"/>
  <c r="D69" i="2" s="1"/>
  <c r="W68" i="2"/>
  <c r="C69" i="2" s="1"/>
  <c r="Z69" i="2" l="1"/>
  <c r="Y69" i="2"/>
  <c r="E69" i="2"/>
  <c r="G69" i="2" s="1"/>
  <c r="I69" i="2" s="1"/>
  <c r="K69" i="2" s="1"/>
  <c r="M69" i="2" s="1"/>
  <c r="O69" i="2" s="1"/>
  <c r="Q69" i="2" s="1"/>
  <c r="S69" i="2" s="1"/>
  <c r="U69" i="2" s="1"/>
  <c r="F69" i="2"/>
  <c r="H69" i="2" l="1"/>
  <c r="J69" i="2" s="1"/>
  <c r="L69" i="2" s="1"/>
  <c r="N69" i="2" s="1"/>
  <c r="P69" i="2" s="1"/>
  <c r="R69" i="2" s="1"/>
  <c r="T69" i="2" s="1"/>
  <c r="V69" i="2" s="1"/>
  <c r="W69" i="2" l="1"/>
  <c r="C70" i="2" s="1"/>
  <c r="X69" i="2"/>
  <c r="D70" i="2" s="1"/>
  <c r="F70" i="2" l="1"/>
  <c r="Z70" i="2"/>
  <c r="H70" i="2"/>
  <c r="J70" i="2" s="1"/>
  <c r="L70" i="2" s="1"/>
  <c r="N70" i="2" s="1"/>
  <c r="P70" i="2" s="1"/>
  <c r="R70" i="2" s="1"/>
  <c r="T70" i="2" s="1"/>
  <c r="V70" i="2" s="1"/>
  <c r="E70" i="2"/>
  <c r="G70" i="2" s="1"/>
  <c r="Y70" i="2"/>
  <c r="I70" i="2" l="1"/>
  <c r="K70" i="2" s="1"/>
  <c r="M70" i="2" s="1"/>
  <c r="O70" i="2" s="1"/>
  <c r="Q70" i="2" s="1"/>
  <c r="S70" i="2" s="1"/>
  <c r="U70" i="2" s="1"/>
  <c r="W70" i="2" s="1"/>
  <c r="C71" i="2" s="1"/>
  <c r="Y71" i="2" l="1"/>
  <c r="Z71" i="2"/>
  <c r="E71" i="2"/>
  <c r="G71" i="2" s="1"/>
  <c r="X70" i="2"/>
  <c r="D71" i="2" s="1"/>
  <c r="F71" i="2" l="1"/>
  <c r="I71" i="2"/>
  <c r="K71" i="2" s="1"/>
  <c r="M71" i="2" s="1"/>
  <c r="O71" i="2" s="1"/>
  <c r="Q71" i="2" s="1"/>
  <c r="S71" i="2" s="1"/>
  <c r="U71" i="2" s="1"/>
  <c r="H71" i="2" l="1"/>
  <c r="J71" i="2" s="1"/>
  <c r="L71" i="2" s="1"/>
  <c r="N71" i="2" l="1"/>
  <c r="P71" i="2" s="1"/>
  <c r="R71" i="2" l="1"/>
  <c r="T71" i="2" s="1"/>
  <c r="V71" i="2" s="1"/>
  <c r="X71" i="2" s="1"/>
  <c r="W71" i="2"/>
</calcChain>
</file>

<file path=xl/sharedStrings.xml><?xml version="1.0" encoding="utf-8"?>
<sst xmlns="http://schemas.openxmlformats.org/spreadsheetml/2006/main" count="47" uniqueCount="34">
  <si>
    <t>m</t>
  </si>
  <si>
    <t>l</t>
  </si>
  <si>
    <t>g</t>
  </si>
  <si>
    <t>alpha</t>
  </si>
  <si>
    <t>dt</t>
  </si>
  <si>
    <t>omega</t>
  </si>
  <si>
    <t>eps</t>
  </si>
  <si>
    <t>Da</t>
  </si>
  <si>
    <t>Do</t>
  </si>
  <si>
    <t>x</t>
  </si>
  <si>
    <t>y</t>
  </si>
  <si>
    <t>h</t>
  </si>
  <si>
    <t>Ep</t>
  </si>
  <si>
    <t>Ek</t>
  </si>
  <si>
    <t>Et</t>
  </si>
  <si>
    <t>DO/2</t>
  </si>
  <si>
    <t>De/2</t>
  </si>
  <si>
    <t>K1_A</t>
  </si>
  <si>
    <t>K1_O</t>
  </si>
  <si>
    <t>K2_A</t>
  </si>
  <si>
    <t>K2_O</t>
  </si>
  <si>
    <t>K3_A</t>
  </si>
  <si>
    <t>K3_O</t>
  </si>
  <si>
    <t>K4_A</t>
  </si>
  <si>
    <t>A/2_k1</t>
  </si>
  <si>
    <t>O/2_k1</t>
  </si>
  <si>
    <t>E/2_k1</t>
  </si>
  <si>
    <t>A/2_k2</t>
  </si>
  <si>
    <t>O/2_k2</t>
  </si>
  <si>
    <t>E/2_k2</t>
  </si>
  <si>
    <t>A/2_k3</t>
  </si>
  <si>
    <t>O/2_k3</t>
  </si>
  <si>
    <t>E/2_k3</t>
  </si>
  <si>
    <t>K4_O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</si>
</sst>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445822397200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Лист1!$L$8:$L$76</c:f>
              <c:numCache>
                <c:formatCode>General</c:formatCode>
                <c:ptCount val="69"/>
                <c:pt idx="0">
                  <c:v>0</c:v>
                </c:pt>
                <c:pt idx="1">
                  <c:v>7.0710678118654746</c:v>
                </c:pt>
                <c:pt idx="2">
                  <c:v>7.0648150505435936</c:v>
                </c:pt>
                <c:pt idx="3">
                  <c:v>7.0460292160365467</c:v>
                </c:pt>
                <c:pt idx="4">
                  <c:v>7.0146336912521434</c:v>
                </c:pt>
                <c:pt idx="5">
                  <c:v>6.9705099777909538</c:v>
                </c:pt>
                <c:pt idx="6">
                  <c:v>6.9135005954655702</c:v>
                </c:pt>
                <c:pt idx="7">
                  <c:v>6.8434132065234614</c:v>
                </c:pt>
                <c:pt idx="8">
                  <c:v>6.76002593747973</c:v>
                </c:pt>
                <c:pt idx="9">
                  <c:v>6.6630938586218482</c:v>
                </c:pt>
                <c:pt idx="10">
                  <c:v>6.5523565659478757</c:v>
                </c:pt>
                <c:pt idx="11">
                  <c:v>6.4275467922601877</c:v>
                </c:pt>
                <c:pt idx="12">
                  <c:v>6.28839995325934</c:v>
                </c:pt>
                <c:pt idx="13">
                  <c:v>6.1346645108853179</c:v>
                </c:pt>
                <c:pt idx="14">
                  <c:v>5.9661130102002087</c:v>
                </c:pt>
                <c:pt idx="15">
                  <c:v>5.7825536184285404</c:v>
                </c:pt>
                <c:pt idx="16">
                  <c:v>5.5838419662785235</c:v>
                </c:pt>
                <c:pt idx="17">
                  <c:v>5.369893063541844</c:v>
                </c:pt>
                <c:pt idx="18">
                  <c:v>5.1406930346448609</c:v>
                </c:pt>
                <c:pt idx="19">
                  <c:v>4.8963103969397448</c:v>
                </c:pt>
                <c:pt idx="20">
                  <c:v>4.6369065868591566</c:v>
                </c:pt>
                <c:pt idx="21">
                  <c:v>4.3627454284378082</c:v>
                </c:pt>
                <c:pt idx="22">
                  <c:v>4.0742012368890128</c:v>
                </c:pt>
                <c:pt idx="23">
                  <c:v>3.7717652584771293</c:v>
                </c:pt>
                <c:pt idx="24">
                  <c:v>3.4560501680747602</c:v>
                </c:pt>
                <c:pt idx="25">
                  <c:v>3.1277923782871966</c:v>
                </c:pt>
                <c:pt idx="26">
                  <c:v>2.7878519590138433</c:v>
                </c:pt>
                <c:pt idx="27">
                  <c:v>2.4372100232418212</c:v>
                </c:pt>
                <c:pt idx="28">
                  <c:v>2.0769635024121809</c:v>
                </c:pt>
                <c:pt idx="29">
                  <c:v>1.7083173107741327</c:v>
                </c:pt>
                <c:pt idx="30">
                  <c:v>1.3325739799381018</c:v>
                </c:pt>
                <c:pt idx="31">
                  <c:v>0.95112092894119349</c:v>
                </c:pt>
                <c:pt idx="32">
                  <c:v>0.56541561770898985</c:v>
                </c:pt>
                <c:pt idx="33">
                  <c:v>0.17696890879642946</c:v>
                </c:pt>
                <c:pt idx="34">
                  <c:v>-0.21267297025679563</c:v>
                </c:pt>
                <c:pt idx="35">
                  <c:v>-0.6019474173477497</c:v>
                </c:pt>
                <c:pt idx="36">
                  <c:v>-0.98929491433195083</c:v>
                </c:pt>
                <c:pt idx="37">
                  <c:v>-1.3731784492921437</c:v>
                </c:pt>
                <c:pt idx="38">
                  <c:v>-1.7521023980923009</c:v>
                </c:pt>
                <c:pt idx="39">
                  <c:v>-2.1246303802829267</c:v>
                </c:pt>
                <c:pt idx="40">
                  <c:v>-2.489401642540765</c:v>
                </c:pt>
                <c:pt idx="41">
                  <c:v>-2.8451455774461447</c:v>
                </c:pt>
                <c:pt idx="42">
                  <c:v>-3.1906940535581629</c:v>
                </c:pt>
                <c:pt idx="43">
                  <c:v>-3.5249913108176796</c:v>
                </c:pt>
                <c:pt idx="44">
                  <c:v>-3.8471012592741931</c:v>
                </c:pt>
                <c:pt idx="45">
                  <c:v>-4.1562121048684828</c:v>
                </c:pt>
                <c:pt idx="46">
                  <c:v>-4.4516383095462366</c:v>
                </c:pt>
                <c:pt idx="47">
                  <c:v>-4.7328199707738223</c:v>
                </c:pt>
                <c:pt idx="48">
                  <c:v>-4.9993197746218199</c:v>
                </c:pt>
                <c:pt idx="49">
                  <c:v>-5.2508177347538085</c:v>
                </c:pt>
                <c:pt idx="50">
                  <c:v>-5.4871039754846498</c:v>
                </c:pt>
                <c:pt idx="51">
                  <c:v>-5.7080698499322589</c:v>
                </c:pt>
                <c:pt idx="52">
                  <c:v>-5.9136977043027397</c:v>
                </c:pt>
                <c:pt idx="53">
                  <c:v>-6.104049607289542</c:v>
                </c:pt>
                <c:pt idx="54">
                  <c:v>-6.2792553607162791</c:v>
                </c:pt>
                <c:pt idx="55">
                  <c:v>-6.4395000955609714</c:v>
                </c:pt>
                <c:pt idx="56">
                  <c:v>-6.5850117382358757</c:v>
                </c:pt>
                <c:pt idx="57">
                  <c:v>-6.716048607408112</c:v>
                </c:pt>
                <c:pt idx="58">
                  <c:v>-6.8328873736325013</c:v>
                </c:pt>
                <c:pt idx="59">
                  <c:v>-6.9358115843834636</c:v>
                </c:pt>
                <c:pt idx="60">
                  <c:v>-7.0251009272505591</c:v>
                </c:pt>
                <c:pt idx="61">
                  <c:v>-7.1010213753646703</c:v>
                </c:pt>
                <c:pt idx="62">
                  <c:v>-7.1638163325148323</c:v>
                </c:pt>
                <c:pt idx="63">
                  <c:v>-7.213698871563258</c:v>
                </c:pt>
                <c:pt idx="64">
                  <c:v>-7.2508451390401394</c:v>
                </c:pt>
                <c:pt idx="65">
                  <c:v>-7.2753889813031849</c:v>
                </c:pt>
                <c:pt idx="66">
                  <c:v>-7.2874178332436248</c:v>
                </c:pt>
                <c:pt idx="67">
                  <c:v>-7.2869698988713347</c:v>
                </c:pt>
                <c:pt idx="68">
                  <c:v>0</c:v>
                </c:pt>
              </c:numCache>
            </c:numRef>
          </c:xVal>
          <c:yVal>
            <c:numRef>
              <c:f>Лист1!$M$8:$M$76</c:f>
              <c:numCache>
                <c:formatCode>General</c:formatCode>
                <c:ptCount val="69"/>
                <c:pt idx="0">
                  <c:v>0</c:v>
                </c:pt>
                <c:pt idx="1">
                  <c:v>-7.0710678118654755</c:v>
                </c:pt>
                <c:pt idx="2">
                  <c:v>-7.0773150489159882</c:v>
                </c:pt>
                <c:pt idx="3">
                  <c:v>-7.0960180585141845</c:v>
                </c:pt>
                <c:pt idx="4">
                  <c:v>-7.1270550845037199</c:v>
                </c:pt>
                <c:pt idx="5">
                  <c:v>-7.1702155232263944</c:v>
                </c:pt>
                <c:pt idx="6">
                  <c:v>-7.2251996177612421</c:v>
                </c:pt>
                <c:pt idx="7">
                  <c:v>-7.2916181801284887</c:v>
                </c:pt>
                <c:pt idx="8">
                  <c:v>-7.3689924226179855</c:v>
                </c:pt>
                <c:pt idx="9">
                  <c:v>-7.4567540009843292</c:v>
                </c:pt>
                <c:pt idx="10">
                  <c:v>-7.5542453913464955</c:v>
                </c:pt>
                <c:pt idx="11">
                  <c:v>-7.6607207385014213</c:v>
                </c:pt>
                <c:pt idx="12">
                  <c:v>-7.7753473252227074</c:v>
                </c:pt>
                <c:pt idx="13">
                  <c:v>-7.8972078191525519</c:v>
                </c:pt>
                <c:pt idx="14">
                  <c:v>-8.0253034552918798</c:v>
                </c:pt>
                <c:pt idx="15">
                  <c:v>-8.1585583070784615</c:v>
                </c:pt>
                <c:pt idx="16">
                  <c:v>-8.295824786941127</c:v>
                </c:pt>
                <c:pt idx="17">
                  <c:v>-8.4358904975186348</c:v>
                </c:pt>
                <c:pt idx="18">
                  <c:v>-8.5774865271566476</c:v>
                </c:pt>
                <c:pt idx="19">
                  <c:v>-8.7192972478761011</c:v>
                </c:pt>
                <c:pt idx="20">
                  <c:v>-8.8599716311477081</c:v>
                </c:pt>
                <c:pt idx="21">
                  <c:v>-8.9981360473514176</c:v>
                </c:pt>
                <c:pt idx="22">
                  <c:v>-9.1324084600576221</c:v>
                </c:pt>
                <c:pt idx="23">
                  <c:v>-9.2614138680303544</c:v>
                </c:pt>
                <c:pt idx="24">
                  <c:v>-9.3838007883666421</c:v>
                </c:pt>
                <c:pt idx="25">
                  <c:v>-9.4982585160822257</c:v>
                </c:pt>
                <c:pt idx="26">
                  <c:v>-9.6035348416415225</c:v>
                </c:pt>
                <c:pt idx="27">
                  <c:v>-9.6984538614466587</c:v>
                </c:pt>
                <c:pt idx="28">
                  <c:v>-9.7819334801279307</c:v>
                </c:pt>
                <c:pt idx="29">
                  <c:v>-9.8530021803361763</c:v>
                </c:pt>
                <c:pt idx="30">
                  <c:v>-9.9108146278694935</c:v>
                </c:pt>
                <c:pt idx="31">
                  <c:v>-9.9546656889385314</c:v>
                </c:pt>
                <c:pt idx="32">
                  <c:v>-9.984002462902879</c:v>
                </c:pt>
                <c:pt idx="33">
                  <c:v>-9.9984339776446696</c:v>
                </c:pt>
                <c:pt idx="34">
                  <c:v>-9.9977382546114981</c:v>
                </c:pt>
                <c:pt idx="35">
                  <c:v>-9.9818665241901723</c:v>
                </c:pt>
                <c:pt idx="36">
                  <c:v>-9.9509444563054892</c:v>
                </c:pt>
                <c:pt idx="37">
                  <c:v>-9.9052703621051972</c:v>
                </c:pt>
                <c:pt idx="38">
                  <c:v>-9.8453104159594282</c:v>
                </c:pt>
                <c:pt idx="39">
                  <c:v>-9.7716910382583642</c:v>
                </c:pt>
                <c:pt idx="40">
                  <c:v>-9.6851886642499299</c:v>
                </c:pt>
                <c:pt idx="41">
                  <c:v>-9.5867171984542576</c:v>
                </c:pt>
                <c:pt idx="42">
                  <c:v>-9.4773135147355223</c:v>
                </c:pt>
                <c:pt idx="43">
                  <c:v>-9.3581214064928577</c:v>
                </c:pt>
                <c:pt idx="44">
                  <c:v>-9.2303744182395402</c:v>
                </c:pt>
                <c:pt idx="45">
                  <c:v>-9.095377998705974</c:v>
                </c:pt>
                <c:pt idx="46">
                  <c:v>-8.9544914071643582</c:v>
                </c:pt>
                <c:pt idx="47">
                  <c:v>-8.8091097804627498</c:v>
                </c:pt>
                <c:pt idx="48">
                  <c:v>-8.6606467305320365</c:v>
                </c:pt>
                <c:pt idx="49">
                  <c:v>-8.5105177936712444</c:v>
                </c:pt>
                <c:pt idx="50">
                  <c:v>-8.3601249968060021</c:v>
                </c:pt>
                <c:pt idx="51">
                  <c:v>-8.2108427453151442</c:v>
                </c:pt>
                <c:pt idx="52">
                  <c:v>-8.0640051749812578</c:v>
                </c:pt>
                <c:pt idx="53">
                  <c:v>-7.9208950499137654</c:v>
                </c:pt>
                <c:pt idx="54">
                  <c:v>-7.7827342312914594</c:v>
                </c:pt>
                <c:pt idx="55">
                  <c:v>-7.650675690373383</c:v>
                </c:pt>
                <c:pt idx="56">
                  <c:v>-7.5257969948235885</c:v>
                </c:pt>
                <c:pt idx="57">
                  <c:v>-7.4090951608770395</c:v>
                </c:pt>
                <c:pt idx="58">
                  <c:v>-7.3014827356677037</c:v>
                </c:pt>
                <c:pt idx="59">
                  <c:v>-7.2037849541704224</c:v>
                </c:pt>
                <c:pt idx="60">
                  <c:v>-7.1167378033719455</c:v>
                </c:pt>
                <c:pt idx="61">
                  <c:v>-7.0409868219315719</c:v>
                </c:pt>
                <c:pt idx="62">
                  <c:v>-6.9770864659966589</c:v>
                </c:pt>
                <c:pt idx="63">
                  <c:v>-6.9254998801824392</c:v>
                </c:pt>
                <c:pt idx="64">
                  <c:v>-6.8865989261505556</c:v>
                </c:pt>
                <c:pt idx="65">
                  <c:v>-6.8606643388765356</c:v>
                </c:pt>
                <c:pt idx="66">
                  <c:v>-6.8478859017745606</c:v>
                </c:pt>
                <c:pt idx="67">
                  <c:v>-6.8483625555999215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D-479C-B403-546DA94B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24256"/>
        <c:axId val="1748939648"/>
      </c:scatterChart>
      <c:valAx>
        <c:axId val="17489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39648"/>
        <c:crosses val="autoZero"/>
        <c:crossBetween val="midCat"/>
      </c:valAx>
      <c:valAx>
        <c:axId val="174893964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98148148148149"/>
          <c:w val="0.89019685039370078"/>
          <c:h val="0.743619130941965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Лист1!$O$9:$O$75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29.226849510840118</c:v>
                </c:pt>
                <c:pt idx="2">
                  <c:v>29.039819414858155</c:v>
                </c:pt>
                <c:pt idx="3">
                  <c:v>28.729449154962801</c:v>
                </c:pt>
                <c:pt idx="4">
                  <c:v>28.297844767736056</c:v>
                </c:pt>
                <c:pt idx="5">
                  <c:v>27.748003822387581</c:v>
                </c:pt>
                <c:pt idx="6">
                  <c:v>27.083818198715115</c:v>
                </c:pt>
                <c:pt idx="7">
                  <c:v>26.310075773820145</c:v>
                </c:pt>
                <c:pt idx="8">
                  <c:v>25.432459990156708</c:v>
                </c:pt>
                <c:pt idx="9">
                  <c:v>24.457546086535046</c:v>
                </c:pt>
                <c:pt idx="10">
                  <c:v>23.392792614985787</c:v>
                </c:pt>
                <c:pt idx="11">
                  <c:v>22.246526747772926</c:v>
                </c:pt>
                <c:pt idx="12">
                  <c:v>21.027921808474481</c:v>
                </c:pt>
                <c:pt idx="13">
                  <c:v>19.746965447081202</c:v>
                </c:pt>
                <c:pt idx="14">
                  <c:v>18.414416929215385</c:v>
                </c:pt>
                <c:pt idx="15">
                  <c:v>17.04175213058873</c:v>
                </c:pt>
                <c:pt idx="16">
                  <c:v>15.641095024813652</c:v>
                </c:pt>
                <c:pt idx="17">
                  <c:v>14.225134728433524</c:v>
                </c:pt>
                <c:pt idx="18">
                  <c:v>12.807027521238989</c:v>
                </c:pt>
                <c:pt idx="19">
                  <c:v>11.400283688522919</c:v>
                </c:pt>
                <c:pt idx="20">
                  <c:v>10.018639526485824</c:v>
                </c:pt>
                <c:pt idx="21">
                  <c:v>8.6759153994237792</c:v>
                </c:pt>
                <c:pt idx="22">
                  <c:v>7.3858613196964562</c:v>
                </c:pt>
                <c:pt idx="23">
                  <c:v>6.1619921163335789</c:v>
                </c:pt>
                <c:pt idx="24">
                  <c:v>5.0174148391777429</c:v>
                </c:pt>
                <c:pt idx="25">
                  <c:v>3.9646515835847751</c:v>
                </c:pt>
                <c:pt idx="26">
                  <c:v>3.0154613855334134</c:v>
                </c:pt>
                <c:pt idx="27">
                  <c:v>2.1806651987206926</c:v>
                </c:pt>
                <c:pt idx="28">
                  <c:v>1.4699781966382375</c:v>
                </c:pt>
                <c:pt idx="29">
                  <c:v>0.89185372130506479</c:v>
                </c:pt>
                <c:pt idx="30">
                  <c:v>0.45334311061468568</c:v>
                </c:pt>
                <c:pt idx="31">
                  <c:v>0.1599753709712104</c:v>
                </c:pt>
                <c:pt idx="32">
                  <c:v>1.566022355330432E-2</c:v>
                </c:pt>
                <c:pt idx="33">
                  <c:v>2.261745388501879E-2</c:v>
                </c:pt>
                <c:pt idx="34">
                  <c:v>0.18133475809827715</c:v>
                </c:pt>
                <c:pt idx="35">
                  <c:v>0.49055543694510817</c:v>
                </c:pt>
                <c:pt idx="36">
                  <c:v>0.94729637894802821</c:v>
                </c:pt>
                <c:pt idx="37">
                  <c:v>1.5468958404057176</c:v>
                </c:pt>
                <c:pt idx="38">
                  <c:v>2.2830896174163584</c:v>
                </c:pt>
                <c:pt idx="39">
                  <c:v>3.1481133575007014</c:v>
                </c:pt>
                <c:pt idx="40">
                  <c:v>4.1328280154574237</c:v>
                </c:pt>
                <c:pt idx="41">
                  <c:v>5.226864852644777</c:v>
                </c:pt>
                <c:pt idx="42">
                  <c:v>6.4187859350714227</c:v>
                </c:pt>
                <c:pt idx="43">
                  <c:v>7.6962558176045981</c:v>
                </c:pt>
                <c:pt idx="44">
                  <c:v>9.0462200129402603</c:v>
                </c:pt>
                <c:pt idx="45">
                  <c:v>10.455085928356418</c:v>
                </c:pt>
                <c:pt idx="46">
                  <c:v>11.908902195372502</c:v>
                </c:pt>
                <c:pt idx="47">
                  <c:v>13.393532694679635</c:v>
                </c:pt>
                <c:pt idx="48">
                  <c:v>14.894822063287556</c:v>
                </c:pt>
                <c:pt idx="49">
                  <c:v>16.398750031939979</c:v>
                </c:pt>
                <c:pt idx="50">
                  <c:v>17.891572546848558</c:v>
                </c:pt>
                <c:pt idx="51">
                  <c:v>19.359948250187422</c:v>
                </c:pt>
                <c:pt idx="52">
                  <c:v>20.791049500862346</c:v>
                </c:pt>
                <c:pt idx="53">
                  <c:v>22.172657687085405</c:v>
                </c:pt>
                <c:pt idx="54">
                  <c:v>23.49324309626617</c:v>
                </c:pt>
                <c:pt idx="55">
                  <c:v>24.742030051764115</c:v>
                </c:pt>
                <c:pt idx="56">
                  <c:v>25.909048391229604</c:v>
                </c:pt>
                <c:pt idx="57">
                  <c:v>26.985172643322962</c:v>
                </c:pt>
                <c:pt idx="58">
                  <c:v>27.962150458295774</c:v>
                </c:pt>
                <c:pt idx="59">
                  <c:v>28.832621966280545</c:v>
                </c:pt>
                <c:pt idx="60">
                  <c:v>29.590131780684281</c:v>
                </c:pt>
                <c:pt idx="61">
                  <c:v>30.229135340033409</c:v>
                </c:pt>
                <c:pt idx="62">
                  <c:v>30.745001198175608</c:v>
                </c:pt>
                <c:pt idx="63">
                  <c:v>31.134010738494446</c:v>
                </c:pt>
                <c:pt idx="64">
                  <c:v>31.393356611234644</c:v>
                </c:pt>
                <c:pt idx="65">
                  <c:v>31.521140982254394</c:v>
                </c:pt>
                <c:pt idx="66">
                  <c:v>31.516374444000785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D-41D7-8A35-B7F93590F0E0}"/>
            </c:ext>
          </c:extLst>
        </c:ser>
        <c:ser>
          <c:idx val="1"/>
          <c:order val="1"/>
          <c:tx>
            <c:strRef>
              <c:f>Лист1!$P$7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Лист1!$P$9:$P$75</c:f>
              <c:numCache>
                <c:formatCode>General</c:formatCode>
                <c:ptCount val="67"/>
                <c:pt idx="0">
                  <c:v>0</c:v>
                </c:pt>
                <c:pt idx="1">
                  <c:v>6.25E-2</c:v>
                </c:pt>
                <c:pt idx="2">
                  <c:v>0.24977898037468801</c:v>
                </c:pt>
                <c:pt idx="3">
                  <c:v>0.56084174912375018</c:v>
                </c:pt>
                <c:pt idx="4">
                  <c:v>0.99380649167832547</c:v>
                </c:pt>
                <c:pt idx="5">
                  <c:v>1.5459022624337235</c:v>
                </c:pt>
                <c:pt idx="6">
                  <c:v>2.2134665276656875</c:v>
                </c:pt>
                <c:pt idx="7">
                  <c:v>2.9919434955977824</c:v>
                </c:pt>
                <c:pt idx="8">
                  <c:v>3.8758841917393769</c:v>
                </c:pt>
                <c:pt idx="9">
                  <c:v>4.8589494373320647</c:v>
                </c:pt>
                <c:pt idx="10">
                  <c:v>5.9339170586443304</c:v>
                </c:pt>
                <c:pt idx="11">
                  <c:v>7.0926947872455504</c:v>
                </c:pt>
                <c:pt idx="12">
                  <c:v>8.3263403982048985</c:v>
                </c:pt>
                <c:pt idx="13">
                  <c:v>9.6250906662191777</c:v>
                </c:pt>
                <c:pt idx="14">
                  <c:v>10.978400691070808</c:v>
                </c:pt>
                <c:pt idx="15">
                  <c:v>12.374995046430369</c:v>
                </c:pt>
                <c:pt idx="16">
                  <c:v>13.802932034126814</c:v>
                </c:pt>
                <c:pt idx="17">
                  <c:v>15.249682075991785</c:v>
                </c:pt>
                <c:pt idx="18">
                  <c:v>16.702220946457782</c:v>
                </c:pt>
                <c:pt idx="19">
                  <c:v>18.147138144017198</c:v>
                </c:pt>
                <c:pt idx="20">
                  <c:v>19.570760225363969</c:v>
                </c:pt>
                <c:pt idx="21">
                  <c:v>20.959288394092617</c:v>
                </c:pt>
                <c:pt idx="22">
                  <c:v>22.298949062580427</c:v>
                </c:pt>
                <c:pt idx="23">
                  <c:v>23.576155512157275</c:v>
                </c:pt>
                <c:pt idx="24">
                  <c:v>24.777678188045034</c:v>
                </c:pt>
                <c:pt idx="25">
                  <c:v>25.890820610182764</c:v>
                </c:pt>
                <c:pt idx="26">
                  <c:v>26.903597389121643</c:v>
                </c:pt>
                <c:pt idx="27">
                  <c:v>27.8049104379316</c:v>
                </c:pt>
                <c:pt idx="28">
                  <c:v>28.584719194836239</c:v>
                </c:pt>
                <c:pt idx="29">
                  <c:v>29.234200541344475</c:v>
                </c:pt>
                <c:pt idx="30">
                  <c:v>29.745894135083965</c:v>
                </c:pt>
                <c:pt idx="31">
                  <c:v>30.113829085478134</c:v>
                </c:pt>
                <c:pt idx="32">
                  <c:v>30.333628284582009</c:v>
                </c:pt>
                <c:pt idx="33">
                  <c:v>30.402587255394199</c:v>
                </c:pt>
                <c:pt idx="34">
                  <c:v>30.319725076222909</c:v>
                </c:pt>
                <c:pt idx="35">
                  <c:v>30.085805753270229</c:v>
                </c:pt>
                <c:pt idx="36">
                  <c:v>29.703329307792657</c:v>
                </c:pt>
                <c:pt idx="37">
                  <c:v>29.176492776763506</c:v>
                </c:pt>
                <c:pt idx="38">
                  <c:v>28.511122251916142</c:v>
                </c:pt>
                <c:pt idx="39">
                  <c:v>27.71457795666981</c:v>
                </c:pt>
                <c:pt idx="40">
                  <c:v>26.795635142302721</c:v>
                </c:pt>
                <c:pt idx="41">
                  <c:v>25.764344238423213</c:v>
                </c:pt>
                <c:pt idx="42">
                  <c:v>24.631874191108551</c:v>
                </c:pt>
                <c:pt idx="43">
                  <c:v>23.410343247565635</c:v>
                </c:pt>
                <c:pt idx="44">
                  <c:v>22.112641591776356</c:v>
                </c:pt>
                <c:pt idx="45">
                  <c:v>20.752250204571094</c:v>
                </c:pt>
                <c:pt idx="46">
                  <c:v>19.343060126580887</c:v>
                </c:pt>
                <c:pt idx="47">
                  <c:v>17.899195964089348</c:v>
                </c:pt>
                <c:pt idx="48">
                  <c:v>16.434847022407151</c:v>
                </c:pt>
                <c:pt idx="49">
                  <c:v>14.964108909225903</c:v>
                </c:pt>
                <c:pt idx="50">
                  <c:v>13.500837853189667</c:v>
                </c:pt>
                <c:pt idx="51">
                  <c:v>12.058519361819348</c:v>
                </c:pt>
                <c:pt idx="52">
                  <c:v>10.650152226795806</c:v>
                </c:pt>
                <c:pt idx="53">
                  <c:v>9.2881482986463126</c:v>
                </c:pt>
                <c:pt idx="54">
                  <c:v>7.9842479177037102</c:v>
                </c:pt>
                <c:pt idx="55">
                  <c:v>6.749450419399607</c:v>
                </c:pt>
                <c:pt idx="56">
                  <c:v>5.5939587400043438</c:v>
                </c:pt>
                <c:pt idx="57">
                  <c:v>4.5271368395274552</c:v>
                </c:pt>
                <c:pt idx="58">
                  <c:v>3.5574784330783054</c:v>
                </c:pt>
                <c:pt idx="59">
                  <c:v>2.6925853784494067</c:v>
                </c:pt>
                <c:pt idx="60">
                  <c:v>1.9391540011679105</c:v>
                </c:pt>
                <c:pt idx="61">
                  <c:v>1.302967641958086</c:v>
                </c:pt>
                <c:pt idx="62">
                  <c:v>0.78889377745852873</c:v>
                </c:pt>
                <c:pt idx="63">
                  <c:v>0.40088418457109848</c:v>
                </c:pt>
                <c:pt idx="64">
                  <c:v>0.14197678336915026</c:v>
                </c:pt>
                <c:pt idx="65">
                  <c:v>1.4297994776401944E-2</c:v>
                </c:pt>
                <c:pt idx="66">
                  <c:v>1.9064679524776244E-2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85D-41D7-8A35-B7F93590F0E0}"/>
            </c:ext>
          </c:extLst>
        </c:ser>
        <c:ser>
          <c:idx val="2"/>
          <c:order val="2"/>
          <c:tx>
            <c:strRef>
              <c:f>Лист1!$Q$7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Лист1!$Q$9:$Q$75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29.289349510840118</c:v>
                </c:pt>
                <c:pt idx="2">
                  <c:v>29.289598395232844</c:v>
                </c:pt>
                <c:pt idx="3">
                  <c:v>29.29029090408655</c:v>
                </c:pt>
                <c:pt idx="4">
                  <c:v>29.29165125941438</c:v>
                </c:pt>
                <c:pt idx="5">
                  <c:v>29.293906084821305</c:v>
                </c:pt>
                <c:pt idx="6">
                  <c:v>29.297284726380802</c:v>
                </c:pt>
                <c:pt idx="7">
                  <c:v>29.302019269417926</c:v>
                </c:pt>
                <c:pt idx="8">
                  <c:v>29.308344181896086</c:v>
                </c:pt>
                <c:pt idx="9">
                  <c:v>29.316495523867111</c:v>
                </c:pt>
                <c:pt idx="10">
                  <c:v>29.326709673630116</c:v>
                </c:pt>
                <c:pt idx="11">
                  <c:v>29.339221535018474</c:v>
                </c:pt>
                <c:pt idx="12">
                  <c:v>29.35426220667938</c:v>
                </c:pt>
                <c:pt idx="13">
                  <c:v>29.372056113300381</c:v>
                </c:pt>
                <c:pt idx="14">
                  <c:v>29.392817620286195</c:v>
                </c:pt>
                <c:pt idx="15">
                  <c:v>29.416747177019097</c:v>
                </c:pt>
                <c:pt idx="16">
                  <c:v>29.444027058940463</c:v>
                </c:pt>
                <c:pt idx="17">
                  <c:v>29.474816804425309</c:v>
                </c:pt>
                <c:pt idx="18">
                  <c:v>29.509248467696771</c:v>
                </c:pt>
                <c:pt idx="19">
                  <c:v>29.547421832540117</c:v>
                </c:pt>
                <c:pt idx="20">
                  <c:v>29.589399751849793</c:v>
                </c:pt>
                <c:pt idx="21">
                  <c:v>29.635203793516396</c:v>
                </c:pt>
                <c:pt idx="22">
                  <c:v>29.684810382276883</c:v>
                </c:pt>
                <c:pt idx="23">
                  <c:v>29.738147628490854</c:v>
                </c:pt>
                <c:pt idx="24">
                  <c:v>29.795093027222777</c:v>
                </c:pt>
                <c:pt idx="25">
                  <c:v>29.85547219376754</c:v>
                </c:pt>
                <c:pt idx="26">
                  <c:v>29.919058774655056</c:v>
                </c:pt>
                <c:pt idx="27">
                  <c:v>29.985575636652293</c:v>
                </c:pt>
                <c:pt idx="28">
                  <c:v>30.054697391474477</c:v>
                </c:pt>
                <c:pt idx="29">
                  <c:v>30.126054262649539</c:v>
                </c:pt>
                <c:pt idx="30">
                  <c:v>30.199237245698651</c:v>
                </c:pt>
                <c:pt idx="31">
                  <c:v>30.273804456449344</c:v>
                </c:pt>
                <c:pt idx="32">
                  <c:v>30.349288508135313</c:v>
                </c:pt>
                <c:pt idx="33">
                  <c:v>30.425204709279217</c:v>
                </c:pt>
                <c:pt idx="34">
                  <c:v>30.501059834321186</c:v>
                </c:pt>
                <c:pt idx="35">
                  <c:v>30.576361190215337</c:v>
                </c:pt>
                <c:pt idx="36">
                  <c:v>30.650625686740685</c:v>
                </c:pt>
                <c:pt idx="37">
                  <c:v>30.723388617169224</c:v>
                </c:pt>
                <c:pt idx="38">
                  <c:v>30.7942118693325</c:v>
                </c:pt>
                <c:pt idx="39">
                  <c:v>30.862691314170512</c:v>
                </c:pt>
                <c:pt idx="40">
                  <c:v>30.928463157760145</c:v>
                </c:pt>
                <c:pt idx="41">
                  <c:v>30.99120909106799</c:v>
                </c:pt>
                <c:pt idx="42">
                  <c:v>31.050660126179974</c:v>
                </c:pt>
                <c:pt idx="43">
                  <c:v>31.106599065170233</c:v>
                </c:pt>
                <c:pt idx="44">
                  <c:v>31.158861604716616</c:v>
                </c:pt>
                <c:pt idx="45">
                  <c:v>31.207336132927512</c:v>
                </c:pt>
                <c:pt idx="46">
                  <c:v>31.251962321953389</c:v>
                </c:pt>
                <c:pt idx="47">
                  <c:v>31.292728658768983</c:v>
                </c:pt>
                <c:pt idx="48">
                  <c:v>31.329669085694707</c:v>
                </c:pt>
                <c:pt idx="49">
                  <c:v>31.362858941165882</c:v>
                </c:pt>
                <c:pt idx="50">
                  <c:v>31.392410400038223</c:v>
                </c:pt>
                <c:pt idx="51">
                  <c:v>31.418467612006772</c:v>
                </c:pt>
                <c:pt idx="52">
                  <c:v>31.441201727658154</c:v>
                </c:pt>
                <c:pt idx="53">
                  <c:v>31.460805985731717</c:v>
                </c:pt>
                <c:pt idx="54">
                  <c:v>31.477491013969882</c:v>
                </c:pt>
                <c:pt idx="55">
                  <c:v>31.491480471163722</c:v>
                </c:pt>
                <c:pt idx="56">
                  <c:v>31.503007131233947</c:v>
                </c:pt>
                <c:pt idx="57">
                  <c:v>31.512309482850416</c:v>
                </c:pt>
                <c:pt idx="58">
                  <c:v>31.519628891374079</c:v>
                </c:pt>
                <c:pt idx="59">
                  <c:v>31.525207344729953</c:v>
                </c:pt>
                <c:pt idx="60">
                  <c:v>31.529285781852192</c:v>
                </c:pt>
                <c:pt idx="61">
                  <c:v>31.532102981991496</c:v>
                </c:pt>
                <c:pt idx="62">
                  <c:v>31.533894975634137</c:v>
                </c:pt>
                <c:pt idx="63">
                  <c:v>31.534894923065544</c:v>
                </c:pt>
                <c:pt idx="64">
                  <c:v>31.535333394603793</c:v>
                </c:pt>
                <c:pt idx="65">
                  <c:v>31.535438977030797</c:v>
                </c:pt>
                <c:pt idx="66">
                  <c:v>31.535439123525563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85D-41D7-8A35-B7F9359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91072"/>
        <c:axId val="1660686080"/>
      </c:scatterChart>
      <c:valAx>
        <c:axId val="1660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86080"/>
        <c:crosses val="autoZero"/>
        <c:crossBetween val="midCat"/>
      </c:valAx>
      <c:valAx>
        <c:axId val="1660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Лист2!$Y$7:$Y$82</c:f>
              <c:numCache>
                <c:formatCode>General</c:formatCode>
                <c:ptCount val="76"/>
                <c:pt idx="0">
                  <c:v>0</c:v>
                </c:pt>
                <c:pt idx="1">
                  <c:v>7.0710678118654746</c:v>
                </c:pt>
                <c:pt idx="2">
                  <c:v>7.0648159722725303</c:v>
                </c:pt>
                <c:pt idx="3">
                  <c:v>7.046038461070296</c:v>
                </c:pt>
                <c:pt idx="4">
                  <c:v>7.0167675562283405</c:v>
                </c:pt>
                <c:pt idx="5">
                  <c:v>6.9769235713088431</c:v>
                </c:pt>
                <c:pt idx="6">
                  <c:v>6.9264001785723153</c:v>
                </c:pt>
                <c:pt idx="7">
                  <c:v>6.8650671289515932</c:v>
                </c:pt>
                <c:pt idx="8">
                  <c:v>6.792773648065201</c:v>
                </c:pt>
                <c:pt idx="9">
                  <c:v>6.7093524832503757</c:v>
                </c:pt>
                <c:pt idx="10">
                  <c:v>6.6146245694890151</c:v>
                </c:pt>
                <c:pt idx="11">
                  <c:v>6.5084042738778161</c:v>
                </c:pt>
                <c:pt idx="12">
                  <c:v>6.3905051689264916</c:v>
                </c:pt>
                <c:pt idx="13">
                  <c:v>6.2607462745025755</c:v>
                </c:pt>
                <c:pt idx="14">
                  <c:v>6.1189586968112621</c:v>
                </c:pt>
                <c:pt idx="15">
                  <c:v>5.9649925806291453</c:v>
                </c:pt>
                <c:pt idx="16">
                  <c:v>5.7987242784221324</c:v>
                </c:pt>
                <c:pt idx="17">
                  <c:v>5.6200636273842424</c:v>
                </c:pt>
                <c:pt idx="18">
                  <c:v>5.4289612133373932</c:v>
                </c:pt>
                <c:pt idx="19">
                  <c:v>5.2254154894105342</c:v>
                </c:pt>
                <c:pt idx="20">
                  <c:v>5.0094796081044795</c:v>
                </c:pt>
                <c:pt idx="21">
                  <c:v>4.7812678184149489</c:v>
                </c:pt>
                <c:pt idx="22">
                  <c:v>4.5409612757997868</c:v>
                </c:pt>
                <c:pt idx="23">
                  <c:v>4.2888131125717264</c:v>
                </c:pt>
                <c:pt idx="24">
                  <c:v>4.0251526203340999</c:v>
                </c:pt>
                <c:pt idx="25">
                  <c:v>3.7503884047938305</c:v>
                </c:pt>
                <c:pt idx="26">
                  <c:v>3.4650103869639484</c:v>
                </c:pt>
                <c:pt idx="27">
                  <c:v>3.1695905434885585</c:v>
                </c:pt>
                <c:pt idx="28">
                  <c:v>2.8647823024392189</c:v>
                </c:pt>
                <c:pt idx="29">
                  <c:v>2.55131853904627</c:v>
                </c:pt>
                <c:pt idx="30">
                  <c:v>2.2300081477891998</c:v>
                </c:pt>
                <c:pt idx="31">
                  <c:v>1.9017312021768074</c:v>
                </c:pt>
                <c:pt idx="32">
                  <c:v>1.5674327502807532</c:v>
                </c:pt>
                <c:pt idx="33">
                  <c:v>1.22811533134743</c:v>
                </c:pt>
                <c:pt idx="34">
                  <c:v>0.88483033518703069</c:v>
                </c:pt>
                <c:pt idx="35">
                  <c:v>0.53866836006193186</c:v>
                </c:pt>
                <c:pt idx="36">
                  <c:v>0.19074875503780342</c:v>
                </c:pt>
                <c:pt idx="37">
                  <c:v>-0.15779144209687573</c:v>
                </c:pt>
                <c:pt idx="38">
                  <c:v>-0.50580894131835696</c:v>
                </c:pt>
                <c:pt idx="39">
                  <c:v>-0.85216576940452027</c:v>
                </c:pt>
                <c:pt idx="40">
                  <c:v>-1.1957407254619576</c:v>
                </c:pt>
                <c:pt idx="41">
                  <c:v>-1.5354404805090485</c:v>
                </c:pt>
                <c:pt idx="42">
                  <c:v>-1.8702100899633567</c:v>
                </c:pt>
                <c:pt idx="43">
                  <c:v>-2.1990427063000038</c:v>
                </c:pt>
                <c:pt idx="44">
                  <c:v>-2.5209883038606229</c:v>
                </c:pt>
                <c:pt idx="45">
                  <c:v>-2.8351612576924863</c:v>
                </c:pt>
                <c:pt idx="46">
                  <c:v>-3.1407466520788994</c:v>
                </c:pt>
                <c:pt idx="47">
                  <c:v>-3.4370052306594929</c:v>
                </c:pt>
                <c:pt idx="48">
                  <c:v>-3.7232769372694694</c:v>
                </c:pt>
                <c:pt idx="49">
                  <c:v>-3.9989830334287642</c:v>
                </c:pt>
                <c:pt idx="50">
                  <c:v>-4.2636268134778073</c:v>
                </c:pt>
                <c:pt idx="51">
                  <c:v>-4.5167929705521566</c:v>
                </c:pt>
                <c:pt idx="52">
                  <c:v>-4.7581456949974283</c:v>
                </c:pt>
                <c:pt idx="53">
                  <c:v>-4.9874256107780859</c:v>
                </c:pt>
                <c:pt idx="54">
                  <c:v>-5.2044456745136936</c:v>
                </c:pt>
                <c:pt idx="55">
                  <c:v>-5.4090861758193496</c:v>
                </c:pt>
                <c:pt idx="56">
                  <c:v>-5.6012889866992719</c:v>
                </c:pt>
                <c:pt idx="57">
                  <c:v>-5.7810512121103823</c:v>
                </c:pt>
                <c:pt idx="58">
                  <c:v>-5.9484183939060635</c:v>
                </c:pt>
                <c:pt idx="59">
                  <c:v>-6.1034774167399561</c:v>
                </c:pt>
                <c:pt idx="60">
                  <c:v>-6.2463492577856297</c:v>
                </c:pt>
                <c:pt idx="61">
                  <c:v>-6.3771817129777206</c:v>
                </c:pt>
                <c:pt idx="62">
                  <c:v>-6.4961422215725371</c:v>
                </c:pt>
                <c:pt idx="63">
                  <c:v>-6.603410898799007</c:v>
                </c:pt>
                <c:pt idx="64">
                  <c:v>-6.6991738738066129</c:v>
                </c:pt>
                <c:pt idx="65">
                  <c:v>-6.7836170175232233</c:v>
                </c:pt>
                <c:pt idx="66">
                  <c:v>-6.8569201328332117</c:v>
                </c:pt>
                <c:pt idx="67">
                  <c:v>-6.9192516680024312</c:v>
                </c:pt>
                <c:pt idx="68">
                  <c:v>-6.9707640037437981</c:v>
                </c:pt>
                <c:pt idx="69">
                  <c:v>-7.0115893548758361</c:v>
                </c:pt>
                <c:pt idx="70">
                  <c:v>-7.0418363192302058</c:v>
                </c:pt>
                <c:pt idx="71">
                  <c:v>-7.0615870992891452</c:v>
                </c:pt>
                <c:pt idx="72">
                  <c:v>-7.0708954158869304</c:v>
                </c:pt>
                <c:pt idx="73">
                  <c:v>-7.0697851280415041</c:v>
                </c:pt>
                <c:pt idx="74">
                  <c:v>-7.058249568396584</c:v>
                </c:pt>
                <c:pt idx="75">
                  <c:v>0</c:v>
                </c:pt>
              </c:numCache>
            </c:numRef>
          </c:xVal>
          <c:yVal>
            <c:numRef>
              <c:f>Лист2!$Z$7:$Z$82</c:f>
              <c:numCache>
                <c:formatCode>General</c:formatCode>
                <c:ptCount val="76"/>
                <c:pt idx="0">
                  <c:v>0</c:v>
                </c:pt>
                <c:pt idx="1">
                  <c:v>-7.0710678118654755</c:v>
                </c:pt>
                <c:pt idx="2">
                  <c:v>-7.077314128814896</c:v>
                </c:pt>
                <c:pt idx="3">
                  <c:v>-7.0960088785963427</c:v>
                </c:pt>
                <c:pt idx="4">
                  <c:v>-7.1249542498083009</c:v>
                </c:pt>
                <c:pt idx="5">
                  <c:v>-7.1639749776304393</c:v>
                </c:pt>
                <c:pt idx="6">
                  <c:v>-7.2128344335825014</c:v>
                </c:pt>
                <c:pt idx="7">
                  <c:v>-7.2712346485991173</c:v>
                </c:pt>
                <c:pt idx="8">
                  <c:v>-7.338816400902191</c:v>
                </c:pt>
                <c:pt idx="9">
                  <c:v>-7.4151594221231685</c:v>
                </c:pt>
                <c:pt idx="10">
                  <c:v>-7.4997827838352933</c:v>
                </c:pt>
                <c:pt idx="11">
                  <c:v>-7.5921455338902044</c:v>
                </c:pt>
                <c:pt idx="12">
                  <c:v>-7.6916476574218997</c:v>
                </c:pt>
                <c:pt idx="13">
                  <c:v>-7.7976314407839329</c:v>
                </c:pt>
                <c:pt idx="14">
                  <c:v>-7.9093833177257133</c:v>
                </c:pt>
                <c:pt idx="15">
                  <c:v>-8.0261362755088612</c:v>
                </c:pt>
                <c:pt idx="16">
                  <c:v>-8.1470728941649782</c:v>
                </c:pt>
                <c:pt idx="17">
                  <c:v>-8.2713290845034511</c:v>
                </c:pt>
                <c:pt idx="18">
                  <c:v>-8.3979985796663588</c:v>
                </c:pt>
                <c:pt idx="19">
                  <c:v>-8.5261382209666579</c:v>
                </c:pt>
                <c:pt idx="20">
                  <c:v>-8.6547740615215023</c:v>
                </c:pt>
                <c:pt idx="21">
                  <c:v>-8.7829082910269278</c:v>
                </c:pt>
                <c:pt idx="22">
                  <c:v>-8.9095269622851898</c:v>
                </c:pt>
                <c:pt idx="23">
                  <c:v>-9.0336084753232928</c:v>
                </c:pt>
                <c:pt idx="24">
                  <c:v>-9.1541327488199293</c:v>
                </c:pt>
                <c:pt idx="25">
                  <c:v>-9.2700909819261206</c:v>
                </c:pt>
                <c:pt idx="26">
                  <c:v>-9.3804958833865477</c:v>
                </c:pt>
                <c:pt idx="27">
                  <c:v>-9.4843922202019844</c:v>
                </c:pt>
                <c:pt idx="28">
                  <c:v>-9.5808675160254175</c:v>
                </c:pt>
                <c:pt idx="29">
                  <c:v>-9.6690627111586576</c:v>
                </c:pt>
                <c:pt idx="30">
                  <c:v>-9.7481825824506281</c:v>
                </c:pt>
                <c:pt idx="31">
                  <c:v>-9.8175057135031594</c:v>
                </c:pt>
                <c:pt idx="32">
                  <c:v>-9.8763938040839232</c:v>
                </c:pt>
                <c:pt idx="33">
                  <c:v>-9.9243001130008857</c:v>
                </c:pt>
                <c:pt idx="34">
                  <c:v>-9.9607768410868847</c:v>
                </c:pt>
                <c:pt idx="35">
                  <c:v>-9.985481280232225</c:v>
                </c:pt>
                <c:pt idx="36">
                  <c:v>-9.9981805801081389</c:v>
                </c:pt>
                <c:pt idx="37">
                  <c:v>-9.9987550155407341</c:v>
                </c:pt>
                <c:pt idx="38">
                  <c:v>-9.9871996733259714</c:v>
                </c:pt>
                <c:pt idx="39">
                  <c:v>-9.963624516281973</c:v>
                </c:pt>
                <c:pt idx="40">
                  <c:v>-9.9282528230032359</c:v>
                </c:pt>
                <c:pt idx="41">
                  <c:v>-9.8814180425085816</c:v>
                </c:pt>
                <c:pt idx="42">
                  <c:v>-9.8235591421540924</c:v>
                </c:pt>
                <c:pt idx="43">
                  <c:v>-9.7552145632922276</c:v>
                </c:pt>
                <c:pt idx="44">
                  <c:v>-9.6770149308450453</c:v>
                </c:pt>
                <c:pt idx="45">
                  <c:v>-9.5896746891059639</c:v>
                </c:pt>
                <c:pt idx="46">
                  <c:v>-9.4939828558648234</c:v>
                </c:pt>
                <c:pt idx="47">
                  <c:v>-9.3907930998621882</c:v>
                </c:pt>
                <c:pt idx="48">
                  <c:v>-9.281013352452268</c:v>
                </c:pt>
                <c:pt idx="49">
                  <c:v>-9.1655951633458521</c:v>
                </c:pt>
                <c:pt idx="50">
                  <c:v>-9.0455230028668367</c:v>
                </c:pt>
                <c:pt idx="51">
                  <c:v>-8.9218036999908605</c:v>
                </c:pt>
                <c:pt idx="52">
                  <c:v>-8.795456187440049</c:v>
                </c:pt>
                <c:pt idx="53">
                  <c:v>-8.6675017033142172</c:v>
                </c:pt>
                <c:pt idx="54">
                  <c:v>-8.5389545742459418</c:v>
                </c:pt>
                <c:pt idx="55">
                  <c:v>-8.4108136789825512</c:v>
                </c:pt>
                <c:pt idx="56">
                  <c:v>-8.2840546646845254</c:v>
                </c:pt>
                <c:pt idx="57">
                  <c:v>-8.1596229620587906</c:v>
                </c:pt>
                <c:pt idx="58">
                  <c:v>-8.0384276205636152</c:v>
                </c:pt>
                <c:pt idx="59">
                  <c:v>-7.9213359620297217</c:v>
                </c:pt>
                <c:pt idx="60">
                  <c:v>-7.8091690306818764</c:v>
                </c:pt>
                <c:pt idx="61">
                  <c:v>-7.7026978000998163</c:v>
                </c:pt>
                <c:pt idx="62">
                  <c:v>-7.6026400833593737</c:v>
                </c:pt>
                <c:pt idx="63">
                  <c:v>-7.5096580815388991</c:v>
                </c:pt>
                <c:pt idx="64">
                  <c:v>-7.4243564979402024</c:v>
                </c:pt>
                <c:pt idx="65">
                  <c:v>-7.3472811406376248</c:v>
                </c:pt>
                <c:pt idx="66">
                  <c:v>-7.2789179341401127</c:v>
                </c:pt>
                <c:pt idx="67">
                  <c:v>-7.2196922617827406</c:v>
                </c:pt>
                <c:pt idx="68">
                  <c:v>-7.1699685636765329</c:v>
                </c:pt>
                <c:pt idx="69">
                  <c:v>-7.1300501203422026</c:v>
                </c:pt>
                <c:pt idx="70">
                  <c:v>-7.1001789592354916</c:v>
                </c:pt>
                <c:pt idx="71">
                  <c:v>-7.0805358299462853</c:v>
                </c:pt>
                <c:pt idx="72">
                  <c:v>-7.0712402036410262</c:v>
                </c:pt>
                <c:pt idx="73">
                  <c:v>-7.0723502630542256</c:v>
                </c:pt>
                <c:pt idx="74">
                  <c:v>-7.0838628607723217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B-4198-A627-2F6EF33C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32383"/>
        <c:axId val="1856532799"/>
      </c:scatterChart>
      <c:valAx>
        <c:axId val="1856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532799"/>
        <c:crosses val="autoZero"/>
        <c:crossBetween val="midCat"/>
      </c:valAx>
      <c:valAx>
        <c:axId val="18565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449580</xdr:colOff>
      <xdr:row>6</xdr:row>
      <xdr:rowOff>68580</xdr:rowOff>
    </xdr:from>
    <xdr:to>
      <xdr:col>24</xdr:col>
      <xdr:colOff>144780</xdr:colOff>
      <xdr:row>21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38</xdr:row>
      <xdr:rowOff>7620</xdr:rowOff>
    </xdr:from>
    <xdr:to>
      <xdr:col>15</xdr:col>
      <xdr:colOff>358140</xdr:colOff>
      <xdr:row>53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67</xdr:row>
      <xdr:rowOff>7620</xdr:rowOff>
    </xdr:from>
    <xdr:to>
      <xdr:col>20</xdr:col>
      <xdr:colOff>1501140</xdr:colOff>
      <xdr:row>82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6"/>
  <sheetViews>
    <sheetView workbookViewId="0">
      <selection activeCell="D9" sqref="D9"/>
    </sheetView>
  </sheetViews>
  <sheetFormatPr defaultRowHeight="14.4" x14ac:dyDescent="0.3"/>
  <sheetData>
    <row r="1" spans="4:17" x14ac:dyDescent="0.3">
      <c r="D1" t="s">
        <v>0</v>
      </c>
      <c r="E1">
        <v>1</v>
      </c>
    </row>
    <row r="2" spans="4:17" x14ac:dyDescent="0.3">
      <c r="D2" t="s">
        <v>1</v>
      </c>
      <c r="E2">
        <v>10</v>
      </c>
    </row>
    <row r="3" spans="4:17" x14ac:dyDescent="0.3">
      <c r="D3" t="s">
        <v>2</v>
      </c>
      <c r="E3">
        <v>-10</v>
      </c>
    </row>
    <row r="4" spans="4:17" x14ac:dyDescent="0.3">
      <c r="D4" t="s">
        <v>3</v>
      </c>
      <c r="E4">
        <f>RADIANS(45)</f>
        <v>0.78539816339744828</v>
      </c>
    </row>
    <row r="5" spans="4:17" x14ac:dyDescent="0.3">
      <c r="D5" t="s">
        <v>4</v>
      </c>
      <c r="E5">
        <v>0.05</v>
      </c>
    </row>
    <row r="7" spans="4:17" x14ac:dyDescent="0.3">
      <c r="D7" t="s">
        <v>3</v>
      </c>
      <c r="E7" t="s">
        <v>5</v>
      </c>
      <c r="F7" t="s">
        <v>6</v>
      </c>
      <c r="G7" t="s">
        <v>7</v>
      </c>
      <c r="H7" t="s">
        <v>8</v>
      </c>
      <c r="I7" t="s">
        <v>15</v>
      </c>
      <c r="J7" t="s">
        <v>16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4:17" x14ac:dyDescent="0.3">
      <c r="L8">
        <v>0</v>
      </c>
      <c r="M8">
        <v>0</v>
      </c>
    </row>
    <row r="9" spans="4:17" x14ac:dyDescent="0.3">
      <c r="D9">
        <f>ANGLE</f>
        <v>0.78539816339744828</v>
      </c>
      <c r="E9">
        <v>0</v>
      </c>
      <c r="F9">
        <f>GRAVITY *SIN(D9)/LENGTH</f>
        <v>-0.70710678118654746</v>
      </c>
      <c r="G9">
        <f t="shared" ref="G9:G40" si="0">I9*TIME</f>
        <v>-8.8388347648318442E-4</v>
      </c>
      <c r="H9">
        <f t="shared" ref="H9:H40" si="1">J9*TIME</f>
        <v>-3.5355339059327376E-2</v>
      </c>
      <c r="I9">
        <f t="shared" ref="I9:I40" si="2">E9+F9*TIME/2</f>
        <v>-1.7677669529663688E-2</v>
      </c>
      <c r="J9">
        <f t="shared" ref="J9:J40" si="3">GRAVITY/LENGTH *SIN(D9)</f>
        <v>-0.70710678118654746</v>
      </c>
      <c r="L9">
        <f t="shared" ref="L9:L40" si="4">LENGTH*SIN(D9)</f>
        <v>7.0710678118654746</v>
      </c>
      <c r="M9">
        <f t="shared" ref="M9:M40" si="5">-LENGTH*COS(D9)</f>
        <v>-7.0710678118654755</v>
      </c>
      <c r="N9">
        <f t="shared" ref="N9:N40" si="6">LENGTH+M9</f>
        <v>2.9289321881345245</v>
      </c>
      <c r="O9">
        <f t="shared" ref="O9:O40" si="7">ABS(MASS*GRAVITY*N9)</f>
        <v>29.289321881345245</v>
      </c>
      <c r="P9">
        <f t="shared" ref="P9:P40" si="8">MASS*E9^2*LENGTH^2/2</f>
        <v>0</v>
      </c>
      <c r="Q9">
        <f>O9+P9</f>
        <v>29.289321881345245</v>
      </c>
    </row>
    <row r="10" spans="4:17" x14ac:dyDescent="0.3">
      <c r="D10">
        <f>D9+G9</f>
        <v>0.78451427992096512</v>
      </c>
      <c r="E10">
        <f>E9+H9</f>
        <v>-3.5355339059327376E-2</v>
      </c>
      <c r="F10">
        <f t="shared" ref="F10:F41" si="9">GRAVITY/LENGTH*SIN(D10)</f>
        <v>-0.70648150505435936</v>
      </c>
      <c r="G10">
        <f t="shared" si="0"/>
        <v>-2.6508688342843181E-3</v>
      </c>
      <c r="H10">
        <f t="shared" si="1"/>
        <v>-3.5324075252717968E-2</v>
      </c>
      <c r="I10">
        <f t="shared" si="2"/>
        <v>-5.301737668568636E-2</v>
      </c>
      <c r="J10">
        <f t="shared" si="3"/>
        <v>-0.70648150505435936</v>
      </c>
      <c r="L10">
        <f t="shared" si="4"/>
        <v>7.0648150505435936</v>
      </c>
      <c r="M10">
        <f t="shared" si="5"/>
        <v>-7.0773150489159882</v>
      </c>
      <c r="N10">
        <f t="shared" si="6"/>
        <v>2.9226849510840118</v>
      </c>
      <c r="O10">
        <f t="shared" si="7"/>
        <v>29.226849510840118</v>
      </c>
      <c r="P10">
        <f t="shared" si="8"/>
        <v>6.25E-2</v>
      </c>
      <c r="Q10">
        <f t="shared" ref="Q10:Q73" si="10">O10+P10</f>
        <v>29.289349510840118</v>
      </c>
    </row>
    <row r="11" spans="4:17" x14ac:dyDescent="0.3">
      <c r="D11">
        <f t="shared" ref="D11:D74" si="11">D10+G10</f>
        <v>0.78186341108668078</v>
      </c>
      <c r="E11">
        <f t="shared" ref="E11:E74" si="12">E10+H10</f>
        <v>-7.0679414312045344E-2</v>
      </c>
      <c r="F11">
        <f t="shared" si="9"/>
        <v>-0.70460292160365467</v>
      </c>
      <c r="G11">
        <f t="shared" si="0"/>
        <v>-4.4147243676068357E-3</v>
      </c>
      <c r="H11">
        <f t="shared" si="1"/>
        <v>-3.5230146080182732E-2</v>
      </c>
      <c r="I11">
        <f t="shared" si="2"/>
        <v>-8.8294487352136714E-2</v>
      </c>
      <c r="J11">
        <f t="shared" si="3"/>
        <v>-0.70460292160365467</v>
      </c>
      <c r="L11">
        <f t="shared" si="4"/>
        <v>7.0460292160365467</v>
      </c>
      <c r="M11">
        <f t="shared" si="5"/>
        <v>-7.0960180585141845</v>
      </c>
      <c r="N11">
        <f t="shared" si="6"/>
        <v>2.9039819414858155</v>
      </c>
      <c r="O11">
        <f t="shared" si="7"/>
        <v>29.039819414858155</v>
      </c>
      <c r="P11">
        <f t="shared" si="8"/>
        <v>0.24977898037468801</v>
      </c>
      <c r="Q11">
        <f t="shared" si="10"/>
        <v>29.289598395232844</v>
      </c>
    </row>
    <row r="12" spans="4:17" x14ac:dyDescent="0.3">
      <c r="D12">
        <f t="shared" si="11"/>
        <v>0.77744868671907397</v>
      </c>
      <c r="E12">
        <f t="shared" si="12"/>
        <v>-0.10590956039222807</v>
      </c>
      <c r="F12">
        <f t="shared" si="9"/>
        <v>-0.70146336912521434</v>
      </c>
      <c r="G12">
        <f t="shared" si="0"/>
        <v>-6.1723072310179219E-3</v>
      </c>
      <c r="H12">
        <f t="shared" si="1"/>
        <v>-3.5073168456260718E-2</v>
      </c>
      <c r="I12">
        <f t="shared" si="2"/>
        <v>-0.12344614462035843</v>
      </c>
      <c r="J12">
        <f t="shared" si="3"/>
        <v>-0.70146336912521434</v>
      </c>
      <c r="L12">
        <f t="shared" si="4"/>
        <v>7.0146336912521434</v>
      </c>
      <c r="M12">
        <f t="shared" si="5"/>
        <v>-7.1270550845037199</v>
      </c>
      <c r="N12">
        <f t="shared" si="6"/>
        <v>2.8729449154962801</v>
      </c>
      <c r="O12">
        <f t="shared" si="7"/>
        <v>28.729449154962801</v>
      </c>
      <c r="P12">
        <f t="shared" si="8"/>
        <v>0.56084174912375018</v>
      </c>
      <c r="Q12">
        <f t="shared" si="10"/>
        <v>29.29029090408655</v>
      </c>
    </row>
    <row r="13" spans="4:17" x14ac:dyDescent="0.3">
      <c r="D13">
        <f t="shared" si="11"/>
        <v>0.77127637948805605</v>
      </c>
      <c r="E13">
        <f t="shared" si="12"/>
        <v>-0.14098272884848878</v>
      </c>
      <c r="F13">
        <f t="shared" si="9"/>
        <v>-0.6970509977790954</v>
      </c>
      <c r="G13">
        <f t="shared" si="0"/>
        <v>-7.9204501896483082E-3</v>
      </c>
      <c r="H13">
        <f t="shared" si="1"/>
        <v>-3.4852549888954774E-2</v>
      </c>
      <c r="I13">
        <f t="shared" si="2"/>
        <v>-0.15840900379296616</v>
      </c>
      <c r="J13">
        <f t="shared" si="3"/>
        <v>-0.6970509977790954</v>
      </c>
      <c r="L13">
        <f t="shared" si="4"/>
        <v>6.9705099777909538</v>
      </c>
      <c r="M13">
        <f t="shared" si="5"/>
        <v>-7.1702155232263944</v>
      </c>
      <c r="N13">
        <f t="shared" si="6"/>
        <v>2.8297844767736056</v>
      </c>
      <c r="O13">
        <f t="shared" si="7"/>
        <v>28.297844767736056</v>
      </c>
      <c r="P13">
        <f t="shared" si="8"/>
        <v>0.99380649167832547</v>
      </c>
      <c r="Q13">
        <f t="shared" si="10"/>
        <v>29.29165125941438</v>
      </c>
    </row>
    <row r="14" spans="4:17" x14ac:dyDescent="0.3">
      <c r="D14">
        <f t="shared" si="11"/>
        <v>0.76335592929840779</v>
      </c>
      <c r="E14">
        <f t="shared" si="12"/>
        <v>-0.17583527873744356</v>
      </c>
      <c r="F14">
        <f t="shared" si="9"/>
        <v>-0.69135005954655704</v>
      </c>
      <c r="G14">
        <f t="shared" si="0"/>
        <v>-9.6559515113053759E-3</v>
      </c>
      <c r="H14">
        <f t="shared" si="1"/>
        <v>-3.4567502977327851E-2</v>
      </c>
      <c r="I14">
        <f t="shared" si="2"/>
        <v>-0.19311903022610749</v>
      </c>
      <c r="J14">
        <f t="shared" si="3"/>
        <v>-0.69135005954655704</v>
      </c>
      <c r="L14">
        <f t="shared" si="4"/>
        <v>6.9135005954655702</v>
      </c>
      <c r="M14">
        <f t="shared" si="5"/>
        <v>-7.2251996177612421</v>
      </c>
      <c r="N14">
        <f t="shared" si="6"/>
        <v>2.7748003822387579</v>
      </c>
      <c r="O14">
        <f t="shared" si="7"/>
        <v>27.748003822387581</v>
      </c>
      <c r="P14">
        <f t="shared" si="8"/>
        <v>1.5459022624337235</v>
      </c>
      <c r="Q14">
        <f t="shared" si="10"/>
        <v>29.293906084821305</v>
      </c>
    </row>
    <row r="15" spans="4:17" x14ac:dyDescent="0.3">
      <c r="D15">
        <f t="shared" si="11"/>
        <v>0.7536999777871024</v>
      </c>
      <c r="E15">
        <f t="shared" si="12"/>
        <v>-0.21040278171477142</v>
      </c>
      <c r="F15">
        <f t="shared" si="9"/>
        <v>-0.6843413206523461</v>
      </c>
      <c r="G15">
        <f t="shared" si="0"/>
        <v>-1.1375565736554004E-2</v>
      </c>
      <c r="H15">
        <f t="shared" si="1"/>
        <v>-3.4217066032617309E-2</v>
      </c>
      <c r="I15">
        <f t="shared" si="2"/>
        <v>-0.22751131473108008</v>
      </c>
      <c r="J15">
        <f t="shared" si="3"/>
        <v>-0.6843413206523461</v>
      </c>
      <c r="L15">
        <f t="shared" si="4"/>
        <v>6.8434132065234614</v>
      </c>
      <c r="M15">
        <f t="shared" si="5"/>
        <v>-7.2916181801284887</v>
      </c>
      <c r="N15">
        <f t="shared" si="6"/>
        <v>2.7083818198715113</v>
      </c>
      <c r="O15">
        <f t="shared" si="7"/>
        <v>27.083818198715115</v>
      </c>
      <c r="P15">
        <f t="shared" si="8"/>
        <v>2.2134665276656875</v>
      </c>
      <c r="Q15">
        <f t="shared" si="10"/>
        <v>29.297284726380802</v>
      </c>
    </row>
    <row r="16" spans="4:17" x14ac:dyDescent="0.3">
      <c r="D16">
        <f t="shared" si="11"/>
        <v>0.74232441205054844</v>
      </c>
      <c r="E16">
        <f t="shared" si="12"/>
        <v>-0.24461984774738874</v>
      </c>
      <c r="F16">
        <f t="shared" si="9"/>
        <v>-0.676002593747973</v>
      </c>
      <c r="G16">
        <f t="shared" si="0"/>
        <v>-1.3075995629554405E-2</v>
      </c>
      <c r="H16">
        <f t="shared" si="1"/>
        <v>-3.380012968739865E-2</v>
      </c>
      <c r="I16">
        <f t="shared" si="2"/>
        <v>-0.26151991259108809</v>
      </c>
      <c r="J16">
        <f t="shared" si="3"/>
        <v>-0.676002593747973</v>
      </c>
      <c r="L16">
        <f t="shared" si="4"/>
        <v>6.76002593747973</v>
      </c>
      <c r="M16">
        <f t="shared" si="5"/>
        <v>-7.3689924226179855</v>
      </c>
      <c r="N16">
        <f t="shared" si="6"/>
        <v>2.6310075773820145</v>
      </c>
      <c r="O16">
        <f t="shared" si="7"/>
        <v>26.310075773820145</v>
      </c>
      <c r="P16">
        <f t="shared" si="8"/>
        <v>2.9919434955977824</v>
      </c>
      <c r="Q16">
        <f t="shared" si="10"/>
        <v>29.302019269417926</v>
      </c>
    </row>
    <row r="17" spans="4:17" x14ac:dyDescent="0.3">
      <c r="D17">
        <f t="shared" si="11"/>
        <v>0.72924841642099403</v>
      </c>
      <c r="E17">
        <f t="shared" si="12"/>
        <v>-0.27841997743478741</v>
      </c>
      <c r="F17">
        <f t="shared" si="9"/>
        <v>-0.6663093858621848</v>
      </c>
      <c r="G17">
        <f t="shared" si="0"/>
        <v>-1.4753885604067103E-2</v>
      </c>
      <c r="H17">
        <f t="shared" si="1"/>
        <v>-3.3315469293109239E-2</v>
      </c>
      <c r="I17">
        <f t="shared" si="2"/>
        <v>-0.29507771208134204</v>
      </c>
      <c r="J17">
        <f t="shared" si="3"/>
        <v>-0.6663093858621848</v>
      </c>
      <c r="L17">
        <f t="shared" si="4"/>
        <v>6.6630938586218482</v>
      </c>
      <c r="M17">
        <f t="shared" si="5"/>
        <v>-7.4567540009843292</v>
      </c>
      <c r="N17">
        <f t="shared" si="6"/>
        <v>2.5432459990156708</v>
      </c>
      <c r="O17">
        <f t="shared" si="7"/>
        <v>25.432459990156708</v>
      </c>
      <c r="P17">
        <f t="shared" si="8"/>
        <v>3.8758841917393769</v>
      </c>
      <c r="Q17">
        <f t="shared" si="10"/>
        <v>29.308344181896086</v>
      </c>
    </row>
    <row r="18" spans="4:17" x14ac:dyDescent="0.3">
      <c r="D18">
        <f t="shared" si="11"/>
        <v>0.71449453081692693</v>
      </c>
      <c r="E18">
        <f t="shared" si="12"/>
        <v>-0.31173544672789666</v>
      </c>
      <c r="F18">
        <f t="shared" si="9"/>
        <v>-0.65523565659478755</v>
      </c>
      <c r="G18">
        <f t="shared" si="0"/>
        <v>-1.6405816907138319E-2</v>
      </c>
      <c r="H18">
        <f t="shared" si="1"/>
        <v>-3.2761782829739378E-2</v>
      </c>
      <c r="I18">
        <f t="shared" si="2"/>
        <v>-0.32811633814276636</v>
      </c>
      <c r="J18">
        <f t="shared" si="3"/>
        <v>-0.65523565659478755</v>
      </c>
      <c r="L18">
        <f t="shared" si="4"/>
        <v>6.5523565659478757</v>
      </c>
      <c r="M18">
        <f t="shared" si="5"/>
        <v>-7.5542453913464955</v>
      </c>
      <c r="N18">
        <f t="shared" si="6"/>
        <v>2.4457546086535045</v>
      </c>
      <c r="O18">
        <f t="shared" si="7"/>
        <v>24.457546086535046</v>
      </c>
      <c r="P18">
        <f t="shared" si="8"/>
        <v>4.8589494373320647</v>
      </c>
      <c r="Q18">
        <f t="shared" si="10"/>
        <v>29.316495523867111</v>
      </c>
    </row>
    <row r="19" spans="4:17" x14ac:dyDescent="0.3">
      <c r="D19">
        <f t="shared" si="11"/>
        <v>0.69808871390978866</v>
      </c>
      <c r="E19">
        <f t="shared" si="12"/>
        <v>-0.34449722955763606</v>
      </c>
      <c r="F19">
        <f t="shared" si="9"/>
        <v>-0.64275467922601881</v>
      </c>
      <c r="G19">
        <f t="shared" si="0"/>
        <v>-1.8028304826914327E-2</v>
      </c>
      <c r="H19">
        <f t="shared" si="1"/>
        <v>-3.2137733961300943E-2</v>
      </c>
      <c r="I19">
        <f t="shared" si="2"/>
        <v>-0.36056609653828653</v>
      </c>
      <c r="J19">
        <f t="shared" si="3"/>
        <v>-0.64275467922601881</v>
      </c>
      <c r="L19">
        <f t="shared" si="4"/>
        <v>6.4275467922601877</v>
      </c>
      <c r="M19">
        <f t="shared" si="5"/>
        <v>-7.6607207385014213</v>
      </c>
      <c r="N19">
        <f t="shared" si="6"/>
        <v>2.3392792614985787</v>
      </c>
      <c r="O19">
        <f t="shared" si="7"/>
        <v>23.392792614985787</v>
      </c>
      <c r="P19">
        <f t="shared" si="8"/>
        <v>5.9339170586443304</v>
      </c>
      <c r="Q19">
        <f t="shared" si="10"/>
        <v>29.326709673630116</v>
      </c>
    </row>
    <row r="20" spans="4:17" x14ac:dyDescent="0.3">
      <c r="D20">
        <f t="shared" si="11"/>
        <v>0.68006040908287435</v>
      </c>
      <c r="E20">
        <f t="shared" si="12"/>
        <v>-0.37663496351893699</v>
      </c>
      <c r="F20">
        <f t="shared" si="9"/>
        <v>-0.62883999532593404</v>
      </c>
      <c r="G20">
        <f t="shared" si="0"/>
        <v>-1.961779817010427E-2</v>
      </c>
      <c r="H20">
        <f t="shared" si="1"/>
        <v>-3.1441999766296705E-2</v>
      </c>
      <c r="I20">
        <f t="shared" si="2"/>
        <v>-0.39235596340208534</v>
      </c>
      <c r="J20">
        <f t="shared" si="3"/>
        <v>-0.62883999532593404</v>
      </c>
      <c r="L20">
        <f t="shared" si="4"/>
        <v>6.28839995325934</v>
      </c>
      <c r="M20">
        <f t="shared" si="5"/>
        <v>-7.7753473252227074</v>
      </c>
      <c r="N20">
        <f t="shared" si="6"/>
        <v>2.2246526747772926</v>
      </c>
      <c r="O20">
        <f t="shared" si="7"/>
        <v>22.246526747772926</v>
      </c>
      <c r="P20">
        <f t="shared" si="8"/>
        <v>7.0926947872455504</v>
      </c>
      <c r="Q20">
        <f t="shared" si="10"/>
        <v>29.339221535018474</v>
      </c>
    </row>
    <row r="21" spans="4:17" x14ac:dyDescent="0.3">
      <c r="D21">
        <f t="shared" si="11"/>
        <v>0.66044261091277012</v>
      </c>
      <c r="E21">
        <f t="shared" si="12"/>
        <v>-0.40807696328523368</v>
      </c>
      <c r="F21">
        <f t="shared" si="9"/>
        <v>-0.61346645108853182</v>
      </c>
      <c r="G21">
        <f t="shared" si="0"/>
        <v>-2.1170681228122351E-2</v>
      </c>
      <c r="H21">
        <f t="shared" si="1"/>
        <v>-3.0673322554426591E-2</v>
      </c>
      <c r="I21">
        <f t="shared" si="2"/>
        <v>-0.42341362456244697</v>
      </c>
      <c r="J21">
        <f t="shared" si="3"/>
        <v>-0.61346645108853182</v>
      </c>
      <c r="L21">
        <f t="shared" si="4"/>
        <v>6.1346645108853179</v>
      </c>
      <c r="M21">
        <f t="shared" si="5"/>
        <v>-7.8972078191525519</v>
      </c>
      <c r="N21">
        <f t="shared" si="6"/>
        <v>2.1027921808474481</v>
      </c>
      <c r="O21">
        <f t="shared" si="7"/>
        <v>21.027921808474481</v>
      </c>
      <c r="P21">
        <f t="shared" si="8"/>
        <v>8.3263403982048985</v>
      </c>
      <c r="Q21">
        <f t="shared" si="10"/>
        <v>29.35426220667938</v>
      </c>
    </row>
    <row r="22" spans="4:17" x14ac:dyDescent="0.3">
      <c r="D22">
        <f t="shared" si="11"/>
        <v>0.63927192968464774</v>
      </c>
      <c r="E22">
        <f t="shared" si="12"/>
        <v>-0.43875028583966025</v>
      </c>
      <c r="F22">
        <f t="shared" si="9"/>
        <v>-0.59661130102002091</v>
      </c>
      <c r="G22">
        <f t="shared" si="0"/>
        <v>-2.268327841825804E-2</v>
      </c>
      <c r="H22">
        <f t="shared" si="1"/>
        <v>-2.9830565051001047E-2</v>
      </c>
      <c r="I22">
        <f t="shared" si="2"/>
        <v>-0.45366556836516075</v>
      </c>
      <c r="J22">
        <f t="shared" si="3"/>
        <v>-0.59661130102002091</v>
      </c>
      <c r="L22">
        <f t="shared" si="4"/>
        <v>5.9661130102002087</v>
      </c>
      <c r="M22">
        <f t="shared" si="5"/>
        <v>-8.0253034552918798</v>
      </c>
      <c r="N22">
        <f t="shared" si="6"/>
        <v>1.9746965447081202</v>
      </c>
      <c r="O22">
        <f t="shared" si="7"/>
        <v>19.746965447081202</v>
      </c>
      <c r="P22">
        <f t="shared" si="8"/>
        <v>9.6250906662191777</v>
      </c>
      <c r="Q22">
        <f t="shared" si="10"/>
        <v>29.372056113300381</v>
      </c>
    </row>
    <row r="23" spans="4:17" x14ac:dyDescent="0.3">
      <c r="D23">
        <f t="shared" si="11"/>
        <v>0.61658865126638973</v>
      </c>
      <c r="E23">
        <f t="shared" si="12"/>
        <v>-0.46858085089066132</v>
      </c>
      <c r="F23">
        <f t="shared" si="9"/>
        <v>-0.57825536184285409</v>
      </c>
      <c r="G23">
        <f t="shared" si="0"/>
        <v>-2.4151861746836634E-2</v>
      </c>
      <c r="H23">
        <f t="shared" si="1"/>
        <v>-2.8912768092142705E-2</v>
      </c>
      <c r="I23">
        <f t="shared" si="2"/>
        <v>-0.48303723493673267</v>
      </c>
      <c r="J23">
        <f t="shared" si="3"/>
        <v>-0.57825536184285409</v>
      </c>
      <c r="L23">
        <f t="shared" si="4"/>
        <v>5.7825536184285404</v>
      </c>
      <c r="M23">
        <f t="shared" si="5"/>
        <v>-8.1585583070784615</v>
      </c>
      <c r="N23">
        <f t="shared" si="6"/>
        <v>1.8414416929215385</v>
      </c>
      <c r="O23">
        <f t="shared" si="7"/>
        <v>18.414416929215385</v>
      </c>
      <c r="P23">
        <f t="shared" si="8"/>
        <v>10.978400691070808</v>
      </c>
      <c r="Q23">
        <f t="shared" si="10"/>
        <v>29.392817620286195</v>
      </c>
    </row>
    <row r="24" spans="4:17" x14ac:dyDescent="0.3">
      <c r="D24">
        <f t="shared" si="11"/>
        <v>0.59243678951955314</v>
      </c>
      <c r="E24">
        <f t="shared" si="12"/>
        <v>-0.49749361898280403</v>
      </c>
      <c r="F24">
        <f t="shared" si="9"/>
        <v>-0.55838419662785233</v>
      </c>
      <c r="G24">
        <f t="shared" si="0"/>
        <v>-2.5572661194925017E-2</v>
      </c>
      <c r="H24">
        <f t="shared" si="1"/>
        <v>-2.7919209831392618E-2</v>
      </c>
      <c r="I24">
        <f t="shared" si="2"/>
        <v>-0.51145322389850034</v>
      </c>
      <c r="J24">
        <f t="shared" si="3"/>
        <v>-0.55838419662785233</v>
      </c>
      <c r="L24">
        <f t="shared" si="4"/>
        <v>5.5838419662785235</v>
      </c>
      <c r="M24">
        <f t="shared" si="5"/>
        <v>-8.295824786941127</v>
      </c>
      <c r="N24">
        <f t="shared" si="6"/>
        <v>1.704175213058873</v>
      </c>
      <c r="O24">
        <f t="shared" si="7"/>
        <v>17.04175213058873</v>
      </c>
      <c r="P24">
        <f t="shared" si="8"/>
        <v>12.374995046430369</v>
      </c>
      <c r="Q24">
        <f t="shared" si="10"/>
        <v>29.416747177019097</v>
      </c>
    </row>
    <row r="25" spans="4:17" x14ac:dyDescent="0.3">
      <c r="D25">
        <f t="shared" si="11"/>
        <v>0.56686412832462807</v>
      </c>
      <c r="E25">
        <f t="shared" si="12"/>
        <v>-0.5254128288141966</v>
      </c>
      <c r="F25">
        <f t="shared" si="9"/>
        <v>-0.5369893063541844</v>
      </c>
      <c r="G25">
        <f t="shared" si="0"/>
        <v>-2.6941878073652559E-2</v>
      </c>
      <c r="H25">
        <f t="shared" si="1"/>
        <v>-2.6849465317709223E-2</v>
      </c>
      <c r="I25">
        <f t="shared" si="2"/>
        <v>-0.53883756147305117</v>
      </c>
      <c r="J25">
        <f t="shared" si="3"/>
        <v>-0.5369893063541844</v>
      </c>
      <c r="L25">
        <f t="shared" si="4"/>
        <v>5.369893063541844</v>
      </c>
      <c r="M25">
        <f t="shared" si="5"/>
        <v>-8.4358904975186348</v>
      </c>
      <c r="N25">
        <f t="shared" si="6"/>
        <v>1.5641095024813652</v>
      </c>
      <c r="O25">
        <f t="shared" si="7"/>
        <v>15.641095024813652</v>
      </c>
      <c r="P25">
        <f t="shared" si="8"/>
        <v>13.802932034126814</v>
      </c>
      <c r="Q25">
        <f t="shared" si="10"/>
        <v>29.444027058940463</v>
      </c>
    </row>
    <row r="26" spans="4:17" x14ac:dyDescent="0.3">
      <c r="D26">
        <f t="shared" si="11"/>
        <v>0.53992225025097551</v>
      </c>
      <c r="E26">
        <f t="shared" si="12"/>
        <v>-0.55226229413190586</v>
      </c>
      <c r="F26">
        <f t="shared" si="9"/>
        <v>-0.51406930346448609</v>
      </c>
      <c r="G26">
        <f t="shared" si="0"/>
        <v>-2.8255701335925899E-2</v>
      </c>
      <c r="H26">
        <f t="shared" si="1"/>
        <v>-2.5703465173224305E-2</v>
      </c>
      <c r="I26">
        <f t="shared" si="2"/>
        <v>-0.56511402671851796</v>
      </c>
      <c r="J26">
        <f t="shared" si="3"/>
        <v>-0.51406930346448609</v>
      </c>
      <c r="L26">
        <f t="shared" si="4"/>
        <v>5.1406930346448609</v>
      </c>
      <c r="M26">
        <f t="shared" si="5"/>
        <v>-8.5774865271566476</v>
      </c>
      <c r="N26">
        <f t="shared" si="6"/>
        <v>1.4225134728433524</v>
      </c>
      <c r="O26">
        <f t="shared" si="7"/>
        <v>14.225134728433524</v>
      </c>
      <c r="P26">
        <f t="shared" si="8"/>
        <v>15.249682075991785</v>
      </c>
      <c r="Q26">
        <f t="shared" si="10"/>
        <v>29.474816804425309</v>
      </c>
    </row>
    <row r="27" spans="4:17" x14ac:dyDescent="0.3">
      <c r="D27">
        <f t="shared" si="11"/>
        <v>0.51166654891504959</v>
      </c>
      <c r="E27">
        <f t="shared" si="12"/>
        <v>-0.57796575930513017</v>
      </c>
      <c r="F27">
        <f t="shared" si="9"/>
        <v>-0.48963103969397448</v>
      </c>
      <c r="G27">
        <f t="shared" si="0"/>
        <v>-2.951032676487398E-2</v>
      </c>
      <c r="H27">
        <f t="shared" si="1"/>
        <v>-2.4481551984698726E-2</v>
      </c>
      <c r="I27">
        <f t="shared" si="2"/>
        <v>-0.59020653529747957</v>
      </c>
      <c r="J27">
        <f t="shared" si="3"/>
        <v>-0.48963103969397448</v>
      </c>
      <c r="L27">
        <f t="shared" si="4"/>
        <v>4.8963103969397448</v>
      </c>
      <c r="M27">
        <f t="shared" si="5"/>
        <v>-8.7192972478761011</v>
      </c>
      <c r="N27">
        <f t="shared" si="6"/>
        <v>1.2807027521238989</v>
      </c>
      <c r="O27">
        <f t="shared" si="7"/>
        <v>12.807027521238989</v>
      </c>
      <c r="P27">
        <f t="shared" si="8"/>
        <v>16.702220946457782</v>
      </c>
      <c r="Q27">
        <f t="shared" si="10"/>
        <v>29.509248467696771</v>
      </c>
    </row>
    <row r="28" spans="4:17" x14ac:dyDescent="0.3">
      <c r="D28">
        <f t="shared" si="11"/>
        <v>0.48215622215017562</v>
      </c>
      <c r="E28">
        <f t="shared" si="12"/>
        <v>-0.60244731128982887</v>
      </c>
      <c r="F28">
        <f t="shared" si="9"/>
        <v>-0.46369065868591564</v>
      </c>
      <c r="G28">
        <f t="shared" si="0"/>
        <v>-3.0701978887848837E-2</v>
      </c>
      <c r="H28">
        <f t="shared" si="1"/>
        <v>-2.3184532934295784E-2</v>
      </c>
      <c r="I28">
        <f t="shared" si="2"/>
        <v>-0.61403957775697671</v>
      </c>
      <c r="J28">
        <f t="shared" si="3"/>
        <v>-0.46369065868591564</v>
      </c>
      <c r="L28">
        <f t="shared" si="4"/>
        <v>4.6369065868591566</v>
      </c>
      <c r="M28">
        <f t="shared" si="5"/>
        <v>-8.8599716311477081</v>
      </c>
      <c r="N28">
        <f t="shared" si="6"/>
        <v>1.1400283688522919</v>
      </c>
      <c r="O28">
        <f t="shared" si="7"/>
        <v>11.400283688522919</v>
      </c>
      <c r="P28">
        <f t="shared" si="8"/>
        <v>18.147138144017198</v>
      </c>
      <c r="Q28">
        <f t="shared" si="10"/>
        <v>29.547421832540117</v>
      </c>
    </row>
    <row r="29" spans="4:17" x14ac:dyDescent="0.3">
      <c r="D29">
        <f t="shared" si="11"/>
        <v>0.4514542432623268</v>
      </c>
      <c r="E29">
        <f t="shared" si="12"/>
        <v>-0.62563184422412466</v>
      </c>
      <c r="F29">
        <f t="shared" si="9"/>
        <v>-0.43627454284378081</v>
      </c>
      <c r="G29">
        <f t="shared" si="0"/>
        <v>-3.182693538976096E-2</v>
      </c>
      <c r="H29">
        <f t="shared" si="1"/>
        <v>-2.1813727142189043E-2</v>
      </c>
      <c r="I29">
        <f t="shared" si="2"/>
        <v>-0.63653870779521915</v>
      </c>
      <c r="J29">
        <f t="shared" si="3"/>
        <v>-0.43627454284378081</v>
      </c>
      <c r="L29">
        <f t="shared" si="4"/>
        <v>4.3627454284378082</v>
      </c>
      <c r="M29">
        <f t="shared" si="5"/>
        <v>-8.9981360473514176</v>
      </c>
      <c r="N29">
        <f t="shared" si="6"/>
        <v>1.0018639526485824</v>
      </c>
      <c r="O29">
        <f t="shared" si="7"/>
        <v>10.018639526485824</v>
      </c>
      <c r="P29">
        <f t="shared" si="8"/>
        <v>19.570760225363969</v>
      </c>
      <c r="Q29">
        <f t="shared" si="10"/>
        <v>29.589399751849793</v>
      </c>
    </row>
    <row r="30" spans="4:17" x14ac:dyDescent="0.3">
      <c r="D30">
        <f t="shared" si="11"/>
        <v>0.41962730787256586</v>
      </c>
      <c r="E30">
        <f t="shared" si="12"/>
        <v>-0.64744557136631364</v>
      </c>
      <c r="F30">
        <f t="shared" si="9"/>
        <v>-0.40742012368890129</v>
      </c>
      <c r="G30">
        <f t="shared" si="0"/>
        <v>-3.288155372292681E-2</v>
      </c>
      <c r="H30">
        <f t="shared" si="1"/>
        <v>-2.0371006184445067E-2</v>
      </c>
      <c r="I30">
        <f t="shared" si="2"/>
        <v>-0.65763107445853619</v>
      </c>
      <c r="J30">
        <f t="shared" si="3"/>
        <v>-0.40742012368890129</v>
      </c>
      <c r="L30">
        <f t="shared" si="4"/>
        <v>4.0742012368890128</v>
      </c>
      <c r="M30">
        <f t="shared" si="5"/>
        <v>-9.1324084600576221</v>
      </c>
      <c r="N30">
        <f t="shared" si="6"/>
        <v>0.86759153994237792</v>
      </c>
      <c r="O30">
        <f t="shared" si="7"/>
        <v>8.6759153994237792</v>
      </c>
      <c r="P30">
        <f t="shared" si="8"/>
        <v>20.959288394092617</v>
      </c>
      <c r="Q30">
        <f t="shared" si="10"/>
        <v>29.635203793516396</v>
      </c>
    </row>
    <row r="31" spans="4:17" x14ac:dyDescent="0.3">
      <c r="D31">
        <f t="shared" si="11"/>
        <v>0.38674575414963908</v>
      </c>
      <c r="E31">
        <f t="shared" si="12"/>
        <v>-0.66781657755075874</v>
      </c>
      <c r="F31">
        <f t="shared" si="9"/>
        <v>-0.37717652584771294</v>
      </c>
      <c r="G31">
        <f t="shared" si="0"/>
        <v>-3.3862299534847581E-2</v>
      </c>
      <c r="H31">
        <f t="shared" si="1"/>
        <v>-1.8858826292385649E-2</v>
      </c>
      <c r="I31">
        <f t="shared" si="2"/>
        <v>-0.67724599069695157</v>
      </c>
      <c r="J31">
        <f t="shared" si="3"/>
        <v>-0.37717652584771294</v>
      </c>
      <c r="L31">
        <f t="shared" si="4"/>
        <v>3.7717652584771293</v>
      </c>
      <c r="M31">
        <f t="shared" si="5"/>
        <v>-9.2614138680303544</v>
      </c>
      <c r="N31">
        <f t="shared" si="6"/>
        <v>0.73858613196964562</v>
      </c>
      <c r="O31">
        <f t="shared" si="7"/>
        <v>7.3858613196964562</v>
      </c>
      <c r="P31">
        <f t="shared" si="8"/>
        <v>22.298949062580427</v>
      </c>
      <c r="Q31">
        <f t="shared" si="10"/>
        <v>29.684810382276883</v>
      </c>
    </row>
    <row r="32" spans="4:17" x14ac:dyDescent="0.3">
      <c r="D32">
        <f t="shared" si="11"/>
        <v>0.35288345461479148</v>
      </c>
      <c r="E32">
        <f t="shared" si="12"/>
        <v>-0.68667540384314441</v>
      </c>
      <c r="F32">
        <f t="shared" si="9"/>
        <v>-0.34560501680747602</v>
      </c>
      <c r="G32">
        <f t="shared" si="0"/>
        <v>-3.4765776463166566E-2</v>
      </c>
      <c r="H32">
        <f t="shared" si="1"/>
        <v>-1.7280250840373802E-2</v>
      </c>
      <c r="I32">
        <f t="shared" si="2"/>
        <v>-0.69531552926333129</v>
      </c>
      <c r="J32">
        <f t="shared" si="3"/>
        <v>-0.34560501680747602</v>
      </c>
      <c r="L32">
        <f t="shared" si="4"/>
        <v>3.4560501680747602</v>
      </c>
      <c r="M32">
        <f t="shared" si="5"/>
        <v>-9.3838007883666421</v>
      </c>
      <c r="N32">
        <f t="shared" si="6"/>
        <v>0.61619921163335789</v>
      </c>
      <c r="O32">
        <f t="shared" si="7"/>
        <v>6.1619921163335789</v>
      </c>
      <c r="P32">
        <f t="shared" si="8"/>
        <v>23.576155512157275</v>
      </c>
      <c r="Q32">
        <f t="shared" si="10"/>
        <v>29.738147628490854</v>
      </c>
    </row>
    <row r="33" spans="4:17" x14ac:dyDescent="0.3">
      <c r="D33">
        <f t="shared" si="11"/>
        <v>0.31811767815162489</v>
      </c>
      <c r="E33">
        <f t="shared" si="12"/>
        <v>-0.70395565468351817</v>
      </c>
      <c r="F33">
        <f t="shared" si="9"/>
        <v>-0.31277923782871964</v>
      </c>
      <c r="G33">
        <f t="shared" si="0"/>
        <v>-3.5588756781461804E-2</v>
      </c>
      <c r="H33">
        <f t="shared" si="1"/>
        <v>-1.5638961891435984E-2</v>
      </c>
      <c r="I33">
        <f t="shared" si="2"/>
        <v>-0.71177513562923611</v>
      </c>
      <c r="J33">
        <f t="shared" si="3"/>
        <v>-0.31277923782871964</v>
      </c>
      <c r="L33">
        <f t="shared" si="4"/>
        <v>3.1277923782871966</v>
      </c>
      <c r="M33">
        <f t="shared" si="5"/>
        <v>-9.4982585160822257</v>
      </c>
      <c r="N33">
        <f t="shared" si="6"/>
        <v>0.50174148391777429</v>
      </c>
      <c r="O33">
        <f t="shared" si="7"/>
        <v>5.0174148391777429</v>
      </c>
      <c r="P33">
        <f t="shared" si="8"/>
        <v>24.777678188045034</v>
      </c>
      <c r="Q33">
        <f t="shared" si="10"/>
        <v>29.795093027222777</v>
      </c>
    </row>
    <row r="34" spans="4:17" x14ac:dyDescent="0.3">
      <c r="D34">
        <f t="shared" si="11"/>
        <v>0.28252892137016311</v>
      </c>
      <c r="E34">
        <f t="shared" si="12"/>
        <v>-0.71959461657495416</v>
      </c>
      <c r="F34">
        <f t="shared" si="9"/>
        <v>-0.27878519590138434</v>
      </c>
      <c r="G34">
        <f t="shared" si="0"/>
        <v>-3.6328212323624438E-2</v>
      </c>
      <c r="H34">
        <f t="shared" si="1"/>
        <v>-1.3939259795069218E-2</v>
      </c>
      <c r="I34">
        <f t="shared" si="2"/>
        <v>-0.72656424647248874</v>
      </c>
      <c r="J34">
        <f t="shared" si="3"/>
        <v>-0.27878519590138434</v>
      </c>
      <c r="L34">
        <f t="shared" si="4"/>
        <v>2.7878519590138433</v>
      </c>
      <c r="M34">
        <f t="shared" si="5"/>
        <v>-9.6035348416415225</v>
      </c>
      <c r="N34">
        <f t="shared" si="6"/>
        <v>0.39646515835847751</v>
      </c>
      <c r="O34">
        <f t="shared" si="7"/>
        <v>3.9646515835847751</v>
      </c>
      <c r="P34">
        <f t="shared" si="8"/>
        <v>25.890820610182764</v>
      </c>
      <c r="Q34">
        <f t="shared" si="10"/>
        <v>29.85547219376754</v>
      </c>
    </row>
    <row r="35" spans="4:17" x14ac:dyDescent="0.3">
      <c r="D35">
        <f t="shared" si="11"/>
        <v>0.24620070904653868</v>
      </c>
      <c r="E35">
        <f t="shared" si="12"/>
        <v>-0.73353387637002343</v>
      </c>
      <c r="F35">
        <f t="shared" si="9"/>
        <v>-0.24372100232418215</v>
      </c>
      <c r="G35">
        <f t="shared" si="0"/>
        <v>-3.69813450714064E-2</v>
      </c>
      <c r="H35">
        <f t="shared" si="1"/>
        <v>-1.2186050116209109E-2</v>
      </c>
      <c r="I35">
        <f t="shared" si="2"/>
        <v>-0.73962690142812804</v>
      </c>
      <c r="J35">
        <f t="shared" si="3"/>
        <v>-0.24372100232418215</v>
      </c>
      <c r="L35">
        <f t="shared" si="4"/>
        <v>2.4372100232418212</v>
      </c>
      <c r="M35">
        <f t="shared" si="5"/>
        <v>-9.6984538614466587</v>
      </c>
      <c r="N35">
        <f t="shared" si="6"/>
        <v>0.30154613855334134</v>
      </c>
      <c r="O35">
        <f t="shared" si="7"/>
        <v>3.0154613855334134</v>
      </c>
      <c r="P35">
        <f t="shared" si="8"/>
        <v>26.903597389121643</v>
      </c>
      <c r="Q35">
        <f t="shared" si="10"/>
        <v>29.919058774655056</v>
      </c>
    </row>
    <row r="36" spans="4:17" x14ac:dyDescent="0.3">
      <c r="D36">
        <f t="shared" si="11"/>
        <v>0.20921936397513227</v>
      </c>
      <c r="E36">
        <f t="shared" si="12"/>
        <v>-0.74571992648623253</v>
      </c>
      <c r="F36">
        <f t="shared" si="9"/>
        <v>-0.20769635024121808</v>
      </c>
      <c r="G36">
        <f t="shared" si="0"/>
        <v>-3.7545616762113154E-2</v>
      </c>
      <c r="H36">
        <f t="shared" si="1"/>
        <v>-1.0384817512060905E-2</v>
      </c>
      <c r="I36">
        <f t="shared" si="2"/>
        <v>-0.75091233524226297</v>
      </c>
      <c r="J36">
        <f t="shared" si="3"/>
        <v>-0.20769635024121808</v>
      </c>
      <c r="L36">
        <f t="shared" si="4"/>
        <v>2.0769635024121809</v>
      </c>
      <c r="M36">
        <f t="shared" si="5"/>
        <v>-9.7819334801279307</v>
      </c>
      <c r="N36">
        <f t="shared" si="6"/>
        <v>0.21806651987206926</v>
      </c>
      <c r="O36">
        <f t="shared" si="7"/>
        <v>2.1806651987206926</v>
      </c>
      <c r="P36">
        <f t="shared" si="8"/>
        <v>27.8049104379316</v>
      </c>
      <c r="Q36">
        <f t="shared" si="10"/>
        <v>29.985575636652293</v>
      </c>
    </row>
    <row r="37" spans="4:17" x14ac:dyDescent="0.3">
      <c r="D37">
        <f t="shared" si="11"/>
        <v>0.17167374721301912</v>
      </c>
      <c r="E37">
        <f t="shared" si="12"/>
        <v>-0.75610474399829342</v>
      </c>
      <c r="F37">
        <f t="shared" si="9"/>
        <v>-0.17083173107741328</v>
      </c>
      <c r="G37">
        <f t="shared" si="0"/>
        <v>-3.8018776863761441E-2</v>
      </c>
      <c r="H37">
        <f t="shared" si="1"/>
        <v>-8.5415865538706649E-3</v>
      </c>
      <c r="I37">
        <f t="shared" si="2"/>
        <v>-0.76037553727522877</v>
      </c>
      <c r="J37">
        <f t="shared" si="3"/>
        <v>-0.17083173107741328</v>
      </c>
      <c r="L37">
        <f t="shared" si="4"/>
        <v>1.7083173107741327</v>
      </c>
      <c r="M37">
        <f t="shared" si="5"/>
        <v>-9.8530021803361763</v>
      </c>
      <c r="N37">
        <f t="shared" si="6"/>
        <v>0.14699781966382375</v>
      </c>
      <c r="O37">
        <f t="shared" si="7"/>
        <v>1.4699781966382375</v>
      </c>
      <c r="P37">
        <f t="shared" si="8"/>
        <v>28.584719194836239</v>
      </c>
      <c r="Q37">
        <f t="shared" si="10"/>
        <v>30.054697391474477</v>
      </c>
    </row>
    <row r="38" spans="4:17" x14ac:dyDescent="0.3">
      <c r="D38">
        <f t="shared" si="11"/>
        <v>0.13365497034925766</v>
      </c>
      <c r="E38">
        <f t="shared" si="12"/>
        <v>-0.76464633055216413</v>
      </c>
      <c r="F38">
        <f t="shared" si="9"/>
        <v>-0.13325739799381017</v>
      </c>
      <c r="G38">
        <f t="shared" si="0"/>
        <v>-3.8398888275100469E-2</v>
      </c>
      <c r="H38">
        <f t="shared" si="1"/>
        <v>-6.6628698996905088E-3</v>
      </c>
      <c r="I38">
        <f t="shared" si="2"/>
        <v>-0.76797776550200936</v>
      </c>
      <c r="J38">
        <f t="shared" si="3"/>
        <v>-0.13325739799381017</v>
      </c>
      <c r="L38">
        <f t="shared" si="4"/>
        <v>1.3325739799381018</v>
      </c>
      <c r="M38">
        <f t="shared" si="5"/>
        <v>-9.9108146278694935</v>
      </c>
      <c r="N38">
        <f t="shared" si="6"/>
        <v>8.9185372130506479E-2</v>
      </c>
      <c r="O38">
        <f t="shared" si="7"/>
        <v>0.89185372130506479</v>
      </c>
      <c r="P38">
        <f t="shared" si="8"/>
        <v>29.234200541344475</v>
      </c>
      <c r="Q38">
        <f t="shared" si="10"/>
        <v>30.126054262649539</v>
      </c>
    </row>
    <row r="39" spans="4:17" x14ac:dyDescent="0.3">
      <c r="D39">
        <f t="shared" si="11"/>
        <v>9.52560820741572E-2</v>
      </c>
      <c r="E39">
        <f t="shared" si="12"/>
        <v>-0.77130920045185469</v>
      </c>
      <c r="F39">
        <f t="shared" si="9"/>
        <v>-9.5112092894119343E-2</v>
      </c>
      <c r="G39">
        <f t="shared" si="0"/>
        <v>-3.8684350138710383E-2</v>
      </c>
      <c r="H39">
        <f t="shared" si="1"/>
        <v>-4.7556046447059675E-3</v>
      </c>
      <c r="I39">
        <f t="shared" si="2"/>
        <v>-0.77368700277420765</v>
      </c>
      <c r="J39">
        <f t="shared" si="3"/>
        <v>-9.5112092894119343E-2</v>
      </c>
      <c r="L39">
        <f t="shared" si="4"/>
        <v>0.95112092894119349</v>
      </c>
      <c r="M39">
        <f t="shared" si="5"/>
        <v>-9.9546656889385314</v>
      </c>
      <c r="N39">
        <f t="shared" si="6"/>
        <v>4.5334311061468568E-2</v>
      </c>
      <c r="O39">
        <f t="shared" si="7"/>
        <v>0.45334311061468568</v>
      </c>
      <c r="P39">
        <f t="shared" si="8"/>
        <v>29.745894135083965</v>
      </c>
      <c r="Q39">
        <f t="shared" si="10"/>
        <v>30.199237245698651</v>
      </c>
    </row>
    <row r="40" spans="4:17" x14ac:dyDescent="0.3">
      <c r="D40">
        <f t="shared" si="11"/>
        <v>5.6571731935446817E-2</v>
      </c>
      <c r="E40">
        <f t="shared" si="12"/>
        <v>-0.77606480509656062</v>
      </c>
      <c r="F40">
        <f t="shared" si="9"/>
        <v>-5.6541561770898988E-2</v>
      </c>
      <c r="G40">
        <f t="shared" si="0"/>
        <v>-3.8873917207041656E-2</v>
      </c>
      <c r="H40">
        <f t="shared" si="1"/>
        <v>-2.8270780885449494E-3</v>
      </c>
      <c r="I40">
        <f t="shared" si="2"/>
        <v>-0.77747834414083306</v>
      </c>
      <c r="J40">
        <f t="shared" si="3"/>
        <v>-5.6541561770898988E-2</v>
      </c>
      <c r="L40">
        <f t="shared" si="4"/>
        <v>0.56541561770898985</v>
      </c>
      <c r="M40">
        <f t="shared" si="5"/>
        <v>-9.984002462902879</v>
      </c>
      <c r="N40">
        <f t="shared" si="6"/>
        <v>1.599753709712104E-2</v>
      </c>
      <c r="O40">
        <f t="shared" si="7"/>
        <v>0.1599753709712104</v>
      </c>
      <c r="P40">
        <f t="shared" si="8"/>
        <v>30.113829085478134</v>
      </c>
      <c r="Q40">
        <f t="shared" si="10"/>
        <v>30.273804456449344</v>
      </c>
    </row>
    <row r="41" spans="4:17" x14ac:dyDescent="0.3">
      <c r="D41">
        <f t="shared" si="11"/>
        <v>1.7697814728405162E-2</v>
      </c>
      <c r="E41">
        <f t="shared" si="12"/>
        <v>-0.7788918831851056</v>
      </c>
      <c r="F41">
        <f t="shared" si="9"/>
        <v>-1.7696890879642945E-2</v>
      </c>
      <c r="G41">
        <f t="shared" ref="G41:G75" si="13">I41*TIME</f>
        <v>-3.8966715272854835E-2</v>
      </c>
      <c r="H41">
        <f t="shared" ref="H41:H75" si="14">J41*TIME</f>
        <v>-8.8484454398214728E-4</v>
      </c>
      <c r="I41">
        <f t="shared" ref="I41:I75" si="15">E41+F41*TIME/2</f>
        <v>-0.7793343054570967</v>
      </c>
      <c r="J41">
        <f t="shared" ref="J41:J75" si="16">GRAVITY/LENGTH *SIN(D41)</f>
        <v>-1.7696890879642945E-2</v>
      </c>
      <c r="L41">
        <f t="shared" ref="L41:L75" si="17">LENGTH*SIN(D41)</f>
        <v>0.17696890879642946</v>
      </c>
      <c r="M41">
        <f t="shared" ref="M41:M75" si="18">-LENGTH*COS(D41)</f>
        <v>-9.9984339776446696</v>
      </c>
      <c r="N41">
        <f t="shared" ref="N41:N72" si="19">LENGTH+M41</f>
        <v>1.566022355330432E-3</v>
      </c>
      <c r="O41">
        <f t="shared" ref="O41:O72" si="20">ABS(MASS*GRAVITY*N41)</f>
        <v>1.566022355330432E-2</v>
      </c>
      <c r="P41">
        <f t="shared" ref="P41:P75" si="21">MASS*E41^2*LENGTH^2/2</f>
        <v>30.333628284582009</v>
      </c>
      <c r="Q41">
        <f t="shared" si="10"/>
        <v>30.349288508135313</v>
      </c>
    </row>
    <row r="42" spans="4:17" x14ac:dyDescent="0.3">
      <c r="D42">
        <f t="shared" si="11"/>
        <v>-2.1268900544449673E-2</v>
      </c>
      <c r="E42">
        <f t="shared" si="12"/>
        <v>-0.77977672772908779</v>
      </c>
      <c r="F42">
        <f t="shared" ref="F42:F75" si="22">GRAVITY/LENGTH*SIN(D42)</f>
        <v>2.1267297025679564E-2</v>
      </c>
      <c r="G42">
        <f t="shared" si="13"/>
        <v>-3.8962252265172297E-2</v>
      </c>
      <c r="H42">
        <f t="shared" si="14"/>
        <v>1.0633648512839782E-3</v>
      </c>
      <c r="I42">
        <f t="shared" si="15"/>
        <v>-0.77924504530344585</v>
      </c>
      <c r="J42">
        <f t="shared" si="16"/>
        <v>2.1267297025679564E-2</v>
      </c>
      <c r="L42">
        <f t="shared" si="17"/>
        <v>-0.21267297025679563</v>
      </c>
      <c r="M42">
        <f t="shared" si="18"/>
        <v>-9.9977382546114981</v>
      </c>
      <c r="N42">
        <f t="shared" si="19"/>
        <v>2.261745388501879E-3</v>
      </c>
      <c r="O42">
        <f t="shared" si="20"/>
        <v>2.261745388501879E-2</v>
      </c>
      <c r="P42">
        <f t="shared" si="21"/>
        <v>30.402587255394199</v>
      </c>
      <c r="Q42">
        <f t="shared" si="10"/>
        <v>30.425204709279217</v>
      </c>
    </row>
    <row r="43" spans="4:17" x14ac:dyDescent="0.3">
      <c r="D43">
        <f t="shared" si="11"/>
        <v>-6.023115280962197E-2</v>
      </c>
      <c r="E43">
        <f t="shared" si="12"/>
        <v>-0.77871336287780379</v>
      </c>
      <c r="F43">
        <f t="shared" si="22"/>
        <v>6.0194741734774973E-2</v>
      </c>
      <c r="G43">
        <f t="shared" si="13"/>
        <v>-3.8860424716721721E-2</v>
      </c>
      <c r="H43">
        <f t="shared" si="14"/>
        <v>3.0097370867387487E-3</v>
      </c>
      <c r="I43">
        <f t="shared" si="15"/>
        <v>-0.7772084943344344</v>
      </c>
      <c r="J43">
        <f t="shared" si="16"/>
        <v>6.0194741734774973E-2</v>
      </c>
      <c r="L43">
        <f t="shared" si="17"/>
        <v>-0.6019474173477497</v>
      </c>
      <c r="M43">
        <f t="shared" si="18"/>
        <v>-9.9818665241901723</v>
      </c>
      <c r="N43">
        <f t="shared" si="19"/>
        <v>1.8133475809827715E-2</v>
      </c>
      <c r="O43">
        <f t="shared" si="20"/>
        <v>0.18133475809827715</v>
      </c>
      <c r="P43">
        <f t="shared" si="21"/>
        <v>30.319725076222909</v>
      </c>
      <c r="Q43">
        <f t="shared" si="10"/>
        <v>30.501059834321186</v>
      </c>
    </row>
    <row r="44" spans="4:17" x14ac:dyDescent="0.3">
      <c r="D44">
        <f t="shared" si="11"/>
        <v>-9.9091577526343691E-2</v>
      </c>
      <c r="E44">
        <f t="shared" si="12"/>
        <v>-0.775703625791065</v>
      </c>
      <c r="F44">
        <f t="shared" si="22"/>
        <v>9.8929491433195085E-2</v>
      </c>
      <c r="G44">
        <f t="shared" si="13"/>
        <v>-3.8661519425261755E-2</v>
      </c>
      <c r="H44">
        <f t="shared" si="14"/>
        <v>4.9464745716597544E-3</v>
      </c>
      <c r="I44">
        <f t="shared" si="15"/>
        <v>-0.77323038850523507</v>
      </c>
      <c r="J44">
        <f t="shared" si="16"/>
        <v>9.8929491433195085E-2</v>
      </c>
      <c r="L44">
        <f t="shared" si="17"/>
        <v>-0.98929491433195083</v>
      </c>
      <c r="M44">
        <f t="shared" si="18"/>
        <v>-9.9509444563054892</v>
      </c>
      <c r="N44">
        <f t="shared" si="19"/>
        <v>4.9055543694510817E-2</v>
      </c>
      <c r="O44">
        <f t="shared" si="20"/>
        <v>0.49055543694510817</v>
      </c>
      <c r="P44">
        <f t="shared" si="21"/>
        <v>30.085805753270229</v>
      </c>
      <c r="Q44">
        <f t="shared" si="10"/>
        <v>30.576361190215337</v>
      </c>
    </row>
    <row r="45" spans="4:17" x14ac:dyDescent="0.3">
      <c r="D45">
        <f t="shared" si="11"/>
        <v>-0.13775309695160545</v>
      </c>
      <c r="E45">
        <f t="shared" si="12"/>
        <v>-0.77075715121940525</v>
      </c>
      <c r="F45">
        <f t="shared" si="22"/>
        <v>0.13731784492921437</v>
      </c>
      <c r="G45">
        <f t="shared" si="13"/>
        <v>-3.8366210254808748E-2</v>
      </c>
      <c r="H45">
        <f t="shared" si="14"/>
        <v>6.8658922464607183E-3</v>
      </c>
      <c r="I45">
        <f t="shared" si="15"/>
        <v>-0.76732420509617494</v>
      </c>
      <c r="J45">
        <f t="shared" si="16"/>
        <v>0.13731784492921437</v>
      </c>
      <c r="L45">
        <f t="shared" si="17"/>
        <v>-1.3731784492921437</v>
      </c>
      <c r="M45">
        <f t="shared" si="18"/>
        <v>-9.9052703621051972</v>
      </c>
      <c r="N45">
        <f t="shared" si="19"/>
        <v>9.4729637894802821E-2</v>
      </c>
      <c r="O45">
        <f t="shared" si="20"/>
        <v>0.94729637894802821</v>
      </c>
      <c r="P45">
        <f t="shared" si="21"/>
        <v>29.703329307792657</v>
      </c>
      <c r="Q45">
        <f t="shared" si="10"/>
        <v>30.650625686740685</v>
      </c>
    </row>
    <row r="46" spans="4:17" x14ac:dyDescent="0.3">
      <c r="D46">
        <f t="shared" si="11"/>
        <v>-0.17611930720641419</v>
      </c>
      <c r="E46">
        <f t="shared" si="12"/>
        <v>-0.76389125897294452</v>
      </c>
      <c r="F46">
        <f t="shared" si="22"/>
        <v>0.17521023980923009</v>
      </c>
      <c r="G46">
        <f t="shared" si="13"/>
        <v>-3.7975550148885692E-2</v>
      </c>
      <c r="H46">
        <f t="shared" si="14"/>
        <v>8.7605119904615048E-3</v>
      </c>
      <c r="I46">
        <f t="shared" si="15"/>
        <v>-0.75951100297771379</v>
      </c>
      <c r="J46">
        <f t="shared" si="16"/>
        <v>0.17521023980923009</v>
      </c>
      <c r="L46">
        <f t="shared" si="17"/>
        <v>-1.7521023980923009</v>
      </c>
      <c r="M46">
        <f t="shared" si="18"/>
        <v>-9.8453104159594282</v>
      </c>
      <c r="N46">
        <f t="shared" si="19"/>
        <v>0.15468958404057176</v>
      </c>
      <c r="O46">
        <f t="shared" si="20"/>
        <v>1.5468958404057176</v>
      </c>
      <c r="P46">
        <f t="shared" si="21"/>
        <v>29.176492776763506</v>
      </c>
      <c r="Q46">
        <f t="shared" si="10"/>
        <v>30.723388617169224</v>
      </c>
    </row>
    <row r="47" spans="4:17" x14ac:dyDescent="0.3">
      <c r="D47">
        <f t="shared" si="11"/>
        <v>-0.21409485735529987</v>
      </c>
      <c r="E47">
        <f t="shared" si="12"/>
        <v>-0.75513074698248306</v>
      </c>
      <c r="F47">
        <f t="shared" si="22"/>
        <v>0.21246303802829269</v>
      </c>
      <c r="G47">
        <f t="shared" si="13"/>
        <v>-3.7490958551588793E-2</v>
      </c>
      <c r="H47">
        <f t="shared" si="14"/>
        <v>1.0623151901414635E-2</v>
      </c>
      <c r="I47">
        <f t="shared" si="15"/>
        <v>-0.74981917103177576</v>
      </c>
      <c r="J47">
        <f t="shared" si="16"/>
        <v>0.21246303802829269</v>
      </c>
      <c r="L47">
        <f t="shared" si="17"/>
        <v>-2.1246303802829267</v>
      </c>
      <c r="M47">
        <f t="shared" si="18"/>
        <v>-9.7716910382583642</v>
      </c>
      <c r="N47">
        <f t="shared" si="19"/>
        <v>0.22830896174163584</v>
      </c>
      <c r="O47">
        <f t="shared" si="20"/>
        <v>2.2830896174163584</v>
      </c>
      <c r="P47">
        <f t="shared" si="21"/>
        <v>28.511122251916142</v>
      </c>
      <c r="Q47">
        <f t="shared" si="10"/>
        <v>30.7942118693325</v>
      </c>
    </row>
    <row r="48" spans="4:17" x14ac:dyDescent="0.3">
      <c r="D48">
        <f t="shared" si="11"/>
        <v>-0.25158581590688867</v>
      </c>
      <c r="E48">
        <f t="shared" si="12"/>
        <v>-0.74450759508106845</v>
      </c>
      <c r="F48">
        <f t="shared" si="22"/>
        <v>0.2489401642540765</v>
      </c>
      <c r="G48">
        <f t="shared" si="13"/>
        <v>-3.6914204548735834E-2</v>
      </c>
      <c r="H48">
        <f t="shared" si="14"/>
        <v>1.2447008212703826E-2</v>
      </c>
      <c r="I48">
        <f t="shared" si="15"/>
        <v>-0.73828409097471659</v>
      </c>
      <c r="J48">
        <f t="shared" si="16"/>
        <v>0.2489401642540765</v>
      </c>
      <c r="L48">
        <f t="shared" si="17"/>
        <v>-2.489401642540765</v>
      </c>
      <c r="M48">
        <f t="shared" si="18"/>
        <v>-9.6851886642499299</v>
      </c>
      <c r="N48">
        <f t="shared" si="19"/>
        <v>0.31481133575007014</v>
      </c>
      <c r="O48">
        <f t="shared" si="20"/>
        <v>3.1481133575007014</v>
      </c>
      <c r="P48">
        <f t="shared" si="21"/>
        <v>27.71457795666981</v>
      </c>
      <c r="Q48">
        <f t="shared" si="10"/>
        <v>30.862691314170512</v>
      </c>
    </row>
    <row r="49" spans="4:17" x14ac:dyDescent="0.3">
      <c r="D49">
        <f t="shared" si="11"/>
        <v>-0.28850002045562451</v>
      </c>
      <c r="E49">
        <f t="shared" si="12"/>
        <v>-0.73206058686836462</v>
      </c>
      <c r="F49">
        <f t="shared" si="22"/>
        <v>0.28451455774461448</v>
      </c>
      <c r="G49">
        <f t="shared" si="13"/>
        <v>-3.6247386146237466E-2</v>
      </c>
      <c r="H49">
        <f t="shared" si="14"/>
        <v>1.4225727887230725E-2</v>
      </c>
      <c r="I49">
        <f t="shared" si="15"/>
        <v>-0.72494772292474929</v>
      </c>
      <c r="J49">
        <f t="shared" si="16"/>
        <v>0.28451455774461448</v>
      </c>
      <c r="L49">
        <f t="shared" si="17"/>
        <v>-2.8451455774461447</v>
      </c>
      <c r="M49">
        <f t="shared" si="18"/>
        <v>-9.5867171984542576</v>
      </c>
      <c r="N49">
        <f t="shared" si="19"/>
        <v>0.41328280154574237</v>
      </c>
      <c r="O49">
        <f t="shared" si="20"/>
        <v>4.1328280154574237</v>
      </c>
      <c r="P49">
        <f t="shared" si="21"/>
        <v>26.795635142302721</v>
      </c>
      <c r="Q49">
        <f t="shared" si="10"/>
        <v>30.928463157760145</v>
      </c>
    </row>
    <row r="50" spans="4:17" x14ac:dyDescent="0.3">
      <c r="D50">
        <f t="shared" si="11"/>
        <v>-0.32474740660186197</v>
      </c>
      <c r="E50">
        <f t="shared" si="12"/>
        <v>-0.71783485898113386</v>
      </c>
      <c r="F50">
        <f t="shared" si="22"/>
        <v>0.31906940535581629</v>
      </c>
      <c r="G50">
        <f t="shared" si="13"/>
        <v>-3.5492906192361923E-2</v>
      </c>
      <c r="H50">
        <f t="shared" si="14"/>
        <v>1.5953470267790815E-2</v>
      </c>
      <c r="I50">
        <f t="shared" si="15"/>
        <v>-0.70985812384723845</v>
      </c>
      <c r="J50">
        <f t="shared" si="16"/>
        <v>0.31906940535581629</v>
      </c>
      <c r="L50">
        <f t="shared" si="17"/>
        <v>-3.1906940535581629</v>
      </c>
      <c r="M50">
        <f t="shared" si="18"/>
        <v>-9.4773135147355223</v>
      </c>
      <c r="N50">
        <f t="shared" si="19"/>
        <v>0.5226864852644777</v>
      </c>
      <c r="O50">
        <f t="shared" si="20"/>
        <v>5.226864852644777</v>
      </c>
      <c r="P50">
        <f t="shared" si="21"/>
        <v>25.764344238423213</v>
      </c>
      <c r="Q50">
        <f t="shared" si="10"/>
        <v>30.99120909106799</v>
      </c>
    </row>
    <row r="51" spans="4:17" x14ac:dyDescent="0.3">
      <c r="D51">
        <f t="shared" si="11"/>
        <v>-0.36024031279422386</v>
      </c>
      <c r="E51">
        <f t="shared" si="12"/>
        <v>-0.70188138871334305</v>
      </c>
      <c r="F51">
        <f t="shared" si="22"/>
        <v>0.35249913108176795</v>
      </c>
      <c r="G51">
        <f t="shared" si="13"/>
        <v>-3.4653445521814943E-2</v>
      </c>
      <c r="H51">
        <f t="shared" si="14"/>
        <v>1.7624956554088397E-2</v>
      </c>
      <c r="I51">
        <f t="shared" si="15"/>
        <v>-0.69306891043629881</v>
      </c>
      <c r="J51">
        <f t="shared" si="16"/>
        <v>0.35249913108176795</v>
      </c>
      <c r="L51">
        <f t="shared" si="17"/>
        <v>-3.5249913108176796</v>
      </c>
      <c r="M51">
        <f t="shared" si="18"/>
        <v>-9.3581214064928577</v>
      </c>
      <c r="N51">
        <f t="shared" si="19"/>
        <v>0.64187859350714227</v>
      </c>
      <c r="O51">
        <f t="shared" si="20"/>
        <v>6.4187859350714227</v>
      </c>
      <c r="P51">
        <f t="shared" si="21"/>
        <v>24.631874191108551</v>
      </c>
      <c r="Q51">
        <f t="shared" si="10"/>
        <v>31.050660126179974</v>
      </c>
    </row>
    <row r="52" spans="4:17" x14ac:dyDescent="0.3">
      <c r="D52">
        <f t="shared" si="11"/>
        <v>-0.39489375831603879</v>
      </c>
      <c r="E52">
        <f t="shared" si="12"/>
        <v>-0.68425643215925469</v>
      </c>
      <c r="F52">
        <f t="shared" si="22"/>
        <v>0.38471012592741932</v>
      </c>
      <c r="G52">
        <f t="shared" si="13"/>
        <v>-3.3731933950553461E-2</v>
      </c>
      <c r="H52">
        <f t="shared" si="14"/>
        <v>1.9235506296370969E-2</v>
      </c>
      <c r="I52">
        <f t="shared" si="15"/>
        <v>-0.67463867901106922</v>
      </c>
      <c r="J52">
        <f t="shared" si="16"/>
        <v>0.38471012592741932</v>
      </c>
      <c r="L52">
        <f t="shared" si="17"/>
        <v>-3.8471012592741931</v>
      </c>
      <c r="M52">
        <f t="shared" si="18"/>
        <v>-9.2303744182395402</v>
      </c>
      <c r="N52">
        <f t="shared" si="19"/>
        <v>0.76962558176045981</v>
      </c>
      <c r="O52">
        <f t="shared" si="20"/>
        <v>7.6962558176045981</v>
      </c>
      <c r="P52">
        <f t="shared" si="21"/>
        <v>23.410343247565635</v>
      </c>
      <c r="Q52">
        <f t="shared" si="10"/>
        <v>31.106599065170233</v>
      </c>
    </row>
    <row r="53" spans="4:17" x14ac:dyDescent="0.3">
      <c r="D53">
        <f t="shared" si="11"/>
        <v>-0.42862569226659225</v>
      </c>
      <c r="E53">
        <f t="shared" si="12"/>
        <v>-0.66502092586288375</v>
      </c>
      <c r="F53">
        <f t="shared" si="22"/>
        <v>0.41562121048684825</v>
      </c>
      <c r="G53">
        <f t="shared" si="13"/>
        <v>-3.2731519780035627E-2</v>
      </c>
      <c r="H53">
        <f t="shared" si="14"/>
        <v>2.0781060524342414E-2</v>
      </c>
      <c r="I53">
        <f t="shared" si="15"/>
        <v>-0.65463039560071257</v>
      </c>
      <c r="J53">
        <f t="shared" si="16"/>
        <v>0.41562121048684825</v>
      </c>
      <c r="L53">
        <f t="shared" si="17"/>
        <v>-4.1562121048684828</v>
      </c>
      <c r="M53">
        <f t="shared" si="18"/>
        <v>-9.095377998705974</v>
      </c>
      <c r="N53">
        <f t="shared" si="19"/>
        <v>0.90462200129402603</v>
      </c>
      <c r="O53">
        <f t="shared" si="20"/>
        <v>9.0462200129402603</v>
      </c>
      <c r="P53">
        <f t="shared" si="21"/>
        <v>22.112641591776356</v>
      </c>
      <c r="Q53">
        <f t="shared" si="10"/>
        <v>31.158861604716616</v>
      </c>
    </row>
    <row r="54" spans="4:17" x14ac:dyDescent="0.3">
      <c r="D54">
        <f t="shared" si="11"/>
        <v>-0.46135721204662788</v>
      </c>
      <c r="E54">
        <f t="shared" si="12"/>
        <v>-0.64423986533854138</v>
      </c>
      <c r="F54">
        <f t="shared" si="22"/>
        <v>0.4451638309546237</v>
      </c>
      <c r="G54">
        <f t="shared" si="13"/>
        <v>-3.165553847823379E-2</v>
      </c>
      <c r="H54">
        <f t="shared" si="14"/>
        <v>2.2258191547731187E-2</v>
      </c>
      <c r="I54">
        <f t="shared" si="15"/>
        <v>-0.63311076956467582</v>
      </c>
      <c r="J54">
        <f t="shared" si="16"/>
        <v>0.4451638309546237</v>
      </c>
      <c r="L54">
        <f t="shared" si="17"/>
        <v>-4.4516383095462366</v>
      </c>
      <c r="M54">
        <f t="shared" si="18"/>
        <v>-8.9544914071643582</v>
      </c>
      <c r="N54">
        <f t="shared" si="19"/>
        <v>1.0455085928356418</v>
      </c>
      <c r="O54">
        <f t="shared" si="20"/>
        <v>10.455085928356418</v>
      </c>
      <c r="P54">
        <f t="shared" si="21"/>
        <v>20.752250204571094</v>
      </c>
      <c r="Q54">
        <f t="shared" si="10"/>
        <v>31.207336132927512</v>
      </c>
    </row>
    <row r="55" spans="4:17" x14ac:dyDescent="0.3">
      <c r="D55">
        <f t="shared" si="11"/>
        <v>-0.49301275052486165</v>
      </c>
      <c r="E55">
        <f t="shared" si="12"/>
        <v>-0.62198167379081015</v>
      </c>
      <c r="F55">
        <f t="shared" si="22"/>
        <v>0.47328199707738222</v>
      </c>
      <c r="G55">
        <f t="shared" si="13"/>
        <v>-3.0507481193193783E-2</v>
      </c>
      <c r="H55">
        <f t="shared" si="14"/>
        <v>2.3664099853869112E-2</v>
      </c>
      <c r="I55">
        <f t="shared" si="15"/>
        <v>-0.61014962386387561</v>
      </c>
      <c r="J55">
        <f t="shared" si="16"/>
        <v>0.47328199707738222</v>
      </c>
      <c r="L55">
        <f t="shared" si="17"/>
        <v>-4.7328199707738223</v>
      </c>
      <c r="M55">
        <f t="shared" si="18"/>
        <v>-8.8091097804627498</v>
      </c>
      <c r="N55">
        <f t="shared" si="19"/>
        <v>1.1908902195372502</v>
      </c>
      <c r="O55">
        <f t="shared" si="20"/>
        <v>11.908902195372502</v>
      </c>
      <c r="P55">
        <f t="shared" si="21"/>
        <v>19.343060126580887</v>
      </c>
      <c r="Q55">
        <f t="shared" si="10"/>
        <v>31.251962321953389</v>
      </c>
    </row>
    <row r="56" spans="4:17" x14ac:dyDescent="0.3">
      <c r="D56">
        <f t="shared" si="11"/>
        <v>-0.5235202317180554</v>
      </c>
      <c r="E56">
        <f t="shared" si="12"/>
        <v>-0.59831757393694107</v>
      </c>
      <c r="F56">
        <f t="shared" si="22"/>
        <v>0.49993197746218199</v>
      </c>
      <c r="G56">
        <f t="shared" si="13"/>
        <v>-2.9290963725019326E-2</v>
      </c>
      <c r="H56">
        <f t="shared" si="14"/>
        <v>2.4996598873109101E-2</v>
      </c>
      <c r="I56">
        <f t="shared" si="15"/>
        <v>-0.58581927450038651</v>
      </c>
      <c r="J56">
        <f t="shared" si="16"/>
        <v>0.49993197746218199</v>
      </c>
      <c r="L56">
        <f t="shared" si="17"/>
        <v>-4.9993197746218199</v>
      </c>
      <c r="M56">
        <f t="shared" si="18"/>
        <v>-8.6606467305320365</v>
      </c>
      <c r="N56">
        <f t="shared" si="19"/>
        <v>1.3393532694679635</v>
      </c>
      <c r="O56">
        <f t="shared" si="20"/>
        <v>13.393532694679635</v>
      </c>
      <c r="P56">
        <f t="shared" si="21"/>
        <v>17.899195964089348</v>
      </c>
      <c r="Q56">
        <f t="shared" si="10"/>
        <v>31.292728658768983</v>
      </c>
    </row>
    <row r="57" spans="4:17" x14ac:dyDescent="0.3">
      <c r="D57">
        <f t="shared" si="11"/>
        <v>-0.55281119544307478</v>
      </c>
      <c r="E57">
        <f t="shared" si="12"/>
        <v>-0.57332097506383195</v>
      </c>
      <c r="F57">
        <f t="shared" si="22"/>
        <v>0.52508177347538088</v>
      </c>
      <c r="G57">
        <f t="shared" si="13"/>
        <v>-2.8009696536347373E-2</v>
      </c>
      <c r="H57">
        <f t="shared" si="14"/>
        <v>2.6254088673769046E-2</v>
      </c>
      <c r="I57">
        <f t="shared" si="15"/>
        <v>-0.56019393072694745</v>
      </c>
      <c r="J57">
        <f t="shared" si="16"/>
        <v>0.52508177347538088</v>
      </c>
      <c r="L57">
        <f t="shared" si="17"/>
        <v>-5.2508177347538085</v>
      </c>
      <c r="M57">
        <f t="shared" si="18"/>
        <v>-8.5105177936712444</v>
      </c>
      <c r="N57">
        <f t="shared" si="19"/>
        <v>1.4894822063287556</v>
      </c>
      <c r="O57">
        <f t="shared" si="20"/>
        <v>14.894822063287556</v>
      </c>
      <c r="P57">
        <f t="shared" si="21"/>
        <v>16.434847022407151</v>
      </c>
      <c r="Q57">
        <f t="shared" si="10"/>
        <v>31.329669085694707</v>
      </c>
    </row>
    <row r="58" spans="4:17" x14ac:dyDescent="0.3">
      <c r="D58">
        <f t="shared" si="11"/>
        <v>-0.5808208919794221</v>
      </c>
      <c r="E58">
        <f t="shared" si="12"/>
        <v>-0.54706688639006296</v>
      </c>
      <c r="F58">
        <f t="shared" si="22"/>
        <v>0.54871039754846496</v>
      </c>
      <c r="G58">
        <f t="shared" si="13"/>
        <v>-2.6667456322567569E-2</v>
      </c>
      <c r="H58">
        <f t="shared" si="14"/>
        <v>2.7435519877423251E-2</v>
      </c>
      <c r="I58">
        <f t="shared" si="15"/>
        <v>-0.53334912645135135</v>
      </c>
      <c r="J58">
        <f t="shared" si="16"/>
        <v>0.54871039754846496</v>
      </c>
      <c r="L58">
        <f t="shared" si="17"/>
        <v>-5.4871039754846498</v>
      </c>
      <c r="M58">
        <f t="shared" si="18"/>
        <v>-8.3601249968060021</v>
      </c>
      <c r="N58">
        <f t="shared" si="19"/>
        <v>1.6398750031939979</v>
      </c>
      <c r="O58">
        <f t="shared" si="20"/>
        <v>16.398750031939979</v>
      </c>
      <c r="P58">
        <f t="shared" si="21"/>
        <v>14.964108909225903</v>
      </c>
      <c r="Q58">
        <f t="shared" si="10"/>
        <v>31.362858941165882</v>
      </c>
    </row>
    <row r="59" spans="4:17" x14ac:dyDescent="0.3">
      <c r="D59">
        <f t="shared" si="11"/>
        <v>-0.60748834830198972</v>
      </c>
      <c r="E59">
        <f t="shared" si="12"/>
        <v>-0.51963136651263975</v>
      </c>
      <c r="F59">
        <f t="shared" si="22"/>
        <v>0.57080698499322591</v>
      </c>
      <c r="G59">
        <f t="shared" si="13"/>
        <v>-2.5268059594390459E-2</v>
      </c>
      <c r="H59">
        <f t="shared" si="14"/>
        <v>2.8540349249661298E-2</v>
      </c>
      <c r="I59">
        <f t="shared" si="15"/>
        <v>-0.50536119188780915</v>
      </c>
      <c r="J59">
        <f t="shared" si="16"/>
        <v>0.57080698499322591</v>
      </c>
      <c r="L59">
        <f t="shared" si="17"/>
        <v>-5.7080698499322589</v>
      </c>
      <c r="M59">
        <f t="shared" si="18"/>
        <v>-8.2108427453151442</v>
      </c>
      <c r="N59">
        <f t="shared" si="19"/>
        <v>1.7891572546848558</v>
      </c>
      <c r="O59">
        <f t="shared" si="20"/>
        <v>17.891572546848558</v>
      </c>
      <c r="P59">
        <f t="shared" si="21"/>
        <v>13.500837853189667</v>
      </c>
      <c r="Q59">
        <f t="shared" si="10"/>
        <v>31.392410400038223</v>
      </c>
    </row>
    <row r="60" spans="4:17" x14ac:dyDescent="0.3">
      <c r="D60">
        <f t="shared" si="11"/>
        <v>-0.63275640789638021</v>
      </c>
      <c r="E60">
        <f t="shared" si="12"/>
        <v>-0.49109101726297844</v>
      </c>
      <c r="F60">
        <f t="shared" si="22"/>
        <v>0.59136977043027394</v>
      </c>
      <c r="G60">
        <f t="shared" si="13"/>
        <v>-2.3815338650111081E-2</v>
      </c>
      <c r="H60">
        <f t="shared" si="14"/>
        <v>2.9568488521513697E-2</v>
      </c>
      <c r="I60">
        <f t="shared" si="15"/>
        <v>-0.47630677300222157</v>
      </c>
      <c r="J60">
        <f t="shared" si="16"/>
        <v>0.59136977043027394</v>
      </c>
      <c r="L60">
        <f t="shared" si="17"/>
        <v>-5.9136977043027397</v>
      </c>
      <c r="M60">
        <f t="shared" si="18"/>
        <v>-8.0640051749812578</v>
      </c>
      <c r="N60">
        <f t="shared" si="19"/>
        <v>1.9359948250187422</v>
      </c>
      <c r="O60">
        <f t="shared" si="20"/>
        <v>19.359948250187422</v>
      </c>
      <c r="P60">
        <f t="shared" si="21"/>
        <v>12.058519361819348</v>
      </c>
      <c r="Q60">
        <f t="shared" si="10"/>
        <v>31.418467612006772</v>
      </c>
    </row>
    <row r="61" spans="4:17" x14ac:dyDescent="0.3">
      <c r="D61">
        <f t="shared" si="11"/>
        <v>-0.65657174654649131</v>
      </c>
      <c r="E61">
        <f t="shared" si="12"/>
        <v>-0.46152252874146471</v>
      </c>
      <c r="F61">
        <f t="shared" si="22"/>
        <v>0.61040496072895423</v>
      </c>
      <c r="G61">
        <f t="shared" si="13"/>
        <v>-2.2313120236162044E-2</v>
      </c>
      <c r="H61">
        <f t="shared" si="14"/>
        <v>3.0520248036447713E-2</v>
      </c>
      <c r="I61">
        <f t="shared" si="15"/>
        <v>-0.44626240472324086</v>
      </c>
      <c r="J61">
        <f t="shared" si="16"/>
        <v>0.61040496072895423</v>
      </c>
      <c r="L61">
        <f t="shared" si="17"/>
        <v>-6.104049607289542</v>
      </c>
      <c r="M61">
        <f t="shared" si="18"/>
        <v>-7.9208950499137654</v>
      </c>
      <c r="N61">
        <f t="shared" si="19"/>
        <v>2.0791049500862346</v>
      </c>
      <c r="O61">
        <f t="shared" si="20"/>
        <v>20.791049500862346</v>
      </c>
      <c r="P61">
        <f t="shared" si="21"/>
        <v>10.650152226795806</v>
      </c>
      <c r="Q61">
        <f t="shared" si="10"/>
        <v>31.441201727658154</v>
      </c>
    </row>
    <row r="62" spans="4:17" x14ac:dyDescent="0.3">
      <c r="D62">
        <f t="shared" si="11"/>
        <v>-0.67888486678265336</v>
      </c>
      <c r="E62">
        <f t="shared" si="12"/>
        <v>-0.431002280705017</v>
      </c>
      <c r="F62">
        <f t="shared" si="22"/>
        <v>0.62792553607162793</v>
      </c>
      <c r="G62">
        <f t="shared" si="13"/>
        <v>-2.0765207115161319E-2</v>
      </c>
      <c r="H62">
        <f t="shared" si="14"/>
        <v>3.1396276803581397E-2</v>
      </c>
      <c r="I62">
        <f t="shared" si="15"/>
        <v>-0.41530414230322632</v>
      </c>
      <c r="J62">
        <f t="shared" si="16"/>
        <v>0.62792553607162793</v>
      </c>
      <c r="L62">
        <f t="shared" si="17"/>
        <v>-6.2792553607162791</v>
      </c>
      <c r="M62">
        <f t="shared" si="18"/>
        <v>-7.7827342312914594</v>
      </c>
      <c r="N62">
        <f t="shared" si="19"/>
        <v>2.2172657687085406</v>
      </c>
      <c r="O62">
        <f t="shared" si="20"/>
        <v>22.172657687085405</v>
      </c>
      <c r="P62">
        <f t="shared" si="21"/>
        <v>9.2881482986463126</v>
      </c>
      <c r="Q62">
        <f t="shared" si="10"/>
        <v>31.460805985731717</v>
      </c>
    </row>
    <row r="63" spans="4:17" x14ac:dyDescent="0.3">
      <c r="D63">
        <f t="shared" si="11"/>
        <v>-0.69965007389781464</v>
      </c>
      <c r="E63">
        <f t="shared" si="12"/>
        <v>-0.39960600390143564</v>
      </c>
      <c r="F63">
        <f t="shared" si="22"/>
        <v>0.64395000955609716</v>
      </c>
      <c r="G63">
        <f t="shared" si="13"/>
        <v>-1.9175362683126661E-2</v>
      </c>
      <c r="H63">
        <f t="shared" si="14"/>
        <v>3.2197500477804862E-2</v>
      </c>
      <c r="I63">
        <f t="shared" si="15"/>
        <v>-0.38350725366253319</v>
      </c>
      <c r="J63">
        <f t="shared" si="16"/>
        <v>0.64395000955609716</v>
      </c>
      <c r="L63">
        <f t="shared" si="17"/>
        <v>-6.4395000955609714</v>
      </c>
      <c r="M63">
        <f t="shared" si="18"/>
        <v>-7.650675690373383</v>
      </c>
      <c r="N63">
        <f t="shared" si="19"/>
        <v>2.349324309626617</v>
      </c>
      <c r="O63">
        <f t="shared" si="20"/>
        <v>23.49324309626617</v>
      </c>
      <c r="P63">
        <f t="shared" si="21"/>
        <v>7.9842479177037102</v>
      </c>
      <c r="Q63">
        <f t="shared" si="10"/>
        <v>31.477491013969882</v>
      </c>
    </row>
    <row r="64" spans="4:17" x14ac:dyDescent="0.3">
      <c r="D64">
        <f t="shared" si="11"/>
        <v>-0.71882543658094133</v>
      </c>
      <c r="E64">
        <f t="shared" si="12"/>
        <v>-0.36740850342363079</v>
      </c>
      <c r="F64">
        <f t="shared" si="22"/>
        <v>0.65850117382358753</v>
      </c>
      <c r="G64">
        <f t="shared" si="13"/>
        <v>-1.7547298703902058E-2</v>
      </c>
      <c r="H64">
        <f t="shared" si="14"/>
        <v>3.2925058691179378E-2</v>
      </c>
      <c r="I64">
        <f t="shared" si="15"/>
        <v>-0.35094597407804112</v>
      </c>
      <c r="J64">
        <f t="shared" si="16"/>
        <v>0.65850117382358753</v>
      </c>
      <c r="L64">
        <f t="shared" si="17"/>
        <v>-6.5850117382358757</v>
      </c>
      <c r="M64">
        <f t="shared" si="18"/>
        <v>-7.5257969948235885</v>
      </c>
      <c r="N64">
        <f t="shared" si="19"/>
        <v>2.4742030051764115</v>
      </c>
      <c r="O64">
        <f t="shared" si="20"/>
        <v>24.742030051764115</v>
      </c>
      <c r="P64">
        <f t="shared" si="21"/>
        <v>6.749450419399607</v>
      </c>
      <c r="Q64">
        <f t="shared" si="10"/>
        <v>31.491480471163722</v>
      </c>
    </row>
    <row r="65" spans="4:17" x14ac:dyDescent="0.3">
      <c r="D65">
        <f t="shared" si="11"/>
        <v>-0.73637273528484337</v>
      </c>
      <c r="E65">
        <f t="shared" si="12"/>
        <v>-0.3344834447324514</v>
      </c>
      <c r="F65">
        <f t="shared" si="22"/>
        <v>0.67160486074081116</v>
      </c>
      <c r="G65">
        <f t="shared" si="13"/>
        <v>-1.5884666160696555E-2</v>
      </c>
      <c r="H65">
        <f t="shared" si="14"/>
        <v>3.3580243037040561E-2</v>
      </c>
      <c r="I65">
        <f t="shared" si="15"/>
        <v>-0.31769332321393112</v>
      </c>
      <c r="J65">
        <f t="shared" si="16"/>
        <v>0.67160486074081116</v>
      </c>
      <c r="L65">
        <f t="shared" si="17"/>
        <v>-6.716048607408112</v>
      </c>
      <c r="M65">
        <f t="shared" si="18"/>
        <v>-7.4090951608770395</v>
      </c>
      <c r="N65">
        <f t="shared" si="19"/>
        <v>2.5909048391229605</v>
      </c>
      <c r="O65">
        <f t="shared" si="20"/>
        <v>25.909048391229604</v>
      </c>
      <c r="P65">
        <f t="shared" si="21"/>
        <v>5.5939587400043438</v>
      </c>
      <c r="Q65">
        <f t="shared" si="10"/>
        <v>31.503007131233947</v>
      </c>
    </row>
    <row r="66" spans="4:17" x14ac:dyDescent="0.3">
      <c r="D66">
        <f t="shared" si="11"/>
        <v>-0.75225740144553987</v>
      </c>
      <c r="E66">
        <f t="shared" si="12"/>
        <v>-0.30090320169541085</v>
      </c>
      <c r="F66">
        <f t="shared" si="22"/>
        <v>0.68328873736325013</v>
      </c>
      <c r="G66">
        <f t="shared" si="13"/>
        <v>-1.4191049163066481E-2</v>
      </c>
      <c r="H66">
        <f t="shared" si="14"/>
        <v>3.4164436868162507E-2</v>
      </c>
      <c r="I66">
        <f t="shared" si="15"/>
        <v>-0.2838209832613296</v>
      </c>
      <c r="J66">
        <f t="shared" si="16"/>
        <v>0.68328873736325013</v>
      </c>
      <c r="L66">
        <f t="shared" si="17"/>
        <v>-6.8328873736325013</v>
      </c>
      <c r="M66">
        <f t="shared" si="18"/>
        <v>-7.3014827356677037</v>
      </c>
      <c r="N66">
        <f t="shared" si="19"/>
        <v>2.6985172643322963</v>
      </c>
      <c r="O66">
        <f t="shared" si="20"/>
        <v>26.985172643322962</v>
      </c>
      <c r="P66">
        <f t="shared" si="21"/>
        <v>4.5271368395274552</v>
      </c>
      <c r="Q66">
        <f t="shared" si="10"/>
        <v>31.512309482850416</v>
      </c>
    </row>
    <row r="67" spans="4:17" x14ac:dyDescent="0.3">
      <c r="D67">
        <f t="shared" si="11"/>
        <v>-0.76644845060860634</v>
      </c>
      <c r="E67">
        <f t="shared" si="12"/>
        <v>-0.26673876482724834</v>
      </c>
      <c r="F67">
        <f t="shared" si="22"/>
        <v>0.69358115843834633</v>
      </c>
      <c r="G67">
        <f t="shared" si="13"/>
        <v>-1.2469961793314485E-2</v>
      </c>
      <c r="H67">
        <f t="shared" si="14"/>
        <v>3.467905792191732E-2</v>
      </c>
      <c r="I67">
        <f t="shared" si="15"/>
        <v>-0.24939923586628968</v>
      </c>
      <c r="J67">
        <f t="shared" si="16"/>
        <v>0.69358115843834633</v>
      </c>
      <c r="L67">
        <f t="shared" si="17"/>
        <v>-6.9358115843834636</v>
      </c>
      <c r="M67">
        <f t="shared" si="18"/>
        <v>-7.2037849541704224</v>
      </c>
      <c r="N67">
        <f t="shared" si="19"/>
        <v>2.7962150458295776</v>
      </c>
      <c r="O67">
        <f t="shared" si="20"/>
        <v>27.962150458295774</v>
      </c>
      <c r="P67">
        <f t="shared" si="21"/>
        <v>3.5574784330783054</v>
      </c>
      <c r="Q67">
        <f t="shared" si="10"/>
        <v>31.519628891374079</v>
      </c>
    </row>
    <row r="68" spans="4:17" x14ac:dyDescent="0.3">
      <c r="D68">
        <f t="shared" si="11"/>
        <v>-0.77891841240192083</v>
      </c>
      <c r="E68">
        <f t="shared" si="12"/>
        <v>-0.23205970690533101</v>
      </c>
      <c r="F68">
        <f t="shared" si="22"/>
        <v>0.70251009272505593</v>
      </c>
      <c r="G68">
        <f t="shared" si="13"/>
        <v>-1.0724847729360231E-2</v>
      </c>
      <c r="H68">
        <f t="shared" si="14"/>
        <v>3.5125504636252795E-2</v>
      </c>
      <c r="I68">
        <f t="shared" si="15"/>
        <v>-0.21449695458720461</v>
      </c>
      <c r="J68">
        <f t="shared" si="16"/>
        <v>0.70251009272505593</v>
      </c>
      <c r="L68">
        <f t="shared" si="17"/>
        <v>-7.0251009272505591</v>
      </c>
      <c r="M68">
        <f t="shared" si="18"/>
        <v>-7.1167378033719455</v>
      </c>
      <c r="N68">
        <f t="shared" si="19"/>
        <v>2.8832621966280545</v>
      </c>
      <c r="O68">
        <f t="shared" si="20"/>
        <v>28.832621966280545</v>
      </c>
      <c r="P68">
        <f t="shared" si="21"/>
        <v>2.6925853784494067</v>
      </c>
      <c r="Q68">
        <f t="shared" si="10"/>
        <v>31.525207344729953</v>
      </c>
    </row>
    <row r="69" spans="4:17" x14ac:dyDescent="0.3">
      <c r="D69">
        <f t="shared" si="11"/>
        <v>-0.78964326013128106</v>
      </c>
      <c r="E69">
        <f t="shared" si="12"/>
        <v>-0.19693420226907821</v>
      </c>
      <c r="F69">
        <f t="shared" si="22"/>
        <v>0.710102137536467</v>
      </c>
      <c r="G69">
        <f t="shared" si="13"/>
        <v>-8.9590824415333274E-3</v>
      </c>
      <c r="H69">
        <f t="shared" si="14"/>
        <v>3.5505106876823352E-2</v>
      </c>
      <c r="I69">
        <f t="shared" si="15"/>
        <v>-0.17918164883066653</v>
      </c>
      <c r="J69">
        <f t="shared" si="16"/>
        <v>0.710102137536467</v>
      </c>
      <c r="L69">
        <f t="shared" si="17"/>
        <v>-7.1010213753646703</v>
      </c>
      <c r="M69">
        <f t="shared" si="18"/>
        <v>-7.0409868219315719</v>
      </c>
      <c r="N69">
        <f t="shared" si="19"/>
        <v>2.9590131780684281</v>
      </c>
      <c r="O69">
        <f t="shared" si="20"/>
        <v>29.590131780684281</v>
      </c>
      <c r="P69">
        <f t="shared" si="21"/>
        <v>1.9391540011679105</v>
      </c>
      <c r="Q69">
        <f t="shared" si="10"/>
        <v>31.529285781852192</v>
      </c>
    </row>
    <row r="70" spans="4:17" x14ac:dyDescent="0.3">
      <c r="D70">
        <f t="shared" si="11"/>
        <v>-0.79860234257281437</v>
      </c>
      <c r="E70">
        <f t="shared" si="12"/>
        <v>-0.16142909539225486</v>
      </c>
      <c r="F70">
        <f t="shared" si="22"/>
        <v>0.71638163325148319</v>
      </c>
      <c r="G70">
        <f t="shared" si="13"/>
        <v>-7.1759777280483899E-3</v>
      </c>
      <c r="H70">
        <f t="shared" si="14"/>
        <v>3.5819081662574158E-2</v>
      </c>
      <c r="I70">
        <f t="shared" si="15"/>
        <v>-0.14351955456096779</v>
      </c>
      <c r="J70">
        <f t="shared" si="16"/>
        <v>0.71638163325148319</v>
      </c>
      <c r="L70">
        <f t="shared" si="17"/>
        <v>-7.1638163325148323</v>
      </c>
      <c r="M70">
        <f t="shared" si="18"/>
        <v>-6.9770864659966589</v>
      </c>
      <c r="N70">
        <f t="shared" si="19"/>
        <v>3.0229135340033411</v>
      </c>
      <c r="O70">
        <f t="shared" si="20"/>
        <v>30.229135340033409</v>
      </c>
      <c r="P70">
        <f t="shared" si="21"/>
        <v>1.302967641958086</v>
      </c>
      <c r="Q70">
        <f t="shared" si="10"/>
        <v>31.532102981991496</v>
      </c>
    </row>
    <row r="71" spans="4:17" x14ac:dyDescent="0.3">
      <c r="D71">
        <f t="shared" si="11"/>
        <v>-0.80577832030086272</v>
      </c>
      <c r="E71">
        <f t="shared" si="12"/>
        <v>-0.1256100137296807</v>
      </c>
      <c r="F71">
        <f t="shared" si="22"/>
        <v>0.72136988715632577</v>
      </c>
      <c r="G71">
        <f t="shared" si="13"/>
        <v>-5.378788327538628E-3</v>
      </c>
      <c r="H71">
        <f t="shared" si="14"/>
        <v>3.606849435781629E-2</v>
      </c>
      <c r="I71">
        <f t="shared" si="15"/>
        <v>-0.10757576655077256</v>
      </c>
      <c r="J71">
        <f t="shared" si="16"/>
        <v>0.72136988715632577</v>
      </c>
      <c r="L71">
        <f t="shared" si="17"/>
        <v>-7.213698871563258</v>
      </c>
      <c r="M71">
        <f t="shared" si="18"/>
        <v>-6.9254998801824392</v>
      </c>
      <c r="N71">
        <f t="shared" si="19"/>
        <v>3.0745001198175608</v>
      </c>
      <c r="O71">
        <f t="shared" si="20"/>
        <v>30.745001198175608</v>
      </c>
      <c r="P71">
        <f t="shared" si="21"/>
        <v>0.78889377745852873</v>
      </c>
      <c r="Q71">
        <f t="shared" si="10"/>
        <v>31.533894975634137</v>
      </c>
    </row>
    <row r="72" spans="4:17" x14ac:dyDescent="0.3">
      <c r="D72">
        <f t="shared" si="11"/>
        <v>-0.81115710862840129</v>
      </c>
      <c r="E72">
        <f t="shared" si="12"/>
        <v>-8.9541519371864414E-2</v>
      </c>
      <c r="F72">
        <f t="shared" si="22"/>
        <v>0.72508451390401396</v>
      </c>
      <c r="G72">
        <f t="shared" si="13"/>
        <v>-3.5707203262132035E-3</v>
      </c>
      <c r="H72">
        <f t="shared" si="14"/>
        <v>3.6254225695200697E-2</v>
      </c>
      <c r="I72">
        <f t="shared" si="15"/>
        <v>-7.1414406524264062E-2</v>
      </c>
      <c r="J72">
        <f t="shared" si="16"/>
        <v>0.72508451390401396</v>
      </c>
      <c r="L72">
        <f t="shared" si="17"/>
        <v>-7.2508451390401394</v>
      </c>
      <c r="M72">
        <f t="shared" si="18"/>
        <v>-6.8865989261505556</v>
      </c>
      <c r="N72">
        <f t="shared" si="19"/>
        <v>3.1134010738494444</v>
      </c>
      <c r="O72">
        <f t="shared" si="20"/>
        <v>31.134010738494446</v>
      </c>
      <c r="P72">
        <f t="shared" si="21"/>
        <v>0.40088418457109848</v>
      </c>
      <c r="Q72">
        <f t="shared" si="10"/>
        <v>31.534894923065544</v>
      </c>
    </row>
    <row r="73" spans="4:17" x14ac:dyDescent="0.3">
      <c r="D73">
        <f t="shared" si="11"/>
        <v>-0.81472782895461449</v>
      </c>
      <c r="E73">
        <f t="shared" si="12"/>
        <v>-5.3287293676663718E-2</v>
      </c>
      <c r="F73">
        <f t="shared" si="22"/>
        <v>0.72753889813031847</v>
      </c>
      <c r="G73">
        <f t="shared" si="13"/>
        <v>-1.7549410611702879E-3</v>
      </c>
      <c r="H73">
        <f t="shared" si="14"/>
        <v>3.6376944906515926E-2</v>
      </c>
      <c r="I73">
        <f t="shared" si="15"/>
        <v>-3.5098821223405754E-2</v>
      </c>
      <c r="J73">
        <f t="shared" si="16"/>
        <v>0.72753889813031847</v>
      </c>
      <c r="L73">
        <f t="shared" si="17"/>
        <v>-7.2753889813031849</v>
      </c>
      <c r="M73">
        <f t="shared" si="18"/>
        <v>-6.8606643388765356</v>
      </c>
      <c r="N73">
        <f t="shared" ref="N73:N75" si="23">LENGTH+M73</f>
        <v>3.1393356611234644</v>
      </c>
      <c r="O73">
        <f t="shared" ref="O73:O75" si="24">ABS(MASS*GRAVITY*N73)</f>
        <v>31.393356611234644</v>
      </c>
      <c r="P73">
        <f t="shared" si="21"/>
        <v>0.14197678336915026</v>
      </c>
      <c r="Q73">
        <f t="shared" si="10"/>
        <v>31.535333394603793</v>
      </c>
    </row>
    <row r="74" spans="4:17" x14ac:dyDescent="0.3">
      <c r="D74">
        <f t="shared" si="11"/>
        <v>-0.81648277001578473</v>
      </c>
      <c r="E74">
        <f t="shared" si="12"/>
        <v>-1.6910348770147791E-2</v>
      </c>
      <c r="F74">
        <f t="shared" si="22"/>
        <v>0.72874178332436246</v>
      </c>
      <c r="G74">
        <f t="shared" si="13"/>
        <v>6.5409790648063469E-5</v>
      </c>
      <c r="H74">
        <f t="shared" si="14"/>
        <v>3.6437089166218121E-2</v>
      </c>
      <c r="I74">
        <f t="shared" si="15"/>
        <v>1.3081958129612693E-3</v>
      </c>
      <c r="J74">
        <f t="shared" si="16"/>
        <v>0.72874178332436246</v>
      </c>
      <c r="L74">
        <f t="shared" si="17"/>
        <v>-7.2874178332436248</v>
      </c>
      <c r="M74">
        <f t="shared" si="18"/>
        <v>-6.8478859017745606</v>
      </c>
      <c r="N74">
        <f t="shared" si="23"/>
        <v>3.1521140982254394</v>
      </c>
      <c r="O74">
        <f t="shared" si="24"/>
        <v>31.521140982254394</v>
      </c>
      <c r="P74">
        <f t="shared" si="21"/>
        <v>1.4297994776401944E-2</v>
      </c>
      <c r="Q74">
        <f t="shared" ref="Q74:Q75" si="25">O74+P74</f>
        <v>31.535438977030797</v>
      </c>
    </row>
    <row r="75" spans="4:17" x14ac:dyDescent="0.3">
      <c r="D75">
        <f t="shared" ref="D75:E75" si="26">D74+G74</f>
        <v>-0.81641736022513667</v>
      </c>
      <c r="E75">
        <f t="shared" si="26"/>
        <v>1.952674039607033E-2</v>
      </c>
      <c r="F75">
        <f t="shared" si="22"/>
        <v>0.72869698988713349</v>
      </c>
      <c r="G75">
        <f t="shared" si="13"/>
        <v>1.8872082571624337E-3</v>
      </c>
      <c r="H75">
        <f t="shared" si="14"/>
        <v>3.6434849494356679E-2</v>
      </c>
      <c r="I75">
        <f t="shared" si="15"/>
        <v>3.7744165143248673E-2</v>
      </c>
      <c r="J75">
        <f t="shared" si="16"/>
        <v>0.72869698988713349</v>
      </c>
      <c r="L75">
        <f t="shared" si="17"/>
        <v>-7.2869698988713347</v>
      </c>
      <c r="M75">
        <f t="shared" si="18"/>
        <v>-6.8483625555999215</v>
      </c>
      <c r="N75">
        <f t="shared" si="23"/>
        <v>3.1516374444000785</v>
      </c>
      <c r="O75">
        <f t="shared" si="24"/>
        <v>31.516374444000785</v>
      </c>
      <c r="P75">
        <f t="shared" si="21"/>
        <v>1.9064679524776244E-2</v>
      </c>
      <c r="Q75">
        <f t="shared" si="25"/>
        <v>31.535439123525563</v>
      </c>
    </row>
    <row r="76" spans="4:17" x14ac:dyDescent="0.3">
      <c r="L76">
        <v>0</v>
      </c>
      <c r="M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82"/>
  <sheetViews>
    <sheetView tabSelected="1" topLeftCell="P58" workbookViewId="0">
      <selection activeCell="Y7" sqref="Y7:Z82"/>
    </sheetView>
  </sheetViews>
  <sheetFormatPr defaultRowHeight="14.4" x14ac:dyDescent="0.3"/>
  <cols>
    <col min="3" max="3" width="25.88671875" customWidth="1"/>
    <col min="5" max="5" width="19.33203125" customWidth="1"/>
    <col min="6" max="22" width="23.33203125" customWidth="1"/>
    <col min="24" max="24" width="12.6640625" bestFit="1" customWidth="1"/>
  </cols>
  <sheetData>
    <row r="1" spans="3:26" x14ac:dyDescent="0.3">
      <c r="C1" t="s">
        <v>0</v>
      </c>
      <c r="D1">
        <v>1</v>
      </c>
    </row>
    <row r="2" spans="3:26" x14ac:dyDescent="0.3">
      <c r="C2" t="s">
        <v>1</v>
      </c>
      <c r="D2">
        <v>10</v>
      </c>
    </row>
    <row r="3" spans="3:26" x14ac:dyDescent="0.3">
      <c r="C3" t="s">
        <v>2</v>
      </c>
      <c r="D3">
        <v>-10</v>
      </c>
    </row>
    <row r="4" spans="3:26" x14ac:dyDescent="0.3">
      <c r="C4" t="s">
        <v>3</v>
      </c>
      <c r="D4">
        <f>RADIANS(45)</f>
        <v>0.78539816339744828</v>
      </c>
    </row>
    <row r="5" spans="3:26" x14ac:dyDescent="0.3">
      <c r="C5" t="s">
        <v>4</v>
      </c>
      <c r="D5">
        <v>0.05</v>
      </c>
    </row>
    <row r="6" spans="3:26" x14ac:dyDescent="0.3">
      <c r="Y6" t="s">
        <v>9</v>
      </c>
      <c r="Z6" t="s">
        <v>10</v>
      </c>
    </row>
    <row r="7" spans="3:26" x14ac:dyDescent="0.3">
      <c r="C7" t="s">
        <v>3</v>
      </c>
      <c r="D7" t="s">
        <v>5</v>
      </c>
      <c r="E7" t="s">
        <v>6</v>
      </c>
      <c r="F7" t="s">
        <v>17</v>
      </c>
      <c r="G7" t="s">
        <v>18</v>
      </c>
      <c r="H7" t="s">
        <v>24</v>
      </c>
      <c r="I7" t="s">
        <v>25</v>
      </c>
      <c r="J7" t="s">
        <v>26</v>
      </c>
      <c r="K7" t="s">
        <v>19</v>
      </c>
      <c r="L7" t="s">
        <v>20</v>
      </c>
      <c r="M7" t="s">
        <v>27</v>
      </c>
      <c r="N7" t="s">
        <v>28</v>
      </c>
      <c r="O7" t="s">
        <v>29</v>
      </c>
      <c r="P7" t="s">
        <v>21</v>
      </c>
      <c r="Q7" t="s">
        <v>22</v>
      </c>
      <c r="R7" t="s">
        <v>30</v>
      </c>
      <c r="S7" t="s">
        <v>31</v>
      </c>
      <c r="T7" t="s">
        <v>32</v>
      </c>
      <c r="U7" t="s">
        <v>23</v>
      </c>
      <c r="V7" t="s">
        <v>33</v>
      </c>
      <c r="W7" t="s">
        <v>7</v>
      </c>
      <c r="X7" t="s">
        <v>8</v>
      </c>
      <c r="Y7">
        <v>0</v>
      </c>
      <c r="Z7">
        <v>0</v>
      </c>
    </row>
    <row r="8" spans="3:26" x14ac:dyDescent="0.3">
      <c r="C8">
        <f>D4</f>
        <v>0.78539816339744828</v>
      </c>
      <c r="D8">
        <v>0</v>
      </c>
      <c r="E8">
        <f>GRAV *SIN(C8) /LEN</f>
        <v>-0.70710678118654746</v>
      </c>
      <c r="F8">
        <f>D8</f>
        <v>0</v>
      </c>
      <c r="G8">
        <f>E8</f>
        <v>-0.70710678118654746</v>
      </c>
      <c r="H8">
        <f>C8+F8*delta/2</f>
        <v>0.78539816339744828</v>
      </c>
      <c r="I8">
        <f>D8+G8*delta/2</f>
        <v>-1.7677669529663688E-2</v>
      </c>
      <c r="J8">
        <f>GRAV*SIN(H8)/LEN</f>
        <v>-0.70710678118654746</v>
      </c>
      <c r="K8">
        <f>I8</f>
        <v>-1.7677669529663688E-2</v>
      </c>
      <c r="L8">
        <f>J8</f>
        <v>-0.70710678118654746</v>
      </c>
      <c r="M8">
        <f>C8+K8*delta/2</f>
        <v>0.78495622165920664</v>
      </c>
      <c r="N8">
        <f>D8+L8*delta/2</f>
        <v>-1.7677669529663688E-2</v>
      </c>
      <c r="O8">
        <f>GRAV *SIN(M8) /LEN</f>
        <v>-0.7067942121433245</v>
      </c>
      <c r="P8">
        <f>N8</f>
        <v>-1.7677669529663688E-2</v>
      </c>
      <c r="Q8">
        <f>O8</f>
        <v>-0.7067942121433245</v>
      </c>
      <c r="R8">
        <f>C8+P8*delta</f>
        <v>0.78451427992096512</v>
      </c>
      <c r="S8">
        <f>D8+Q8*delta</f>
        <v>-3.5339710607166223E-2</v>
      </c>
      <c r="T8">
        <f>GRAV *SIN(R8) /LEN</f>
        <v>-0.70648150505435936</v>
      </c>
      <c r="U8">
        <f>S8</f>
        <v>-3.5339710607166223E-2</v>
      </c>
      <c r="V8">
        <f>T8</f>
        <v>-0.70648150505435936</v>
      </c>
      <c r="W8">
        <f t="shared" ref="W8:W35" si="0">(F8+2*K8+2*P8+U8)/6* delta</f>
        <v>-8.8375323938184164E-4</v>
      </c>
      <c r="X8">
        <f t="shared" ref="X8:X35" si="1">(G8+2*L8+2*Q8+V8)/6*delta</f>
        <v>-3.5344918940838757E-2</v>
      </c>
      <c r="Y8">
        <f t="shared" ref="Y8:Y35" si="2">LEN*SIN(C8)</f>
        <v>7.0710678118654746</v>
      </c>
      <c r="Z8">
        <f t="shared" ref="Z8" si="3">-LEN*COS(C8)</f>
        <v>-7.0710678118654755</v>
      </c>
    </row>
    <row r="9" spans="3:26" x14ac:dyDescent="0.3">
      <c r="C9">
        <f>C8+W8</f>
        <v>0.78451441015806644</v>
      </c>
      <c r="D9">
        <f>D8+X8</f>
        <v>-3.5344918940838757E-2</v>
      </c>
      <c r="E9">
        <f t="shared" ref="E8:E35" si="4">GRAV/LEN*SIN(C9)</f>
        <v>-0.70648159722725301</v>
      </c>
      <c r="F9">
        <f>D9</f>
        <v>-3.5344918940838757E-2</v>
      </c>
      <c r="G9">
        <f>E9</f>
        <v>-0.70648159722725301</v>
      </c>
      <c r="H9">
        <f t="shared" ref="H9:H35" si="5">C9+F9*delta/2</f>
        <v>0.78363078718454549</v>
      </c>
      <c r="I9">
        <f t="shared" ref="I9:I35" si="6">D9+G9*delta/2</f>
        <v>-5.3006958871520085E-2</v>
      </c>
      <c r="J9">
        <f t="shared" ref="J9:J35" si="7">GRAV*SIN(H9)/LEN</f>
        <v>-0.70585595376641908</v>
      </c>
      <c r="K9">
        <f>I9</f>
        <v>-5.3006958871520085E-2</v>
      </c>
      <c r="L9">
        <f>J9</f>
        <v>-0.70585595376641908</v>
      </c>
      <c r="M9">
        <f t="shared" ref="M9:M35" si="8">C9+K9*delta/2</f>
        <v>0.78318923618627845</v>
      </c>
      <c r="N9">
        <f t="shared" ref="N9:N35" si="9">D9+L9*delta/2</f>
        <v>-5.2991317784999235E-2</v>
      </c>
      <c r="O9">
        <f>GRAV/LEN*SIN(M9)</f>
        <v>-0.70554310993323177</v>
      </c>
      <c r="P9">
        <f>N9</f>
        <v>-5.2991317784999235E-2</v>
      </c>
      <c r="Q9">
        <f t="shared" ref="Q9:Q71" si="10">O9</f>
        <v>-0.70554310993323177</v>
      </c>
      <c r="R9">
        <f t="shared" ref="R9:R35" si="11">C9*P9*delta</f>
        <v>-2.0786226207798668E-3</v>
      </c>
      <c r="S9">
        <f t="shared" ref="S9" si="12">D9+Q9*delta</f>
        <v>-7.0622074437500348E-2</v>
      </c>
      <c r="T9">
        <f>GRAV *SIN(R9) /LEN</f>
        <v>2.0786211239390974E-3</v>
      </c>
      <c r="U9">
        <f>S9</f>
        <v>-7.0622074437500348E-2</v>
      </c>
      <c r="V9">
        <f>T9</f>
        <v>2.0786211239390974E-3</v>
      </c>
      <c r="W9">
        <f t="shared" si="0"/>
        <v>-2.6496962224281484E-3</v>
      </c>
      <c r="X9">
        <f t="shared" si="1"/>
        <v>-2.9393342529188467E-2</v>
      </c>
      <c r="Y9">
        <f t="shared" ref="Y9:Y71" si="13">LEN*SIN(C9)</f>
        <v>7.0648159722725303</v>
      </c>
      <c r="Z9">
        <f t="shared" ref="Z9:Z71" si="14">-LEN*COS(C9)</f>
        <v>-7.077314128814896</v>
      </c>
    </row>
    <row r="10" spans="3:26" x14ac:dyDescent="0.3">
      <c r="C10">
        <f t="shared" ref="C10:C32" si="15">C9+W9</f>
        <v>0.78186471393563828</v>
      </c>
      <c r="D10">
        <f t="shared" ref="D10:D32" si="16">D9+X9</f>
        <v>-6.4738261470027231E-2</v>
      </c>
      <c r="E10">
        <f t="shared" si="4"/>
        <v>-0.70460384610702964</v>
      </c>
      <c r="F10">
        <f t="shared" ref="F10:F32" si="17">D10</f>
        <v>-6.4738261470027231E-2</v>
      </c>
      <c r="G10">
        <f t="shared" ref="G10:G32" si="18">E10</f>
        <v>-0.70460384610702964</v>
      </c>
      <c r="H10">
        <f t="shared" si="5"/>
        <v>0.78024625739888764</v>
      </c>
      <c r="I10">
        <f t="shared" si="6"/>
        <v>-8.2353357622702975E-2</v>
      </c>
      <c r="J10">
        <f t="shared" si="7"/>
        <v>-0.7034544655929621</v>
      </c>
      <c r="K10">
        <f t="shared" ref="K10:K32" si="19">I10</f>
        <v>-8.2353357622702975E-2</v>
      </c>
      <c r="L10">
        <f t="shared" ref="L10:L32" si="20">J10</f>
        <v>-0.7034544655929621</v>
      </c>
      <c r="M10">
        <f t="shared" si="8"/>
        <v>0.77980587999507067</v>
      </c>
      <c r="N10">
        <f t="shared" si="9"/>
        <v>-8.232462310985128E-2</v>
      </c>
      <c r="O10">
        <f>GRAV/LEN*SIN(M10)</f>
        <v>-0.70314140341108344</v>
      </c>
      <c r="P10">
        <f t="shared" ref="P10:P32" si="21">N10</f>
        <v>-8.232462310985128E-2</v>
      </c>
      <c r="Q10">
        <f t="shared" si="10"/>
        <v>-0.70314140341108344</v>
      </c>
      <c r="R10">
        <f t="shared" si="11"/>
        <v>-3.2183358948821555E-3</v>
      </c>
      <c r="S10">
        <f t="shared" ref="S10:S33" si="22">D10+Q10*delta</f>
        <v>-9.9895331640581397E-2</v>
      </c>
      <c r="T10">
        <f>GRAV *SIN(R10) /LEN</f>
        <v>3.2183303391329619E-3</v>
      </c>
      <c r="U10">
        <f t="shared" ref="U10:U32" si="23">S10</f>
        <v>-9.9895331640581397E-2</v>
      </c>
      <c r="V10">
        <f t="shared" ref="V10:V32" si="24">T10</f>
        <v>3.2183303391329619E-3</v>
      </c>
      <c r="W10">
        <f t="shared" si="0"/>
        <v>-4.1165796214643093E-3</v>
      </c>
      <c r="X10">
        <f t="shared" si="1"/>
        <v>-2.9288143781466564E-2</v>
      </c>
      <c r="Y10">
        <f t="shared" si="13"/>
        <v>7.046038461070296</v>
      </c>
      <c r="Z10">
        <f t="shared" si="14"/>
        <v>-7.0960088785963427</v>
      </c>
    </row>
    <row r="11" spans="3:26" x14ac:dyDescent="0.3">
      <c r="C11">
        <f t="shared" si="15"/>
        <v>0.777748134314174</v>
      </c>
      <c r="D11">
        <f t="shared" si="16"/>
        <v>-9.4026405251493791E-2</v>
      </c>
      <c r="E11">
        <f t="shared" si="4"/>
        <v>-0.70167675562283405</v>
      </c>
      <c r="F11">
        <f t="shared" si="17"/>
        <v>-9.4026405251493791E-2</v>
      </c>
      <c r="G11">
        <f t="shared" si="18"/>
        <v>-0.70167675562283405</v>
      </c>
      <c r="H11">
        <f t="shared" si="5"/>
        <v>0.77539747418288663</v>
      </c>
      <c r="I11">
        <f t="shared" si="6"/>
        <v>-0.11156832414206465</v>
      </c>
      <c r="J11">
        <f t="shared" si="7"/>
        <v>-0.69999998398329955</v>
      </c>
      <c r="K11">
        <f t="shared" si="19"/>
        <v>-0.11156832414206465</v>
      </c>
      <c r="L11">
        <f t="shared" si="20"/>
        <v>-0.69999998398329955</v>
      </c>
      <c r="M11">
        <f t="shared" si="8"/>
        <v>0.77495892621062235</v>
      </c>
      <c r="N11">
        <f t="shared" si="9"/>
        <v>-0.11152640485107629</v>
      </c>
      <c r="O11">
        <f>GRAV/LEN*SIN(M11)</f>
        <v>-0.69968673077730181</v>
      </c>
      <c r="P11">
        <f t="shared" si="21"/>
        <v>-0.11152640485107629</v>
      </c>
      <c r="Q11">
        <f t="shared" si="10"/>
        <v>-0.69968673077730181</v>
      </c>
      <c r="R11">
        <f t="shared" si="11"/>
        <v>-4.3369726649845914E-3</v>
      </c>
      <c r="S11">
        <f t="shared" si="22"/>
        <v>-0.12901074179035887</v>
      </c>
      <c r="T11">
        <f>GRAV *SIN(R11) /LEN</f>
        <v>4.3369590690709977E-3</v>
      </c>
      <c r="U11">
        <f t="shared" si="23"/>
        <v>-0.12901074179035887</v>
      </c>
      <c r="V11">
        <f t="shared" si="24"/>
        <v>4.3369590690709977E-3</v>
      </c>
      <c r="W11">
        <f t="shared" si="0"/>
        <v>-5.5768883752344541E-3</v>
      </c>
      <c r="X11">
        <f t="shared" si="1"/>
        <v>-2.9139276883958051E-2</v>
      </c>
      <c r="Y11">
        <f t="shared" si="13"/>
        <v>7.0167675562283405</v>
      </c>
      <c r="Z11">
        <f t="shared" si="14"/>
        <v>-7.1249542498083009</v>
      </c>
    </row>
    <row r="12" spans="3:26" x14ac:dyDescent="0.3">
      <c r="C12">
        <f t="shared" si="15"/>
        <v>0.7721712459389396</v>
      </c>
      <c r="D12">
        <f t="shared" si="16"/>
        <v>-0.12316568213545184</v>
      </c>
      <c r="E12">
        <f t="shared" si="4"/>
        <v>-0.69769235713088429</v>
      </c>
      <c r="F12">
        <f t="shared" si="17"/>
        <v>-0.12316568213545184</v>
      </c>
      <c r="G12">
        <f t="shared" si="18"/>
        <v>-0.69769235713088429</v>
      </c>
      <c r="H12">
        <f t="shared" si="5"/>
        <v>0.76909210388555327</v>
      </c>
      <c r="I12">
        <f t="shared" si="6"/>
        <v>-0.14060799106372396</v>
      </c>
      <c r="J12">
        <f t="shared" si="7"/>
        <v>-0.69548316350589867</v>
      </c>
      <c r="K12">
        <f t="shared" si="19"/>
        <v>-0.14060799106372396</v>
      </c>
      <c r="L12">
        <f t="shared" si="20"/>
        <v>-0.69548316350589867</v>
      </c>
      <c r="M12">
        <f t="shared" si="8"/>
        <v>0.76865604616234651</v>
      </c>
      <c r="N12">
        <f t="shared" si="9"/>
        <v>-0.14055276122309932</v>
      </c>
      <c r="O12">
        <f>GRAV/LEN*SIN(M12)</f>
        <v>-0.69516977143450376</v>
      </c>
      <c r="P12">
        <f t="shared" si="21"/>
        <v>-0.14055276122309932</v>
      </c>
      <c r="Q12">
        <f t="shared" si="10"/>
        <v>-0.69516977143450376</v>
      </c>
      <c r="R12">
        <f t="shared" si="11"/>
        <v>-5.4265400376899437E-3</v>
      </c>
      <c r="S12">
        <f t="shared" si="22"/>
        <v>-0.15792417070717704</v>
      </c>
      <c r="T12">
        <f>GRAV *SIN(R12) /LEN</f>
        <v>5.4265134048704835E-3</v>
      </c>
      <c r="U12">
        <f t="shared" si="23"/>
        <v>-0.15792417070717704</v>
      </c>
      <c r="V12">
        <f t="shared" si="24"/>
        <v>5.4265134048704835E-3</v>
      </c>
      <c r="W12">
        <f t="shared" si="0"/>
        <v>-7.0284279784689615E-3</v>
      </c>
      <c r="X12">
        <f t="shared" si="1"/>
        <v>-2.894643094672349E-2</v>
      </c>
      <c r="Y12">
        <f t="shared" si="13"/>
        <v>6.9769235713088431</v>
      </c>
      <c r="Z12">
        <f t="shared" si="14"/>
        <v>-7.1639749776304393</v>
      </c>
    </row>
    <row r="13" spans="3:26" x14ac:dyDescent="0.3">
      <c r="C13">
        <f t="shared" si="15"/>
        <v>0.76514281796047068</v>
      </c>
      <c r="D13">
        <f t="shared" si="16"/>
        <v>-0.15211211308217534</v>
      </c>
      <c r="E13">
        <f t="shared" si="4"/>
        <v>-0.6926400178572315</v>
      </c>
      <c r="F13">
        <f t="shared" si="17"/>
        <v>-0.15211211308217534</v>
      </c>
      <c r="G13">
        <f t="shared" si="18"/>
        <v>-0.6926400178572315</v>
      </c>
      <c r="H13">
        <f t="shared" si="5"/>
        <v>0.76134001513341631</v>
      </c>
      <c r="I13">
        <f t="shared" si="6"/>
        <v>-0.16942811352860612</v>
      </c>
      <c r="J13">
        <f t="shared" si="7"/>
        <v>-0.68989211751595625</v>
      </c>
      <c r="K13">
        <f t="shared" si="19"/>
        <v>-0.16942811352860612</v>
      </c>
      <c r="L13">
        <f t="shared" si="20"/>
        <v>-0.68989211751595625</v>
      </c>
      <c r="M13">
        <f t="shared" si="8"/>
        <v>0.76090711512225551</v>
      </c>
      <c r="N13">
        <f t="shared" si="9"/>
        <v>-0.16935941602007426</v>
      </c>
      <c r="O13">
        <f>GRAV/LEN*SIN(M13)</f>
        <v>-0.68957867128468853</v>
      </c>
      <c r="P13">
        <f t="shared" si="21"/>
        <v>-0.16935941602007426</v>
      </c>
      <c r="Q13">
        <f t="shared" si="10"/>
        <v>-0.68957867128468853</v>
      </c>
      <c r="R13">
        <f t="shared" si="11"/>
        <v>-6.4792070410869653E-3</v>
      </c>
      <c r="S13">
        <f t="shared" si="22"/>
        <v>-0.18659104664640977</v>
      </c>
      <c r="T13">
        <f>GRAV *SIN(R13) /LEN</f>
        <v>6.4791617081964136E-3</v>
      </c>
      <c r="U13">
        <f t="shared" si="23"/>
        <v>-0.18659104664640977</v>
      </c>
      <c r="V13">
        <f t="shared" si="24"/>
        <v>6.4791617081964136E-3</v>
      </c>
      <c r="W13">
        <f t="shared" si="0"/>
        <v>-8.4689851568828817E-3</v>
      </c>
      <c r="X13">
        <f t="shared" si="1"/>
        <v>-2.8709186947919376E-2</v>
      </c>
      <c r="Y13">
        <f t="shared" si="13"/>
        <v>6.9264001785723153</v>
      </c>
      <c r="Z13">
        <f t="shared" si="14"/>
        <v>-7.2128344335825014</v>
      </c>
    </row>
    <row r="14" spans="3:26" x14ac:dyDescent="0.3">
      <c r="C14">
        <f t="shared" si="15"/>
        <v>0.7566738328035878</v>
      </c>
      <c r="D14">
        <f t="shared" si="16"/>
        <v>-0.18082130003009472</v>
      </c>
      <c r="E14">
        <f t="shared" si="4"/>
        <v>-0.6865067128951593</v>
      </c>
      <c r="F14">
        <f t="shared" si="17"/>
        <v>-0.18082130003009472</v>
      </c>
      <c r="G14">
        <f t="shared" si="18"/>
        <v>-0.6865067128951593</v>
      </c>
      <c r="H14">
        <f t="shared" si="5"/>
        <v>0.75215330030283545</v>
      </c>
      <c r="I14">
        <f t="shared" si="6"/>
        <v>-0.19798396785247371</v>
      </c>
      <c r="J14">
        <f t="shared" si="7"/>
        <v>-0.68321272439134906</v>
      </c>
      <c r="K14">
        <f t="shared" si="19"/>
        <v>-0.19798396785247371</v>
      </c>
      <c r="L14">
        <f t="shared" si="20"/>
        <v>-0.68321272439134906</v>
      </c>
      <c r="M14">
        <f t="shared" si="8"/>
        <v>0.75172423360727592</v>
      </c>
      <c r="N14">
        <f t="shared" si="9"/>
        <v>-0.19790161813987844</v>
      </c>
      <c r="O14">
        <f>GRAV/LEN*SIN(M14)</f>
        <v>-0.68289934868652435</v>
      </c>
      <c r="P14">
        <f t="shared" si="21"/>
        <v>-0.19790161813987844</v>
      </c>
      <c r="Q14">
        <f t="shared" si="10"/>
        <v>-0.68289934868652435</v>
      </c>
      <c r="R14">
        <f t="shared" si="11"/>
        <v>-7.4873487957966937E-3</v>
      </c>
      <c r="S14">
        <f t="shared" si="22"/>
        <v>-0.21496626746442093</v>
      </c>
      <c r="T14">
        <f>GRAV *SIN(R14) /LEN</f>
        <v>7.4872788387080422E-3</v>
      </c>
      <c r="U14">
        <f t="shared" si="23"/>
        <v>-0.21496626746442093</v>
      </c>
      <c r="V14">
        <f t="shared" si="24"/>
        <v>7.4872788387080422E-3</v>
      </c>
      <c r="W14">
        <f t="shared" si="0"/>
        <v>-9.8963228289934996E-3</v>
      </c>
      <c r="X14">
        <f t="shared" si="1"/>
        <v>-2.8427029835101654E-2</v>
      </c>
      <c r="Y14">
        <f t="shared" si="13"/>
        <v>6.8650671289515932</v>
      </c>
      <c r="Z14">
        <f t="shared" si="14"/>
        <v>-7.2712346485991173</v>
      </c>
    </row>
    <row r="15" spans="3:26" x14ac:dyDescent="0.3">
      <c r="C15">
        <f t="shared" si="15"/>
        <v>0.74677750997459424</v>
      </c>
      <c r="D15">
        <f t="shared" si="16"/>
        <v>-0.20924832986519637</v>
      </c>
      <c r="E15">
        <f t="shared" si="4"/>
        <v>-0.67927736480652012</v>
      </c>
      <c r="F15">
        <f t="shared" si="17"/>
        <v>-0.20924832986519637</v>
      </c>
      <c r="G15">
        <f t="shared" si="18"/>
        <v>-0.67927736480652012</v>
      </c>
      <c r="H15">
        <f t="shared" si="5"/>
        <v>0.74154630172796432</v>
      </c>
      <c r="I15">
        <f t="shared" si="6"/>
        <v>-0.22623026398535936</v>
      </c>
      <c r="J15">
        <f t="shared" si="7"/>
        <v>-0.67542900025393227</v>
      </c>
      <c r="K15">
        <f t="shared" si="19"/>
        <v>-0.22623026398535936</v>
      </c>
      <c r="L15">
        <f t="shared" si="20"/>
        <v>-0.67542900025393227</v>
      </c>
      <c r="M15">
        <f t="shared" si="8"/>
        <v>0.74112175337496022</v>
      </c>
      <c r="N15">
        <f t="shared" si="9"/>
        <v>-0.22613405487154467</v>
      </c>
      <c r="O15">
        <f>GRAV/LEN*SIN(M15)</f>
        <v>-0.67511586681394953</v>
      </c>
      <c r="P15">
        <f t="shared" si="21"/>
        <v>-0.22613405487154467</v>
      </c>
      <c r="Q15">
        <f t="shared" si="10"/>
        <v>-0.67511586681394953</v>
      </c>
      <c r="R15">
        <f t="shared" si="11"/>
        <v>-8.4435913208715206E-3</v>
      </c>
      <c r="S15">
        <f t="shared" si="22"/>
        <v>-0.24300412320589385</v>
      </c>
      <c r="T15">
        <f>GRAV *SIN(R15) /LEN</f>
        <v>8.4434909913327083E-3</v>
      </c>
      <c r="U15">
        <f t="shared" si="23"/>
        <v>-0.24300412320589385</v>
      </c>
      <c r="V15">
        <f t="shared" si="24"/>
        <v>8.4434909913327083E-3</v>
      </c>
      <c r="W15">
        <f t="shared" si="0"/>
        <v>-1.1308175756540821E-2</v>
      </c>
      <c r="X15">
        <f t="shared" si="1"/>
        <v>-2.8099363399591255E-2</v>
      </c>
      <c r="Y15">
        <f t="shared" si="13"/>
        <v>6.792773648065201</v>
      </c>
      <c r="Z15">
        <f t="shared" si="14"/>
        <v>-7.338816400902191</v>
      </c>
    </row>
    <row r="16" spans="3:26" x14ac:dyDescent="0.3">
      <c r="C16">
        <f t="shared" si="15"/>
        <v>0.73546933421805338</v>
      </c>
      <c r="D16">
        <f t="shared" si="16"/>
        <v>-0.23734769326478763</v>
      </c>
      <c r="E16">
        <f t="shared" si="4"/>
        <v>-0.67093524832503759</v>
      </c>
      <c r="F16">
        <f t="shared" si="17"/>
        <v>-0.23734769326478763</v>
      </c>
      <c r="G16">
        <f t="shared" si="18"/>
        <v>-0.67093524832503759</v>
      </c>
      <c r="H16">
        <f t="shared" si="5"/>
        <v>0.72953564188643372</v>
      </c>
      <c r="I16">
        <f t="shared" si="6"/>
        <v>-0.2541210744729136</v>
      </c>
      <c r="J16">
        <f t="shared" si="7"/>
        <v>-0.66652353533834863</v>
      </c>
      <c r="K16">
        <f t="shared" si="19"/>
        <v>-0.2541210744729136</v>
      </c>
      <c r="L16">
        <f t="shared" si="20"/>
        <v>-0.66652353533834863</v>
      </c>
      <c r="M16">
        <f t="shared" si="8"/>
        <v>0.72911630735623056</v>
      </c>
      <c r="N16">
        <f t="shared" si="9"/>
        <v>-0.25401078164824636</v>
      </c>
      <c r="O16">
        <f>GRAV/LEN*SIN(M16)</f>
        <v>-0.66621086956826336</v>
      </c>
      <c r="P16">
        <f t="shared" si="21"/>
        <v>-0.25401078164824636</v>
      </c>
      <c r="Q16">
        <f t="shared" si="10"/>
        <v>-0.66621086956826336</v>
      </c>
      <c r="R16">
        <f t="shared" si="11"/>
        <v>-9.3408570231521548E-3</v>
      </c>
      <c r="S16">
        <f t="shared" si="22"/>
        <v>-0.27065823674320078</v>
      </c>
      <c r="T16">
        <f>GRAV *SIN(R16) /LEN</f>
        <v>9.3407211896091788E-3</v>
      </c>
      <c r="U16">
        <f t="shared" si="23"/>
        <v>-0.27065823674320078</v>
      </c>
      <c r="V16">
        <f t="shared" si="24"/>
        <v>9.3407211896091788E-3</v>
      </c>
      <c r="W16">
        <f t="shared" si="0"/>
        <v>-1.2702247018752569E-2</v>
      </c>
      <c r="X16">
        <f t="shared" si="1"/>
        <v>-2.7725527807905437E-2</v>
      </c>
      <c r="Y16">
        <f t="shared" si="13"/>
        <v>6.7093524832503757</v>
      </c>
      <c r="Z16">
        <f t="shared" si="14"/>
        <v>-7.4151594221231685</v>
      </c>
    </row>
    <row r="17" spans="3:26" x14ac:dyDescent="0.3">
      <c r="C17">
        <f t="shared" si="15"/>
        <v>0.72276708719930083</v>
      </c>
      <c r="D17">
        <f t="shared" si="16"/>
        <v>-0.26507322107269304</v>
      </c>
      <c r="E17">
        <f t="shared" si="4"/>
        <v>-0.66146245694890149</v>
      </c>
      <c r="F17">
        <f t="shared" si="17"/>
        <v>-0.26507322107269304</v>
      </c>
      <c r="G17">
        <f t="shared" si="18"/>
        <v>-0.66146245694890149</v>
      </c>
      <c r="H17">
        <f t="shared" si="5"/>
        <v>0.71614025667248349</v>
      </c>
      <c r="I17">
        <f t="shared" si="6"/>
        <v>-0.28160978249641561</v>
      </c>
      <c r="J17">
        <f t="shared" si="7"/>
        <v>-0.6564779904051915</v>
      </c>
      <c r="K17">
        <f t="shared" si="19"/>
        <v>-0.28160978249641561</v>
      </c>
      <c r="L17">
        <f t="shared" si="20"/>
        <v>-0.6564779904051915</v>
      </c>
      <c r="M17">
        <f t="shared" si="8"/>
        <v>0.71572684263689046</v>
      </c>
      <c r="N17">
        <f t="shared" si="9"/>
        <v>-0.28148517083282282</v>
      </c>
      <c r="O17">
        <f>GRAV/LEN*SIN(M17)</f>
        <v>-0.65616607742995103</v>
      </c>
      <c r="P17">
        <f t="shared" si="21"/>
        <v>-0.28148517083282282</v>
      </c>
      <c r="Q17">
        <f t="shared" si="10"/>
        <v>-0.65616607742995103</v>
      </c>
      <c r="R17">
        <f t="shared" si="11"/>
        <v>-1.0172410850631848E-2</v>
      </c>
      <c r="S17">
        <f t="shared" si="22"/>
        <v>-0.29788152494419062</v>
      </c>
      <c r="T17">
        <f>GRAV *SIN(R17) /LEN</f>
        <v>1.0172235414848666E-2</v>
      </c>
      <c r="U17">
        <f t="shared" si="23"/>
        <v>-0.29788152494419062</v>
      </c>
      <c r="V17">
        <f t="shared" si="24"/>
        <v>1.0172235414848666E-2</v>
      </c>
      <c r="W17">
        <f t="shared" si="0"/>
        <v>-1.4076205438961341E-2</v>
      </c>
      <c r="X17">
        <f t="shared" si="1"/>
        <v>-2.7304819643369477E-2</v>
      </c>
      <c r="Y17">
        <f t="shared" si="13"/>
        <v>6.6146245694890151</v>
      </c>
      <c r="Z17">
        <f t="shared" si="14"/>
        <v>-7.4997827838352933</v>
      </c>
    </row>
    <row r="18" spans="3:26" x14ac:dyDescent="0.3">
      <c r="C18">
        <f t="shared" si="15"/>
        <v>0.70869088176033945</v>
      </c>
      <c r="D18">
        <f t="shared" si="16"/>
        <v>-0.29237804071606255</v>
      </c>
      <c r="E18">
        <f t="shared" si="4"/>
        <v>-0.65084042738778158</v>
      </c>
      <c r="F18">
        <f t="shared" si="17"/>
        <v>-0.29237804071606255</v>
      </c>
      <c r="G18">
        <f t="shared" si="18"/>
        <v>-0.65084042738778158</v>
      </c>
      <c r="H18">
        <f t="shared" si="5"/>
        <v>0.70138143074243786</v>
      </c>
      <c r="I18">
        <f t="shared" si="6"/>
        <v>-0.3086490514007571</v>
      </c>
      <c r="J18">
        <f t="shared" si="7"/>
        <v>-0.64527364871566351</v>
      </c>
      <c r="K18">
        <f t="shared" si="19"/>
        <v>-0.3086490514007571</v>
      </c>
      <c r="L18">
        <f t="shared" si="20"/>
        <v>-0.64527364871566351</v>
      </c>
      <c r="M18">
        <f t="shared" si="8"/>
        <v>0.70097465547532056</v>
      </c>
      <c r="N18">
        <f t="shared" si="9"/>
        <v>-0.30850988193395412</v>
      </c>
      <c r="O18">
        <f>GRAV/LEN*SIN(M18)</f>
        <v>-0.64496283875692573</v>
      </c>
      <c r="P18">
        <f t="shared" si="21"/>
        <v>-0.30850988193395412</v>
      </c>
      <c r="Q18">
        <f t="shared" si="10"/>
        <v>-0.64496283875692573</v>
      </c>
      <c r="R18">
        <f t="shared" si="11"/>
        <v>-1.093190701297761E-2</v>
      </c>
      <c r="S18">
        <f t="shared" si="22"/>
        <v>-0.32462618265390886</v>
      </c>
      <c r="T18">
        <f>GRAV *SIN(R18) /LEN</f>
        <v>1.0931689275122069E-2</v>
      </c>
      <c r="U18">
        <f t="shared" si="23"/>
        <v>-0.32462618265390886</v>
      </c>
      <c r="V18">
        <f t="shared" si="24"/>
        <v>1.0931689275122069E-2</v>
      </c>
      <c r="W18">
        <f t="shared" si="0"/>
        <v>-1.5427684083661616E-2</v>
      </c>
      <c r="X18">
        <f t="shared" si="1"/>
        <v>-2.6836514275481983E-2</v>
      </c>
      <c r="Y18">
        <f t="shared" si="13"/>
        <v>6.5084042738778161</v>
      </c>
      <c r="Z18">
        <f t="shared" si="14"/>
        <v>-7.5921455338902044</v>
      </c>
    </row>
    <row r="19" spans="3:26" x14ac:dyDescent="0.3">
      <c r="C19">
        <f t="shared" si="15"/>
        <v>0.69326319767667788</v>
      </c>
      <c r="D19">
        <f t="shared" si="16"/>
        <v>-0.31921455499154455</v>
      </c>
      <c r="E19">
        <f t="shared" si="4"/>
        <v>-0.63905051689264913</v>
      </c>
      <c r="F19">
        <f t="shared" si="17"/>
        <v>-0.31921455499154455</v>
      </c>
      <c r="G19">
        <f t="shared" si="18"/>
        <v>-0.63905051689264913</v>
      </c>
      <c r="H19">
        <f t="shared" si="5"/>
        <v>0.68528283380188926</v>
      </c>
      <c r="I19">
        <f t="shared" si="6"/>
        <v>-0.33519081791386079</v>
      </c>
      <c r="J19">
        <f t="shared" si="7"/>
        <v>-0.63289201809148476</v>
      </c>
      <c r="K19">
        <f t="shared" si="19"/>
        <v>-0.33519081791386079</v>
      </c>
      <c r="L19">
        <f t="shared" si="20"/>
        <v>-0.63289201809148476</v>
      </c>
      <c r="M19">
        <f t="shared" si="8"/>
        <v>0.68488342722883133</v>
      </c>
      <c r="N19">
        <f t="shared" si="9"/>
        <v>-0.33503685544383166</v>
      </c>
      <c r="O19">
        <f>GRAV/LEN*SIN(M19)</f>
        <v>-0.63258273104346197</v>
      </c>
      <c r="P19">
        <f t="shared" si="21"/>
        <v>-0.33503685544383166</v>
      </c>
      <c r="Q19">
        <f t="shared" si="10"/>
        <v>-0.63258273104346197</v>
      </c>
      <c r="R19">
        <f t="shared" si="11"/>
        <v>-1.1613436087226481E-2</v>
      </c>
      <c r="S19">
        <f t="shared" si="22"/>
        <v>-0.35084369154371764</v>
      </c>
      <c r="T19">
        <f>GRAV *SIN(R19) /LEN</f>
        <v>1.1613175034626168E-2</v>
      </c>
      <c r="U19">
        <f t="shared" si="23"/>
        <v>-0.35084369154371764</v>
      </c>
      <c r="V19">
        <f t="shared" si="24"/>
        <v>1.1613175034626168E-2</v>
      </c>
      <c r="W19">
        <f t="shared" si="0"/>
        <v>-1.6754279943755394E-2</v>
      </c>
      <c r="X19">
        <f t="shared" si="1"/>
        <v>-2.6319890334399305E-2</v>
      </c>
      <c r="Y19">
        <f t="shared" si="13"/>
        <v>6.3905051689264916</v>
      </c>
      <c r="Z19">
        <f t="shared" si="14"/>
        <v>-7.6916476574218997</v>
      </c>
    </row>
    <row r="20" spans="3:26" x14ac:dyDescent="0.3">
      <c r="C20">
        <f t="shared" si="15"/>
        <v>0.67650891773292243</v>
      </c>
      <c r="D20">
        <f t="shared" si="16"/>
        <v>-0.34553444532594385</v>
      </c>
      <c r="E20">
        <f t="shared" si="4"/>
        <v>-0.62607462745025755</v>
      </c>
      <c r="F20">
        <f t="shared" si="17"/>
        <v>-0.34553444532594385</v>
      </c>
      <c r="G20">
        <f t="shared" si="18"/>
        <v>-0.62607462745025755</v>
      </c>
      <c r="H20">
        <f t="shared" si="5"/>
        <v>0.66787055659977379</v>
      </c>
      <c r="I20">
        <f t="shared" si="6"/>
        <v>-0.36118631101220028</v>
      </c>
      <c r="J20">
        <f t="shared" si="7"/>
        <v>-0.61931547648561658</v>
      </c>
      <c r="K20">
        <f t="shared" si="19"/>
        <v>-0.36118631101220028</v>
      </c>
      <c r="L20">
        <f t="shared" si="20"/>
        <v>-0.61931547648561658</v>
      </c>
      <c r="M20">
        <f t="shared" si="8"/>
        <v>0.66747925995761748</v>
      </c>
      <c r="N20">
        <f t="shared" si="9"/>
        <v>-0.36101733223808424</v>
      </c>
      <c r="O20">
        <f>GRAV/LEN*SIN(M20)</f>
        <v>-0.61900820555780023</v>
      </c>
      <c r="P20">
        <f t="shared" si="21"/>
        <v>-0.36101733223808424</v>
      </c>
      <c r="Q20">
        <f t="shared" si="10"/>
        <v>-0.61900820555780023</v>
      </c>
      <c r="R20">
        <f t="shared" si="11"/>
        <v>-1.2211572235760665E-2</v>
      </c>
      <c r="S20">
        <f t="shared" si="22"/>
        <v>-0.37648485560383388</v>
      </c>
      <c r="T20">
        <f>GRAV *SIN(R20) /LEN</f>
        <v>1.2211268734667347E-2</v>
      </c>
      <c r="U20">
        <f t="shared" si="23"/>
        <v>-0.37648485560383388</v>
      </c>
      <c r="V20">
        <f t="shared" si="24"/>
        <v>1.2211268734667347E-2</v>
      </c>
      <c r="W20">
        <f t="shared" si="0"/>
        <v>-1.8053554895252892E-2</v>
      </c>
      <c r="X20">
        <f t="shared" si="1"/>
        <v>-2.5754256023353534E-2</v>
      </c>
      <c r="Y20">
        <f t="shared" si="13"/>
        <v>6.2607462745025755</v>
      </c>
      <c r="Z20">
        <f t="shared" si="14"/>
        <v>-7.7976314407839329</v>
      </c>
    </row>
    <row r="21" spans="3:26" x14ac:dyDescent="0.3">
      <c r="C21">
        <f t="shared" si="15"/>
        <v>0.65845536283766959</v>
      </c>
      <c r="D21">
        <f t="shared" si="16"/>
        <v>-0.37128870134929737</v>
      </c>
      <c r="E21">
        <f t="shared" si="4"/>
        <v>-0.61189586968112619</v>
      </c>
      <c r="F21">
        <f t="shared" si="17"/>
        <v>-0.37128870134929737</v>
      </c>
      <c r="G21">
        <f t="shared" si="18"/>
        <v>-0.61189586968112619</v>
      </c>
      <c r="H21">
        <f t="shared" si="5"/>
        <v>0.6491731453039371</v>
      </c>
      <c r="I21">
        <f t="shared" si="6"/>
        <v>-0.38658609809132555</v>
      </c>
      <c r="J21">
        <f t="shared" si="7"/>
        <v>-0.60452795330421738</v>
      </c>
      <c r="K21">
        <f t="shared" si="19"/>
        <v>-0.38658609809132555</v>
      </c>
      <c r="L21">
        <f t="shared" si="20"/>
        <v>-0.60452795330421738</v>
      </c>
      <c r="M21">
        <f t="shared" si="8"/>
        <v>0.64879071038538649</v>
      </c>
      <c r="N21">
        <f t="shared" si="9"/>
        <v>-0.38640190018190279</v>
      </c>
      <c r="O21">
        <f>GRAV/LEN*SIN(M21)</f>
        <v>-0.60422326759412093</v>
      </c>
      <c r="P21">
        <f t="shared" si="21"/>
        <v>-0.38640190018190279</v>
      </c>
      <c r="Q21">
        <f t="shared" si="10"/>
        <v>-0.60422326759412093</v>
      </c>
      <c r="R21">
        <f t="shared" si="11"/>
        <v>-1.2721420169271991E-2</v>
      </c>
      <c r="S21">
        <f t="shared" si="22"/>
        <v>-0.4014998647290034</v>
      </c>
      <c r="T21">
        <f>GRAV *SIN(R21) /LEN</f>
        <v>1.2721077044537088E-2</v>
      </c>
      <c r="U21">
        <f t="shared" si="23"/>
        <v>-0.4014998647290034</v>
      </c>
      <c r="V21">
        <f t="shared" si="24"/>
        <v>1.2721077044537088E-2</v>
      </c>
      <c r="W21">
        <f t="shared" si="0"/>
        <v>-1.9323038021872976E-2</v>
      </c>
      <c r="X21">
        <f t="shared" si="1"/>
        <v>-2.5138976953610555E-2</v>
      </c>
      <c r="Y21">
        <f t="shared" si="13"/>
        <v>6.1189586968112621</v>
      </c>
      <c r="Z21">
        <f t="shared" si="14"/>
        <v>-7.9093833177257133</v>
      </c>
    </row>
    <row r="22" spans="3:26" x14ac:dyDescent="0.3">
      <c r="C22">
        <f t="shared" si="15"/>
        <v>0.63913232481579663</v>
      </c>
      <c r="D22">
        <f t="shared" si="16"/>
        <v>-0.39642767830290793</v>
      </c>
      <c r="E22">
        <f t="shared" si="4"/>
        <v>-0.59649925806291448</v>
      </c>
      <c r="F22">
        <f t="shared" si="17"/>
        <v>-0.39642767830290793</v>
      </c>
      <c r="G22">
        <f t="shared" si="18"/>
        <v>-0.59649925806291448</v>
      </c>
      <c r="H22">
        <f t="shared" si="5"/>
        <v>0.62922163285822397</v>
      </c>
      <c r="I22">
        <f t="shared" si="6"/>
        <v>-0.41134015975448079</v>
      </c>
      <c r="J22">
        <f t="shared" si="7"/>
        <v>-0.58851563747539648</v>
      </c>
      <c r="K22">
        <f t="shared" si="19"/>
        <v>-0.41134015975448079</v>
      </c>
      <c r="L22">
        <f t="shared" si="20"/>
        <v>-0.58851563747539648</v>
      </c>
      <c r="M22">
        <f t="shared" si="8"/>
        <v>0.62884882082193461</v>
      </c>
      <c r="N22">
        <f t="shared" si="9"/>
        <v>-0.41114056923979286</v>
      </c>
      <c r="O22">
        <f>GRAV/LEN*SIN(M22)</f>
        <v>-0.5882141833335951</v>
      </c>
      <c r="P22">
        <f t="shared" si="21"/>
        <v>-0.41114056923979286</v>
      </c>
      <c r="Q22">
        <f t="shared" si="10"/>
        <v>-0.5882141833335951</v>
      </c>
      <c r="R22">
        <f t="shared" si="11"/>
        <v>-1.3138661392215943E-2</v>
      </c>
      <c r="S22">
        <f t="shared" si="22"/>
        <v>-0.42583838746958769</v>
      </c>
      <c r="T22">
        <f>GRAV *SIN(R22) /LEN</f>
        <v>1.3138283386504579E-2</v>
      </c>
      <c r="U22">
        <f t="shared" si="23"/>
        <v>-0.42583838746958769</v>
      </c>
      <c r="V22">
        <f t="shared" si="24"/>
        <v>1.3138283386504579E-2</v>
      </c>
      <c r="W22">
        <f t="shared" si="0"/>
        <v>-2.0560229364675359E-2</v>
      </c>
      <c r="X22">
        <f t="shared" si="1"/>
        <v>-2.4473505135786611E-2</v>
      </c>
      <c r="Y22">
        <f t="shared" si="13"/>
        <v>5.9649925806291453</v>
      </c>
      <c r="Z22">
        <f t="shared" si="14"/>
        <v>-8.0261362755088612</v>
      </c>
    </row>
    <row r="23" spans="3:26" x14ac:dyDescent="0.3">
      <c r="C23">
        <f t="shared" si="15"/>
        <v>0.61857209545112124</v>
      </c>
      <c r="D23">
        <f t="shared" si="16"/>
        <v>-0.42090118343869454</v>
      </c>
      <c r="E23">
        <f t="shared" si="4"/>
        <v>-0.57987242784221327</v>
      </c>
      <c r="F23">
        <f t="shared" si="17"/>
        <v>-0.42090118343869454</v>
      </c>
      <c r="G23">
        <f t="shared" si="18"/>
        <v>-0.57987242784221327</v>
      </c>
      <c r="H23">
        <f t="shared" si="5"/>
        <v>0.60804956586515391</v>
      </c>
      <c r="I23">
        <f t="shared" si="6"/>
        <v>-0.43539799413474989</v>
      </c>
      <c r="J23">
        <f t="shared" si="7"/>
        <v>-0.57126770199258881</v>
      </c>
      <c r="K23">
        <f t="shared" si="19"/>
        <v>-0.43539799413474989</v>
      </c>
      <c r="L23">
        <f t="shared" si="20"/>
        <v>-0.57126770199258881</v>
      </c>
      <c r="M23">
        <f t="shared" si="8"/>
        <v>0.6076871455977525</v>
      </c>
      <c r="N23">
        <f t="shared" si="9"/>
        <v>-0.43518287598850924</v>
      </c>
      <c r="O23">
        <f>GRAV/LEN*SIN(M23)</f>
        <v>-0.57097020304627089</v>
      </c>
      <c r="P23">
        <f t="shared" si="21"/>
        <v>-0.43518287598850924</v>
      </c>
      <c r="Q23">
        <f t="shared" si="10"/>
        <v>-0.57097020304627089</v>
      </c>
      <c r="R23">
        <f t="shared" si="11"/>
        <v>-1.3459599175232881E-2</v>
      </c>
      <c r="S23">
        <f t="shared" si="22"/>
        <v>-0.44944969359100806</v>
      </c>
      <c r="T23">
        <f>GRAV *SIN(R23) /LEN</f>
        <v>1.3459192786932597E-2</v>
      </c>
      <c r="U23">
        <f t="shared" si="23"/>
        <v>-0.44944969359100806</v>
      </c>
      <c r="V23">
        <f t="shared" si="24"/>
        <v>1.3459192786932597E-2</v>
      </c>
      <c r="W23">
        <f t="shared" si="0"/>
        <v>-2.1762605143968508E-2</v>
      </c>
      <c r="X23">
        <f t="shared" si="1"/>
        <v>-2.3757408709441666E-2</v>
      </c>
      <c r="Y23">
        <f t="shared" si="13"/>
        <v>5.7987242784221324</v>
      </c>
      <c r="Z23">
        <f t="shared" si="14"/>
        <v>-8.1470728941649782</v>
      </c>
    </row>
    <row r="24" spans="3:26" x14ac:dyDescent="0.3">
      <c r="C24">
        <f t="shared" si="15"/>
        <v>0.59680949030715269</v>
      </c>
      <c r="D24">
        <f t="shared" si="16"/>
        <v>-0.44465859214813619</v>
      </c>
      <c r="E24">
        <f t="shared" si="4"/>
        <v>-0.56200636273842419</v>
      </c>
      <c r="F24">
        <f t="shared" si="17"/>
        <v>-0.44465859214813619</v>
      </c>
      <c r="G24">
        <f t="shared" si="18"/>
        <v>-0.56200636273842419</v>
      </c>
      <c r="H24">
        <f t="shared" si="5"/>
        <v>0.58569302550344926</v>
      </c>
      <c r="I24">
        <f t="shared" si="6"/>
        <v>-0.45870875121659682</v>
      </c>
      <c r="J24">
        <f t="shared" si="7"/>
        <v>-0.55277703341567619</v>
      </c>
      <c r="K24">
        <f t="shared" si="19"/>
        <v>-0.45870875121659682</v>
      </c>
      <c r="L24">
        <f t="shared" si="20"/>
        <v>-0.55277703341567619</v>
      </c>
      <c r="M24">
        <f t="shared" si="8"/>
        <v>0.58534177152673772</v>
      </c>
      <c r="N24">
        <f t="shared" si="9"/>
        <v>-0.45847801798352811</v>
      </c>
      <c r="O24">
        <f>GRAV/LEN*SIN(M24)</f>
        <v>-0.55248428912654302</v>
      </c>
      <c r="P24">
        <f t="shared" si="21"/>
        <v>-0.45847801798352811</v>
      </c>
      <c r="Q24">
        <f t="shared" si="10"/>
        <v>-0.55248428912654302</v>
      </c>
      <c r="R24">
        <f t="shared" si="11"/>
        <v>-1.368120161148915E-2</v>
      </c>
      <c r="S24">
        <f t="shared" si="22"/>
        <v>-0.47228280660446331</v>
      </c>
      <c r="T24">
        <f>GRAV *SIN(R24) /LEN</f>
        <v>1.3680774818365321E-2</v>
      </c>
      <c r="U24">
        <f t="shared" si="23"/>
        <v>-0.47228280660446331</v>
      </c>
      <c r="V24">
        <f t="shared" si="24"/>
        <v>1.3680774818365321E-2</v>
      </c>
      <c r="W24">
        <f t="shared" si="0"/>
        <v>-2.2927624476273747E-2</v>
      </c>
      <c r="X24">
        <f t="shared" si="1"/>
        <v>-2.2990401941704146E-2</v>
      </c>
      <c r="Y24">
        <f t="shared" si="13"/>
        <v>5.6200636273842424</v>
      </c>
      <c r="Z24">
        <f t="shared" si="14"/>
        <v>-8.2713290845034511</v>
      </c>
    </row>
    <row r="25" spans="3:26" x14ac:dyDescent="0.3">
      <c r="C25">
        <f t="shared" si="15"/>
        <v>0.57388186583087897</v>
      </c>
      <c r="D25">
        <f t="shared" si="16"/>
        <v>-0.46764899408984034</v>
      </c>
      <c r="E25">
        <f t="shared" si="4"/>
        <v>-0.54289612133373932</v>
      </c>
      <c r="F25">
        <f t="shared" si="17"/>
        <v>-0.46764899408984034</v>
      </c>
      <c r="G25">
        <f t="shared" si="18"/>
        <v>-0.54289612133373932</v>
      </c>
      <c r="H25">
        <f t="shared" si="5"/>
        <v>0.56219064097863292</v>
      </c>
      <c r="I25">
        <f t="shared" si="6"/>
        <v>-0.48122139712318385</v>
      </c>
      <c r="J25">
        <f t="shared" si="7"/>
        <v>-0.53304095364562798</v>
      </c>
      <c r="K25">
        <f t="shared" si="19"/>
        <v>-0.48122139712318385</v>
      </c>
      <c r="L25">
        <f t="shared" si="20"/>
        <v>-0.53304095364562798</v>
      </c>
      <c r="M25">
        <f t="shared" si="8"/>
        <v>0.56185133090279937</v>
      </c>
      <c r="N25">
        <f t="shared" si="9"/>
        <v>-0.48097501793098102</v>
      </c>
      <c r="O25">
        <f>GRAV/LEN*SIN(M25)</f>
        <v>-0.53275383629398032</v>
      </c>
      <c r="P25">
        <f t="shared" si="21"/>
        <v>-0.48097501793098102</v>
      </c>
      <c r="Q25">
        <f t="shared" si="10"/>
        <v>-0.53275383629398032</v>
      </c>
      <c r="R25">
        <f t="shared" si="11"/>
        <v>-1.3801142035413595E-2</v>
      </c>
      <c r="S25">
        <f t="shared" si="22"/>
        <v>-0.49428668590453934</v>
      </c>
      <c r="T25">
        <f>GRAV *SIN(R25) /LEN</f>
        <v>1.3800703918832442E-2</v>
      </c>
      <c r="U25">
        <f t="shared" si="23"/>
        <v>-0.49428668590453934</v>
      </c>
      <c r="V25">
        <f t="shared" si="24"/>
        <v>1.3800703918832442E-2</v>
      </c>
      <c r="W25">
        <f t="shared" si="0"/>
        <v>-2.4052737584189243E-2</v>
      </c>
      <c r="X25">
        <f t="shared" si="1"/>
        <v>-2.2172374977451031E-2</v>
      </c>
      <c r="Y25">
        <f t="shared" si="13"/>
        <v>5.4289612133373932</v>
      </c>
      <c r="Z25">
        <f t="shared" si="14"/>
        <v>-8.3979985796663588</v>
      </c>
    </row>
    <row r="26" spans="3:26" x14ac:dyDescent="0.3">
      <c r="C26">
        <f t="shared" si="15"/>
        <v>0.54982912824668972</v>
      </c>
      <c r="D26">
        <f t="shared" si="16"/>
        <v>-0.48982136906729135</v>
      </c>
      <c r="E26">
        <f t="shared" si="4"/>
        <v>-0.52254154894105342</v>
      </c>
      <c r="F26">
        <f t="shared" si="17"/>
        <v>-0.48982136906729135</v>
      </c>
      <c r="G26">
        <f t="shared" si="18"/>
        <v>-0.52254154894105342</v>
      </c>
      <c r="H26">
        <f t="shared" si="5"/>
        <v>0.53758359402000744</v>
      </c>
      <c r="I26">
        <f t="shared" si="6"/>
        <v>-0.50288490779081774</v>
      </c>
      <c r="J26">
        <f t="shared" si="7"/>
        <v>-0.51206192025944941</v>
      </c>
      <c r="K26">
        <f t="shared" si="19"/>
        <v>-0.50288490779081774</v>
      </c>
      <c r="L26">
        <f t="shared" si="20"/>
        <v>-0.51206192025944941</v>
      </c>
      <c r="M26">
        <f t="shared" si="8"/>
        <v>0.53725700555191924</v>
      </c>
      <c r="N26">
        <f t="shared" si="9"/>
        <v>-0.5026229170737776</v>
      </c>
      <c r="O26">
        <f>GRAV/LEN*SIN(M26)</f>
        <v>-0.51178137026918658</v>
      </c>
      <c r="P26">
        <f t="shared" si="21"/>
        <v>-0.5026229170737776</v>
      </c>
      <c r="Q26">
        <f t="shared" si="10"/>
        <v>-0.51178137026918658</v>
      </c>
      <c r="R26">
        <f t="shared" si="11"/>
        <v>-1.3817836016574167E-2</v>
      </c>
      <c r="S26">
        <f t="shared" si="22"/>
        <v>-0.51541043758075067</v>
      </c>
      <c r="T26">
        <f>GRAV *SIN(R26) /LEN</f>
        <v>1.3817396308230426E-2</v>
      </c>
      <c r="U26">
        <f t="shared" si="23"/>
        <v>-0.51541043758075067</v>
      </c>
      <c r="V26">
        <f t="shared" si="24"/>
        <v>1.3817396308230426E-2</v>
      </c>
      <c r="W26">
        <f t="shared" si="0"/>
        <v>-2.5135395469810275E-2</v>
      </c>
      <c r="X26">
        <f t="shared" si="1"/>
        <v>-2.1303422780750789E-2</v>
      </c>
      <c r="Y26">
        <f t="shared" si="13"/>
        <v>5.2254154894105342</v>
      </c>
      <c r="Z26">
        <f t="shared" si="14"/>
        <v>-8.5261382209666579</v>
      </c>
    </row>
    <row r="27" spans="3:26" x14ac:dyDescent="0.3">
      <c r="C27">
        <f t="shared" si="15"/>
        <v>0.52469373277687947</v>
      </c>
      <c r="D27">
        <f t="shared" si="16"/>
        <v>-0.51112479184804216</v>
      </c>
      <c r="E27">
        <f t="shared" si="4"/>
        <v>-0.5009479608104479</v>
      </c>
      <c r="F27">
        <f t="shared" si="17"/>
        <v>-0.51112479184804216</v>
      </c>
      <c r="G27">
        <f t="shared" si="18"/>
        <v>-0.5009479608104479</v>
      </c>
      <c r="H27">
        <f t="shared" si="5"/>
        <v>0.51191561298067845</v>
      </c>
      <c r="I27">
        <f t="shared" si="6"/>
        <v>-0.52364849086830334</v>
      </c>
      <c r="J27">
        <f t="shared" si="7"/>
        <v>-0.48984819086730874</v>
      </c>
      <c r="K27">
        <f t="shared" si="19"/>
        <v>-0.52364849086830334</v>
      </c>
      <c r="L27">
        <f t="shared" si="20"/>
        <v>-0.48984819086730874</v>
      </c>
      <c r="M27">
        <f t="shared" si="8"/>
        <v>0.51160252050517185</v>
      </c>
      <c r="N27">
        <f t="shared" si="9"/>
        <v>-0.52337099661972486</v>
      </c>
      <c r="O27">
        <f>GRAV/LEN*SIN(M27)</f>
        <v>-0.4895752104165545</v>
      </c>
      <c r="P27">
        <f t="shared" si="21"/>
        <v>-0.52337099661972486</v>
      </c>
      <c r="Q27">
        <f t="shared" si="10"/>
        <v>-0.4895752104165545</v>
      </c>
      <c r="R27">
        <f t="shared" si="11"/>
        <v>-1.373047409217795E-2</v>
      </c>
      <c r="S27">
        <f t="shared" si="22"/>
        <v>-0.53560355236886992</v>
      </c>
      <c r="T27">
        <f>GRAV *SIN(R27) /LEN</f>
        <v>1.3730042671204052E-2</v>
      </c>
      <c r="U27">
        <f t="shared" si="23"/>
        <v>-0.53560355236886992</v>
      </c>
      <c r="V27">
        <f t="shared" si="24"/>
        <v>1.3730042671204052E-2</v>
      </c>
      <c r="W27">
        <f t="shared" si="0"/>
        <v>-2.6173060993274738E-2</v>
      </c>
      <c r="X27">
        <f t="shared" si="1"/>
        <v>-2.038387267255809E-2</v>
      </c>
      <c r="Y27">
        <f t="shared" si="13"/>
        <v>5.0094796081044795</v>
      </c>
      <c r="Z27">
        <f t="shared" si="14"/>
        <v>-8.6547740615215023</v>
      </c>
    </row>
    <row r="28" spans="3:26" x14ac:dyDescent="0.3">
      <c r="C28">
        <f t="shared" si="15"/>
        <v>0.49852067178360471</v>
      </c>
      <c r="D28">
        <f t="shared" si="16"/>
        <v>-0.53150866452060019</v>
      </c>
      <c r="E28">
        <f t="shared" si="4"/>
        <v>-0.47812678184149487</v>
      </c>
      <c r="F28">
        <f t="shared" si="17"/>
        <v>-0.53150866452060019</v>
      </c>
      <c r="G28">
        <f t="shared" si="18"/>
        <v>-0.47812678184149487</v>
      </c>
      <c r="H28">
        <f t="shared" si="5"/>
        <v>0.48523295517058973</v>
      </c>
      <c r="I28">
        <f t="shared" si="6"/>
        <v>-0.54346183406663762</v>
      </c>
      <c r="J28">
        <f t="shared" si="7"/>
        <v>-0.46641443640037117</v>
      </c>
      <c r="K28">
        <f t="shared" si="19"/>
        <v>-0.54346183406663762</v>
      </c>
      <c r="L28">
        <f t="shared" si="20"/>
        <v>-0.46641443640037117</v>
      </c>
      <c r="M28">
        <f t="shared" si="8"/>
        <v>0.48493412593193874</v>
      </c>
      <c r="N28">
        <f t="shared" si="9"/>
        <v>-0.54316902543060952</v>
      </c>
      <c r="O28">
        <f>GRAV/LEN*SIN(M28)</f>
        <v>-0.46615008129937463</v>
      </c>
      <c r="P28">
        <f t="shared" si="21"/>
        <v>-0.54316902543060952</v>
      </c>
      <c r="Q28">
        <f t="shared" si="10"/>
        <v>-0.46615008129937463</v>
      </c>
      <c r="R28">
        <f t="shared" si="11"/>
        <v>-1.3539049372485668E-2</v>
      </c>
      <c r="S28">
        <f t="shared" si="22"/>
        <v>-0.55481616858556893</v>
      </c>
      <c r="T28">
        <f>GRAV *SIN(R28) /LEN</f>
        <v>1.3538635745099951E-2</v>
      </c>
      <c r="U28">
        <f t="shared" si="23"/>
        <v>-0.55481616858556893</v>
      </c>
      <c r="V28">
        <f t="shared" si="24"/>
        <v>1.3538635745099951E-2</v>
      </c>
      <c r="W28">
        <f t="shared" si="0"/>
        <v>-2.7163221267505529E-2</v>
      </c>
      <c r="X28">
        <f t="shared" si="1"/>
        <v>-1.9414309845799053E-2</v>
      </c>
      <c r="Y28">
        <f t="shared" si="13"/>
        <v>4.7812678184149489</v>
      </c>
      <c r="Z28">
        <f t="shared" si="14"/>
        <v>-8.7829082910269278</v>
      </c>
    </row>
    <row r="29" spans="3:26" x14ac:dyDescent="0.3">
      <c r="C29">
        <f t="shared" si="15"/>
        <v>0.47135745051609917</v>
      </c>
      <c r="D29">
        <f t="shared" si="16"/>
        <v>-0.55092297436639925</v>
      </c>
      <c r="E29">
        <f t="shared" si="4"/>
        <v>-0.45409612757997869</v>
      </c>
      <c r="F29">
        <f t="shared" si="17"/>
        <v>-0.55092297436639925</v>
      </c>
      <c r="G29">
        <f t="shared" si="18"/>
        <v>-0.45409612757997869</v>
      </c>
      <c r="H29">
        <f t="shared" si="5"/>
        <v>0.4575843761569392</v>
      </c>
      <c r="I29">
        <f t="shared" si="6"/>
        <v>-0.56227537755589874</v>
      </c>
      <c r="J29">
        <f t="shared" si="7"/>
        <v>-0.44178228802202535</v>
      </c>
      <c r="K29">
        <f t="shared" si="19"/>
        <v>-0.56227537755589874</v>
      </c>
      <c r="L29">
        <f t="shared" si="20"/>
        <v>-0.44178228802202535</v>
      </c>
      <c r="M29">
        <f t="shared" si="8"/>
        <v>0.45730056607720171</v>
      </c>
      <c r="N29">
        <f t="shared" si="9"/>
        <v>-0.5619675315669499</v>
      </c>
      <c r="O29">
        <f>GRAV/LEN*SIN(M29)</f>
        <v>-0.44152765788333714</v>
      </c>
      <c r="P29">
        <f t="shared" si="21"/>
        <v>-0.5619675315669499</v>
      </c>
      <c r="Q29">
        <f t="shared" si="10"/>
        <v>-0.44152765788333714</v>
      </c>
      <c r="R29">
        <f t="shared" si="11"/>
        <v>-1.324437914761115E-2</v>
      </c>
      <c r="S29">
        <f t="shared" si="22"/>
        <v>-0.57299935726056606</v>
      </c>
      <c r="T29">
        <f>GRAV *SIN(R29) /LEN</f>
        <v>1.3243991943682542E-2</v>
      </c>
      <c r="U29">
        <f t="shared" si="23"/>
        <v>-0.57299935726056606</v>
      </c>
      <c r="V29">
        <f t="shared" si="24"/>
        <v>1.3243991943682542E-2</v>
      </c>
      <c r="W29">
        <f t="shared" si="0"/>
        <v>-2.8103401248938859E-2</v>
      </c>
      <c r="X29">
        <f t="shared" si="1"/>
        <v>-1.8395600228725176E-2</v>
      </c>
      <c r="Y29">
        <f t="shared" si="13"/>
        <v>4.5409612757997868</v>
      </c>
      <c r="Z29">
        <f t="shared" si="14"/>
        <v>-8.9095269622851898</v>
      </c>
    </row>
    <row r="30" spans="3:26" x14ac:dyDescent="0.3">
      <c r="C30">
        <f t="shared" si="15"/>
        <v>0.44325404926716033</v>
      </c>
      <c r="D30">
        <f t="shared" si="16"/>
        <v>-0.56931857459512447</v>
      </c>
      <c r="E30">
        <f t="shared" si="4"/>
        <v>-0.4288813112571726</v>
      </c>
      <c r="F30">
        <f t="shared" si="17"/>
        <v>-0.56931857459512447</v>
      </c>
      <c r="G30">
        <f t="shared" si="18"/>
        <v>-0.4288813112571726</v>
      </c>
      <c r="H30">
        <f t="shared" si="5"/>
        <v>0.42902108490228225</v>
      </c>
      <c r="I30">
        <f t="shared" si="6"/>
        <v>-0.58004060737655383</v>
      </c>
      <c r="J30">
        <f t="shared" si="7"/>
        <v>-0.41598080253728797</v>
      </c>
      <c r="K30">
        <f t="shared" si="19"/>
        <v>-0.58004060737655383</v>
      </c>
      <c r="L30">
        <f t="shared" si="20"/>
        <v>-0.41598080253728797</v>
      </c>
      <c r="M30">
        <f t="shared" si="8"/>
        <v>0.42875303408274651</v>
      </c>
      <c r="N30">
        <f t="shared" si="9"/>
        <v>-0.57971809465855673</v>
      </c>
      <c r="O30">
        <f>GRAV/LEN*SIN(M30)</f>
        <v>-0.41573702931198775</v>
      </c>
      <c r="P30">
        <f t="shared" si="21"/>
        <v>-0.57971809465855673</v>
      </c>
      <c r="Q30">
        <f t="shared" si="10"/>
        <v>-0.41573702931198775</v>
      </c>
      <c r="R30">
        <f t="shared" si="11"/>
        <v>-1.2848119644542411E-2</v>
      </c>
      <c r="S30">
        <f t="shared" si="22"/>
        <v>-0.59010542606072391</v>
      </c>
      <c r="T30">
        <f>GRAV *SIN(R30) /LEN</f>
        <v>1.284776616532755E-2</v>
      </c>
      <c r="U30">
        <f t="shared" si="23"/>
        <v>-0.59010542606072391</v>
      </c>
      <c r="V30">
        <f t="shared" si="24"/>
        <v>1.284776616532755E-2</v>
      </c>
      <c r="W30">
        <f t="shared" si="0"/>
        <v>-2.8991178372717249E-2</v>
      </c>
      <c r="X30">
        <f t="shared" si="1"/>
        <v>-1.7328910073253306E-2</v>
      </c>
      <c r="Y30">
        <f t="shared" si="13"/>
        <v>4.2888131125717264</v>
      </c>
      <c r="Z30">
        <f t="shared" si="14"/>
        <v>-9.0336084753232928</v>
      </c>
    </row>
    <row r="31" spans="3:26" x14ac:dyDescent="0.3">
      <c r="C31">
        <f t="shared" si="15"/>
        <v>0.41426287089444308</v>
      </c>
      <c r="D31">
        <f t="shared" si="16"/>
        <v>-0.58664748466837779</v>
      </c>
      <c r="E31">
        <f t="shared" si="4"/>
        <v>-0.40251526203340998</v>
      </c>
      <c r="F31">
        <f t="shared" si="17"/>
        <v>-0.58664748466837779</v>
      </c>
      <c r="G31">
        <f t="shared" si="18"/>
        <v>-0.40251526203340998</v>
      </c>
      <c r="H31">
        <f t="shared" si="5"/>
        <v>0.39959668377773361</v>
      </c>
      <c r="I31">
        <f t="shared" si="6"/>
        <v>-0.59671036621921303</v>
      </c>
      <c r="J31">
        <f t="shared" si="7"/>
        <v>-0.38904683180597599</v>
      </c>
      <c r="K31">
        <f t="shared" si="19"/>
        <v>-0.59671036621921303</v>
      </c>
      <c r="L31">
        <f t="shared" si="20"/>
        <v>-0.38904683180597599</v>
      </c>
      <c r="M31">
        <f t="shared" si="8"/>
        <v>0.39934511173896275</v>
      </c>
      <c r="N31">
        <f t="shared" si="9"/>
        <v>-0.59637365546352716</v>
      </c>
      <c r="O31">
        <f>GRAV/LEN*SIN(M31)</f>
        <v>-0.38881506681249428</v>
      </c>
      <c r="P31">
        <f t="shared" si="21"/>
        <v>-0.59637365546352716</v>
      </c>
      <c r="Q31">
        <f t="shared" si="10"/>
        <v>-0.38881506681249428</v>
      </c>
      <c r="R31">
        <f t="shared" si="11"/>
        <v>-1.2352773131906712E-2</v>
      </c>
      <c r="S31">
        <f t="shared" si="22"/>
        <v>-0.60608823800900247</v>
      </c>
      <c r="T31">
        <f>GRAV *SIN(R31) /LEN</f>
        <v>1.2352458980627725E-2</v>
      </c>
      <c r="U31">
        <f t="shared" si="23"/>
        <v>-0.60608823800900247</v>
      </c>
      <c r="V31">
        <f t="shared" si="24"/>
        <v>1.2352458980627725E-2</v>
      </c>
      <c r="W31">
        <f t="shared" si="0"/>
        <v>-2.9824198050357173E-2</v>
      </c>
      <c r="X31">
        <f t="shared" si="1"/>
        <v>-1.6215721669081026E-2</v>
      </c>
      <c r="Y31">
        <f t="shared" si="13"/>
        <v>4.0251526203340999</v>
      </c>
      <c r="Z31">
        <f t="shared" si="14"/>
        <v>-9.1541327488199293</v>
      </c>
    </row>
    <row r="32" spans="3:26" x14ac:dyDescent="0.3">
      <c r="C32">
        <f t="shared" si="15"/>
        <v>0.38443867284408589</v>
      </c>
      <c r="D32">
        <f t="shared" si="16"/>
        <v>-0.60286320633745882</v>
      </c>
      <c r="E32">
        <f t="shared" si="4"/>
        <v>-0.37503884047938307</v>
      </c>
      <c r="F32">
        <f t="shared" si="17"/>
        <v>-0.60286320633745882</v>
      </c>
      <c r="G32">
        <f t="shared" si="18"/>
        <v>-0.37503884047938307</v>
      </c>
      <c r="H32">
        <f t="shared" si="5"/>
        <v>0.36936709268564943</v>
      </c>
      <c r="I32">
        <f t="shared" si="6"/>
        <v>-0.61223917734944344</v>
      </c>
      <c r="J32">
        <f t="shared" si="7"/>
        <v>-0.36102528278150747</v>
      </c>
      <c r="K32">
        <f t="shared" si="19"/>
        <v>-0.61223917734944344</v>
      </c>
      <c r="L32">
        <f t="shared" si="20"/>
        <v>-0.36102528278150747</v>
      </c>
      <c r="M32">
        <f t="shared" si="8"/>
        <v>0.36913269341034982</v>
      </c>
      <c r="N32">
        <f t="shared" si="9"/>
        <v>-0.61188883840699648</v>
      </c>
      <c r="O32">
        <f>GRAV/LEN*SIN(M32)</f>
        <v>-0.36080668240848096</v>
      </c>
      <c r="P32">
        <f t="shared" si="21"/>
        <v>-0.61188883840699648</v>
      </c>
      <c r="Q32">
        <f t="shared" si="10"/>
        <v>-0.36080668240848096</v>
      </c>
      <c r="R32">
        <f t="shared" si="11"/>
        <v>-1.1761686648264755E-2</v>
      </c>
      <c r="S32">
        <f t="shared" si="22"/>
        <v>-0.62090354045788287</v>
      </c>
      <c r="T32">
        <f>GRAV *SIN(R32) /LEN</f>
        <v>1.1761415470198032E-2</v>
      </c>
      <c r="U32">
        <f t="shared" si="23"/>
        <v>-0.62090354045788287</v>
      </c>
      <c r="V32">
        <f t="shared" si="24"/>
        <v>1.1761415470198032E-2</v>
      </c>
      <c r="W32">
        <f t="shared" si="0"/>
        <v>-3.060018981923518E-2</v>
      </c>
      <c r="X32">
        <f t="shared" si="1"/>
        <v>-1.5057844628243017E-2</v>
      </c>
      <c r="Y32">
        <f t="shared" si="13"/>
        <v>3.7503884047938305</v>
      </c>
      <c r="Z32">
        <f t="shared" si="14"/>
        <v>-9.2700909819261206</v>
      </c>
    </row>
    <row r="33" spans="3:26" ht="15" customHeight="1" x14ac:dyDescent="0.3">
      <c r="C33">
        <f>C32+W32</f>
        <v>0.35383848302485071</v>
      </c>
      <c r="D33">
        <f>D32+X32</f>
        <v>-0.61792105096570182</v>
      </c>
      <c r="E33">
        <f t="shared" si="4"/>
        <v>-0.34650103869639481</v>
      </c>
      <c r="F33">
        <f>D33</f>
        <v>-0.61792105096570182</v>
      </c>
      <c r="G33">
        <f>E33</f>
        <v>-0.34650103869639481</v>
      </c>
      <c r="H33">
        <f t="shared" si="5"/>
        <v>0.33839045675070817</v>
      </c>
      <c r="I33">
        <f t="shared" si="6"/>
        <v>-0.62658357693311173</v>
      </c>
      <c r="J33">
        <f t="shared" si="7"/>
        <v>-0.33196925641769554</v>
      </c>
      <c r="K33">
        <f>I33</f>
        <v>-0.62658357693311173</v>
      </c>
      <c r="L33">
        <f>J33</f>
        <v>-0.33196925641769554</v>
      </c>
      <c r="M33">
        <f t="shared" si="8"/>
        <v>0.33817389360152295</v>
      </c>
      <c r="N33">
        <f t="shared" si="9"/>
        <v>-0.62622028237614424</v>
      </c>
      <c r="O33">
        <f>GRAV/LEN*SIN(M33)</f>
        <v>-0.33176496673706651</v>
      </c>
      <c r="P33">
        <f>N33</f>
        <v>-0.62622028237614424</v>
      </c>
      <c r="Q33">
        <f t="shared" si="10"/>
        <v>-0.33176496673706651</v>
      </c>
      <c r="R33">
        <f t="shared" si="11"/>
        <v>-1.1079041737768427E-2</v>
      </c>
      <c r="S33">
        <f t="shared" si="22"/>
        <v>-0.63450929930255517</v>
      </c>
      <c r="T33">
        <f>GRAV *SIN(R33) /LEN</f>
        <v>1.107881508935688E-2</v>
      </c>
      <c r="U33">
        <f>S33</f>
        <v>-0.63450929930255517</v>
      </c>
      <c r="V33">
        <f>T33</f>
        <v>1.107881508935688E-2</v>
      </c>
      <c r="W33">
        <f t="shared" si="0"/>
        <v>-3.1316983907389739E-2</v>
      </c>
      <c r="X33">
        <f t="shared" si="1"/>
        <v>-1.3857422249304686E-2</v>
      </c>
      <c r="Y33">
        <f t="shared" si="13"/>
        <v>3.4650103869639484</v>
      </c>
      <c r="Z33">
        <f t="shared" si="14"/>
        <v>-9.3804958833865477</v>
      </c>
    </row>
    <row r="34" spans="3:26" x14ac:dyDescent="0.3">
      <c r="C34">
        <f t="shared" ref="C34:C35" si="25">C33+W33</f>
        <v>0.32252149911746097</v>
      </c>
      <c r="D34">
        <f t="shared" ref="D34:D35" si="26">D33+X33</f>
        <v>-0.63177847321500646</v>
      </c>
      <c r="E34">
        <f t="shared" si="4"/>
        <v>-0.31695905434885585</v>
      </c>
      <c r="F34">
        <f t="shared" ref="F34:F35" si="27">D34</f>
        <v>-0.63177847321500646</v>
      </c>
      <c r="G34">
        <f t="shared" ref="G34:G35" si="28">E34</f>
        <v>-0.31695905434885585</v>
      </c>
      <c r="H34">
        <f t="shared" si="5"/>
        <v>0.30672703728708584</v>
      </c>
      <c r="I34">
        <f t="shared" si="6"/>
        <v>-0.6397024495737279</v>
      </c>
      <c r="J34">
        <f t="shared" si="7"/>
        <v>-0.30194005580783806</v>
      </c>
      <c r="K34">
        <f t="shared" ref="K34:K35" si="29">I34</f>
        <v>-0.6397024495737279</v>
      </c>
      <c r="L34">
        <f t="shared" ref="L34:L35" si="30">J34</f>
        <v>-0.30194005580783806</v>
      </c>
      <c r="M34">
        <f t="shared" si="8"/>
        <v>0.3065289378781178</v>
      </c>
      <c r="N34">
        <f t="shared" si="9"/>
        <v>-0.63932697461020238</v>
      </c>
      <c r="O34">
        <f>GRAV/LEN*SIN(M34)</f>
        <v>-0.30175119638651765</v>
      </c>
      <c r="P34">
        <f t="shared" ref="P34:P35" si="31">N34</f>
        <v>-0.63932697461020238</v>
      </c>
      <c r="Q34">
        <f t="shared" si="10"/>
        <v>-0.30175119638651765</v>
      </c>
      <c r="R34">
        <f t="shared" si="11"/>
        <v>-1.0309834713875671E-2</v>
      </c>
      <c r="S34">
        <f t="shared" ref="S34:S35" si="32">D34+Q34*delta</f>
        <v>-0.64686603303433232</v>
      </c>
      <c r="T34">
        <f>GRAV *SIN(R34) /LEN</f>
        <v>1.0309652071499012E-2</v>
      </c>
      <c r="U34">
        <f t="shared" ref="U34:U35" si="33">S34</f>
        <v>-0.64686603303433232</v>
      </c>
      <c r="V34">
        <f t="shared" ref="V34:V35" si="34">T34</f>
        <v>1.0309652071499012E-2</v>
      </c>
      <c r="W34">
        <f t="shared" si="0"/>
        <v>-3.1972527955143326E-2</v>
      </c>
      <c r="X34">
        <f t="shared" si="1"/>
        <v>-1.261693255555057E-2</v>
      </c>
      <c r="Y34">
        <f t="shared" si="13"/>
        <v>3.1695905434885585</v>
      </c>
      <c r="Z34">
        <f t="shared" si="14"/>
        <v>-9.4843922202019844</v>
      </c>
    </row>
    <row r="35" spans="3:26" x14ac:dyDescent="0.3">
      <c r="C35">
        <f t="shared" si="25"/>
        <v>0.29054897116231765</v>
      </c>
      <c r="D35">
        <f t="shared" si="26"/>
        <v>-0.64439540577055698</v>
      </c>
      <c r="E35">
        <f t="shared" si="4"/>
        <v>-0.28647823024392188</v>
      </c>
      <c r="F35">
        <f t="shared" si="27"/>
        <v>-0.64439540577055698</v>
      </c>
      <c r="G35">
        <f t="shared" si="28"/>
        <v>-0.28647823024392188</v>
      </c>
      <c r="H35">
        <f t="shared" si="5"/>
        <v>0.27443908601805372</v>
      </c>
      <c r="I35">
        <f t="shared" si="6"/>
        <v>-0.651557361526655</v>
      </c>
      <c r="J35">
        <f t="shared" si="7"/>
        <v>-0.2710070565168356</v>
      </c>
      <c r="K35">
        <f t="shared" si="29"/>
        <v>-0.651557361526655</v>
      </c>
      <c r="L35">
        <f t="shared" si="30"/>
        <v>-0.2710070565168356</v>
      </c>
      <c r="M35">
        <f t="shared" si="8"/>
        <v>0.27426003712415126</v>
      </c>
      <c r="N35">
        <f t="shared" si="9"/>
        <v>-0.6511705821834779</v>
      </c>
      <c r="O35">
        <f>GRAV/LEN*SIN(M35)</f>
        <v>-0.2708347037619882</v>
      </c>
      <c r="P35">
        <f t="shared" si="31"/>
        <v>-0.6511705821834779</v>
      </c>
      <c r="Q35">
        <f t="shared" si="10"/>
        <v>-0.2708347037619882</v>
      </c>
      <c r="R35">
        <f t="shared" si="11"/>
        <v>-9.4598471352288459E-3</v>
      </c>
      <c r="S35">
        <f t="shared" si="32"/>
        <v>-0.65793714095865641</v>
      </c>
      <c r="T35">
        <f>GRAV *SIN(R35) /LEN</f>
        <v>9.459706044277429E-3</v>
      </c>
      <c r="U35">
        <f t="shared" si="33"/>
        <v>-0.65793714095865641</v>
      </c>
      <c r="V35">
        <f t="shared" si="34"/>
        <v>9.459706044277429E-3</v>
      </c>
      <c r="W35">
        <f t="shared" si="0"/>
        <v>-3.2564903617912332E-2</v>
      </c>
      <c r="X35">
        <f t="shared" si="1"/>
        <v>-1.1339183706310768E-2</v>
      </c>
      <c r="Y35">
        <f t="shared" si="13"/>
        <v>2.8647823024392189</v>
      </c>
      <c r="Z35">
        <f t="shared" si="14"/>
        <v>-9.5808675160254175</v>
      </c>
    </row>
    <row r="36" spans="3:26" x14ac:dyDescent="0.3">
      <c r="C36">
        <f t="shared" ref="C36:C71" si="35">C35+W35</f>
        <v>0.25798406754440534</v>
      </c>
      <c r="D36">
        <f t="shared" ref="D36:D71" si="36">D35+X35</f>
        <v>-0.6557345894768678</v>
      </c>
      <c r="E36">
        <f t="shared" ref="E36:E71" si="37">GRAV/LEN*SIN(C36)</f>
        <v>-0.255131853904627</v>
      </c>
      <c r="F36">
        <f t="shared" ref="F36:F71" si="38">D36</f>
        <v>-0.6557345894768678</v>
      </c>
      <c r="G36">
        <f t="shared" ref="G36:G71" si="39">E36</f>
        <v>-0.255131853904627</v>
      </c>
      <c r="H36">
        <f t="shared" ref="H36:H71" si="40">C36+F36*delta/2</f>
        <v>0.24159070280748365</v>
      </c>
      <c r="I36">
        <f t="shared" ref="I36:I71" si="41">D36+G36*delta/2</f>
        <v>-0.66211288582448347</v>
      </c>
      <c r="J36">
        <f t="shared" ref="J36:J71" si="42">GRAV*SIN(H36)/LEN</f>
        <v>-0.23924743508551516</v>
      </c>
      <c r="K36">
        <f t="shared" ref="K36:K71" si="43">I36</f>
        <v>-0.66211288582448347</v>
      </c>
      <c r="L36">
        <f t="shared" ref="L36:L71" si="44">J36</f>
        <v>-0.23924743508551516</v>
      </c>
      <c r="M36">
        <f t="shared" ref="M36:M71" si="45">C36+K36*delta/2</f>
        <v>0.24143124539879324</v>
      </c>
      <c r="N36">
        <f t="shared" ref="N36:N71" si="46">D36+L36*delta/2</f>
        <v>-0.66171577535400572</v>
      </c>
      <c r="O36">
        <f>GRAV/LEN*SIN(M36)</f>
        <v>-0.23909260549715533</v>
      </c>
      <c r="P36">
        <f t="shared" ref="P36:P71" si="47">N36</f>
        <v>-0.66171577535400572</v>
      </c>
      <c r="Q36">
        <f t="shared" si="10"/>
        <v>-0.23909260549715533</v>
      </c>
      <c r="R36">
        <f t="shared" ref="R36:R71" si="48">C36*P36*delta</f>
        <v>-8.5356063642063173E-3</v>
      </c>
      <c r="S36">
        <f t="shared" ref="S36:S71" si="49">D36+Q36*delta</f>
        <v>-0.66768921975172557</v>
      </c>
      <c r="T36">
        <f>GRAV *SIN(R36) /LEN</f>
        <v>8.535502718741577E-3</v>
      </c>
      <c r="U36">
        <f t="shared" ref="U36:U71" si="50">S36</f>
        <v>-0.66768921975172557</v>
      </c>
      <c r="V36">
        <f t="shared" ref="V36:V71" si="51">T36</f>
        <v>8.535502718741577E-3</v>
      </c>
      <c r="W36">
        <f t="shared" ref="W36:W71" si="52">(F36+2*K36+2*P36+U36)/6* delta</f>
        <v>-3.3092342763213094E-2</v>
      </c>
      <c r="X36">
        <f t="shared" ref="X36:X71" si="53">(G36+2*L36+2*Q36+V36)/6*delta</f>
        <v>-1.002730360292689E-2</v>
      </c>
      <c r="Y36">
        <f t="shared" si="13"/>
        <v>2.55131853904627</v>
      </c>
      <c r="Z36">
        <f t="shared" si="14"/>
        <v>-9.6690627111586576</v>
      </c>
    </row>
    <row r="37" spans="3:26" x14ac:dyDescent="0.3">
      <c r="C37">
        <f t="shared" si="35"/>
        <v>0.22489172478119224</v>
      </c>
      <c r="D37">
        <f t="shared" si="36"/>
        <v>-0.66576189307979472</v>
      </c>
      <c r="E37">
        <f t="shared" si="37"/>
        <v>-0.22300081477891998</v>
      </c>
      <c r="F37">
        <f t="shared" si="38"/>
        <v>-0.66576189307979472</v>
      </c>
      <c r="G37">
        <f t="shared" si="39"/>
        <v>-0.22300081477891998</v>
      </c>
      <c r="H37">
        <f t="shared" si="40"/>
        <v>0.20824767745419737</v>
      </c>
      <c r="I37">
        <f t="shared" si="41"/>
        <v>-0.67133691344926771</v>
      </c>
      <c r="J37">
        <f t="shared" si="42"/>
        <v>-0.2067457550488471</v>
      </c>
      <c r="K37">
        <f t="shared" si="43"/>
        <v>-0.67133691344926771</v>
      </c>
      <c r="L37">
        <f t="shared" si="44"/>
        <v>-0.2067457550488471</v>
      </c>
      <c r="M37">
        <f t="shared" si="45"/>
        <v>0.20810830194496055</v>
      </c>
      <c r="N37">
        <f t="shared" si="46"/>
        <v>-0.6709305369560159</v>
      </c>
      <c r="O37">
        <f>GRAV/LEN*SIN(M37)</f>
        <v>-0.20660938878139895</v>
      </c>
      <c r="P37">
        <f t="shared" si="47"/>
        <v>-0.6709305369560159</v>
      </c>
      <c r="Q37">
        <f t="shared" si="10"/>
        <v>-0.20660938878139895</v>
      </c>
      <c r="R37">
        <f t="shared" si="48"/>
        <v>-7.5443362832204935E-3</v>
      </c>
      <c r="S37">
        <f t="shared" si="49"/>
        <v>-0.67609236251886462</v>
      </c>
      <c r="T37">
        <f>GRAV *SIN(R37) /LEN</f>
        <v>7.5442647165802736E-3</v>
      </c>
      <c r="U37">
        <f t="shared" si="50"/>
        <v>-0.67609236251886462</v>
      </c>
      <c r="V37">
        <f t="shared" si="51"/>
        <v>7.5442647165802736E-3</v>
      </c>
      <c r="W37">
        <f t="shared" si="52"/>
        <v>-3.3553242970076891E-2</v>
      </c>
      <c r="X37">
        <f t="shared" si="53"/>
        <v>-8.6847236476902644E-3</v>
      </c>
      <c r="Y37">
        <f t="shared" si="13"/>
        <v>2.2300081477891998</v>
      </c>
      <c r="Z37">
        <f t="shared" si="14"/>
        <v>-9.7481825824506281</v>
      </c>
    </row>
    <row r="38" spans="3:26" x14ac:dyDescent="0.3">
      <c r="C38">
        <f t="shared" si="35"/>
        <v>0.19133848181111535</v>
      </c>
      <c r="D38">
        <f t="shared" si="36"/>
        <v>-0.67444661672748496</v>
      </c>
      <c r="E38">
        <f t="shared" si="37"/>
        <v>-0.19017312021768074</v>
      </c>
      <c r="F38">
        <f t="shared" si="38"/>
        <v>-0.67444661672748496</v>
      </c>
      <c r="G38">
        <f t="shared" si="39"/>
        <v>-0.19017312021768074</v>
      </c>
      <c r="H38">
        <f t="shared" si="40"/>
        <v>0.17447731639292821</v>
      </c>
      <c r="I38">
        <f t="shared" si="41"/>
        <v>-0.67920094473292703</v>
      </c>
      <c r="J38">
        <f t="shared" si="42"/>
        <v>-0.1735934134146874</v>
      </c>
      <c r="K38">
        <f t="shared" si="43"/>
        <v>-0.67920094473292703</v>
      </c>
      <c r="L38">
        <f t="shared" si="44"/>
        <v>-0.1735934134146874</v>
      </c>
      <c r="M38">
        <f t="shared" si="45"/>
        <v>0.17435845819279217</v>
      </c>
      <c r="N38">
        <f t="shared" si="46"/>
        <v>-0.67878645206285215</v>
      </c>
      <c r="O38">
        <f>GRAV/LEN*SIN(M38)</f>
        <v>-0.17347635856420177</v>
      </c>
      <c r="P38">
        <f t="shared" si="47"/>
        <v>-0.67878645206285215</v>
      </c>
      <c r="Q38">
        <f t="shared" si="10"/>
        <v>-0.17347635856420177</v>
      </c>
      <c r="R38">
        <f t="shared" si="48"/>
        <v>-6.4938984605829786E-3</v>
      </c>
      <c r="S38">
        <f t="shared" si="49"/>
        <v>-0.68312043465569505</v>
      </c>
      <c r="T38">
        <f>GRAV *SIN(R38) /LEN</f>
        <v>6.4938528186199466E-3</v>
      </c>
      <c r="U38">
        <f t="shared" si="50"/>
        <v>-0.68312043465569505</v>
      </c>
      <c r="V38">
        <f t="shared" si="51"/>
        <v>6.4938528186199466E-3</v>
      </c>
      <c r="W38">
        <f t="shared" si="52"/>
        <v>-3.3946182041456156E-2</v>
      </c>
      <c r="X38">
        <f t="shared" si="53"/>
        <v>-7.3151567613069929E-3</v>
      </c>
      <c r="Y38">
        <f t="shared" si="13"/>
        <v>1.9017312021768074</v>
      </c>
      <c r="Z38">
        <f t="shared" si="14"/>
        <v>-9.8175057135031594</v>
      </c>
    </row>
    <row r="39" spans="3:26" x14ac:dyDescent="0.3">
      <c r="C39">
        <f t="shared" si="35"/>
        <v>0.15739229976965918</v>
      </c>
      <c r="D39">
        <f t="shared" si="36"/>
        <v>-0.68176177348879197</v>
      </c>
      <c r="E39">
        <f t="shared" si="37"/>
        <v>-0.15674327502807534</v>
      </c>
      <c r="F39">
        <f t="shared" si="38"/>
        <v>-0.68176177348879197</v>
      </c>
      <c r="G39">
        <f t="shared" si="39"/>
        <v>-0.15674327502807534</v>
      </c>
      <c r="H39">
        <f t="shared" si="40"/>
        <v>0.14034825543243939</v>
      </c>
      <c r="I39">
        <f t="shared" si="41"/>
        <v>-0.6856803553644939</v>
      </c>
      <c r="J39">
        <f t="shared" si="42"/>
        <v>-0.13988795427521208</v>
      </c>
      <c r="K39">
        <f t="shared" si="43"/>
        <v>-0.6856803553644939</v>
      </c>
      <c r="L39">
        <f t="shared" si="44"/>
        <v>-0.13988795427521208</v>
      </c>
      <c r="M39">
        <f t="shared" si="45"/>
        <v>0.14025029088554683</v>
      </c>
      <c r="N39">
        <f t="shared" si="46"/>
        <v>-0.68525897234567223</v>
      </c>
      <c r="O39">
        <f>GRAV/LEN*SIN(M39)</f>
        <v>-0.13979095230934749</v>
      </c>
      <c r="P39">
        <f t="shared" si="47"/>
        <v>-0.68525897234567223</v>
      </c>
      <c r="Q39">
        <f t="shared" si="10"/>
        <v>-0.13979095230934749</v>
      </c>
      <c r="R39">
        <f t="shared" si="48"/>
        <v>-5.3927242797639323E-3</v>
      </c>
      <c r="S39">
        <f t="shared" si="49"/>
        <v>-0.6887513211042593</v>
      </c>
      <c r="T39">
        <f>GRAV *SIN(R39) /LEN</f>
        <v>5.3926981417390767E-3</v>
      </c>
      <c r="U39">
        <f t="shared" si="50"/>
        <v>-0.6887513211042593</v>
      </c>
      <c r="V39">
        <f t="shared" si="51"/>
        <v>5.3926981417390767E-3</v>
      </c>
      <c r="W39">
        <f t="shared" si="52"/>
        <v>-3.4269931250111532E-2</v>
      </c>
      <c r="X39">
        <f t="shared" si="53"/>
        <v>-5.9225699171287956E-3</v>
      </c>
      <c r="Y39">
        <f t="shared" si="13"/>
        <v>1.5674327502807532</v>
      </c>
      <c r="Z39">
        <f t="shared" si="14"/>
        <v>-9.8763938040839232</v>
      </c>
    </row>
    <row r="40" spans="3:26" x14ac:dyDescent="0.3">
      <c r="C40">
        <f t="shared" si="35"/>
        <v>0.12312236851954765</v>
      </c>
      <c r="D40">
        <f t="shared" si="36"/>
        <v>-0.68768434340592077</v>
      </c>
      <c r="E40">
        <f t="shared" si="37"/>
        <v>-0.12281153313474301</v>
      </c>
      <c r="F40">
        <f t="shared" si="38"/>
        <v>-0.68768434340592077</v>
      </c>
      <c r="G40">
        <f t="shared" si="39"/>
        <v>-0.12281153313474301</v>
      </c>
      <c r="H40">
        <f t="shared" si="40"/>
        <v>0.10593025993439963</v>
      </c>
      <c r="I40">
        <f t="shared" si="41"/>
        <v>-0.6907546317342893</v>
      </c>
      <c r="J40">
        <f t="shared" si="42"/>
        <v>-0.10573225993243643</v>
      </c>
      <c r="K40">
        <f t="shared" si="43"/>
        <v>-0.6907546317342893</v>
      </c>
      <c r="L40">
        <f t="shared" si="44"/>
        <v>-0.10573225993243643</v>
      </c>
      <c r="M40">
        <f t="shared" si="45"/>
        <v>0.10585350272619042</v>
      </c>
      <c r="N40">
        <f t="shared" si="46"/>
        <v>-0.69032764990423168</v>
      </c>
      <c r="O40">
        <f>GRAV/LEN*SIN(M40)</f>
        <v>-0.10565593266503583</v>
      </c>
      <c r="P40">
        <f t="shared" si="47"/>
        <v>-0.69032764990423168</v>
      </c>
      <c r="Q40">
        <f t="shared" si="10"/>
        <v>-0.10565593266503583</v>
      </c>
      <c r="R40">
        <f t="shared" si="48"/>
        <v>-4.2497387655371045E-3</v>
      </c>
      <c r="S40">
        <f t="shared" si="49"/>
        <v>-0.69296714003917259</v>
      </c>
      <c r="T40">
        <f>GRAV *SIN(R40) /LEN</f>
        <v>4.2497259736369508E-3</v>
      </c>
      <c r="U40">
        <f t="shared" si="50"/>
        <v>-0.69296714003917259</v>
      </c>
      <c r="V40">
        <f t="shared" si="51"/>
        <v>4.2497259736369508E-3</v>
      </c>
      <c r="W40">
        <f t="shared" si="52"/>
        <v>-3.4523467056017797E-2</v>
      </c>
      <c r="X40">
        <f t="shared" si="53"/>
        <v>-4.5111516029670892E-3</v>
      </c>
      <c r="Y40">
        <f t="shared" si="13"/>
        <v>1.22811533134743</v>
      </c>
      <c r="Z40">
        <f t="shared" si="14"/>
        <v>-9.9243001130008857</v>
      </c>
    </row>
    <row r="41" spans="3:26" x14ac:dyDescent="0.3">
      <c r="C41">
        <f t="shared" si="35"/>
        <v>8.8598901463529861E-2</v>
      </c>
      <c r="D41">
        <f t="shared" si="36"/>
        <v>-0.69219549500888788</v>
      </c>
      <c r="E41">
        <f t="shared" si="37"/>
        <v>-8.8483033518703069E-2</v>
      </c>
      <c r="F41">
        <f t="shared" si="38"/>
        <v>-0.69219549500888788</v>
      </c>
      <c r="G41">
        <f t="shared" si="39"/>
        <v>-8.8483033518703069E-2</v>
      </c>
      <c r="H41">
        <f t="shared" si="40"/>
        <v>7.1294014088307656E-2</v>
      </c>
      <c r="I41">
        <f t="shared" si="41"/>
        <v>-0.69440757084685545</v>
      </c>
      <c r="J41">
        <f t="shared" si="42"/>
        <v>-7.1233633466740845E-2</v>
      </c>
      <c r="K41">
        <f t="shared" si="43"/>
        <v>-0.69440757084685545</v>
      </c>
      <c r="L41">
        <f t="shared" si="44"/>
        <v>-7.1233633466740845E-2</v>
      </c>
      <c r="M41">
        <f t="shared" si="45"/>
        <v>7.1238712192358472E-2</v>
      </c>
      <c r="N41">
        <f t="shared" si="46"/>
        <v>-0.6939763358455564</v>
      </c>
      <c r="O41">
        <f>GRAV/LEN*SIN(M41)</f>
        <v>-7.1178471947618352E-2</v>
      </c>
      <c r="P41">
        <f t="shared" si="47"/>
        <v>-0.6939763358455564</v>
      </c>
      <c r="Q41">
        <f t="shared" si="10"/>
        <v>-7.1178471947618352E-2</v>
      </c>
      <c r="R41">
        <f t="shared" si="48"/>
        <v>-3.0742770498800981E-3</v>
      </c>
      <c r="S41">
        <f t="shared" si="49"/>
        <v>-0.69575441860626885</v>
      </c>
      <c r="T41">
        <f>GRAV *SIN(R41) /LEN</f>
        <v>3.0742722072917431E-3</v>
      </c>
      <c r="U41">
        <f t="shared" si="50"/>
        <v>-0.69575441860626885</v>
      </c>
      <c r="V41">
        <f t="shared" si="51"/>
        <v>3.0742722072917431E-3</v>
      </c>
      <c r="W41">
        <f t="shared" si="52"/>
        <v>-3.4705981058333175E-2</v>
      </c>
      <c r="X41">
        <f t="shared" si="53"/>
        <v>-3.0852747678344148E-3</v>
      </c>
      <c r="Y41">
        <f t="shared" si="13"/>
        <v>0.88483033518703069</v>
      </c>
      <c r="Z41">
        <f t="shared" si="14"/>
        <v>-9.9607768410868847</v>
      </c>
    </row>
    <row r="42" spans="3:26" x14ac:dyDescent="0.3">
      <c r="C42">
        <f t="shared" si="35"/>
        <v>5.3892920405196686E-2</v>
      </c>
      <c r="D42">
        <f t="shared" si="36"/>
        <v>-0.69528076977672226</v>
      </c>
      <c r="E42">
        <f t="shared" si="37"/>
        <v>-5.3866836006193186E-2</v>
      </c>
      <c r="F42">
        <f t="shared" si="38"/>
        <v>-0.69528076977672226</v>
      </c>
      <c r="G42">
        <f t="shared" si="39"/>
        <v>-5.3866836006193186E-2</v>
      </c>
      <c r="H42">
        <f t="shared" si="40"/>
        <v>3.6510901160778625E-2</v>
      </c>
      <c r="I42">
        <f t="shared" si="41"/>
        <v>-0.6966274406768771</v>
      </c>
      <c r="J42">
        <f t="shared" si="42"/>
        <v>-3.6502789916892507E-2</v>
      </c>
      <c r="K42">
        <f t="shared" si="43"/>
        <v>-0.6966274406768771</v>
      </c>
      <c r="L42">
        <f t="shared" si="44"/>
        <v>-3.6502789916892507E-2</v>
      </c>
      <c r="M42">
        <f t="shared" si="45"/>
        <v>3.6477234388274757E-2</v>
      </c>
      <c r="N42">
        <f t="shared" si="46"/>
        <v>-0.69619333952464457</v>
      </c>
      <c r="O42">
        <f>GRAV/LEN*SIN(M42)</f>
        <v>-3.6469145560891855E-2</v>
      </c>
      <c r="P42">
        <f t="shared" si="47"/>
        <v>-0.69619333952464457</v>
      </c>
      <c r="Q42">
        <f t="shared" si="10"/>
        <v>-3.6469145560891855E-2</v>
      </c>
      <c r="R42">
        <f t="shared" si="48"/>
        <v>-1.8759946116814871E-3</v>
      </c>
      <c r="S42">
        <f t="shared" si="49"/>
        <v>-0.69710422705476682</v>
      </c>
      <c r="T42">
        <f>GRAV *SIN(R42) /LEN</f>
        <v>1.8759935112995997E-3</v>
      </c>
      <c r="U42">
        <f t="shared" si="50"/>
        <v>-0.69710422705476682</v>
      </c>
      <c r="V42">
        <f t="shared" si="51"/>
        <v>1.8759935112995997E-3</v>
      </c>
      <c r="W42">
        <f t="shared" si="52"/>
        <v>-3.4816887976954439E-2</v>
      </c>
      <c r="X42">
        <f t="shared" si="53"/>
        <v>-1.6494559454205194E-3</v>
      </c>
      <c r="Y42">
        <f t="shared" si="13"/>
        <v>0.53866836006193186</v>
      </c>
      <c r="Z42">
        <f t="shared" si="14"/>
        <v>-9.985481280232225</v>
      </c>
    </row>
    <row r="43" spans="3:26" x14ac:dyDescent="0.3">
      <c r="C43">
        <f t="shared" si="35"/>
        <v>1.9076032428242247E-2</v>
      </c>
      <c r="D43">
        <f t="shared" si="36"/>
        <v>-0.6969302257221428</v>
      </c>
      <c r="E43">
        <f t="shared" si="37"/>
        <v>-1.9074875503780342E-2</v>
      </c>
      <c r="F43">
        <f t="shared" si="38"/>
        <v>-0.6969302257221428</v>
      </c>
      <c r="G43">
        <f t="shared" si="39"/>
        <v>-1.9074875503780342E-2</v>
      </c>
      <c r="H43">
        <f t="shared" si="40"/>
        <v>1.6527767851886761E-3</v>
      </c>
      <c r="I43">
        <f t="shared" si="41"/>
        <v>-0.69740709760973729</v>
      </c>
      <c r="J43">
        <f t="shared" si="42"/>
        <v>-1.6527760327150153E-3</v>
      </c>
      <c r="K43">
        <f t="shared" si="43"/>
        <v>-0.69740709760973729</v>
      </c>
      <c r="L43">
        <f t="shared" si="44"/>
        <v>-1.6527760327150153E-3</v>
      </c>
      <c r="M43">
        <f t="shared" si="45"/>
        <v>1.6408549879988153E-3</v>
      </c>
      <c r="N43">
        <f t="shared" si="46"/>
        <v>-0.69697154512296067</v>
      </c>
      <c r="O43">
        <f>GRAV/LEN*SIN(M43)</f>
        <v>-1.6408542516911937E-3</v>
      </c>
      <c r="P43">
        <f t="shared" si="47"/>
        <v>-0.69697154512296067</v>
      </c>
      <c r="Q43">
        <f t="shared" si="10"/>
        <v>-1.6408542516911937E-3</v>
      </c>
      <c r="R43">
        <f t="shared" si="48"/>
        <v>-6.6477258981638507E-4</v>
      </c>
      <c r="S43">
        <f t="shared" si="49"/>
        <v>-0.69701226843472741</v>
      </c>
      <c r="T43">
        <f>GRAV *SIN(R43) /LEN</f>
        <v>6.6477254085338139E-4</v>
      </c>
      <c r="U43">
        <f t="shared" si="50"/>
        <v>-0.69701226843472741</v>
      </c>
      <c r="V43">
        <f t="shared" si="51"/>
        <v>6.6477254085338139E-4</v>
      </c>
      <c r="W43">
        <f t="shared" si="52"/>
        <v>-3.4855831496852223E-2</v>
      </c>
      <c r="X43">
        <f t="shared" si="53"/>
        <v>-2.0831136276449485E-4</v>
      </c>
      <c r="Y43">
        <f t="shared" si="13"/>
        <v>0.19074875503780342</v>
      </c>
      <c r="Z43">
        <f t="shared" si="14"/>
        <v>-9.9981805801081389</v>
      </c>
    </row>
    <row r="44" spans="3:26" x14ac:dyDescent="0.3">
      <c r="C44">
        <f t="shared" si="35"/>
        <v>-1.5779799068609976E-2</v>
      </c>
      <c r="D44">
        <f t="shared" si="36"/>
        <v>-0.69713853708490725</v>
      </c>
      <c r="E44">
        <f t="shared" si="37"/>
        <v>1.5779144209687575E-2</v>
      </c>
      <c r="F44">
        <f t="shared" si="38"/>
        <v>-0.69713853708490725</v>
      </c>
      <c r="G44">
        <f t="shared" si="39"/>
        <v>1.5779144209687575E-2</v>
      </c>
      <c r="H44">
        <f t="shared" si="40"/>
        <v>-3.3208262495732659E-2</v>
      </c>
      <c r="I44">
        <f t="shared" si="41"/>
        <v>-0.69674405847966503</v>
      </c>
      <c r="J44">
        <f t="shared" si="42"/>
        <v>3.3202159216180423E-2</v>
      </c>
      <c r="K44">
        <f t="shared" si="43"/>
        <v>-0.69674405847966503</v>
      </c>
      <c r="L44">
        <f t="shared" si="44"/>
        <v>3.3202159216180423E-2</v>
      </c>
      <c r="M44">
        <f t="shared" si="45"/>
        <v>-3.3198400530601607E-2</v>
      </c>
      <c r="N44">
        <f t="shared" si="46"/>
        <v>-0.69630848310450277</v>
      </c>
      <c r="O44">
        <f>GRAV/LEN*SIN(M44)</f>
        <v>3.3192302686767074E-2</v>
      </c>
      <c r="P44">
        <f t="shared" si="47"/>
        <v>-0.69630848310450277</v>
      </c>
      <c r="Q44">
        <f t="shared" si="10"/>
        <v>3.3192302686767074E-2</v>
      </c>
      <c r="R44">
        <f t="shared" si="48"/>
        <v>5.49380397657883E-4</v>
      </c>
      <c r="S44">
        <f t="shared" si="49"/>
        <v>-0.69547892195056893</v>
      </c>
      <c r="T44">
        <f>GRAV *SIN(R44) /LEN</f>
        <v>-5.4938037002232607E-4</v>
      </c>
      <c r="U44">
        <f t="shared" si="50"/>
        <v>-0.69547892195056893</v>
      </c>
      <c r="V44">
        <f t="shared" si="51"/>
        <v>-5.4938037002232607E-4</v>
      </c>
      <c r="W44">
        <f t="shared" si="52"/>
        <v>-3.4822687851698439E-2</v>
      </c>
      <c r="X44">
        <f t="shared" si="53"/>
        <v>1.2334890637130023E-3</v>
      </c>
      <c r="Y44">
        <f t="shared" si="13"/>
        <v>-0.15779144209687573</v>
      </c>
      <c r="Z44">
        <f t="shared" si="14"/>
        <v>-9.9987550155407341</v>
      </c>
    </row>
    <row r="45" spans="3:26" x14ac:dyDescent="0.3">
      <c r="C45">
        <f t="shared" si="35"/>
        <v>-5.0602486920308415E-2</v>
      </c>
      <c r="D45">
        <f t="shared" si="36"/>
        <v>-0.69590504802119424</v>
      </c>
      <c r="E45">
        <f t="shared" si="37"/>
        <v>5.0580894131835696E-2</v>
      </c>
      <c r="F45">
        <f t="shared" si="38"/>
        <v>-0.69590504802119424</v>
      </c>
      <c r="G45">
        <f t="shared" si="39"/>
        <v>5.0580894131835696E-2</v>
      </c>
      <c r="H45">
        <f t="shared" si="40"/>
        <v>-6.8000113120838271E-2</v>
      </c>
      <c r="I45">
        <f t="shared" si="41"/>
        <v>-0.69464052566789836</v>
      </c>
      <c r="J45">
        <f t="shared" si="42"/>
        <v>6.7947719640849114E-2</v>
      </c>
      <c r="K45">
        <f t="shared" si="43"/>
        <v>-0.69464052566789836</v>
      </c>
      <c r="L45">
        <f t="shared" si="44"/>
        <v>6.7947719640849114E-2</v>
      </c>
      <c r="M45">
        <f t="shared" si="45"/>
        <v>-6.7968500062005874E-2</v>
      </c>
      <c r="N45">
        <f t="shared" si="46"/>
        <v>-0.69420635503017303</v>
      </c>
      <c r="O45">
        <f>GRAV/LEN*SIN(M45)</f>
        <v>6.7916179609544561E-2</v>
      </c>
      <c r="P45">
        <f t="shared" si="47"/>
        <v>-0.69420635503017303</v>
      </c>
      <c r="Q45">
        <f t="shared" si="10"/>
        <v>6.7916179609544561E-2</v>
      </c>
      <c r="R45">
        <f t="shared" si="48"/>
        <v>1.7564284000204655E-3</v>
      </c>
      <c r="S45">
        <f t="shared" si="49"/>
        <v>-0.69250923904071704</v>
      </c>
      <c r="T45">
        <f>GRAV *SIN(R45) /LEN</f>
        <v>-1.7564274969117475E-3</v>
      </c>
      <c r="U45">
        <f t="shared" si="50"/>
        <v>-0.69250923904071704</v>
      </c>
      <c r="V45">
        <f t="shared" si="51"/>
        <v>-1.7564274969117475E-3</v>
      </c>
      <c r="W45">
        <f t="shared" si="52"/>
        <v>-3.4717567070483783E-2</v>
      </c>
      <c r="X45">
        <f t="shared" si="53"/>
        <v>2.6712688761309279E-3</v>
      </c>
      <c r="Y45">
        <f t="shared" si="13"/>
        <v>-0.50580894131835696</v>
      </c>
      <c r="Z45">
        <f t="shared" si="14"/>
        <v>-9.9871996733259714</v>
      </c>
    </row>
    <row r="46" spans="3:26" x14ac:dyDescent="0.3">
      <c r="C46">
        <f t="shared" si="35"/>
        <v>-8.5320053990792205E-2</v>
      </c>
      <c r="D46">
        <f t="shared" si="36"/>
        <v>-0.69323377914506334</v>
      </c>
      <c r="E46">
        <f t="shared" si="37"/>
        <v>8.5216576940452024E-2</v>
      </c>
      <c r="F46">
        <f t="shared" si="38"/>
        <v>-0.69323377914506334</v>
      </c>
      <c r="G46">
        <f t="shared" si="39"/>
        <v>8.5216576940452024E-2</v>
      </c>
      <c r="H46">
        <f t="shared" si="40"/>
        <v>-0.10265089846941879</v>
      </c>
      <c r="I46">
        <f t="shared" si="41"/>
        <v>-0.69110336472155209</v>
      </c>
      <c r="J46">
        <f t="shared" si="42"/>
        <v>0.10247071779876409</v>
      </c>
      <c r="K46">
        <f t="shared" si="43"/>
        <v>-0.69110336472155209</v>
      </c>
      <c r="L46">
        <f t="shared" si="44"/>
        <v>0.10247071779876409</v>
      </c>
      <c r="M46">
        <f t="shared" si="45"/>
        <v>-0.102597638108831</v>
      </c>
      <c r="N46">
        <f t="shared" si="46"/>
        <v>-0.69067201120009425</v>
      </c>
      <c r="O46">
        <f>GRAV/LEN*SIN(M46)</f>
        <v>0.10241773765426955</v>
      </c>
      <c r="P46">
        <f t="shared" si="47"/>
        <v>-0.69067201120009425</v>
      </c>
      <c r="Q46">
        <f t="shared" si="10"/>
        <v>0.10241773765426955</v>
      </c>
      <c r="R46">
        <f t="shared" si="48"/>
        <v>2.9464086642760541E-3</v>
      </c>
      <c r="S46">
        <f t="shared" si="49"/>
        <v>-0.68811289226234984</v>
      </c>
      <c r="T46">
        <f>GRAV *SIN(R46) /LEN</f>
        <v>-2.9464044011565209E-3</v>
      </c>
      <c r="U46">
        <f t="shared" si="50"/>
        <v>-0.68811289226234984</v>
      </c>
      <c r="V46">
        <f t="shared" si="51"/>
        <v>-2.9464044011565209E-3</v>
      </c>
      <c r="W46">
        <f t="shared" si="52"/>
        <v>-3.454081186042255E-2</v>
      </c>
      <c r="X46">
        <f t="shared" si="53"/>
        <v>4.1003923620446898E-3</v>
      </c>
      <c r="Y46">
        <f t="shared" si="13"/>
        <v>-0.85216576940452027</v>
      </c>
      <c r="Z46">
        <f t="shared" si="14"/>
        <v>-9.963624516281973</v>
      </c>
    </row>
    <row r="47" spans="3:26" x14ac:dyDescent="0.3">
      <c r="C47">
        <f t="shared" si="35"/>
        <v>-0.11986086585121475</v>
      </c>
      <c r="D47">
        <f t="shared" si="36"/>
        <v>-0.68913338678301861</v>
      </c>
      <c r="E47">
        <f t="shared" si="37"/>
        <v>0.11957407254619577</v>
      </c>
      <c r="F47">
        <f t="shared" si="38"/>
        <v>-0.68913338678301861</v>
      </c>
      <c r="G47">
        <f t="shared" si="39"/>
        <v>0.11957407254619577</v>
      </c>
      <c r="H47">
        <f t="shared" si="40"/>
        <v>-0.13708920052079021</v>
      </c>
      <c r="I47">
        <f t="shared" si="41"/>
        <v>-0.68614403496936371</v>
      </c>
      <c r="J47">
        <f t="shared" si="42"/>
        <v>0.13666020735155532</v>
      </c>
      <c r="K47">
        <f t="shared" si="43"/>
        <v>-0.68614403496936371</v>
      </c>
      <c r="L47">
        <f t="shared" si="44"/>
        <v>0.13666020735155532</v>
      </c>
      <c r="M47">
        <f t="shared" si="45"/>
        <v>-0.13701446672544884</v>
      </c>
      <c r="N47">
        <f t="shared" si="46"/>
        <v>-0.68571688159922972</v>
      </c>
      <c r="O47">
        <f>GRAV/LEN*SIN(M47)</f>
        <v>0.1365861743284075</v>
      </c>
      <c r="P47">
        <f t="shared" si="47"/>
        <v>-0.68571688159922972</v>
      </c>
      <c r="Q47">
        <f t="shared" si="10"/>
        <v>0.1365861743284075</v>
      </c>
      <c r="R47">
        <f t="shared" si="48"/>
        <v>4.1095309578639298E-3</v>
      </c>
      <c r="S47">
        <f t="shared" si="49"/>
        <v>-0.68230407806659821</v>
      </c>
      <c r="T47">
        <f>GRAV *SIN(R47) /LEN</f>
        <v>-4.1095193907462989E-3</v>
      </c>
      <c r="U47">
        <f t="shared" si="50"/>
        <v>-0.68230407806659821</v>
      </c>
      <c r="V47">
        <f t="shared" si="51"/>
        <v>-4.1095193907462989E-3</v>
      </c>
      <c r="W47">
        <f t="shared" si="52"/>
        <v>-3.4292994149890031E-2</v>
      </c>
      <c r="X47">
        <f t="shared" si="53"/>
        <v>5.5163109709614605E-3</v>
      </c>
      <c r="Y47">
        <f t="shared" si="13"/>
        <v>-1.1957407254619576</v>
      </c>
      <c r="Z47">
        <f t="shared" si="14"/>
        <v>-9.9282528230032359</v>
      </c>
    </row>
    <row r="48" spans="3:26" x14ac:dyDescent="0.3">
      <c r="C48">
        <f t="shared" si="35"/>
        <v>-0.15415386000110479</v>
      </c>
      <c r="D48">
        <f t="shared" si="36"/>
        <v>-0.68361707581205711</v>
      </c>
      <c r="E48">
        <f t="shared" si="37"/>
        <v>0.15354404805090485</v>
      </c>
      <c r="F48">
        <f t="shared" si="38"/>
        <v>-0.68361707581205711</v>
      </c>
      <c r="G48">
        <f t="shared" si="39"/>
        <v>0.15354404805090485</v>
      </c>
      <c r="H48">
        <f t="shared" si="40"/>
        <v>-0.17124428689640622</v>
      </c>
      <c r="I48">
        <f t="shared" si="41"/>
        <v>-0.67977847461078444</v>
      </c>
      <c r="J48">
        <f t="shared" si="42"/>
        <v>0.17040856799305079</v>
      </c>
      <c r="K48">
        <f t="shared" si="43"/>
        <v>-0.67977847461078444</v>
      </c>
      <c r="L48">
        <f t="shared" si="44"/>
        <v>0.17040856799305079</v>
      </c>
      <c r="M48">
        <f t="shared" si="45"/>
        <v>-0.17114832186637441</v>
      </c>
      <c r="N48">
        <f t="shared" si="46"/>
        <v>-0.67935686161223086</v>
      </c>
      <c r="O48">
        <f>GRAV/LEN*SIN(M48)</f>
        <v>0.17031400581171358</v>
      </c>
      <c r="P48">
        <f t="shared" si="47"/>
        <v>-0.67935686161223086</v>
      </c>
      <c r="Q48">
        <f t="shared" si="10"/>
        <v>0.17031400581171358</v>
      </c>
      <c r="R48">
        <f t="shared" si="48"/>
        <v>5.2362741267880878E-3</v>
      </c>
      <c r="S48">
        <f t="shared" si="49"/>
        <v>-0.67510137552147143</v>
      </c>
      <c r="T48">
        <f>GRAV *SIN(R48) /LEN</f>
        <v>-5.2362501982989645E-3</v>
      </c>
      <c r="U48">
        <f t="shared" si="50"/>
        <v>-0.67510137552147143</v>
      </c>
      <c r="V48">
        <f t="shared" si="51"/>
        <v>-5.2362501982989645E-3</v>
      </c>
      <c r="W48">
        <f t="shared" si="52"/>
        <v>-3.3974909364829657E-2</v>
      </c>
      <c r="X48">
        <f t="shared" si="53"/>
        <v>6.9146078788511218E-3</v>
      </c>
      <c r="Y48">
        <f t="shared" si="13"/>
        <v>-1.5354404805090485</v>
      </c>
      <c r="Z48">
        <f t="shared" si="14"/>
        <v>-9.8814180425085816</v>
      </c>
    </row>
    <row r="49" spans="3:26" x14ac:dyDescent="0.3">
      <c r="C49">
        <f t="shared" si="35"/>
        <v>-0.18812876936593445</v>
      </c>
      <c r="D49">
        <f t="shared" si="36"/>
        <v>-0.67670246793320599</v>
      </c>
      <c r="E49">
        <f t="shared" si="37"/>
        <v>0.18702100899633567</v>
      </c>
      <c r="F49">
        <f t="shared" si="38"/>
        <v>-0.67670246793320599</v>
      </c>
      <c r="G49">
        <f t="shared" si="39"/>
        <v>0.18702100899633567</v>
      </c>
      <c r="H49">
        <f t="shared" si="40"/>
        <v>-0.20504633106426459</v>
      </c>
      <c r="I49">
        <f t="shared" si="41"/>
        <v>-0.67202694270829755</v>
      </c>
      <c r="J49">
        <f t="shared" si="42"/>
        <v>0.20361252062366914</v>
      </c>
      <c r="K49">
        <f t="shared" si="43"/>
        <v>-0.67202694270829755</v>
      </c>
      <c r="L49">
        <f t="shared" si="44"/>
        <v>0.20361252062366914</v>
      </c>
      <c r="M49">
        <f t="shared" si="45"/>
        <v>-0.2049294429336419</v>
      </c>
      <c r="N49">
        <f t="shared" si="46"/>
        <v>-0.67161215491761428</v>
      </c>
      <c r="O49">
        <f>GRAV/LEN*SIN(M49)</f>
        <v>0.20349807972727277</v>
      </c>
      <c r="P49">
        <f t="shared" si="47"/>
        <v>-0.67161215491761428</v>
      </c>
      <c r="Q49">
        <f t="shared" si="10"/>
        <v>0.20349807972727277</v>
      </c>
      <c r="R49">
        <f t="shared" si="48"/>
        <v>6.3174784097927055E-3</v>
      </c>
      <c r="S49">
        <f t="shared" si="49"/>
        <v>-0.66652756394684232</v>
      </c>
      <c r="T49">
        <f>GRAV *SIN(R49) /LEN</f>
        <v>-6.3174363875543203E-3</v>
      </c>
      <c r="U49">
        <f t="shared" si="50"/>
        <v>-0.66652756394684232</v>
      </c>
      <c r="V49">
        <f t="shared" si="51"/>
        <v>-6.3174363875543203E-3</v>
      </c>
      <c r="W49">
        <f t="shared" si="52"/>
        <v>-3.3587568559432263E-2</v>
      </c>
      <c r="X49">
        <f t="shared" si="53"/>
        <v>8.2910397775888753E-3</v>
      </c>
      <c r="Y49">
        <f t="shared" si="13"/>
        <v>-1.8702100899633567</v>
      </c>
      <c r="Z49">
        <f t="shared" si="14"/>
        <v>-9.8235591421540924</v>
      </c>
    </row>
    <row r="50" spans="3:26" x14ac:dyDescent="0.3">
      <c r="C50">
        <f t="shared" si="35"/>
        <v>-0.22171633792536671</v>
      </c>
      <c r="D50">
        <f t="shared" si="36"/>
        <v>-0.66841142815561716</v>
      </c>
      <c r="E50">
        <f t="shared" si="37"/>
        <v>0.2199042706300004</v>
      </c>
      <c r="F50">
        <f t="shared" si="38"/>
        <v>-0.66841142815561716</v>
      </c>
      <c r="G50">
        <f t="shared" si="39"/>
        <v>0.2199042706300004</v>
      </c>
      <c r="H50">
        <f t="shared" si="40"/>
        <v>-0.23842662362925715</v>
      </c>
      <c r="I50">
        <f t="shared" si="41"/>
        <v>-0.6629138213898671</v>
      </c>
      <c r="J50">
        <f t="shared" si="42"/>
        <v>0.23617405262210894</v>
      </c>
      <c r="K50">
        <f t="shared" si="43"/>
        <v>-0.6629138213898671</v>
      </c>
      <c r="L50">
        <f t="shared" si="44"/>
        <v>0.23617405262210894</v>
      </c>
      <c r="M50">
        <f t="shared" si="45"/>
        <v>-0.23828918346011338</v>
      </c>
      <c r="N50">
        <f t="shared" si="46"/>
        <v>-0.66250707684006449</v>
      </c>
      <c r="O50">
        <f>GRAV/LEN*SIN(M50)</f>
        <v>0.23604049829956072</v>
      </c>
      <c r="P50">
        <f t="shared" si="47"/>
        <v>-0.66250707684006449</v>
      </c>
      <c r="Q50">
        <f t="shared" si="10"/>
        <v>0.23604049829956072</v>
      </c>
      <c r="R50">
        <f t="shared" si="48"/>
        <v>7.3444321463309314E-3</v>
      </c>
      <c r="S50">
        <f t="shared" si="49"/>
        <v>-0.6566094032406391</v>
      </c>
      <c r="T50">
        <f>GRAV *SIN(R50) /LEN</f>
        <v>-7.344366119227297E-3</v>
      </c>
      <c r="U50">
        <f t="shared" si="50"/>
        <v>-0.6566094032406391</v>
      </c>
      <c r="V50">
        <f t="shared" si="51"/>
        <v>-7.344366119227297E-3</v>
      </c>
      <c r="W50">
        <f t="shared" si="52"/>
        <v>-3.3132188565467666E-2</v>
      </c>
      <c r="X50">
        <f t="shared" si="53"/>
        <v>9.6415750529509365E-3</v>
      </c>
      <c r="Y50">
        <f t="shared" si="13"/>
        <v>-2.1990427063000038</v>
      </c>
      <c r="Z50">
        <f t="shared" si="14"/>
        <v>-9.7552145632922276</v>
      </c>
    </row>
    <row r="51" spans="3:26" x14ac:dyDescent="0.3">
      <c r="C51">
        <f t="shared" si="35"/>
        <v>-0.25484852649083439</v>
      </c>
      <c r="D51">
        <f t="shared" si="36"/>
        <v>-0.65876985310266623</v>
      </c>
      <c r="E51">
        <f t="shared" si="37"/>
        <v>0.25209883038606229</v>
      </c>
      <c r="F51">
        <f t="shared" si="38"/>
        <v>-0.65876985310266623</v>
      </c>
      <c r="G51">
        <f t="shared" si="39"/>
        <v>0.25209883038606229</v>
      </c>
      <c r="H51">
        <f t="shared" si="40"/>
        <v>-0.27131777281840103</v>
      </c>
      <c r="I51">
        <f t="shared" si="41"/>
        <v>-0.65246738234301471</v>
      </c>
      <c r="J51">
        <f t="shared" si="42"/>
        <v>0.26800123581875729</v>
      </c>
      <c r="K51">
        <f t="shared" si="43"/>
        <v>-0.65246738234301471</v>
      </c>
      <c r="L51">
        <f t="shared" si="44"/>
        <v>0.26800123581875729</v>
      </c>
      <c r="M51">
        <f t="shared" si="45"/>
        <v>-0.27116021104940974</v>
      </c>
      <c r="N51">
        <f t="shared" si="46"/>
        <v>-0.65206982220719734</v>
      </c>
      <c r="O51">
        <f>GRAV/LEN*SIN(M51)</f>
        <v>0.26784943455883625</v>
      </c>
      <c r="P51">
        <f t="shared" si="47"/>
        <v>-0.65206982220719734</v>
      </c>
      <c r="Q51">
        <f t="shared" si="10"/>
        <v>0.26784943455883625</v>
      </c>
      <c r="R51">
        <f t="shared" si="48"/>
        <v>8.3089516679322305E-3</v>
      </c>
      <c r="S51">
        <f t="shared" si="49"/>
        <v>-0.64537738137472445</v>
      </c>
      <c r="T51">
        <f>GRAV *SIN(R51) /LEN</f>
        <v>-8.3088560617560533E-3</v>
      </c>
      <c r="U51">
        <f t="shared" si="50"/>
        <v>-0.64537738137472445</v>
      </c>
      <c r="V51">
        <f t="shared" si="51"/>
        <v>-8.3088560617560533E-3</v>
      </c>
      <c r="W51">
        <f t="shared" si="52"/>
        <v>-3.2610180363148465E-2</v>
      </c>
      <c r="X51">
        <f t="shared" si="53"/>
        <v>1.0962427625662446E-2</v>
      </c>
      <c r="Y51">
        <f t="shared" si="13"/>
        <v>-2.5209883038606229</v>
      </c>
      <c r="Z51">
        <f t="shared" si="14"/>
        <v>-9.6770149308450453</v>
      </c>
    </row>
    <row r="52" spans="3:26" x14ac:dyDescent="0.3">
      <c r="C52">
        <f t="shared" si="35"/>
        <v>-0.28745870685398284</v>
      </c>
      <c r="D52">
        <f t="shared" si="36"/>
        <v>-0.64780742547700376</v>
      </c>
      <c r="E52">
        <f t="shared" si="37"/>
        <v>0.28351612576924862</v>
      </c>
      <c r="F52">
        <f t="shared" si="38"/>
        <v>-0.64780742547700376</v>
      </c>
      <c r="G52">
        <f t="shared" si="39"/>
        <v>0.28351612576924862</v>
      </c>
      <c r="H52">
        <f t="shared" si="40"/>
        <v>-0.30365389249090791</v>
      </c>
      <c r="I52">
        <f t="shared" si="41"/>
        <v>-0.64071952233277252</v>
      </c>
      <c r="J52">
        <f t="shared" si="42"/>
        <v>0.29900892298525839</v>
      </c>
      <c r="K52">
        <f t="shared" si="43"/>
        <v>-0.64071952233277252</v>
      </c>
      <c r="L52">
        <f t="shared" si="44"/>
        <v>0.29900892298525839</v>
      </c>
      <c r="M52">
        <f t="shared" si="45"/>
        <v>-0.30347669491230217</v>
      </c>
      <c r="N52">
        <f t="shared" si="46"/>
        <v>-0.64033220240237232</v>
      </c>
      <c r="O52">
        <f>GRAV/LEN*SIN(M52)</f>
        <v>0.29883982744662602</v>
      </c>
      <c r="P52">
        <f t="shared" si="47"/>
        <v>-0.64033220240237232</v>
      </c>
      <c r="Q52">
        <f t="shared" si="10"/>
        <v>0.29883982744662602</v>
      </c>
      <c r="R52">
        <f t="shared" si="48"/>
        <v>9.2034533429774367E-3</v>
      </c>
      <c r="S52">
        <f t="shared" si="49"/>
        <v>-0.63286543410467244</v>
      </c>
      <c r="T52">
        <f>GRAV *SIN(R52) /LEN</f>
        <v>-9.2033234159940285E-3</v>
      </c>
      <c r="U52">
        <f t="shared" si="50"/>
        <v>-0.63286543410467244</v>
      </c>
      <c r="V52">
        <f t="shared" si="51"/>
        <v>-9.2033234159940285E-3</v>
      </c>
      <c r="W52">
        <f t="shared" si="52"/>
        <v>-3.2023135908766383E-2</v>
      </c>
      <c r="X52">
        <f t="shared" si="53"/>
        <v>1.2250085860141863E-2</v>
      </c>
      <c r="Y52">
        <f t="shared" si="13"/>
        <v>-2.8351612576924863</v>
      </c>
      <c r="Z52">
        <f t="shared" si="14"/>
        <v>-9.5896746891059639</v>
      </c>
    </row>
    <row r="53" spans="3:26" x14ac:dyDescent="0.3">
      <c r="C53">
        <f t="shared" si="35"/>
        <v>-0.31948184276274921</v>
      </c>
      <c r="D53">
        <f t="shared" si="36"/>
        <v>-0.63555733961686189</v>
      </c>
      <c r="E53">
        <f t="shared" si="37"/>
        <v>0.31407466520788996</v>
      </c>
      <c r="F53">
        <f t="shared" si="38"/>
        <v>-0.63555733961686189</v>
      </c>
      <c r="G53">
        <f t="shared" si="39"/>
        <v>0.31407466520788996</v>
      </c>
      <c r="H53">
        <f t="shared" si="40"/>
        <v>-0.33537077625317074</v>
      </c>
      <c r="I53">
        <f t="shared" si="41"/>
        <v>-0.62770547298666468</v>
      </c>
      <c r="J53">
        <f t="shared" si="42"/>
        <v>0.32911931218316587</v>
      </c>
      <c r="K53">
        <f t="shared" si="43"/>
        <v>-0.62770547298666468</v>
      </c>
      <c r="L53">
        <f t="shared" si="44"/>
        <v>0.32911931218316587</v>
      </c>
      <c r="M53">
        <f t="shared" si="45"/>
        <v>-0.33517447958741581</v>
      </c>
      <c r="N53">
        <f t="shared" si="46"/>
        <v>-0.62732935681228275</v>
      </c>
      <c r="O53">
        <f>GRAV/LEN*SIN(M53)</f>
        <v>0.3289339451898623</v>
      </c>
      <c r="P53">
        <f t="shared" si="47"/>
        <v>-0.62732935681228275</v>
      </c>
      <c r="Q53">
        <f t="shared" si="10"/>
        <v>0.3289339451898623</v>
      </c>
      <c r="R53">
        <f t="shared" si="48"/>
        <v>1.0021016946677917E-2</v>
      </c>
      <c r="S53">
        <f t="shared" si="49"/>
        <v>-0.61911064235736879</v>
      </c>
      <c r="T53">
        <f>GRAV *SIN(R53) /LEN</f>
        <v>-1.0020849227795935E-2</v>
      </c>
      <c r="U53">
        <f t="shared" si="50"/>
        <v>-0.61911064235736879</v>
      </c>
      <c r="V53">
        <f t="shared" si="51"/>
        <v>-1.0020849227795935E-2</v>
      </c>
      <c r="W53">
        <f t="shared" si="52"/>
        <v>-3.1372813679767714E-2</v>
      </c>
      <c r="X53">
        <f t="shared" si="53"/>
        <v>1.3501336089384586E-2</v>
      </c>
      <c r="Y53">
        <f t="shared" si="13"/>
        <v>-3.1407466520788994</v>
      </c>
      <c r="Z53">
        <f t="shared" si="14"/>
        <v>-9.4939828558648234</v>
      </c>
    </row>
    <row r="54" spans="3:26" x14ac:dyDescent="0.3">
      <c r="C54">
        <f t="shared" si="35"/>
        <v>-0.3508546564425169</v>
      </c>
      <c r="D54">
        <f t="shared" si="36"/>
        <v>-0.62205600352747736</v>
      </c>
      <c r="E54">
        <f t="shared" si="37"/>
        <v>0.34370052306594928</v>
      </c>
      <c r="F54">
        <f t="shared" si="38"/>
        <v>-0.62205600352747736</v>
      </c>
      <c r="G54">
        <f t="shared" si="39"/>
        <v>0.34370052306594928</v>
      </c>
      <c r="H54">
        <f t="shared" si="40"/>
        <v>-0.36640605653070385</v>
      </c>
      <c r="I54">
        <f t="shared" si="41"/>
        <v>-0.6134634904508286</v>
      </c>
      <c r="J54">
        <f t="shared" si="42"/>
        <v>0.35826237201558703</v>
      </c>
      <c r="K54">
        <f t="shared" si="43"/>
        <v>-0.6134634904508286</v>
      </c>
      <c r="L54">
        <f t="shared" si="44"/>
        <v>0.35826237201558703</v>
      </c>
      <c r="M54">
        <f t="shared" si="45"/>
        <v>-0.36619124370378764</v>
      </c>
      <c r="N54">
        <f t="shared" si="46"/>
        <v>-0.61309944422708773</v>
      </c>
      <c r="O54">
        <f>GRAV/LEN*SIN(M54)</f>
        <v>0.35806180999629428</v>
      </c>
      <c r="P54">
        <f t="shared" si="47"/>
        <v>-0.61309944422708773</v>
      </c>
      <c r="Q54">
        <f t="shared" si="10"/>
        <v>0.35806180999629428</v>
      </c>
      <c r="R54">
        <f t="shared" si="48"/>
        <v>1.0755439743469646E-2</v>
      </c>
      <c r="S54">
        <f t="shared" si="49"/>
        <v>-0.60415291302766261</v>
      </c>
      <c r="T54">
        <f>GRAV *SIN(R54) /LEN</f>
        <v>-1.0755232380715608E-2</v>
      </c>
      <c r="U54">
        <f t="shared" si="50"/>
        <v>-0.60415291302766261</v>
      </c>
      <c r="V54">
        <f t="shared" si="51"/>
        <v>-1.0755232380715608E-2</v>
      </c>
      <c r="W54">
        <f t="shared" si="52"/>
        <v>-3.0661123215924777E-2</v>
      </c>
      <c r="X54">
        <f t="shared" si="53"/>
        <v>1.4713280455908305E-2</v>
      </c>
      <c r="Y54">
        <f t="shared" si="13"/>
        <v>-3.4370052306594929</v>
      </c>
      <c r="Z54">
        <f t="shared" si="14"/>
        <v>-9.3907930998621882</v>
      </c>
    </row>
    <row r="55" spans="3:26" x14ac:dyDescent="0.3">
      <c r="C55">
        <f t="shared" si="35"/>
        <v>-0.38151577965844169</v>
      </c>
      <c r="D55">
        <f t="shared" si="36"/>
        <v>-0.60734272307156911</v>
      </c>
      <c r="E55">
        <f t="shared" si="37"/>
        <v>0.37232769372694696</v>
      </c>
      <c r="F55">
        <f t="shared" si="38"/>
        <v>-0.60734272307156911</v>
      </c>
      <c r="G55">
        <f t="shared" si="39"/>
        <v>0.37232769372694696</v>
      </c>
      <c r="H55">
        <f t="shared" si="40"/>
        <v>-0.39669934773523091</v>
      </c>
      <c r="I55">
        <f t="shared" si="41"/>
        <v>-0.59803453072839541</v>
      </c>
      <c r="J55">
        <f t="shared" si="42"/>
        <v>0.38637612455352438</v>
      </c>
      <c r="K55">
        <f t="shared" si="43"/>
        <v>-0.59803453072839541</v>
      </c>
      <c r="L55">
        <f t="shared" si="44"/>
        <v>0.38637612455352438</v>
      </c>
      <c r="M55">
        <f t="shared" si="45"/>
        <v>-0.39646664292665157</v>
      </c>
      <c r="N55">
        <f t="shared" si="46"/>
        <v>-0.59768331995773105</v>
      </c>
      <c r="O55">
        <f>GRAV/LEN*SIN(M55)</f>
        <v>0.38616148083626617</v>
      </c>
      <c r="P55">
        <f t="shared" si="47"/>
        <v>-0.59768331995773105</v>
      </c>
      <c r="Q55">
        <f t="shared" si="10"/>
        <v>0.38616148083626617</v>
      </c>
      <c r="R55">
        <f t="shared" si="48"/>
        <v>1.1401280890125981E-2</v>
      </c>
      <c r="S55">
        <f t="shared" si="49"/>
        <v>-0.58803464902975577</v>
      </c>
      <c r="T55">
        <f>GRAV *SIN(R55) /LEN</f>
        <v>-1.1401033884489797E-2</v>
      </c>
      <c r="U55">
        <f t="shared" si="50"/>
        <v>-0.58803464902975577</v>
      </c>
      <c r="V55">
        <f t="shared" si="51"/>
        <v>-1.1401033884489797E-2</v>
      </c>
      <c r="W55">
        <f t="shared" si="52"/>
        <v>-2.9890108945613149E-2</v>
      </c>
      <c r="X55">
        <f t="shared" si="53"/>
        <v>1.588334892185032E-2</v>
      </c>
      <c r="Y55">
        <f t="shared" si="13"/>
        <v>-3.7232769372694694</v>
      </c>
      <c r="Z55">
        <f t="shared" si="14"/>
        <v>-9.281013352452268</v>
      </c>
    </row>
    <row r="56" spans="3:26" x14ac:dyDescent="0.3">
      <c r="C56">
        <f t="shared" si="35"/>
        <v>-0.41140588860405486</v>
      </c>
      <c r="D56">
        <f t="shared" si="36"/>
        <v>-0.59145937414971883</v>
      </c>
      <c r="E56">
        <f t="shared" si="37"/>
        <v>0.3998983033428764</v>
      </c>
      <c r="F56">
        <f t="shared" si="38"/>
        <v>-0.59145937414971883</v>
      </c>
      <c r="G56">
        <f t="shared" si="39"/>
        <v>0.3998983033428764</v>
      </c>
      <c r="H56">
        <f t="shared" si="40"/>
        <v>-0.42619237295779783</v>
      </c>
      <c r="I56">
        <f t="shared" si="41"/>
        <v>-0.58146191656614687</v>
      </c>
      <c r="J56">
        <f t="shared" si="42"/>
        <v>0.41340678632552236</v>
      </c>
      <c r="K56">
        <f t="shared" si="43"/>
        <v>-0.58146191656614687</v>
      </c>
      <c r="L56">
        <f t="shared" si="44"/>
        <v>0.41340678632552236</v>
      </c>
      <c r="M56">
        <f t="shared" si="45"/>
        <v>-0.42594243651820851</v>
      </c>
      <c r="N56">
        <f t="shared" si="46"/>
        <v>-0.58112420449158075</v>
      </c>
      <c r="O56">
        <f>GRAV/LEN*SIN(M56)</f>
        <v>0.41317919467888292</v>
      </c>
      <c r="P56">
        <f t="shared" si="47"/>
        <v>-0.58112420449158075</v>
      </c>
      <c r="Q56">
        <f t="shared" si="10"/>
        <v>0.41317919467888292</v>
      </c>
      <c r="R56">
        <f t="shared" si="48"/>
        <v>1.1953895986909165E-2</v>
      </c>
      <c r="S56">
        <f t="shared" si="49"/>
        <v>-0.57080041441577467</v>
      </c>
      <c r="T56">
        <f>GRAV *SIN(R56) /LEN</f>
        <v>-1.1953611295695023E-2</v>
      </c>
      <c r="U56">
        <f t="shared" si="50"/>
        <v>-0.57080041441577467</v>
      </c>
      <c r="V56">
        <f t="shared" si="51"/>
        <v>-1.1953611295695023E-2</v>
      </c>
      <c r="W56">
        <f t="shared" si="52"/>
        <v>-2.906193358900791E-2</v>
      </c>
      <c r="X56">
        <f t="shared" si="53"/>
        <v>1.7009305450466597E-2</v>
      </c>
      <c r="Y56">
        <f t="shared" si="13"/>
        <v>-3.9989830334287642</v>
      </c>
      <c r="Z56">
        <f t="shared" si="14"/>
        <v>-9.1655951633458521</v>
      </c>
    </row>
    <row r="57" spans="3:26" x14ac:dyDescent="0.3">
      <c r="C57">
        <f t="shared" si="35"/>
        <v>-0.4404678221930628</v>
      </c>
      <c r="D57">
        <f t="shared" si="36"/>
        <v>-0.57445006869925219</v>
      </c>
      <c r="E57">
        <f t="shared" si="37"/>
        <v>0.42636268134778071</v>
      </c>
      <c r="F57">
        <f t="shared" si="38"/>
        <v>-0.57445006869925219</v>
      </c>
      <c r="G57">
        <f t="shared" si="39"/>
        <v>0.42636268134778071</v>
      </c>
      <c r="H57">
        <f t="shared" si="40"/>
        <v>-0.45482907391054411</v>
      </c>
      <c r="I57">
        <f t="shared" si="41"/>
        <v>-0.56379100166555762</v>
      </c>
      <c r="J57">
        <f t="shared" si="42"/>
        <v>0.43930877114213801</v>
      </c>
      <c r="K57">
        <f t="shared" si="43"/>
        <v>-0.56379100166555762</v>
      </c>
      <c r="L57">
        <f t="shared" si="44"/>
        <v>0.43930877114213801</v>
      </c>
      <c r="M57">
        <f t="shared" si="45"/>
        <v>-0.45456259723470172</v>
      </c>
      <c r="N57">
        <f t="shared" si="46"/>
        <v>-0.56346734942069876</v>
      </c>
      <c r="O57">
        <f>GRAV/LEN*SIN(M57)</f>
        <v>0.43906936992147333</v>
      </c>
      <c r="P57">
        <f t="shared" si="47"/>
        <v>-0.56346734942069876</v>
      </c>
      <c r="Q57">
        <f t="shared" si="10"/>
        <v>0.43906936992147333</v>
      </c>
      <c r="R57">
        <f t="shared" si="48"/>
        <v>1.2409461813811638E-2</v>
      </c>
      <c r="S57">
        <f t="shared" si="49"/>
        <v>-0.55249660020317848</v>
      </c>
      <c r="T57">
        <f>GRAV *SIN(R57) /LEN</f>
        <v>-1.240914331761787E-2</v>
      </c>
      <c r="U57">
        <f t="shared" si="50"/>
        <v>-0.55249660020317848</v>
      </c>
      <c r="V57">
        <f t="shared" si="51"/>
        <v>-1.240914331761787E-2</v>
      </c>
      <c r="W57">
        <f t="shared" si="52"/>
        <v>-2.8178861425624532E-2</v>
      </c>
      <c r="X57">
        <f t="shared" si="53"/>
        <v>1.8089248501311547E-2</v>
      </c>
      <c r="Y57">
        <f t="shared" si="13"/>
        <v>-4.2636268134778073</v>
      </c>
      <c r="Z57">
        <f t="shared" si="14"/>
        <v>-9.0455230028668367</v>
      </c>
    </row>
    <row r="58" spans="3:26" x14ac:dyDescent="0.3">
      <c r="C58">
        <f t="shared" si="35"/>
        <v>-0.46864668361868733</v>
      </c>
      <c r="D58">
        <f t="shared" si="36"/>
        <v>-0.55636082019794064</v>
      </c>
      <c r="E58">
        <f t="shared" si="37"/>
        <v>0.4516792970552157</v>
      </c>
      <c r="F58">
        <f t="shared" si="38"/>
        <v>-0.55636082019794064</v>
      </c>
      <c r="G58">
        <f t="shared" si="39"/>
        <v>0.4516792970552157</v>
      </c>
      <c r="H58">
        <f t="shared" si="40"/>
        <v>-0.48255570412363585</v>
      </c>
      <c r="I58">
        <f t="shared" si="41"/>
        <v>-0.54506883777156023</v>
      </c>
      <c r="J58">
        <f t="shared" si="42"/>
        <v>0.46404456157247009</v>
      </c>
      <c r="K58">
        <f t="shared" si="43"/>
        <v>-0.54506883777156023</v>
      </c>
      <c r="L58">
        <f t="shared" si="44"/>
        <v>0.46404456157247009</v>
      </c>
      <c r="M58">
        <f t="shared" si="45"/>
        <v>-0.48227340456297635</v>
      </c>
      <c r="N58">
        <f t="shared" si="46"/>
        <v>-0.5447597061586289</v>
      </c>
      <c r="O58">
        <f>GRAV/LEN*SIN(M58)</f>
        <v>0.46379447878735175</v>
      </c>
      <c r="P58">
        <f t="shared" si="47"/>
        <v>-0.5447597061586289</v>
      </c>
      <c r="Q58">
        <f t="shared" si="10"/>
        <v>0.46379447878735175</v>
      </c>
      <c r="R58">
        <f t="shared" si="48"/>
        <v>1.2764991483016602E-2</v>
      </c>
      <c r="S58">
        <f t="shared" si="49"/>
        <v>-0.53317109625857306</v>
      </c>
      <c r="T58">
        <f>GRAV *SIN(R58) /LEN</f>
        <v>-1.2764644820568671E-2</v>
      </c>
      <c r="U58">
        <f t="shared" si="50"/>
        <v>-0.53317109625857306</v>
      </c>
      <c r="V58">
        <f t="shared" si="51"/>
        <v>-1.2764644820568671E-2</v>
      </c>
      <c r="W58">
        <f t="shared" si="52"/>
        <v>-2.7243241702640766E-2</v>
      </c>
      <c r="X58">
        <f t="shared" si="53"/>
        <v>1.9121606107952424E-2</v>
      </c>
      <c r="Y58">
        <f t="shared" si="13"/>
        <v>-4.5167929705521566</v>
      </c>
      <c r="Z58">
        <f t="shared" si="14"/>
        <v>-8.9218036999908605</v>
      </c>
    </row>
    <row r="59" spans="3:26" x14ac:dyDescent="0.3">
      <c r="C59">
        <f t="shared" si="35"/>
        <v>-0.49588992532132808</v>
      </c>
      <c r="D59">
        <f t="shared" si="36"/>
        <v>-0.5372392140899882</v>
      </c>
      <c r="E59">
        <f t="shared" si="37"/>
        <v>0.47581456949974282</v>
      </c>
      <c r="F59">
        <f t="shared" si="38"/>
        <v>-0.5372392140899882</v>
      </c>
      <c r="G59">
        <f t="shared" si="39"/>
        <v>0.47581456949974282</v>
      </c>
      <c r="H59">
        <f t="shared" si="40"/>
        <v>-0.5093209056735778</v>
      </c>
      <c r="I59">
        <f t="shared" si="41"/>
        <v>-0.5253438498524946</v>
      </c>
      <c r="J59">
        <f t="shared" si="42"/>
        <v>0.48758445851877558</v>
      </c>
      <c r="K59">
        <f t="shared" si="43"/>
        <v>-0.5253438498524946</v>
      </c>
      <c r="L59">
        <f t="shared" si="44"/>
        <v>0.48758445851877558</v>
      </c>
      <c r="M59">
        <f t="shared" si="45"/>
        <v>-0.50902352156764041</v>
      </c>
      <c r="N59">
        <f t="shared" si="46"/>
        <v>-0.52504960262701883</v>
      </c>
      <c r="O59">
        <f>GRAV/LEN*SIN(M59)</f>
        <v>0.4873247980887076</v>
      </c>
      <c r="P59">
        <f t="shared" si="47"/>
        <v>-0.52504960262701883</v>
      </c>
      <c r="Q59">
        <f t="shared" si="10"/>
        <v>0.4873247980887076</v>
      </c>
      <c r="R59">
        <f t="shared" si="48"/>
        <v>1.3018340411835267E-2</v>
      </c>
      <c r="S59">
        <f t="shared" si="49"/>
        <v>-0.51287297418555278</v>
      </c>
      <c r="T59">
        <f>GRAV *SIN(R59) /LEN</f>
        <v>-1.3017972696332345E-2</v>
      </c>
      <c r="U59">
        <f t="shared" si="50"/>
        <v>-0.51287297418555278</v>
      </c>
      <c r="V59">
        <f t="shared" si="51"/>
        <v>-1.3017972696332345E-2</v>
      </c>
      <c r="W59">
        <f t="shared" si="52"/>
        <v>-2.62574924436214E-2</v>
      </c>
      <c r="X59">
        <f t="shared" si="53"/>
        <v>2.0105125916819809E-2</v>
      </c>
      <c r="Y59">
        <f t="shared" si="13"/>
        <v>-4.7581456949974283</v>
      </c>
      <c r="Z59">
        <f t="shared" si="14"/>
        <v>-8.795456187440049</v>
      </c>
    </row>
    <row r="60" spans="3:26" x14ac:dyDescent="0.3">
      <c r="C60">
        <f t="shared" si="35"/>
        <v>-0.52214741776494944</v>
      </c>
      <c r="D60">
        <f t="shared" si="36"/>
        <v>-0.51713408817316842</v>
      </c>
      <c r="E60">
        <f t="shared" si="37"/>
        <v>0.49874256107780857</v>
      </c>
      <c r="F60">
        <f t="shared" si="38"/>
        <v>-0.51713408817316842</v>
      </c>
      <c r="G60">
        <f t="shared" si="39"/>
        <v>0.49874256107780857</v>
      </c>
      <c r="H60">
        <f t="shared" si="40"/>
        <v>-0.53507576996927864</v>
      </c>
      <c r="I60">
        <f t="shared" si="41"/>
        <v>-0.50466552414622323</v>
      </c>
      <c r="J60">
        <f t="shared" si="42"/>
        <v>0.50990622049272372</v>
      </c>
      <c r="K60">
        <f t="shared" si="43"/>
        <v>-0.50466552414622323</v>
      </c>
      <c r="L60">
        <f t="shared" si="44"/>
        <v>0.50990622049272372</v>
      </c>
      <c r="M60">
        <f t="shared" si="45"/>
        <v>-0.53476405586860498</v>
      </c>
      <c r="N60">
        <f t="shared" si="46"/>
        <v>-0.50438643266085037</v>
      </c>
      <c r="O60">
        <f>GRAV/LEN*SIN(M60)</f>
        <v>0.5096380499047467</v>
      </c>
      <c r="P60">
        <f t="shared" si="47"/>
        <v>-0.50438643266085037</v>
      </c>
      <c r="Q60">
        <f t="shared" si="10"/>
        <v>0.5096380499047467</v>
      </c>
      <c r="R60">
        <f t="shared" si="48"/>
        <v>1.3168203668476881E-2</v>
      </c>
      <c r="S60">
        <f t="shared" si="49"/>
        <v>-0.49165218567793106</v>
      </c>
      <c r="T60">
        <f>GRAV *SIN(R60) /LEN</f>
        <v>-1.3167823107205509E-2</v>
      </c>
      <c r="U60">
        <f t="shared" si="50"/>
        <v>-0.49165218567793106</v>
      </c>
      <c r="V60">
        <f t="shared" si="51"/>
        <v>-1.3167823107205509E-2</v>
      </c>
      <c r="W60">
        <f t="shared" si="52"/>
        <v>-2.5224084895543727E-2</v>
      </c>
      <c r="X60">
        <f t="shared" si="53"/>
        <v>2.103886065637953E-2</v>
      </c>
      <c r="Y60">
        <f t="shared" si="13"/>
        <v>-4.9874256107780859</v>
      </c>
      <c r="Z60">
        <f t="shared" si="14"/>
        <v>-8.6675017033142172</v>
      </c>
    </row>
    <row r="61" spans="3:26" x14ac:dyDescent="0.3">
      <c r="C61">
        <f t="shared" si="35"/>
        <v>-0.54737150266049317</v>
      </c>
      <c r="D61">
        <f t="shared" si="36"/>
        <v>-0.49609522751678886</v>
      </c>
      <c r="E61">
        <f t="shared" si="37"/>
        <v>0.52044456745136936</v>
      </c>
      <c r="F61">
        <f t="shared" si="38"/>
        <v>-0.49609522751678886</v>
      </c>
      <c r="G61">
        <f t="shared" si="39"/>
        <v>0.52044456745136936</v>
      </c>
      <c r="H61">
        <f t="shared" si="40"/>
        <v>-0.55977388334841294</v>
      </c>
      <c r="I61">
        <f t="shared" si="41"/>
        <v>-0.48308411333050461</v>
      </c>
      <c r="J61">
        <f t="shared" si="42"/>
        <v>0.53099460585433311</v>
      </c>
      <c r="K61">
        <f t="shared" si="43"/>
        <v>-0.48308411333050461</v>
      </c>
      <c r="L61">
        <f t="shared" si="44"/>
        <v>0.53099460585433311</v>
      </c>
      <c r="M61">
        <f t="shared" si="45"/>
        <v>-0.55944860549375575</v>
      </c>
      <c r="N61">
        <f t="shared" si="46"/>
        <v>-0.48282036237043052</v>
      </c>
      <c r="O61">
        <f>GRAV/LEN*SIN(M61)</f>
        <v>0.53071894538112085</v>
      </c>
      <c r="P61">
        <f t="shared" si="47"/>
        <v>-0.48282036237043052</v>
      </c>
      <c r="Q61">
        <f t="shared" si="10"/>
        <v>0.53071894538112085</v>
      </c>
      <c r="R61">
        <f t="shared" si="48"/>
        <v>1.3214105363289319E-2</v>
      </c>
      <c r="S61">
        <f t="shared" si="49"/>
        <v>-0.4695592802477328</v>
      </c>
      <c r="T61">
        <f>GRAV *SIN(R61) /LEN</f>
        <v>-1.3213720808473878E-2</v>
      </c>
      <c r="U61">
        <f t="shared" si="50"/>
        <v>-0.4695592802477328</v>
      </c>
      <c r="V61">
        <f t="shared" si="51"/>
        <v>-1.3213720808473878E-2</v>
      </c>
      <c r="W61">
        <f t="shared" si="52"/>
        <v>-2.4145528826386601E-2</v>
      </c>
      <c r="X61">
        <f t="shared" si="53"/>
        <v>2.1922149575948367E-2</v>
      </c>
      <c r="Y61">
        <f t="shared" si="13"/>
        <v>-5.2044456745136936</v>
      </c>
      <c r="Z61">
        <f t="shared" si="14"/>
        <v>-8.5389545742459418</v>
      </c>
    </row>
    <row r="62" spans="3:26" x14ac:dyDescent="0.3">
      <c r="C62">
        <f t="shared" si="35"/>
        <v>-0.57151703148687982</v>
      </c>
      <c r="D62">
        <f t="shared" si="36"/>
        <v>-0.47417307794084051</v>
      </c>
      <c r="E62">
        <f t="shared" si="37"/>
        <v>0.54090861758193498</v>
      </c>
      <c r="F62">
        <f t="shared" si="38"/>
        <v>-0.47417307794084051</v>
      </c>
      <c r="G62">
        <f t="shared" si="39"/>
        <v>0.54090861758193498</v>
      </c>
      <c r="H62">
        <f t="shared" si="40"/>
        <v>-0.58337135843540089</v>
      </c>
      <c r="I62">
        <f t="shared" si="41"/>
        <v>-0.46065036250129215</v>
      </c>
      <c r="J62">
        <f t="shared" si="42"/>
        <v>0.55084083242759629</v>
      </c>
      <c r="K62">
        <f t="shared" si="43"/>
        <v>-0.46065036250129215</v>
      </c>
      <c r="L62">
        <f t="shared" si="44"/>
        <v>0.55084083242759629</v>
      </c>
      <c r="M62">
        <f t="shared" si="45"/>
        <v>-0.58303329054941211</v>
      </c>
      <c r="N62">
        <f t="shared" si="46"/>
        <v>-0.46040205713015059</v>
      </c>
      <c r="O62">
        <f>GRAV/LEN*SIN(M62)</f>
        <v>0.55055864601050031</v>
      </c>
      <c r="P62">
        <f t="shared" si="47"/>
        <v>-0.46040205713015059</v>
      </c>
      <c r="Q62">
        <f t="shared" si="10"/>
        <v>0.55055864601050031</v>
      </c>
      <c r="R62">
        <f t="shared" si="48"/>
        <v>1.3156380849073827E-2</v>
      </c>
      <c r="S62">
        <f t="shared" si="49"/>
        <v>-0.44664514564031549</v>
      </c>
      <c r="T62">
        <f>GRAV *SIN(R62) /LEN</f>
        <v>-1.3156001311915456E-2</v>
      </c>
      <c r="U62">
        <f t="shared" si="50"/>
        <v>-0.44664514564031549</v>
      </c>
      <c r="V62">
        <f t="shared" si="51"/>
        <v>-1.3156001311915456E-2</v>
      </c>
      <c r="W62">
        <f t="shared" si="52"/>
        <v>-2.3024358857033678E-2</v>
      </c>
      <c r="X62">
        <f t="shared" si="53"/>
        <v>2.2754596442885109E-2</v>
      </c>
      <c r="Y62">
        <f t="shared" si="13"/>
        <v>-5.4090861758193496</v>
      </c>
      <c r="Z62">
        <f t="shared" si="14"/>
        <v>-8.4108136789825512</v>
      </c>
    </row>
    <row r="63" spans="3:26" x14ac:dyDescent="0.3">
      <c r="C63">
        <f t="shared" si="35"/>
        <v>-0.59454139034391351</v>
      </c>
      <c r="D63">
        <f t="shared" si="36"/>
        <v>-0.45141848149795538</v>
      </c>
      <c r="E63">
        <f t="shared" si="37"/>
        <v>0.56012889866992721</v>
      </c>
      <c r="F63">
        <f t="shared" si="38"/>
        <v>-0.45141848149795538</v>
      </c>
      <c r="G63">
        <f t="shared" si="39"/>
        <v>0.56012889866992721</v>
      </c>
      <c r="H63">
        <f t="shared" si="40"/>
        <v>-0.60582685238136236</v>
      </c>
      <c r="I63">
        <f t="shared" si="41"/>
        <v>-0.4374152590312072</v>
      </c>
      <c r="J63">
        <f t="shared" si="42"/>
        <v>0.56944196957250925</v>
      </c>
      <c r="K63">
        <f t="shared" si="43"/>
        <v>-0.4374152590312072</v>
      </c>
      <c r="L63">
        <f t="shared" si="44"/>
        <v>0.56944196957250925</v>
      </c>
      <c r="M63">
        <f t="shared" si="45"/>
        <v>-0.60547677181969373</v>
      </c>
      <c r="N63">
        <f t="shared" si="46"/>
        <v>-0.43718243225864267</v>
      </c>
      <c r="O63">
        <f>GRAV/LEN*SIN(M63)</f>
        <v>0.56915415742279196</v>
      </c>
      <c r="P63">
        <f t="shared" si="47"/>
        <v>-0.43718243225864267</v>
      </c>
      <c r="Q63">
        <f t="shared" si="10"/>
        <v>0.56915415742279196</v>
      </c>
      <c r="R63">
        <f t="shared" si="48"/>
        <v>1.2996152555449362E-2</v>
      </c>
      <c r="S63">
        <f t="shared" si="49"/>
        <v>-0.42296077362681578</v>
      </c>
      <c r="T63">
        <f>GRAV *SIN(R63) /LEN</f>
        <v>-1.2995786716885071E-2</v>
      </c>
      <c r="U63">
        <f t="shared" si="50"/>
        <v>-0.42296077362681578</v>
      </c>
      <c r="V63">
        <f t="shared" si="51"/>
        <v>-1.2995786716885071E-2</v>
      </c>
      <c r="W63">
        <f t="shared" si="52"/>
        <v>-2.1863121980870592E-2</v>
      </c>
      <c r="X63">
        <f t="shared" si="53"/>
        <v>2.3536044716197038E-2</v>
      </c>
      <c r="Y63">
        <f t="shared" si="13"/>
        <v>-5.6012889866992719</v>
      </c>
      <c r="Z63">
        <f t="shared" si="14"/>
        <v>-8.2840546646845254</v>
      </c>
    </row>
    <row r="64" spans="3:26" x14ac:dyDescent="0.3">
      <c r="C64">
        <f t="shared" si="35"/>
        <v>-0.6164045123247841</v>
      </c>
      <c r="D64">
        <f t="shared" si="36"/>
        <v>-0.42788243678175836</v>
      </c>
      <c r="E64">
        <f t="shared" si="37"/>
        <v>0.57810512121103819</v>
      </c>
      <c r="F64">
        <f t="shared" si="38"/>
        <v>-0.42788243678175836</v>
      </c>
      <c r="G64">
        <f t="shared" si="39"/>
        <v>0.57810512121103819</v>
      </c>
      <c r="H64">
        <f t="shared" si="40"/>
        <v>-0.62710157324432803</v>
      </c>
      <c r="I64">
        <f t="shared" si="41"/>
        <v>-0.41342980875148239</v>
      </c>
      <c r="J64">
        <f t="shared" si="42"/>
        <v>0.58680027800722712</v>
      </c>
      <c r="K64">
        <f t="shared" si="43"/>
        <v>-0.41342980875148239</v>
      </c>
      <c r="L64">
        <f t="shared" si="44"/>
        <v>0.58680027800722712</v>
      </c>
      <c r="M64">
        <f t="shared" si="45"/>
        <v>-0.62674025754357121</v>
      </c>
      <c r="N64">
        <f t="shared" si="46"/>
        <v>-0.41321242983157769</v>
      </c>
      <c r="O64">
        <f>GRAV/LEN*SIN(M64)</f>
        <v>0.58650767093214939</v>
      </c>
      <c r="P64">
        <f t="shared" si="47"/>
        <v>-0.41321242983157769</v>
      </c>
      <c r="Q64">
        <f t="shared" si="10"/>
        <v>0.58650767093214939</v>
      </c>
      <c r="R64">
        <f t="shared" si="48"/>
        <v>1.2735300314843637E-2</v>
      </c>
      <c r="S64">
        <f t="shared" si="49"/>
        <v>-0.39855705323515089</v>
      </c>
      <c r="T64">
        <f>GRAV *SIN(R64) /LEN</f>
        <v>-1.2734956065754598E-2</v>
      </c>
      <c r="U64">
        <f t="shared" si="50"/>
        <v>-0.39855705323515089</v>
      </c>
      <c r="V64">
        <f t="shared" si="51"/>
        <v>-1.2734956065754598E-2</v>
      </c>
      <c r="W64">
        <f t="shared" si="52"/>
        <v>-2.0664366393191913E-2</v>
      </c>
      <c r="X64">
        <f t="shared" si="53"/>
        <v>2.4266550525200305E-2</v>
      </c>
      <c r="Y64">
        <f t="shared" si="13"/>
        <v>-5.7810512121103823</v>
      </c>
      <c r="Z64">
        <f t="shared" si="14"/>
        <v>-8.1596229620587906</v>
      </c>
    </row>
    <row r="65" spans="3:26" x14ac:dyDescent="0.3">
      <c r="C65">
        <f t="shared" si="35"/>
        <v>-0.63706887871797602</v>
      </c>
      <c r="D65">
        <f t="shared" si="36"/>
        <v>-0.40361588625655803</v>
      </c>
      <c r="E65">
        <f t="shared" si="37"/>
        <v>0.59484183939060631</v>
      </c>
      <c r="F65">
        <f t="shared" si="38"/>
        <v>-0.40361588625655803</v>
      </c>
      <c r="G65">
        <f t="shared" si="39"/>
        <v>0.59484183939060631</v>
      </c>
      <c r="H65">
        <f t="shared" si="40"/>
        <v>-0.64715927587438993</v>
      </c>
      <c r="I65">
        <f t="shared" si="41"/>
        <v>-0.3887448402717929</v>
      </c>
      <c r="J65">
        <f t="shared" si="42"/>
        <v>0.60292251248621143</v>
      </c>
      <c r="K65">
        <f t="shared" si="43"/>
        <v>-0.3887448402717929</v>
      </c>
      <c r="L65">
        <f t="shared" si="44"/>
        <v>0.60292251248621143</v>
      </c>
      <c r="M65">
        <f t="shared" si="45"/>
        <v>-0.64678749972477079</v>
      </c>
      <c r="N65">
        <f t="shared" si="46"/>
        <v>-0.38854282344440272</v>
      </c>
      <c r="O65">
        <f>GRAV/LEN*SIN(M65)</f>
        <v>0.60262586790593842</v>
      </c>
      <c r="P65">
        <f t="shared" si="47"/>
        <v>-0.38854282344440272</v>
      </c>
      <c r="Q65">
        <f t="shared" si="10"/>
        <v>0.60262586790593842</v>
      </c>
      <c r="R65">
        <f t="shared" si="48"/>
        <v>1.2376427043282109E-2</v>
      </c>
      <c r="S65">
        <f t="shared" si="49"/>
        <v>-0.37348459286126112</v>
      </c>
      <c r="T65">
        <f>GRAV *SIN(R65) /LEN</f>
        <v>-1.2376111083881175E-2</v>
      </c>
      <c r="U65">
        <f t="shared" si="50"/>
        <v>-0.37348459286126112</v>
      </c>
      <c r="V65">
        <f t="shared" si="51"/>
        <v>-1.2376111083881175E-2</v>
      </c>
      <c r="W65">
        <f t="shared" si="52"/>
        <v>-1.9430631721251757E-2</v>
      </c>
      <c r="X65">
        <f t="shared" si="53"/>
        <v>2.4946354075758539E-2</v>
      </c>
      <c r="Y65">
        <f t="shared" si="13"/>
        <v>-5.9484183939060635</v>
      </c>
      <c r="Z65">
        <f t="shared" si="14"/>
        <v>-8.0384276205636152</v>
      </c>
    </row>
    <row r="66" spans="3:26" x14ac:dyDescent="0.3">
      <c r="C66">
        <f t="shared" si="35"/>
        <v>-0.65649951043922772</v>
      </c>
      <c r="D66">
        <f t="shared" si="36"/>
        <v>-0.37866953218079952</v>
      </c>
      <c r="E66">
        <f t="shared" si="37"/>
        <v>0.61034774167399564</v>
      </c>
      <c r="F66">
        <f t="shared" si="38"/>
        <v>-0.37866953218079952</v>
      </c>
      <c r="G66">
        <f t="shared" si="39"/>
        <v>0.61034774167399564</v>
      </c>
      <c r="H66">
        <f t="shared" si="40"/>
        <v>-0.66596624874374766</v>
      </c>
      <c r="I66">
        <f t="shared" si="41"/>
        <v>-0.36341083863894963</v>
      </c>
      <c r="J66">
        <f t="shared" si="42"/>
        <v>0.617819201910351</v>
      </c>
      <c r="K66">
        <f t="shared" si="43"/>
        <v>-0.36341083863894963</v>
      </c>
      <c r="L66">
        <f t="shared" si="44"/>
        <v>0.617819201910351</v>
      </c>
      <c r="M66">
        <f t="shared" si="45"/>
        <v>-0.6655847814052015</v>
      </c>
      <c r="N66">
        <f t="shared" si="46"/>
        <v>-0.36322405213304076</v>
      </c>
      <c r="O66">
        <f>GRAV/LEN*SIN(M66)</f>
        <v>0.61751920149760875</v>
      </c>
      <c r="P66">
        <f t="shared" si="47"/>
        <v>-0.36322405213304076</v>
      </c>
      <c r="Q66">
        <f t="shared" si="10"/>
        <v>0.61751920149760875</v>
      </c>
      <c r="R66">
        <f t="shared" si="48"/>
        <v>1.192282062025469E-2</v>
      </c>
      <c r="S66">
        <f t="shared" si="49"/>
        <v>-0.3477935721059191</v>
      </c>
      <c r="T66">
        <f>GRAV *SIN(R66) /LEN</f>
        <v>-1.1922538143514476E-2</v>
      </c>
      <c r="U66">
        <f t="shared" si="50"/>
        <v>-0.3477935721059191</v>
      </c>
      <c r="V66">
        <f t="shared" si="51"/>
        <v>-1.1922538143514476E-2</v>
      </c>
      <c r="W66">
        <f t="shared" si="52"/>
        <v>-1.8164440715255827E-2</v>
      </c>
      <c r="X66">
        <f t="shared" si="53"/>
        <v>2.5575850086220004E-2</v>
      </c>
      <c r="Y66">
        <f t="shared" si="13"/>
        <v>-6.1034774167399561</v>
      </c>
      <c r="Z66">
        <f t="shared" si="14"/>
        <v>-7.9213359620297217</v>
      </c>
    </row>
    <row r="67" spans="3:26" x14ac:dyDescent="0.3">
      <c r="C67">
        <f t="shared" si="35"/>
        <v>-0.67466395115448352</v>
      </c>
      <c r="D67">
        <f t="shared" si="36"/>
        <v>-0.35309368209457953</v>
      </c>
      <c r="E67">
        <f t="shared" si="37"/>
        <v>0.62463492577856294</v>
      </c>
      <c r="F67">
        <f t="shared" si="38"/>
        <v>-0.35309368209457953</v>
      </c>
      <c r="G67">
        <f t="shared" si="39"/>
        <v>0.62463492577856294</v>
      </c>
      <c r="H67">
        <f t="shared" si="40"/>
        <v>-0.68349129320684798</v>
      </c>
      <c r="I67">
        <f t="shared" si="41"/>
        <v>-0.33747780895011548</v>
      </c>
      <c r="J67">
        <f t="shared" si="42"/>
        <v>0.63150392063872085</v>
      </c>
      <c r="K67">
        <f t="shared" si="43"/>
        <v>-0.33747780895011548</v>
      </c>
      <c r="L67">
        <f t="shared" si="44"/>
        <v>0.63150392063872085</v>
      </c>
      <c r="M67">
        <f t="shared" si="45"/>
        <v>-0.68310089637823646</v>
      </c>
      <c r="N67">
        <f t="shared" si="46"/>
        <v>-0.33730608407861151</v>
      </c>
      <c r="O67">
        <f>GRAV/LEN*SIN(M67)</f>
        <v>0.63120116948614902</v>
      </c>
      <c r="P67">
        <f t="shared" si="47"/>
        <v>-0.33730608407861151</v>
      </c>
      <c r="Q67">
        <f t="shared" si="10"/>
        <v>0.63120116948614902</v>
      </c>
      <c r="R67">
        <f t="shared" si="48"/>
        <v>1.1378412771646125E-2</v>
      </c>
      <c r="S67">
        <f t="shared" si="49"/>
        <v>-0.3215336236202721</v>
      </c>
      <c r="T67">
        <f>GRAV *SIN(R67) /LEN</f>
        <v>-1.1378167249319025E-2</v>
      </c>
      <c r="U67">
        <f t="shared" si="50"/>
        <v>-0.3215336236202721</v>
      </c>
      <c r="V67">
        <f t="shared" si="51"/>
        <v>-1.1378167249319025E-2</v>
      </c>
      <c r="W67">
        <f t="shared" si="52"/>
        <v>-1.686829243143588E-2</v>
      </c>
      <c r="X67">
        <f t="shared" si="53"/>
        <v>2.6155557823158201E-2</v>
      </c>
      <c r="Y67">
        <f t="shared" si="13"/>
        <v>-6.2463492577856297</v>
      </c>
      <c r="Z67">
        <f t="shared" si="14"/>
        <v>-7.8091690306818764</v>
      </c>
    </row>
    <row r="68" spans="3:26" x14ac:dyDescent="0.3">
      <c r="C68">
        <f t="shared" si="35"/>
        <v>-0.69153224358591936</v>
      </c>
      <c r="D68">
        <f t="shared" si="36"/>
        <v>-0.32693812427142133</v>
      </c>
      <c r="E68">
        <f t="shared" si="37"/>
        <v>0.63771817129777209</v>
      </c>
      <c r="F68">
        <f t="shared" si="38"/>
        <v>-0.32693812427142133</v>
      </c>
      <c r="G68">
        <f t="shared" si="39"/>
        <v>0.63771817129777209</v>
      </c>
      <c r="H68">
        <f t="shared" si="40"/>
        <v>-0.69970569669270488</v>
      </c>
      <c r="I68">
        <f t="shared" si="41"/>
        <v>-0.31099516998897703</v>
      </c>
      <c r="J68">
        <f t="shared" si="42"/>
        <v>0.64399256375638803</v>
      </c>
      <c r="K68">
        <f t="shared" si="43"/>
        <v>-0.31099516998897703</v>
      </c>
      <c r="L68">
        <f t="shared" si="44"/>
        <v>0.64399256375638803</v>
      </c>
      <c r="M68">
        <f t="shared" si="45"/>
        <v>-0.69930712283564378</v>
      </c>
      <c r="N68">
        <f t="shared" si="46"/>
        <v>-0.31083831017751162</v>
      </c>
      <c r="O68">
        <f>GRAV/LEN*SIN(M68)</f>
        <v>0.64368759095657802</v>
      </c>
      <c r="P68">
        <f t="shared" si="47"/>
        <v>-0.31083831017751162</v>
      </c>
      <c r="Q68">
        <f t="shared" si="10"/>
        <v>0.64368759095657802</v>
      </c>
      <c r="R68">
        <f t="shared" si="48"/>
        <v>1.0747735701475527E-2</v>
      </c>
      <c r="S68">
        <f t="shared" si="49"/>
        <v>-0.29475374472359245</v>
      </c>
      <c r="T68">
        <f>GRAV *SIN(R68) /LEN</f>
        <v>-1.0747528783997899E-2</v>
      </c>
      <c r="U68">
        <f t="shared" si="50"/>
        <v>-0.29475374472359245</v>
      </c>
      <c r="V68">
        <f t="shared" si="51"/>
        <v>-1.0747528783997899E-2</v>
      </c>
      <c r="W68">
        <f t="shared" si="52"/>
        <v>-1.5544656911066594E-2</v>
      </c>
      <c r="X68">
        <f t="shared" si="53"/>
        <v>2.6686091266164221E-2</v>
      </c>
      <c r="Y68">
        <f t="shared" si="13"/>
        <v>-6.3771817129777206</v>
      </c>
      <c r="Z68">
        <f t="shared" si="14"/>
        <v>-7.7026978000998163</v>
      </c>
    </row>
    <row r="69" spans="3:26" x14ac:dyDescent="0.3">
      <c r="C69">
        <f t="shared" si="35"/>
        <v>-0.70707690049698591</v>
      </c>
      <c r="D69">
        <f t="shared" si="36"/>
        <v>-0.3002520330052571</v>
      </c>
      <c r="E69">
        <f t="shared" si="37"/>
        <v>0.64961422215725373</v>
      </c>
      <c r="F69">
        <f t="shared" si="38"/>
        <v>-0.3002520330052571</v>
      </c>
      <c r="G69">
        <f t="shared" si="39"/>
        <v>0.64961422215725373</v>
      </c>
      <c r="H69">
        <f t="shared" si="40"/>
        <v>-0.71458320132211728</v>
      </c>
      <c r="I69">
        <f t="shared" si="41"/>
        <v>-0.28401167745132577</v>
      </c>
      <c r="J69">
        <f t="shared" si="42"/>
        <v>0.6553026378943364</v>
      </c>
      <c r="K69">
        <f t="shared" si="43"/>
        <v>-0.28401167745132577</v>
      </c>
      <c r="L69">
        <f t="shared" si="44"/>
        <v>0.6553026378943364</v>
      </c>
      <c r="M69">
        <f t="shared" si="45"/>
        <v>-0.71417719243326905</v>
      </c>
      <c r="N69">
        <f t="shared" si="46"/>
        <v>-0.28386946705789867</v>
      </c>
      <c r="O69">
        <f>GRAV/LEN*SIN(M69)</f>
        <v>0.65499589840427586</v>
      </c>
      <c r="P69">
        <f t="shared" si="47"/>
        <v>-0.28386946705789867</v>
      </c>
      <c r="Q69">
        <f t="shared" si="10"/>
        <v>0.65499589840427586</v>
      </c>
      <c r="R69">
        <f t="shared" si="48"/>
        <v>1.0035877145651512E-2</v>
      </c>
      <c r="S69">
        <f t="shared" si="49"/>
        <v>-0.26750223808504331</v>
      </c>
      <c r="T69">
        <f>GRAV *SIN(R69) /LEN</f>
        <v>-1.0035708679532405E-2</v>
      </c>
      <c r="U69">
        <f t="shared" si="50"/>
        <v>-0.26750223808504331</v>
      </c>
      <c r="V69">
        <f t="shared" si="51"/>
        <v>-1.0035708679532405E-2</v>
      </c>
      <c r="W69">
        <f t="shared" si="52"/>
        <v>-1.419597133423958E-2</v>
      </c>
      <c r="X69">
        <f t="shared" si="53"/>
        <v>2.7168129883957889E-2</v>
      </c>
      <c r="Y69">
        <f t="shared" si="13"/>
        <v>-6.4961422215725371</v>
      </c>
      <c r="Z69">
        <f t="shared" si="14"/>
        <v>-7.6026400833593737</v>
      </c>
    </row>
    <row r="70" spans="3:26" x14ac:dyDescent="0.3">
      <c r="C70">
        <f t="shared" si="35"/>
        <v>-0.72127287183122546</v>
      </c>
      <c r="D70">
        <f t="shared" si="36"/>
        <v>-0.27308390312129921</v>
      </c>
      <c r="E70">
        <f t="shared" si="37"/>
        <v>0.6603410898799007</v>
      </c>
      <c r="F70">
        <f t="shared" si="38"/>
        <v>-0.27308390312129921</v>
      </c>
      <c r="G70">
        <f t="shared" si="39"/>
        <v>0.6603410898799007</v>
      </c>
      <c r="H70">
        <f t="shared" si="40"/>
        <v>-0.72809996940925792</v>
      </c>
      <c r="I70">
        <f t="shared" si="41"/>
        <v>-0.25657537587430168</v>
      </c>
      <c r="J70">
        <f t="shared" si="42"/>
        <v>0.66545257795761481</v>
      </c>
      <c r="K70">
        <f t="shared" si="43"/>
        <v>-0.25657537587430168</v>
      </c>
      <c r="L70">
        <f t="shared" si="44"/>
        <v>0.66545257795761481</v>
      </c>
      <c r="M70">
        <f t="shared" si="45"/>
        <v>-0.72768725622808295</v>
      </c>
      <c r="N70">
        <f t="shared" si="46"/>
        <v>-0.25644758867235884</v>
      </c>
      <c r="O70">
        <f>GRAV/LEN*SIN(M70)</f>
        <v>0.66514445561208901</v>
      </c>
      <c r="P70">
        <f t="shared" si="47"/>
        <v>-0.25644758867235884</v>
      </c>
      <c r="Q70">
        <f t="shared" si="10"/>
        <v>0.66514445561208901</v>
      </c>
      <c r="R70">
        <f t="shared" si="48"/>
        <v>9.2484344377952565E-3</v>
      </c>
      <c r="S70">
        <f t="shared" si="49"/>
        <v>-0.23982668034069476</v>
      </c>
      <c r="T70">
        <f>GRAV *SIN(R70) /LEN</f>
        <v>-9.2483025964703071E-3</v>
      </c>
      <c r="U70">
        <f t="shared" si="50"/>
        <v>-0.23982668034069476</v>
      </c>
      <c r="V70">
        <f t="shared" si="51"/>
        <v>-9.2483025964703071E-3</v>
      </c>
      <c r="W70">
        <f t="shared" si="52"/>
        <v>-1.2824637604627626E-2</v>
      </c>
      <c r="X70">
        <f t="shared" si="53"/>
        <v>2.7602390453523654E-2</v>
      </c>
      <c r="Y70">
        <f t="shared" si="13"/>
        <v>-6.603410898799007</v>
      </c>
      <c r="Z70">
        <f t="shared" si="14"/>
        <v>-7.5096580815388991</v>
      </c>
    </row>
    <row r="71" spans="3:26" x14ac:dyDescent="0.3">
      <c r="C71">
        <f t="shared" si="35"/>
        <v>-0.73409750943585306</v>
      </c>
      <c r="D71">
        <f t="shared" si="36"/>
        <v>-0.24548151266777557</v>
      </c>
      <c r="E71">
        <f t="shared" si="37"/>
        <v>0.66991738738066131</v>
      </c>
      <c r="F71">
        <f t="shared" si="38"/>
        <v>-0.24548151266777557</v>
      </c>
      <c r="G71">
        <f t="shared" si="39"/>
        <v>0.66991738738066131</v>
      </c>
      <c r="H71">
        <f t="shared" si="40"/>
        <v>-0.74023454725254745</v>
      </c>
      <c r="I71">
        <f t="shared" si="41"/>
        <v>-0.22873357798325905</v>
      </c>
      <c r="J71">
        <f t="shared" si="42"/>
        <v>0.67446109885099703</v>
      </c>
      <c r="K71">
        <f t="shared" si="43"/>
        <v>-0.22873357798325905</v>
      </c>
      <c r="L71">
        <f t="shared" si="44"/>
        <v>0.67446109885099703</v>
      </c>
      <c r="M71">
        <f t="shared" si="45"/>
        <v>-0.7398158488854345</v>
      </c>
      <c r="N71">
        <f t="shared" si="46"/>
        <v>-0.22861998519650065</v>
      </c>
      <c r="O71">
        <f>GRAV/LEN*SIN(M71)</f>
        <v>0.67415191038764999</v>
      </c>
      <c r="P71">
        <f t="shared" si="47"/>
        <v>-0.22861998519650065</v>
      </c>
      <c r="Q71">
        <f t="shared" si="10"/>
        <v>0.67415191038764999</v>
      </c>
      <c r="R71">
        <f t="shared" si="48"/>
        <v>8.3914680870006367E-3</v>
      </c>
      <c r="S71">
        <f t="shared" si="49"/>
        <v>-0.21177391714839305</v>
      </c>
      <c r="T71">
        <f>GRAV *SIN(R71) /LEN</f>
        <v>-8.391369604047641E-3</v>
      </c>
      <c r="U71">
        <f t="shared" si="50"/>
        <v>-0.21177391714839305</v>
      </c>
      <c r="V71">
        <f t="shared" si="51"/>
        <v>-8.391369604047641E-3</v>
      </c>
      <c r="W71">
        <f t="shared" si="52"/>
        <v>-1.1433021301464065E-2</v>
      </c>
      <c r="X71">
        <f t="shared" si="53"/>
        <v>2.7989600302115898E-2</v>
      </c>
      <c r="Y71">
        <f t="shared" si="13"/>
        <v>-6.6991738738066129</v>
      </c>
      <c r="Z71">
        <f t="shared" si="14"/>
        <v>-7.4243564979402024</v>
      </c>
    </row>
    <row r="72" spans="3:26" x14ac:dyDescent="0.3">
      <c r="C72">
        <f t="shared" ref="C72:C74" si="54">C71+W71</f>
        <v>-0.74553053073731712</v>
      </c>
      <c r="D72">
        <f t="shared" ref="D72:D74" si="55">D71+X71</f>
        <v>-0.21749191236565968</v>
      </c>
      <c r="E72">
        <f t="shared" ref="E72:E74" si="56">GRAV/LEN*SIN(C72)</f>
        <v>0.67836170175232235</v>
      </c>
      <c r="F72">
        <f t="shared" ref="F72:F74" si="57">D72</f>
        <v>-0.21749191236565968</v>
      </c>
      <c r="G72">
        <f t="shared" ref="G72:G74" si="58">E72</f>
        <v>0.67836170175232235</v>
      </c>
      <c r="H72">
        <f t="shared" ref="H72:H74" si="59">C72+F72*delta/2</f>
        <v>-0.7509678285464586</v>
      </c>
      <c r="I72">
        <f t="shared" ref="I72:I74" si="60">D72+G72*delta/2</f>
        <v>-0.20053286982185162</v>
      </c>
      <c r="J72">
        <f t="shared" ref="J72:J74" si="61">GRAV*SIN(H72)/LEN</f>
        <v>0.68234659004440901</v>
      </c>
      <c r="K72">
        <f t="shared" ref="K72:K74" si="62">I72</f>
        <v>-0.20053286982185162</v>
      </c>
      <c r="L72">
        <f t="shared" ref="L72:L74" si="63">J72</f>
        <v>0.68234659004440901</v>
      </c>
      <c r="M72">
        <f t="shared" ref="M72:M74" si="64">C72+K72*delta/2</f>
        <v>-0.75054385248286337</v>
      </c>
      <c r="N72">
        <f t="shared" ref="N72:N74" si="65">D72+L72*delta/2</f>
        <v>-0.20043324761454945</v>
      </c>
      <c r="O72">
        <f>GRAV/LEN*SIN(M72)</f>
        <v>0.68203659000571037</v>
      </c>
      <c r="P72">
        <f t="shared" ref="P72:P74" si="66">N72</f>
        <v>-0.20043324761454945</v>
      </c>
      <c r="Q72">
        <f t="shared" ref="Q72:Q74" si="67">O72</f>
        <v>0.68203659000571037</v>
      </c>
      <c r="R72">
        <f t="shared" ref="R72:R74" si="68">C72*P72*delta</f>
        <v>7.471455273573957E-3</v>
      </c>
      <c r="S72">
        <f t="shared" ref="S72:S74" si="69">D72+Q72*delta</f>
        <v>-0.18339008286537417</v>
      </c>
      <c r="T72">
        <f>GRAV *SIN(R72) /LEN</f>
        <v>-7.4713857610367775E-3</v>
      </c>
      <c r="U72">
        <f t="shared" ref="U72:U74" si="70">S72</f>
        <v>-0.18339008286537417</v>
      </c>
      <c r="V72">
        <f t="shared" ref="V72:V74" si="71">T72</f>
        <v>-7.4713857610367775E-3</v>
      </c>
      <c r="W72">
        <f t="shared" ref="W72:W74" si="72">(F72+2*K72+2*P72+U72)/6* delta</f>
        <v>-1.0023451917531968E-2</v>
      </c>
      <c r="X72">
        <f t="shared" ref="X72:X74" si="73">(G72+2*L72+2*Q72+V72)/6*delta</f>
        <v>2.8330472300762705E-2</v>
      </c>
      <c r="Y72">
        <f t="shared" ref="Y72:Y74" si="74">LEN*SIN(C72)</f>
        <v>-6.7836170175232233</v>
      </c>
      <c r="Z72">
        <f t="shared" ref="Z72:Z74" si="75">-LEN*COS(C72)</f>
        <v>-7.3472811406376248</v>
      </c>
    </row>
    <row r="73" spans="3:26" x14ac:dyDescent="0.3">
      <c r="C73">
        <f t="shared" si="54"/>
        <v>-0.75555398265484908</v>
      </c>
      <c r="D73">
        <f t="shared" si="55"/>
        <v>-0.18916144006489696</v>
      </c>
      <c r="E73">
        <f t="shared" si="56"/>
        <v>0.68569201328332119</v>
      </c>
      <c r="F73">
        <f t="shared" si="57"/>
        <v>-0.18916144006489696</v>
      </c>
      <c r="G73">
        <f t="shared" si="58"/>
        <v>0.68569201328332119</v>
      </c>
      <c r="H73">
        <f t="shared" si="59"/>
        <v>-0.76028301865647152</v>
      </c>
      <c r="I73">
        <f t="shared" si="60"/>
        <v>-0.17201913973281394</v>
      </c>
      <c r="J73">
        <f t="shared" si="61"/>
        <v>0.68912655963058267</v>
      </c>
      <c r="K73">
        <f t="shared" si="62"/>
        <v>-0.17201913973281394</v>
      </c>
      <c r="L73">
        <f t="shared" si="63"/>
        <v>0.68912655963058267</v>
      </c>
      <c r="M73">
        <f t="shared" si="64"/>
        <v>-0.75985446114816946</v>
      </c>
      <c r="N73">
        <f t="shared" si="65"/>
        <v>-0.17193327607413239</v>
      </c>
      <c r="O73">
        <f>GRAV/LEN*SIN(M73)</f>
        <v>0.68881594601394058</v>
      </c>
      <c r="P73">
        <f t="shared" si="66"/>
        <v>-0.17193327607413239</v>
      </c>
      <c r="Q73">
        <f t="shared" si="67"/>
        <v>0.68881594601394058</v>
      </c>
      <c r="R73">
        <f t="shared" si="68"/>
        <v>6.4952435744353209E-3</v>
      </c>
      <c r="S73">
        <f t="shared" si="69"/>
        <v>-0.15472064276419994</v>
      </c>
      <c r="T73">
        <f>GRAV *SIN(R73) /LEN</f>
        <v>-6.4951979041043065E-3</v>
      </c>
      <c r="U73">
        <f t="shared" si="70"/>
        <v>-0.15472064276419994</v>
      </c>
      <c r="V73">
        <f t="shared" si="71"/>
        <v>-6.4951979041043065E-3</v>
      </c>
      <c r="W73">
        <f t="shared" si="72"/>
        <v>-8.5982242870249141E-3</v>
      </c>
      <c r="X73">
        <f t="shared" si="73"/>
        <v>2.8625681888902195E-2</v>
      </c>
      <c r="Y73">
        <f t="shared" si="74"/>
        <v>-6.8569201328332117</v>
      </c>
      <c r="Z73">
        <f t="shared" si="75"/>
        <v>-7.2789179341401127</v>
      </c>
    </row>
    <row r="74" spans="3:26" x14ac:dyDescent="0.3">
      <c r="C74">
        <f t="shared" si="54"/>
        <v>-0.76415220694187402</v>
      </c>
      <c r="D74">
        <f t="shared" si="55"/>
        <v>-0.16053575817599477</v>
      </c>
      <c r="E74">
        <f t="shared" si="56"/>
        <v>0.69192516680024307</v>
      </c>
      <c r="F74">
        <f t="shared" si="57"/>
        <v>-0.16053575817599477</v>
      </c>
      <c r="G74">
        <f t="shared" si="58"/>
        <v>0.69192516680024307</v>
      </c>
      <c r="H74">
        <f t="shared" si="59"/>
        <v>-0.76816560089627395</v>
      </c>
      <c r="I74">
        <f t="shared" si="60"/>
        <v>-0.14323762900598869</v>
      </c>
      <c r="J74">
        <f t="shared" si="61"/>
        <v>0.69481713342285534</v>
      </c>
      <c r="K74">
        <f t="shared" si="62"/>
        <v>-0.14323762900598869</v>
      </c>
      <c r="L74">
        <f t="shared" si="63"/>
        <v>0.69481713342285534</v>
      </c>
      <c r="M74">
        <f t="shared" si="64"/>
        <v>-0.76773314766702372</v>
      </c>
      <c r="N74">
        <f t="shared" si="65"/>
        <v>-0.14316532984042341</v>
      </c>
      <c r="O74">
        <f>GRAV/LEN*SIN(M74)</f>
        <v>0.69450605395855314</v>
      </c>
      <c r="P74">
        <f t="shared" si="66"/>
        <v>-0.14316532984042341</v>
      </c>
      <c r="Q74">
        <f t="shared" si="67"/>
        <v>0.69450605395855314</v>
      </c>
      <c r="R74">
        <f t="shared" si="68"/>
        <v>5.4700051377560444E-3</v>
      </c>
      <c r="S74">
        <f t="shared" si="69"/>
        <v>-0.12581045547806713</v>
      </c>
      <c r="T74">
        <f>GRAV *SIN(R74) /LEN</f>
        <v>-5.4699778598328239E-3</v>
      </c>
      <c r="U74">
        <f t="shared" si="70"/>
        <v>-0.12581045547806713</v>
      </c>
      <c r="V74">
        <f t="shared" si="71"/>
        <v>-5.4699778598328239E-3</v>
      </c>
      <c r="W74">
        <f t="shared" si="72"/>
        <v>-7.1596010945573843E-3</v>
      </c>
      <c r="X74">
        <f t="shared" si="73"/>
        <v>2.8875846364193561E-2</v>
      </c>
      <c r="Y74">
        <f t="shared" si="74"/>
        <v>-6.9192516680024312</v>
      </c>
      <c r="Z74">
        <f t="shared" si="75"/>
        <v>-7.2196922617827406</v>
      </c>
    </row>
    <row r="75" spans="3:26" x14ac:dyDescent="0.3">
      <c r="C75">
        <f t="shared" ref="C75:C81" si="76">C74+W74</f>
        <v>-0.7713118080364314</v>
      </c>
      <c r="D75">
        <f t="shared" ref="D75:D81" si="77">D74+X74</f>
        <v>-0.1316599118118012</v>
      </c>
      <c r="E75">
        <f t="shared" ref="E75:E81" si="78">GRAV/LEN*SIN(C75)</f>
        <v>0.69707640037437979</v>
      </c>
      <c r="F75">
        <f t="shared" ref="F75:F81" si="79">D75</f>
        <v>-0.1316599118118012</v>
      </c>
      <c r="G75">
        <f t="shared" ref="G75:G81" si="80">E75</f>
        <v>0.69707640037437979</v>
      </c>
      <c r="H75">
        <f t="shared" ref="H75:H81" si="81">C75+F75*delta/2</f>
        <v>-0.77460330583172643</v>
      </c>
      <c r="I75">
        <f t="shared" ref="I75:I81" si="82">D75+G75*delta/2</f>
        <v>-0.1142330018024417</v>
      </c>
      <c r="J75">
        <f t="shared" ref="J75:J81" si="83">GRAV*SIN(H75)/LEN</f>
        <v>0.69943261364028342</v>
      </c>
      <c r="K75">
        <f t="shared" ref="K75:K81" si="84">I75</f>
        <v>-0.1142330018024417</v>
      </c>
      <c r="L75">
        <f t="shared" ref="L75:L81" si="85">J75</f>
        <v>0.69943261364028342</v>
      </c>
      <c r="M75">
        <f t="shared" ref="M75:M81" si="86">C75+K75*delta/2</f>
        <v>-0.77416763308149239</v>
      </c>
      <c r="N75">
        <f t="shared" ref="N75:N81" si="87">D75+L75*delta/2</f>
        <v>-0.11417409647079411</v>
      </c>
      <c r="O75">
        <f>GRAV/LEN*SIN(M75)</f>
        <v>0.69912117258686624</v>
      </c>
      <c r="P75">
        <f t="shared" ref="P75:P81" si="88">N75</f>
        <v>-0.11417409647079411</v>
      </c>
      <c r="Q75">
        <f t="shared" ref="Q75:Q81" si="89">O75</f>
        <v>0.69912117258686624</v>
      </c>
      <c r="R75">
        <f t="shared" ref="R75:R81" si="90">C75*P75*delta</f>
        <v>4.4031914389907082E-3</v>
      </c>
      <c r="S75">
        <f t="shared" ref="S75:S81" si="91">D75+Q75*delta</f>
        <v>-9.6703853182457888E-2</v>
      </c>
      <c r="T75">
        <f>GRAV *SIN(R75) /LEN</f>
        <v>-4.4031772107556251E-3</v>
      </c>
      <c r="U75">
        <f t="shared" ref="U75:U81" si="92">S75</f>
        <v>-9.6703853182457888E-2</v>
      </c>
      <c r="V75">
        <f t="shared" ref="V75:V81" si="93">T75</f>
        <v>-4.4031772107556251E-3</v>
      </c>
      <c r="W75">
        <f t="shared" ref="W75:W81" si="94">(F75+2*K75+2*P75+U75)/6* delta</f>
        <v>-5.7098163461727566E-3</v>
      </c>
      <c r="X75">
        <f t="shared" ref="X75:X81" si="95">(G75+2*L75+2*Q75+V75)/6*delta</f>
        <v>2.9081506630149363E-2</v>
      </c>
      <c r="Y75">
        <f t="shared" ref="Y75:Y81" si="96">LEN*SIN(C75)</f>
        <v>-6.9707640037437981</v>
      </c>
      <c r="Z75">
        <f t="shared" ref="Z75:Z81" si="97">-LEN*COS(C75)</f>
        <v>-7.1699685636765329</v>
      </c>
    </row>
    <row r="76" spans="3:26" x14ac:dyDescent="0.3">
      <c r="C76">
        <f t="shared" si="76"/>
        <v>-0.77702162438260414</v>
      </c>
      <c r="D76">
        <f t="shared" si="77"/>
        <v>-0.10257840518165184</v>
      </c>
      <c r="E76">
        <f t="shared" si="78"/>
        <v>0.70115893548758357</v>
      </c>
      <c r="F76">
        <f t="shared" si="79"/>
        <v>-0.10257840518165184</v>
      </c>
      <c r="G76">
        <f t="shared" si="80"/>
        <v>0.70115893548758357</v>
      </c>
      <c r="H76">
        <f t="shared" si="81"/>
        <v>-0.77958608451214539</v>
      </c>
      <c r="I76">
        <f t="shared" si="82"/>
        <v>-8.5049431794462255E-2</v>
      </c>
      <c r="J76">
        <f t="shared" si="83"/>
        <v>0.70298510083986876</v>
      </c>
      <c r="K76">
        <f t="shared" si="84"/>
        <v>-8.5049431794462255E-2</v>
      </c>
      <c r="L76">
        <f t="shared" si="85"/>
        <v>0.70298510083986876</v>
      </c>
      <c r="M76">
        <f t="shared" si="86"/>
        <v>-0.77914786017746573</v>
      </c>
      <c r="N76">
        <f t="shared" si="87"/>
        <v>-8.5003777660655117E-2</v>
      </c>
      <c r="O76">
        <f>GRAV/LEN*SIN(M76)</f>
        <v>0.70267336619716303</v>
      </c>
      <c r="P76">
        <f t="shared" si="88"/>
        <v>-8.5003777660655117E-2</v>
      </c>
      <c r="Q76">
        <f t="shared" si="89"/>
        <v>0.70267336619716303</v>
      </c>
      <c r="R76">
        <f t="shared" si="90"/>
        <v>3.3024886698269982E-3</v>
      </c>
      <c r="S76">
        <f t="shared" si="91"/>
        <v>-6.7444736871793698E-2</v>
      </c>
      <c r="T76">
        <f>GRAV *SIN(R76) /LEN</f>
        <v>-3.3024826667692429E-3</v>
      </c>
      <c r="U76">
        <f t="shared" si="92"/>
        <v>-6.7444736871793698E-2</v>
      </c>
      <c r="V76">
        <f t="shared" si="93"/>
        <v>-3.3024826667692429E-3</v>
      </c>
      <c r="W76">
        <f t="shared" si="94"/>
        <v>-4.2510796746973358E-3</v>
      </c>
      <c r="X76">
        <f t="shared" si="95"/>
        <v>2.9243111557457315E-2</v>
      </c>
      <c r="Y76">
        <f t="shared" si="96"/>
        <v>-7.0115893548758361</v>
      </c>
      <c r="Z76">
        <f t="shared" si="97"/>
        <v>-7.1300501203422026</v>
      </c>
    </row>
    <row r="77" spans="3:26" x14ac:dyDescent="0.3">
      <c r="C77">
        <f t="shared" si="76"/>
        <v>-0.78127270405730143</v>
      </c>
      <c r="D77">
        <f t="shared" si="77"/>
        <v>-7.3335293624194525E-2</v>
      </c>
      <c r="E77">
        <f t="shared" si="78"/>
        <v>0.70418363192302058</v>
      </c>
      <c r="F77">
        <f t="shared" si="79"/>
        <v>-7.3335293624194525E-2</v>
      </c>
      <c r="G77">
        <f t="shared" si="80"/>
        <v>0.70418363192302058</v>
      </c>
      <c r="H77">
        <f t="shared" si="81"/>
        <v>-0.78310608639790624</v>
      </c>
      <c r="I77">
        <f t="shared" si="82"/>
        <v>-5.5730702826119013E-2</v>
      </c>
      <c r="J77">
        <f t="shared" si="83"/>
        <v>0.70548418198301643</v>
      </c>
      <c r="K77">
        <f t="shared" si="84"/>
        <v>-5.5730702826119013E-2</v>
      </c>
      <c r="L77">
        <f t="shared" si="85"/>
        <v>0.70548418198301643</v>
      </c>
      <c r="M77">
        <f t="shared" si="86"/>
        <v>-0.78266597162795437</v>
      </c>
      <c r="N77">
        <f t="shared" si="87"/>
        <v>-5.5698189074619112E-2</v>
      </c>
      <c r="O77">
        <f>GRAV/LEN*SIN(M77)</f>
        <v>0.70517219303334711</v>
      </c>
      <c r="P77">
        <f t="shared" si="88"/>
        <v>-5.5698189074619112E-2</v>
      </c>
      <c r="Q77">
        <f t="shared" si="89"/>
        <v>0.70517219303334711</v>
      </c>
      <c r="R77">
        <f t="shared" si="90"/>
        <v>2.175773739471126E-3</v>
      </c>
      <c r="S77">
        <f t="shared" si="91"/>
        <v>-3.807668397252717E-2</v>
      </c>
      <c r="T77">
        <f>GRAV *SIN(R77) /LEN</f>
        <v>-2.1757720227891832E-3</v>
      </c>
      <c r="U77">
        <f t="shared" si="92"/>
        <v>-3.807668397252717E-2</v>
      </c>
      <c r="V77">
        <f t="shared" si="93"/>
        <v>-2.1757720227891832E-3</v>
      </c>
      <c r="W77">
        <f t="shared" si="94"/>
        <v>-2.7855813449849834E-3</v>
      </c>
      <c r="X77">
        <f t="shared" si="95"/>
        <v>2.9361005082774658E-2</v>
      </c>
      <c r="Y77">
        <f t="shared" si="96"/>
        <v>-7.0418363192302058</v>
      </c>
      <c r="Z77">
        <f t="shared" si="97"/>
        <v>-7.1001789592354916</v>
      </c>
    </row>
    <row r="78" spans="3:26" x14ac:dyDescent="0.3">
      <c r="C78">
        <f t="shared" si="76"/>
        <v>-0.78405828540228639</v>
      </c>
      <c r="D78">
        <f t="shared" si="77"/>
        <v>-4.3974288541419868E-2</v>
      </c>
      <c r="E78">
        <f t="shared" si="78"/>
        <v>0.7061587099289145</v>
      </c>
      <c r="F78">
        <f t="shared" si="79"/>
        <v>-4.3974288541419868E-2</v>
      </c>
      <c r="G78">
        <f t="shared" si="80"/>
        <v>0.7061587099289145</v>
      </c>
      <c r="H78">
        <f t="shared" si="81"/>
        <v>-0.78515764261582188</v>
      </c>
      <c r="I78">
        <f t="shared" si="82"/>
        <v>-2.6320320793197006E-2</v>
      </c>
      <c r="J78">
        <f t="shared" si="83"/>
        <v>0.70693668685933231</v>
      </c>
      <c r="K78">
        <f t="shared" si="84"/>
        <v>-2.6320320793197006E-2</v>
      </c>
      <c r="L78">
        <f t="shared" si="85"/>
        <v>0.70693668685933231</v>
      </c>
      <c r="M78">
        <f t="shared" si="86"/>
        <v>-0.78471629342211635</v>
      </c>
      <c r="N78">
        <f t="shared" si="87"/>
        <v>-2.6300871369936561E-2</v>
      </c>
      <c r="O78">
        <f>GRAV/LEN*SIN(M78)</f>
        <v>0.70662446195700268</v>
      </c>
      <c r="P78">
        <f t="shared" si="88"/>
        <v>-2.6300871369936561E-2</v>
      </c>
      <c r="Q78">
        <f t="shared" si="89"/>
        <v>0.70662446195700268</v>
      </c>
      <c r="R78">
        <f t="shared" si="90"/>
        <v>1.0310708055449272E-3</v>
      </c>
      <c r="S78">
        <f t="shared" si="91"/>
        <v>-8.6430654435697349E-3</v>
      </c>
      <c r="T78">
        <f>GRAV *SIN(R78) /LEN</f>
        <v>-1.0310706228551707E-3</v>
      </c>
      <c r="U78">
        <f t="shared" si="92"/>
        <v>-8.6430654435697349E-3</v>
      </c>
      <c r="V78">
        <f t="shared" si="93"/>
        <v>-1.0310706228551707E-3</v>
      </c>
      <c r="W78">
        <f t="shared" si="94"/>
        <v>-1.3154978192604729E-3</v>
      </c>
      <c r="X78">
        <f t="shared" si="95"/>
        <v>2.9435416141156079E-2</v>
      </c>
      <c r="Y78">
        <f t="shared" si="96"/>
        <v>-7.0615870992891452</v>
      </c>
      <c r="Z78">
        <f t="shared" si="97"/>
        <v>-7.0805358299462853</v>
      </c>
    </row>
    <row r="79" spans="3:26" x14ac:dyDescent="0.3">
      <c r="C79">
        <f t="shared" si="76"/>
        <v>-0.78537378322154683</v>
      </c>
      <c r="D79">
        <f t="shared" si="77"/>
        <v>-1.4538872400263789E-2</v>
      </c>
      <c r="E79">
        <f t="shared" si="78"/>
        <v>0.70708954158869308</v>
      </c>
      <c r="F79">
        <f t="shared" si="79"/>
        <v>-1.4538872400263789E-2</v>
      </c>
      <c r="G79">
        <f t="shared" si="80"/>
        <v>0.70708954158869308</v>
      </c>
      <c r="H79">
        <f t="shared" si="81"/>
        <v>-0.78573725503155345</v>
      </c>
      <c r="I79">
        <f t="shared" si="82"/>
        <v>3.1383661394535391E-3</v>
      </c>
      <c r="J79">
        <f t="shared" si="83"/>
        <v>0.70734651452319464</v>
      </c>
      <c r="K79">
        <f t="shared" si="84"/>
        <v>3.1383661394535391E-3</v>
      </c>
      <c r="L79">
        <f t="shared" si="85"/>
        <v>0.70734651452319464</v>
      </c>
      <c r="M79">
        <f t="shared" si="86"/>
        <v>-0.78529532406806046</v>
      </c>
      <c r="N79">
        <f t="shared" si="87"/>
        <v>3.1447904628160786E-3</v>
      </c>
      <c r="O79">
        <f>GRAV/LEN*SIN(M79)</f>
        <v>0.70703405906033778</v>
      </c>
      <c r="P79">
        <f t="shared" si="88"/>
        <v>3.1447904628160786E-3</v>
      </c>
      <c r="Q79">
        <f t="shared" si="89"/>
        <v>0.70703405906033778</v>
      </c>
      <c r="R79">
        <f t="shared" si="90"/>
        <v>-1.2349179916104513E-4</v>
      </c>
      <c r="S79">
        <f t="shared" si="91"/>
        <v>2.0812830552753105E-2</v>
      </c>
      <c r="T79">
        <f>GRAV *SIN(R79) /LEN</f>
        <v>1.2349179884716551E-4</v>
      </c>
      <c r="U79">
        <f t="shared" si="92"/>
        <v>2.0812830552753105E-2</v>
      </c>
      <c r="V79">
        <f t="shared" si="93"/>
        <v>1.2349179884716551E-4</v>
      </c>
      <c r="W79">
        <f t="shared" si="94"/>
        <v>1.5700226130857127E-4</v>
      </c>
      <c r="X79">
        <f t="shared" si="95"/>
        <v>2.946645150462171E-2</v>
      </c>
      <c r="Y79">
        <f t="shared" si="96"/>
        <v>-7.0708954158869304</v>
      </c>
      <c r="Z79">
        <f t="shared" si="97"/>
        <v>-7.0712402036410262</v>
      </c>
    </row>
    <row r="80" spans="3:26" x14ac:dyDescent="0.3">
      <c r="C80">
        <f t="shared" si="76"/>
        <v>-0.78521678096023828</v>
      </c>
      <c r="D80">
        <f t="shared" si="77"/>
        <v>1.4927579104357921E-2</v>
      </c>
      <c r="E80">
        <f t="shared" si="78"/>
        <v>0.70697851280415036</v>
      </c>
      <c r="F80">
        <f t="shared" si="79"/>
        <v>1.4927579104357921E-2</v>
      </c>
      <c r="G80">
        <f t="shared" si="80"/>
        <v>0.70697851280415036</v>
      </c>
      <c r="H80">
        <f t="shared" si="81"/>
        <v>-0.78484359148262939</v>
      </c>
      <c r="I80">
        <f t="shared" si="82"/>
        <v>3.2602041924461686E-2</v>
      </c>
      <c r="J80">
        <f t="shared" si="83"/>
        <v>0.7067145309096784</v>
      </c>
      <c r="K80">
        <f t="shared" si="84"/>
        <v>3.2602041924461686E-2</v>
      </c>
      <c r="L80">
        <f t="shared" si="85"/>
        <v>0.7067145309096784</v>
      </c>
      <c r="M80">
        <f t="shared" si="86"/>
        <v>-0.78440172991212676</v>
      </c>
      <c r="N80">
        <f t="shared" si="87"/>
        <v>3.2595442377099881E-2</v>
      </c>
      <c r="O80">
        <f>GRAV/LEN*SIN(M80)</f>
        <v>0.70640184539271789</v>
      </c>
      <c r="P80">
        <f t="shared" si="88"/>
        <v>3.2595442377099881E-2</v>
      </c>
      <c r="Q80">
        <f t="shared" si="89"/>
        <v>0.70640184539271789</v>
      </c>
      <c r="R80">
        <f t="shared" si="90"/>
        <v>-1.2797244168660654E-3</v>
      </c>
      <c r="S80">
        <f t="shared" si="91"/>
        <v>5.0247671373993816E-2</v>
      </c>
      <c r="T80">
        <f>GRAV *SIN(R80) /LEN</f>
        <v>1.2797240675664699E-3</v>
      </c>
      <c r="U80">
        <f t="shared" si="92"/>
        <v>5.0247671373993816E-2</v>
      </c>
      <c r="V80">
        <f t="shared" si="93"/>
        <v>1.2797240675664699E-3</v>
      </c>
      <c r="W80">
        <f t="shared" si="94"/>
        <v>1.6297518256789573E-3</v>
      </c>
      <c r="X80">
        <f t="shared" si="95"/>
        <v>2.9454091578970915E-2</v>
      </c>
      <c r="Y80">
        <f t="shared" si="96"/>
        <v>-7.0697851280415041</v>
      </c>
      <c r="Z80">
        <f t="shared" si="97"/>
        <v>-7.0723502630542256</v>
      </c>
    </row>
    <row r="81" spans="3:26" x14ac:dyDescent="0.3">
      <c r="C81">
        <f t="shared" si="76"/>
        <v>-0.78358702913455935</v>
      </c>
      <c r="D81">
        <f t="shared" si="77"/>
        <v>4.4381670683328836E-2</v>
      </c>
      <c r="E81">
        <f t="shared" si="78"/>
        <v>0.7058249568396584</v>
      </c>
      <c r="F81">
        <f t="shared" si="79"/>
        <v>4.4381670683328836E-2</v>
      </c>
      <c r="G81">
        <f t="shared" si="80"/>
        <v>0.7058249568396584</v>
      </c>
      <c r="H81">
        <f t="shared" si="81"/>
        <v>-0.78247748736747613</v>
      </c>
      <c r="I81">
        <f t="shared" si="82"/>
        <v>6.2027294604320299E-2</v>
      </c>
      <c r="J81">
        <f t="shared" si="83"/>
        <v>0.70503853836481101</v>
      </c>
      <c r="K81">
        <f t="shared" si="84"/>
        <v>6.2027294604320299E-2</v>
      </c>
      <c r="L81">
        <f t="shared" si="85"/>
        <v>0.70503853836481101</v>
      </c>
      <c r="M81">
        <f t="shared" si="86"/>
        <v>-0.78203634676945133</v>
      </c>
      <c r="N81">
        <f t="shared" si="87"/>
        <v>6.2007634142449114E-2</v>
      </c>
      <c r="O81">
        <f>GRAV/LEN*SIN(M81)</f>
        <v>0.70472562653964133</v>
      </c>
      <c r="P81">
        <f t="shared" si="88"/>
        <v>6.2007634142449114E-2</v>
      </c>
      <c r="Q81">
        <f t="shared" si="89"/>
        <v>0.70472562653964133</v>
      </c>
      <c r="R81">
        <f t="shared" si="90"/>
        <v>-2.4294188910672187E-3</v>
      </c>
      <c r="S81">
        <f t="shared" si="91"/>
        <v>7.9617952010310911E-2</v>
      </c>
      <c r="T81">
        <f>GRAV *SIN(R81) /LEN</f>
        <v>2.4294165012987089E-3</v>
      </c>
      <c r="U81">
        <f t="shared" si="92"/>
        <v>7.9617952010310911E-2</v>
      </c>
      <c r="V81">
        <f t="shared" si="93"/>
        <v>2.4294165012987089E-3</v>
      </c>
      <c r="W81">
        <f t="shared" si="94"/>
        <v>3.1005790015598213E-3</v>
      </c>
      <c r="X81">
        <f t="shared" si="95"/>
        <v>2.9398189192915515E-2</v>
      </c>
      <c r="Y81">
        <f t="shared" si="96"/>
        <v>-7.058249568396584</v>
      </c>
      <c r="Z81">
        <f t="shared" si="97"/>
        <v>-7.0838628607723217</v>
      </c>
    </row>
    <row r="82" spans="3:26" x14ac:dyDescent="0.3">
      <c r="Y82">
        <v>0</v>
      </c>
      <c r="Z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Лист1</vt:lpstr>
      <vt:lpstr>Лист2</vt:lpstr>
      <vt:lpstr>ANGLE</vt:lpstr>
      <vt:lpstr>delta</vt:lpstr>
      <vt:lpstr>dt</vt:lpstr>
      <vt:lpstr>g</vt:lpstr>
      <vt:lpstr>GRAV</vt:lpstr>
      <vt:lpstr>GRAVITY</vt:lpstr>
      <vt:lpstr>l</vt:lpstr>
      <vt:lpstr>LEN</vt:lpstr>
      <vt:lpstr>LENGTH</vt:lpstr>
      <vt:lpstr>m</vt:lpstr>
      <vt:lpstr>MAS</vt:lpstr>
      <vt:lpstr>MASS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2019-03-23T18:01:12Z</dcterms:created>
  <dcterms:modified xsi:type="dcterms:W3CDTF">2019-04-02T15:58:59Z</dcterms:modified>
</cp:coreProperties>
</file>