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ECLIPSE\WorkingSpace\PSM\"/>
    </mc:Choice>
  </mc:AlternateContent>
  <bookViews>
    <workbookView xWindow="0" yWindow="0" windowWidth="23040" windowHeight="10452"/>
  </bookViews>
  <sheets>
    <sheet name="Лист1" sheetId="1" r:id="rId1"/>
  </sheets>
  <definedNames>
    <definedName name="_r">Лист1!$D$6</definedName>
    <definedName name="alpha">Лист1!$D$8</definedName>
    <definedName name="dt">Лист1!$D$7</definedName>
    <definedName name="g">Лист1!$D$4</definedName>
    <definedName name="m">Лист1!$D$5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S15" i="1" l="1"/>
  <c r="AT15" i="1"/>
  <c r="AS16" i="1"/>
  <c r="AT16" i="1"/>
  <c r="AS17" i="1"/>
  <c r="AT17" i="1"/>
  <c r="AS18" i="1"/>
  <c r="AT18" i="1"/>
  <c r="AS19" i="1"/>
  <c r="AT19" i="1"/>
  <c r="AS20" i="1"/>
  <c r="AT20" i="1"/>
  <c r="AS21" i="1"/>
  <c r="AT21" i="1"/>
  <c r="AS22" i="1"/>
  <c r="AT22" i="1"/>
  <c r="AS23" i="1"/>
  <c r="AT23" i="1"/>
  <c r="AS24" i="1"/>
  <c r="AT24" i="1"/>
  <c r="AS25" i="1"/>
  <c r="AT25" i="1"/>
  <c r="AS26" i="1"/>
  <c r="AT26" i="1"/>
  <c r="AS27" i="1"/>
  <c r="AT27" i="1"/>
  <c r="AS28" i="1"/>
  <c r="AT28" i="1"/>
  <c r="AS29" i="1"/>
  <c r="AT29" i="1"/>
  <c r="AS30" i="1"/>
  <c r="AT30" i="1"/>
  <c r="AS31" i="1"/>
  <c r="AT31" i="1"/>
  <c r="AS32" i="1"/>
  <c r="AT32" i="1"/>
  <c r="AS33" i="1"/>
  <c r="AT33" i="1"/>
  <c r="AS34" i="1"/>
  <c r="AT34" i="1"/>
  <c r="AS35" i="1"/>
  <c r="AT35" i="1"/>
  <c r="AS36" i="1"/>
  <c r="AT36" i="1"/>
  <c r="AS37" i="1"/>
  <c r="AT37" i="1"/>
  <c r="AS38" i="1"/>
  <c r="AT38" i="1"/>
  <c r="AS39" i="1"/>
  <c r="AT39" i="1"/>
  <c r="AS40" i="1"/>
  <c r="AT40" i="1"/>
  <c r="AS41" i="1"/>
  <c r="AT41" i="1"/>
  <c r="AS42" i="1"/>
  <c r="AT42" i="1"/>
  <c r="AS43" i="1"/>
  <c r="AT43" i="1"/>
  <c r="AS44" i="1"/>
  <c r="AT44" i="1"/>
  <c r="AS45" i="1"/>
  <c r="AT45" i="1"/>
  <c r="AS46" i="1"/>
  <c r="AT46" i="1"/>
  <c r="AS47" i="1"/>
  <c r="AT47" i="1"/>
  <c r="AS48" i="1"/>
  <c r="AT48" i="1"/>
  <c r="AS49" i="1"/>
  <c r="AT49" i="1"/>
  <c r="AS50" i="1"/>
  <c r="AT50" i="1"/>
  <c r="AS51" i="1"/>
  <c r="AT51" i="1"/>
  <c r="AS52" i="1"/>
  <c r="AT52" i="1"/>
  <c r="AS53" i="1"/>
  <c r="AT53" i="1"/>
  <c r="AS54" i="1"/>
  <c r="AT54" i="1"/>
  <c r="AS55" i="1"/>
  <c r="AT55" i="1"/>
  <c r="AS56" i="1"/>
  <c r="AT56" i="1"/>
  <c r="AS57" i="1"/>
  <c r="AT57" i="1"/>
  <c r="AS58" i="1"/>
  <c r="AT58" i="1"/>
  <c r="AS59" i="1"/>
  <c r="AT59" i="1"/>
  <c r="AS60" i="1"/>
  <c r="AT60" i="1"/>
  <c r="AS61" i="1"/>
  <c r="AT61" i="1"/>
  <c r="AS62" i="1"/>
  <c r="AT62" i="1"/>
  <c r="AS63" i="1"/>
  <c r="AT63" i="1"/>
  <c r="AS64" i="1"/>
  <c r="AT64" i="1"/>
  <c r="AS65" i="1"/>
  <c r="AT65" i="1"/>
  <c r="AS66" i="1"/>
  <c r="AT66" i="1"/>
  <c r="AS67" i="1"/>
  <c r="AT67" i="1"/>
  <c r="AS68" i="1"/>
  <c r="AT68" i="1"/>
  <c r="AS69" i="1"/>
  <c r="AT69" i="1"/>
  <c r="AS70" i="1"/>
  <c r="AT70" i="1"/>
  <c r="AS71" i="1"/>
  <c r="AT71" i="1"/>
  <c r="AS72" i="1"/>
  <c r="AT72" i="1"/>
  <c r="AT14" i="1"/>
  <c r="W14" i="1"/>
  <c r="AS14" i="1"/>
  <c r="V14" i="1"/>
  <c r="AK16" i="1"/>
  <c r="AL16" i="1"/>
  <c r="AM16" i="1"/>
  <c r="AP16" i="1"/>
  <c r="AN16" i="1" s="1"/>
  <c r="AK17" i="1" s="1"/>
  <c r="AQ16" i="1"/>
  <c r="AO16" i="1" s="1"/>
  <c r="AL17" i="1" s="1"/>
  <c r="AM17" i="1"/>
  <c r="AQ17" i="1"/>
  <c r="AO17" i="1" s="1"/>
  <c r="AM18" i="1"/>
  <c r="AQ18" i="1"/>
  <c r="AO18" i="1" s="1"/>
  <c r="AM19" i="1"/>
  <c r="AQ19" i="1" s="1"/>
  <c r="AO19" i="1" s="1"/>
  <c r="AM20" i="1"/>
  <c r="AQ20" i="1" s="1"/>
  <c r="AO20" i="1" s="1"/>
  <c r="AP15" i="1"/>
  <c r="AN15" i="1" s="1"/>
  <c r="AO15" i="1"/>
  <c r="AL15" i="1"/>
  <c r="AM15" i="1"/>
  <c r="AQ15" i="1"/>
  <c r="AK15" i="1"/>
  <c r="AO14" i="1"/>
  <c r="AN14" i="1"/>
  <c r="Q14" i="1"/>
  <c r="AQ14" i="1"/>
  <c r="AP14" i="1"/>
  <c r="S14" i="1"/>
  <c r="AM14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15" i="1"/>
  <c r="AH14" i="1"/>
  <c r="K14" i="1"/>
  <c r="Z16" i="1"/>
  <c r="AA16" i="1"/>
  <c r="AB16" i="1"/>
  <c r="AE16" i="1"/>
  <c r="AC16" i="1" s="1"/>
  <c r="Z17" i="1" s="1"/>
  <c r="AF16" i="1"/>
  <c r="AD16" i="1" s="1"/>
  <c r="AA17" i="1" s="1"/>
  <c r="AB17" i="1"/>
  <c r="AF17" i="1"/>
  <c r="AD17" i="1" s="1"/>
  <c r="AB18" i="1"/>
  <c r="AF18" i="1"/>
  <c r="AD18" i="1" s="1"/>
  <c r="AB19" i="1"/>
  <c r="AF19" i="1" s="1"/>
  <c r="AD19" i="1" s="1"/>
  <c r="AB20" i="1"/>
  <c r="AF20" i="1" s="1"/>
  <c r="AD20" i="1" s="1"/>
  <c r="AB15" i="1"/>
  <c r="AE15" i="1"/>
  <c r="AC15" i="1" s="1"/>
  <c r="AA15" i="1"/>
  <c r="Z15" i="1"/>
  <c r="AD14" i="1"/>
  <c r="G14" i="1"/>
  <c r="H14" i="1"/>
  <c r="F14" i="1" s="1"/>
  <c r="C15" i="1" s="1"/>
  <c r="K15" i="1" s="1"/>
  <c r="AC14" i="1"/>
  <c r="AF14" i="1"/>
  <c r="AE14" i="1"/>
  <c r="AB14" i="1"/>
  <c r="O16" i="1"/>
  <c r="P16" i="1"/>
  <c r="P17" i="1" s="1"/>
  <c r="S16" i="1"/>
  <c r="Q16" i="1" s="1"/>
  <c r="T16" i="1"/>
  <c r="R16" i="1" s="1"/>
  <c r="O17" i="1" s="1"/>
  <c r="S17" i="1" s="1"/>
  <c r="Q17" i="1" s="1"/>
  <c r="S15" i="1"/>
  <c r="Q15" i="1" s="1"/>
  <c r="T15" i="1"/>
  <c r="R15" i="1" s="1"/>
  <c r="P15" i="1"/>
  <c r="O15" i="1"/>
  <c r="R14" i="1"/>
  <c r="N15" i="1"/>
  <c r="T14" i="1"/>
  <c r="P14" i="1"/>
  <c r="E26" i="1"/>
  <c r="I26" i="1"/>
  <c r="G26" i="1" s="1"/>
  <c r="E27" i="1"/>
  <c r="I27" i="1" s="1"/>
  <c r="G27" i="1" s="1"/>
  <c r="E28" i="1"/>
  <c r="I28" i="1" s="1"/>
  <c r="G28" i="1" s="1"/>
  <c r="E29" i="1"/>
  <c r="I29" i="1" s="1"/>
  <c r="G29" i="1" s="1"/>
  <c r="E30" i="1"/>
  <c r="I30" i="1" s="1"/>
  <c r="G30" i="1" s="1"/>
  <c r="E31" i="1"/>
  <c r="I31" i="1" s="1"/>
  <c r="G31" i="1" s="1"/>
  <c r="E32" i="1"/>
  <c r="G32" i="1"/>
  <c r="I32" i="1"/>
  <c r="E33" i="1"/>
  <c r="I33" i="1"/>
  <c r="G33" i="1" s="1"/>
  <c r="E34" i="1"/>
  <c r="I34" i="1"/>
  <c r="G34" i="1" s="1"/>
  <c r="E35" i="1"/>
  <c r="I35" i="1" s="1"/>
  <c r="G35" i="1" s="1"/>
  <c r="E36" i="1"/>
  <c r="I36" i="1" s="1"/>
  <c r="G36" i="1" s="1"/>
  <c r="E37" i="1"/>
  <c r="I37" i="1" s="1"/>
  <c r="G37" i="1" s="1"/>
  <c r="E38" i="1"/>
  <c r="I38" i="1" s="1"/>
  <c r="G38" i="1" s="1"/>
  <c r="E39" i="1"/>
  <c r="I39" i="1" s="1"/>
  <c r="G39" i="1" s="1"/>
  <c r="E40" i="1"/>
  <c r="G40" i="1"/>
  <c r="I40" i="1"/>
  <c r="E41" i="1"/>
  <c r="I41" i="1"/>
  <c r="G41" i="1" s="1"/>
  <c r="E42" i="1"/>
  <c r="I42" i="1"/>
  <c r="G42" i="1" s="1"/>
  <c r="E43" i="1"/>
  <c r="I43" i="1" s="1"/>
  <c r="G43" i="1" s="1"/>
  <c r="E44" i="1"/>
  <c r="I44" i="1" s="1"/>
  <c r="G44" i="1" s="1"/>
  <c r="E45" i="1"/>
  <c r="I45" i="1" s="1"/>
  <c r="G45" i="1" s="1"/>
  <c r="E46" i="1"/>
  <c r="I46" i="1" s="1"/>
  <c r="G46" i="1" s="1"/>
  <c r="E47" i="1"/>
  <c r="I47" i="1" s="1"/>
  <c r="G47" i="1" s="1"/>
  <c r="E48" i="1"/>
  <c r="I48" i="1" s="1"/>
  <c r="G48" i="1" s="1"/>
  <c r="E49" i="1"/>
  <c r="I49" i="1"/>
  <c r="G49" i="1" s="1"/>
  <c r="E50" i="1"/>
  <c r="I50" i="1"/>
  <c r="G50" i="1" s="1"/>
  <c r="E51" i="1"/>
  <c r="I51" i="1" s="1"/>
  <c r="G51" i="1" s="1"/>
  <c r="E52" i="1"/>
  <c r="I52" i="1" s="1"/>
  <c r="G52" i="1" s="1"/>
  <c r="E53" i="1"/>
  <c r="I53" i="1" s="1"/>
  <c r="G53" i="1" s="1"/>
  <c r="E54" i="1"/>
  <c r="I54" i="1" s="1"/>
  <c r="G54" i="1" s="1"/>
  <c r="E55" i="1"/>
  <c r="I55" i="1" s="1"/>
  <c r="G55" i="1" s="1"/>
  <c r="E56" i="1"/>
  <c r="I56" i="1" s="1"/>
  <c r="G56" i="1" s="1"/>
  <c r="E57" i="1"/>
  <c r="I57" i="1"/>
  <c r="G57" i="1" s="1"/>
  <c r="E58" i="1"/>
  <c r="I58" i="1"/>
  <c r="G58" i="1" s="1"/>
  <c r="E59" i="1"/>
  <c r="I59" i="1" s="1"/>
  <c r="G59" i="1" s="1"/>
  <c r="E60" i="1"/>
  <c r="I60" i="1" s="1"/>
  <c r="G60" i="1" s="1"/>
  <c r="E61" i="1"/>
  <c r="I61" i="1" s="1"/>
  <c r="G61" i="1" s="1"/>
  <c r="E62" i="1"/>
  <c r="I62" i="1" s="1"/>
  <c r="G62" i="1" s="1"/>
  <c r="E63" i="1"/>
  <c r="I63" i="1" s="1"/>
  <c r="G63" i="1" s="1"/>
  <c r="E64" i="1"/>
  <c r="I64" i="1" s="1"/>
  <c r="G64" i="1" s="1"/>
  <c r="E65" i="1"/>
  <c r="I65" i="1"/>
  <c r="G65" i="1" s="1"/>
  <c r="E66" i="1"/>
  <c r="I66" i="1"/>
  <c r="G66" i="1" s="1"/>
  <c r="E67" i="1"/>
  <c r="I67" i="1" s="1"/>
  <c r="G67" i="1" s="1"/>
  <c r="E68" i="1"/>
  <c r="I68" i="1" s="1"/>
  <c r="G68" i="1" s="1"/>
  <c r="E69" i="1"/>
  <c r="I69" i="1" s="1"/>
  <c r="G69" i="1" s="1"/>
  <c r="E70" i="1"/>
  <c r="I70" i="1" s="1"/>
  <c r="G70" i="1" s="1"/>
  <c r="E71" i="1"/>
  <c r="I71" i="1" s="1"/>
  <c r="G71" i="1" s="1"/>
  <c r="E72" i="1"/>
  <c r="I72" i="1" s="1"/>
  <c r="G72" i="1" s="1"/>
  <c r="E16" i="1"/>
  <c r="I16" i="1"/>
  <c r="G16" i="1" s="1"/>
  <c r="E17" i="1"/>
  <c r="I17" i="1"/>
  <c r="G17" i="1" s="1"/>
  <c r="E18" i="1"/>
  <c r="I18" i="1" s="1"/>
  <c r="G18" i="1" s="1"/>
  <c r="E19" i="1"/>
  <c r="I19" i="1" s="1"/>
  <c r="G19" i="1" s="1"/>
  <c r="E20" i="1"/>
  <c r="I20" i="1" s="1"/>
  <c r="G20" i="1" s="1"/>
  <c r="E21" i="1"/>
  <c r="I21" i="1" s="1"/>
  <c r="G21" i="1" s="1"/>
  <c r="E22" i="1"/>
  <c r="I22" i="1" s="1"/>
  <c r="G22" i="1" s="1"/>
  <c r="E23" i="1"/>
  <c r="I23" i="1"/>
  <c r="G23" i="1" s="1"/>
  <c r="E24" i="1"/>
  <c r="I24" i="1"/>
  <c r="G24" i="1" s="1"/>
  <c r="E25" i="1"/>
  <c r="I25" i="1"/>
  <c r="G25" i="1" s="1"/>
  <c r="G15" i="1"/>
  <c r="I15" i="1"/>
  <c r="E15" i="1"/>
  <c r="D15" i="1"/>
  <c r="D16" i="1" s="1"/>
  <c r="I14" i="1"/>
  <c r="E14" i="1"/>
  <c r="AP17" i="1" l="1"/>
  <c r="AN17" i="1" s="1"/>
  <c r="AL18" i="1"/>
  <c r="AK18" i="1"/>
  <c r="AM21" i="1"/>
  <c r="N16" i="1"/>
  <c r="W15" i="1"/>
  <c r="AE17" i="1"/>
  <c r="AC17" i="1" s="1"/>
  <c r="AA18" i="1"/>
  <c r="Z18" i="1"/>
  <c r="AB21" i="1"/>
  <c r="AF15" i="1"/>
  <c r="AD15" i="1" s="1"/>
  <c r="D17" i="1"/>
  <c r="H15" i="1"/>
  <c r="F15" i="1" s="1"/>
  <c r="C16" i="1" s="1"/>
  <c r="C17" i="1" s="1"/>
  <c r="H16" i="1"/>
  <c r="F16" i="1" s="1"/>
  <c r="V15" i="1"/>
  <c r="P18" i="1"/>
  <c r="T17" i="1"/>
  <c r="R17" i="1" s="1"/>
  <c r="O18" i="1" s="1"/>
  <c r="D18" i="1"/>
  <c r="H17" i="1"/>
  <c r="F17" i="1" s="1"/>
  <c r="AQ21" i="1" l="1"/>
  <c r="AO21" i="1" s="1"/>
  <c r="AM22" i="1"/>
  <c r="AP18" i="1"/>
  <c r="AN18" i="1" s="1"/>
  <c r="AK19" i="1" s="1"/>
  <c r="AL19" i="1"/>
  <c r="N17" i="1"/>
  <c r="W16" i="1"/>
  <c r="AA19" i="1"/>
  <c r="AE18" i="1"/>
  <c r="AC18" i="1" s="1"/>
  <c r="Z19" i="1" s="1"/>
  <c r="AF21" i="1"/>
  <c r="AD21" i="1" s="1"/>
  <c r="AB22" i="1"/>
  <c r="K17" i="1"/>
  <c r="V17" i="1"/>
  <c r="C18" i="1"/>
  <c r="K16" i="1"/>
  <c r="V16" i="1"/>
  <c r="S18" i="1"/>
  <c r="Q18" i="1" s="1"/>
  <c r="T18" i="1"/>
  <c r="R18" i="1" s="1"/>
  <c r="O19" i="1" s="1"/>
  <c r="P19" i="1"/>
  <c r="D19" i="1"/>
  <c r="H18" i="1"/>
  <c r="F18" i="1" s="1"/>
  <c r="AP19" i="1" l="1"/>
  <c r="AN19" i="1" s="1"/>
  <c r="AK20" i="1" s="1"/>
  <c r="AL20" i="1"/>
  <c r="AQ22" i="1"/>
  <c r="AO22" i="1" s="1"/>
  <c r="AM23" i="1"/>
  <c r="N18" i="1"/>
  <c r="W18" i="1" s="1"/>
  <c r="W17" i="1"/>
  <c r="AF22" i="1"/>
  <c r="AD22" i="1" s="1"/>
  <c r="AB23" i="1"/>
  <c r="AE19" i="1"/>
  <c r="AC19" i="1" s="1"/>
  <c r="Z20" i="1" s="1"/>
  <c r="AA20" i="1"/>
  <c r="C19" i="1"/>
  <c r="K19" i="1"/>
  <c r="K18" i="1"/>
  <c r="V18" i="1"/>
  <c r="S19" i="1"/>
  <c r="Q19" i="1" s="1"/>
  <c r="T19" i="1"/>
  <c r="R19" i="1" s="1"/>
  <c r="O20" i="1" s="1"/>
  <c r="P20" i="1"/>
  <c r="H19" i="1"/>
  <c r="F19" i="1" s="1"/>
  <c r="C20" i="1" s="1"/>
  <c r="D20" i="1"/>
  <c r="AP20" i="1" l="1"/>
  <c r="AN20" i="1" s="1"/>
  <c r="AK21" i="1" s="1"/>
  <c r="AL21" i="1"/>
  <c r="AM24" i="1"/>
  <c r="AQ23" i="1"/>
  <c r="AO23" i="1" s="1"/>
  <c r="N19" i="1"/>
  <c r="AE20" i="1"/>
  <c r="AC20" i="1" s="1"/>
  <c r="Z21" i="1" s="1"/>
  <c r="AA21" i="1"/>
  <c r="AB24" i="1"/>
  <c r="AF23" i="1"/>
  <c r="AD23" i="1" s="1"/>
  <c r="K20" i="1"/>
  <c r="S20" i="1"/>
  <c r="Q20" i="1" s="1"/>
  <c r="T20" i="1"/>
  <c r="R20" i="1" s="1"/>
  <c r="O21" i="1" s="1"/>
  <c r="P21" i="1"/>
  <c r="H20" i="1"/>
  <c r="F20" i="1" s="1"/>
  <c r="C21" i="1" s="1"/>
  <c r="D21" i="1"/>
  <c r="AM25" i="1" l="1"/>
  <c r="AQ24" i="1"/>
  <c r="AO24" i="1" s="1"/>
  <c r="AP21" i="1"/>
  <c r="AN21" i="1" s="1"/>
  <c r="AK22" i="1" s="1"/>
  <c r="AL22" i="1"/>
  <c r="W19" i="1"/>
  <c r="N20" i="1"/>
  <c r="V19" i="1"/>
  <c r="AE21" i="1"/>
  <c r="AC21" i="1" s="1"/>
  <c r="Z22" i="1" s="1"/>
  <c r="AA22" i="1"/>
  <c r="AB25" i="1"/>
  <c r="AF24" i="1"/>
  <c r="AD24" i="1" s="1"/>
  <c r="K21" i="1"/>
  <c r="S21" i="1"/>
  <c r="Q21" i="1" s="1"/>
  <c r="T21" i="1"/>
  <c r="R21" i="1" s="1"/>
  <c r="O22" i="1" s="1"/>
  <c r="P22" i="1"/>
  <c r="H21" i="1"/>
  <c r="F21" i="1" s="1"/>
  <c r="C22" i="1" s="1"/>
  <c r="D22" i="1"/>
  <c r="AM26" i="1" l="1"/>
  <c r="AQ25" i="1"/>
  <c r="AO25" i="1" s="1"/>
  <c r="AL23" i="1"/>
  <c r="AP22" i="1"/>
  <c r="AN22" i="1" s="1"/>
  <c r="AK23" i="1" s="1"/>
  <c r="W20" i="1"/>
  <c r="N21" i="1"/>
  <c r="V20" i="1"/>
  <c r="AA23" i="1"/>
  <c r="AE22" i="1"/>
  <c r="AC22" i="1" s="1"/>
  <c r="Z23" i="1" s="1"/>
  <c r="AB26" i="1"/>
  <c r="AF25" i="1"/>
  <c r="AD25" i="1" s="1"/>
  <c r="K22" i="1"/>
  <c r="S22" i="1"/>
  <c r="Q22" i="1" s="1"/>
  <c r="T22" i="1"/>
  <c r="R22" i="1" s="1"/>
  <c r="O23" i="1" s="1"/>
  <c r="P23" i="1"/>
  <c r="H22" i="1"/>
  <c r="F22" i="1" s="1"/>
  <c r="C23" i="1" s="1"/>
  <c r="D23" i="1"/>
  <c r="AL24" i="1" l="1"/>
  <c r="AP23" i="1"/>
  <c r="AN23" i="1" s="1"/>
  <c r="AK24" i="1" s="1"/>
  <c r="AQ26" i="1"/>
  <c r="AO26" i="1" s="1"/>
  <c r="AM27" i="1"/>
  <c r="W21" i="1"/>
  <c r="V21" i="1"/>
  <c r="N22" i="1"/>
  <c r="AF26" i="1"/>
  <c r="AD26" i="1" s="1"/>
  <c r="AB27" i="1"/>
  <c r="AA24" i="1"/>
  <c r="AE23" i="1"/>
  <c r="AC23" i="1" s="1"/>
  <c r="Z24" i="1" s="1"/>
  <c r="K23" i="1"/>
  <c r="S23" i="1"/>
  <c r="Q23" i="1" s="1"/>
  <c r="P24" i="1"/>
  <c r="T23" i="1"/>
  <c r="R23" i="1" s="1"/>
  <c r="O24" i="1" s="1"/>
  <c r="D24" i="1"/>
  <c r="H23" i="1"/>
  <c r="F23" i="1" s="1"/>
  <c r="C24" i="1" s="1"/>
  <c r="AL25" i="1" l="1"/>
  <c r="AP24" i="1"/>
  <c r="AN24" i="1" s="1"/>
  <c r="AK25" i="1" s="1"/>
  <c r="AQ27" i="1"/>
  <c r="AO27" i="1" s="1"/>
  <c r="AM28" i="1"/>
  <c r="W22" i="1"/>
  <c r="V22" i="1"/>
  <c r="N23" i="1"/>
  <c r="AB28" i="1"/>
  <c r="AF27" i="1"/>
  <c r="AD27" i="1" s="1"/>
  <c r="AA25" i="1"/>
  <c r="AE24" i="1"/>
  <c r="AC24" i="1" s="1"/>
  <c r="Z25" i="1" s="1"/>
  <c r="K24" i="1"/>
  <c r="S24" i="1"/>
  <c r="Q24" i="1" s="1"/>
  <c r="P25" i="1"/>
  <c r="T24" i="1"/>
  <c r="R24" i="1" s="1"/>
  <c r="O25" i="1" s="1"/>
  <c r="D25" i="1"/>
  <c r="H24" i="1"/>
  <c r="F24" i="1" s="1"/>
  <c r="C25" i="1" s="1"/>
  <c r="AQ28" i="1" l="1"/>
  <c r="AO28" i="1" s="1"/>
  <c r="AM29" i="1"/>
  <c r="AP25" i="1"/>
  <c r="AN25" i="1" s="1"/>
  <c r="AK26" i="1" s="1"/>
  <c r="AL26" i="1"/>
  <c r="W23" i="1"/>
  <c r="V23" i="1"/>
  <c r="N24" i="1"/>
  <c r="N25" i="1" s="1"/>
  <c r="AE25" i="1"/>
  <c r="AC25" i="1" s="1"/>
  <c r="Z26" i="1" s="1"/>
  <c r="AA26" i="1"/>
  <c r="AF28" i="1"/>
  <c r="AD28" i="1" s="1"/>
  <c r="AB29" i="1"/>
  <c r="H25" i="1"/>
  <c r="F25" i="1" s="1"/>
  <c r="D26" i="1"/>
  <c r="S25" i="1"/>
  <c r="Q25" i="1" s="1"/>
  <c r="P26" i="1"/>
  <c r="T25" i="1"/>
  <c r="R25" i="1" s="1"/>
  <c r="O26" i="1" s="1"/>
  <c r="C26" i="1"/>
  <c r="K25" i="1"/>
  <c r="AP26" i="1" l="1"/>
  <c r="AN26" i="1" s="1"/>
  <c r="AK27" i="1" s="1"/>
  <c r="AL27" i="1"/>
  <c r="AQ29" i="1"/>
  <c r="AO29" i="1" s="1"/>
  <c r="AM30" i="1"/>
  <c r="W25" i="1"/>
  <c r="V25" i="1"/>
  <c r="N26" i="1"/>
  <c r="W26" i="1" s="1"/>
  <c r="V26" i="1"/>
  <c r="W24" i="1"/>
  <c r="V24" i="1"/>
  <c r="AE26" i="1"/>
  <c r="AC26" i="1" s="1"/>
  <c r="Z27" i="1" s="1"/>
  <c r="AA27" i="1"/>
  <c r="AF29" i="1"/>
  <c r="AD29" i="1" s="1"/>
  <c r="AB30" i="1"/>
  <c r="D27" i="1"/>
  <c r="H26" i="1"/>
  <c r="F26" i="1" s="1"/>
  <c r="C27" i="1" s="1"/>
  <c r="S26" i="1"/>
  <c r="Q26" i="1" s="1"/>
  <c r="T26" i="1"/>
  <c r="R26" i="1" s="1"/>
  <c r="O27" i="1" s="1"/>
  <c r="P27" i="1"/>
  <c r="N27" i="1"/>
  <c r="W27" i="1" s="1"/>
  <c r="K26" i="1"/>
  <c r="AQ30" i="1" l="1"/>
  <c r="AO30" i="1" s="1"/>
  <c r="AM31" i="1"/>
  <c r="AP27" i="1"/>
  <c r="AN27" i="1" s="1"/>
  <c r="AK28" i="1" s="1"/>
  <c r="AL28" i="1"/>
  <c r="V27" i="1"/>
  <c r="AF30" i="1"/>
  <c r="AD30" i="1" s="1"/>
  <c r="AB31" i="1"/>
  <c r="AE27" i="1"/>
  <c r="AC27" i="1" s="1"/>
  <c r="Z28" i="1" s="1"/>
  <c r="AA28" i="1"/>
  <c r="D28" i="1"/>
  <c r="H27" i="1"/>
  <c r="F27" i="1" s="1"/>
  <c r="C28" i="1" s="1"/>
  <c r="V28" i="1" s="1"/>
  <c r="S27" i="1"/>
  <c r="Q27" i="1" s="1"/>
  <c r="N28" i="1"/>
  <c r="W28" i="1" s="1"/>
  <c r="T27" i="1"/>
  <c r="R27" i="1" s="1"/>
  <c r="O28" i="1" s="1"/>
  <c r="P28" i="1"/>
  <c r="K27" i="1"/>
  <c r="AP28" i="1" l="1"/>
  <c r="AN28" i="1" s="1"/>
  <c r="AK29" i="1" s="1"/>
  <c r="AL29" i="1"/>
  <c r="AM32" i="1"/>
  <c r="AQ31" i="1"/>
  <c r="AO31" i="1" s="1"/>
  <c r="AE28" i="1"/>
  <c r="AC28" i="1" s="1"/>
  <c r="Z29" i="1" s="1"/>
  <c r="AA29" i="1"/>
  <c r="AB32" i="1"/>
  <c r="AF31" i="1"/>
  <c r="AD31" i="1" s="1"/>
  <c r="H28" i="1"/>
  <c r="F28" i="1" s="1"/>
  <c r="D29" i="1"/>
  <c r="S28" i="1"/>
  <c r="Q28" i="1" s="1"/>
  <c r="N29" i="1"/>
  <c r="W29" i="1" s="1"/>
  <c r="T28" i="1"/>
  <c r="R28" i="1" s="1"/>
  <c r="O29" i="1" s="1"/>
  <c r="P29" i="1"/>
  <c r="K28" i="1"/>
  <c r="C29" i="1"/>
  <c r="AM33" i="1" l="1"/>
  <c r="AQ32" i="1"/>
  <c r="AO32" i="1" s="1"/>
  <c r="AP29" i="1"/>
  <c r="AN29" i="1" s="1"/>
  <c r="AK30" i="1" s="1"/>
  <c r="AL30" i="1"/>
  <c r="V29" i="1"/>
  <c r="AB33" i="1"/>
  <c r="AF32" i="1"/>
  <c r="AD32" i="1" s="1"/>
  <c r="AE29" i="1"/>
  <c r="AC29" i="1" s="1"/>
  <c r="Z30" i="1" s="1"/>
  <c r="AA30" i="1"/>
  <c r="H29" i="1"/>
  <c r="F29" i="1" s="1"/>
  <c r="D30" i="1"/>
  <c r="S29" i="1"/>
  <c r="Q29" i="1" s="1"/>
  <c r="N30" i="1"/>
  <c r="W30" i="1" s="1"/>
  <c r="T29" i="1"/>
  <c r="R29" i="1" s="1"/>
  <c r="O30" i="1" s="1"/>
  <c r="P30" i="1"/>
  <c r="K29" i="1"/>
  <c r="C30" i="1"/>
  <c r="V30" i="1" s="1"/>
  <c r="AL31" i="1" l="1"/>
  <c r="AP30" i="1"/>
  <c r="AN30" i="1" s="1"/>
  <c r="AK31" i="1" s="1"/>
  <c r="AM34" i="1"/>
  <c r="AQ33" i="1"/>
  <c r="AO33" i="1" s="1"/>
  <c r="AA31" i="1"/>
  <c r="AE30" i="1"/>
  <c r="AC30" i="1" s="1"/>
  <c r="Z31" i="1" s="1"/>
  <c r="AB34" i="1"/>
  <c r="AF33" i="1"/>
  <c r="AD33" i="1" s="1"/>
  <c r="H30" i="1"/>
  <c r="F30" i="1" s="1"/>
  <c r="D31" i="1"/>
  <c r="S30" i="1"/>
  <c r="Q30" i="1" s="1"/>
  <c r="T30" i="1"/>
  <c r="R30" i="1" s="1"/>
  <c r="O31" i="1" s="1"/>
  <c r="P31" i="1"/>
  <c r="N31" i="1"/>
  <c r="W31" i="1" s="1"/>
  <c r="K30" i="1"/>
  <c r="C31" i="1"/>
  <c r="V31" i="1" s="1"/>
  <c r="AQ34" i="1" l="1"/>
  <c r="AO34" i="1" s="1"/>
  <c r="AM35" i="1"/>
  <c r="AL32" i="1"/>
  <c r="AP31" i="1"/>
  <c r="AN31" i="1" s="1"/>
  <c r="AK32" i="1" s="1"/>
  <c r="AF34" i="1"/>
  <c r="AD34" i="1" s="1"/>
  <c r="AB35" i="1"/>
  <c r="AA32" i="1"/>
  <c r="AE31" i="1"/>
  <c r="AC31" i="1" s="1"/>
  <c r="Z32" i="1" s="1"/>
  <c r="H31" i="1"/>
  <c r="F31" i="1" s="1"/>
  <c r="D32" i="1"/>
  <c r="S31" i="1"/>
  <c r="Q31" i="1" s="1"/>
  <c r="N32" i="1" s="1"/>
  <c r="W32" i="1" s="1"/>
  <c r="P32" i="1"/>
  <c r="T31" i="1"/>
  <c r="R31" i="1" s="1"/>
  <c r="O32" i="1" s="1"/>
  <c r="K31" i="1"/>
  <c r="C32" i="1"/>
  <c r="AM36" i="1" l="1"/>
  <c r="AQ35" i="1"/>
  <c r="AO35" i="1" s="1"/>
  <c r="AL33" i="1"/>
  <c r="AP32" i="1"/>
  <c r="AN32" i="1" s="1"/>
  <c r="AK33" i="1" s="1"/>
  <c r="V32" i="1"/>
  <c r="AF35" i="1"/>
  <c r="AD35" i="1" s="1"/>
  <c r="AB36" i="1"/>
  <c r="AA33" i="1"/>
  <c r="AE32" i="1"/>
  <c r="AC32" i="1" s="1"/>
  <c r="Z33" i="1" s="1"/>
  <c r="D33" i="1"/>
  <c r="H32" i="1"/>
  <c r="F32" i="1" s="1"/>
  <c r="C33" i="1" s="1"/>
  <c r="S32" i="1"/>
  <c r="Q32" i="1" s="1"/>
  <c r="N33" i="1" s="1"/>
  <c r="W33" i="1" s="1"/>
  <c r="P33" i="1"/>
  <c r="T32" i="1"/>
  <c r="R32" i="1" s="1"/>
  <c r="O33" i="1" s="1"/>
  <c r="K32" i="1"/>
  <c r="AP33" i="1" l="1"/>
  <c r="AN33" i="1" s="1"/>
  <c r="AK34" i="1" s="1"/>
  <c r="AL34" i="1"/>
  <c r="AQ36" i="1"/>
  <c r="AO36" i="1" s="1"/>
  <c r="AM37" i="1"/>
  <c r="V33" i="1"/>
  <c r="AF36" i="1"/>
  <c r="AD36" i="1" s="1"/>
  <c r="AB37" i="1"/>
  <c r="AE33" i="1"/>
  <c r="AC33" i="1" s="1"/>
  <c r="Z34" i="1" s="1"/>
  <c r="AA34" i="1"/>
  <c r="D34" i="1"/>
  <c r="H33" i="1"/>
  <c r="F33" i="1" s="1"/>
  <c r="C34" i="1" s="1"/>
  <c r="V34" i="1" s="1"/>
  <c r="S33" i="1"/>
  <c r="Q33" i="1" s="1"/>
  <c r="N34" i="1"/>
  <c r="W34" i="1" s="1"/>
  <c r="P34" i="1"/>
  <c r="T33" i="1"/>
  <c r="R33" i="1" s="1"/>
  <c r="O34" i="1" s="1"/>
  <c r="K33" i="1"/>
  <c r="AQ37" i="1" l="1"/>
  <c r="AO37" i="1" s="1"/>
  <c r="AM38" i="1"/>
  <c r="AL35" i="1"/>
  <c r="AP34" i="1"/>
  <c r="AN34" i="1" s="1"/>
  <c r="AK35" i="1" s="1"/>
  <c r="AA35" i="1"/>
  <c r="AE34" i="1"/>
  <c r="AC34" i="1" s="1"/>
  <c r="Z35" i="1" s="1"/>
  <c r="AF37" i="1"/>
  <c r="AD37" i="1" s="1"/>
  <c r="AB38" i="1"/>
  <c r="H34" i="1"/>
  <c r="F34" i="1" s="1"/>
  <c r="D35" i="1"/>
  <c r="S34" i="1"/>
  <c r="Q34" i="1" s="1"/>
  <c r="N35" i="1"/>
  <c r="W35" i="1" s="1"/>
  <c r="T34" i="1"/>
  <c r="R34" i="1" s="1"/>
  <c r="O35" i="1" s="1"/>
  <c r="P35" i="1"/>
  <c r="K34" i="1"/>
  <c r="C35" i="1"/>
  <c r="AQ38" i="1" l="1"/>
  <c r="AO38" i="1" s="1"/>
  <c r="AM39" i="1"/>
  <c r="AP35" i="1"/>
  <c r="AN35" i="1" s="1"/>
  <c r="AK36" i="1" s="1"/>
  <c r="AL36" i="1"/>
  <c r="V35" i="1"/>
  <c r="AF38" i="1"/>
  <c r="AD38" i="1" s="1"/>
  <c r="AB39" i="1"/>
  <c r="AE35" i="1"/>
  <c r="AC35" i="1" s="1"/>
  <c r="Z36" i="1" s="1"/>
  <c r="AA36" i="1"/>
  <c r="D36" i="1"/>
  <c r="H35" i="1"/>
  <c r="F35" i="1" s="1"/>
  <c r="S35" i="1"/>
  <c r="Q35" i="1" s="1"/>
  <c r="T35" i="1"/>
  <c r="R35" i="1" s="1"/>
  <c r="O36" i="1" s="1"/>
  <c r="P36" i="1"/>
  <c r="N36" i="1"/>
  <c r="W36" i="1" s="1"/>
  <c r="K35" i="1"/>
  <c r="C36" i="1"/>
  <c r="V36" i="1" s="1"/>
  <c r="AP36" i="1" l="1"/>
  <c r="AN36" i="1" s="1"/>
  <c r="AK37" i="1" s="1"/>
  <c r="AL37" i="1"/>
  <c r="AM40" i="1"/>
  <c r="AQ39" i="1"/>
  <c r="AO39" i="1" s="1"/>
  <c r="AE36" i="1"/>
  <c r="AC36" i="1" s="1"/>
  <c r="Z37" i="1" s="1"/>
  <c r="AA37" i="1"/>
  <c r="AB40" i="1"/>
  <c r="AF39" i="1"/>
  <c r="AD39" i="1" s="1"/>
  <c r="H36" i="1"/>
  <c r="F36" i="1" s="1"/>
  <c r="D37" i="1"/>
  <c r="S36" i="1"/>
  <c r="Q36" i="1" s="1"/>
  <c r="N37" i="1" s="1"/>
  <c r="W37" i="1" s="1"/>
  <c r="T36" i="1"/>
  <c r="R36" i="1" s="1"/>
  <c r="O37" i="1" s="1"/>
  <c r="P37" i="1"/>
  <c r="K36" i="1"/>
  <c r="C37" i="1"/>
  <c r="AM41" i="1" l="1"/>
  <c r="AQ40" i="1"/>
  <c r="AO40" i="1" s="1"/>
  <c r="AP37" i="1"/>
  <c r="AN37" i="1" s="1"/>
  <c r="AK38" i="1" s="1"/>
  <c r="AL38" i="1"/>
  <c r="V37" i="1"/>
  <c r="AB41" i="1"/>
  <c r="AF40" i="1"/>
  <c r="AD40" i="1" s="1"/>
  <c r="AE37" i="1"/>
  <c r="AC37" i="1" s="1"/>
  <c r="Z38" i="1" s="1"/>
  <c r="AA38" i="1"/>
  <c r="H37" i="1"/>
  <c r="F37" i="1" s="1"/>
  <c r="D38" i="1"/>
  <c r="S37" i="1"/>
  <c r="Q37" i="1" s="1"/>
  <c r="N38" i="1"/>
  <c r="W38" i="1" s="1"/>
  <c r="T37" i="1"/>
  <c r="R37" i="1" s="1"/>
  <c r="O38" i="1" s="1"/>
  <c r="P38" i="1"/>
  <c r="K37" i="1"/>
  <c r="C38" i="1"/>
  <c r="V38" i="1" s="1"/>
  <c r="AM42" i="1" l="1"/>
  <c r="AQ41" i="1"/>
  <c r="AO41" i="1" s="1"/>
  <c r="AL39" i="1"/>
  <c r="AP38" i="1"/>
  <c r="AN38" i="1" s="1"/>
  <c r="AK39" i="1" s="1"/>
  <c r="AA39" i="1"/>
  <c r="AE38" i="1"/>
  <c r="AC38" i="1" s="1"/>
  <c r="Z39" i="1" s="1"/>
  <c r="AB42" i="1"/>
  <c r="AF41" i="1"/>
  <c r="AD41" i="1" s="1"/>
  <c r="H38" i="1"/>
  <c r="F38" i="1" s="1"/>
  <c r="D39" i="1"/>
  <c r="S38" i="1"/>
  <c r="Q38" i="1" s="1"/>
  <c r="T38" i="1"/>
  <c r="R38" i="1" s="1"/>
  <c r="O39" i="1" s="1"/>
  <c r="P39" i="1"/>
  <c r="N39" i="1"/>
  <c r="W39" i="1" s="1"/>
  <c r="K38" i="1"/>
  <c r="C39" i="1"/>
  <c r="V39" i="1" s="1"/>
  <c r="AL40" i="1" l="1"/>
  <c r="AP39" i="1"/>
  <c r="AN39" i="1" s="1"/>
  <c r="AK40" i="1" s="1"/>
  <c r="AQ42" i="1"/>
  <c r="AO42" i="1" s="1"/>
  <c r="AM43" i="1"/>
  <c r="AF42" i="1"/>
  <c r="AD42" i="1" s="1"/>
  <c r="AB43" i="1"/>
  <c r="AA40" i="1"/>
  <c r="AE39" i="1"/>
  <c r="AC39" i="1" s="1"/>
  <c r="Z40" i="1" s="1"/>
  <c r="H39" i="1"/>
  <c r="F39" i="1" s="1"/>
  <c r="D40" i="1"/>
  <c r="S39" i="1"/>
  <c r="Q39" i="1" s="1"/>
  <c r="N40" i="1"/>
  <c r="W40" i="1" s="1"/>
  <c r="P40" i="1"/>
  <c r="T39" i="1"/>
  <c r="R39" i="1" s="1"/>
  <c r="O40" i="1" s="1"/>
  <c r="K39" i="1"/>
  <c r="C40" i="1"/>
  <c r="AQ43" i="1" l="1"/>
  <c r="AO43" i="1" s="1"/>
  <c r="AM44" i="1"/>
  <c r="AL41" i="1"/>
  <c r="AP40" i="1"/>
  <c r="AN40" i="1" s="1"/>
  <c r="AK41" i="1" s="1"/>
  <c r="V40" i="1"/>
  <c r="AF43" i="1"/>
  <c r="AD43" i="1" s="1"/>
  <c r="AB44" i="1"/>
  <c r="AA41" i="1"/>
  <c r="AE40" i="1"/>
  <c r="AC40" i="1" s="1"/>
  <c r="Z41" i="1" s="1"/>
  <c r="H40" i="1"/>
  <c r="F40" i="1" s="1"/>
  <c r="D41" i="1"/>
  <c r="S40" i="1"/>
  <c r="Q40" i="1" s="1"/>
  <c r="N41" i="1" s="1"/>
  <c r="W41" i="1" s="1"/>
  <c r="P41" i="1"/>
  <c r="T40" i="1"/>
  <c r="R40" i="1" s="1"/>
  <c r="O41" i="1" s="1"/>
  <c r="K40" i="1"/>
  <c r="C41" i="1"/>
  <c r="AP41" i="1" l="1"/>
  <c r="AN41" i="1" s="1"/>
  <c r="AK42" i="1" s="1"/>
  <c r="AL42" i="1"/>
  <c r="AQ44" i="1"/>
  <c r="AO44" i="1" s="1"/>
  <c r="AM45" i="1"/>
  <c r="V41" i="1"/>
  <c r="AF44" i="1"/>
  <c r="AD44" i="1" s="1"/>
  <c r="AB45" i="1"/>
  <c r="AE41" i="1"/>
  <c r="AC41" i="1" s="1"/>
  <c r="Z42" i="1" s="1"/>
  <c r="AA42" i="1"/>
  <c r="H41" i="1"/>
  <c r="F41" i="1" s="1"/>
  <c r="D42" i="1"/>
  <c r="S41" i="1"/>
  <c r="Q41" i="1" s="1"/>
  <c r="N42" i="1"/>
  <c r="W42" i="1" s="1"/>
  <c r="P42" i="1"/>
  <c r="T41" i="1"/>
  <c r="R41" i="1" s="1"/>
  <c r="O42" i="1" s="1"/>
  <c r="K41" i="1"/>
  <c r="C42" i="1"/>
  <c r="V42" i="1" s="1"/>
  <c r="AQ45" i="1" l="1"/>
  <c r="AO45" i="1" s="1"/>
  <c r="AM46" i="1"/>
  <c r="AL43" i="1"/>
  <c r="AP42" i="1"/>
  <c r="AN42" i="1" s="1"/>
  <c r="AK43" i="1" s="1"/>
  <c r="AE42" i="1"/>
  <c r="AC42" i="1" s="1"/>
  <c r="Z43" i="1" s="1"/>
  <c r="AA43" i="1"/>
  <c r="AF45" i="1"/>
  <c r="AD45" i="1" s="1"/>
  <c r="AB46" i="1"/>
  <c r="H42" i="1"/>
  <c r="F42" i="1" s="1"/>
  <c r="D43" i="1"/>
  <c r="S42" i="1"/>
  <c r="Q42" i="1" s="1"/>
  <c r="N43" i="1" s="1"/>
  <c r="W43" i="1" s="1"/>
  <c r="T42" i="1"/>
  <c r="R42" i="1" s="1"/>
  <c r="O43" i="1" s="1"/>
  <c r="P43" i="1"/>
  <c r="K42" i="1"/>
  <c r="C43" i="1"/>
  <c r="AP43" i="1" l="1"/>
  <c r="AN43" i="1" s="1"/>
  <c r="AK44" i="1" s="1"/>
  <c r="AL44" i="1"/>
  <c r="AQ46" i="1"/>
  <c r="AO46" i="1" s="1"/>
  <c r="AM47" i="1"/>
  <c r="V43" i="1"/>
  <c r="AF46" i="1"/>
  <c r="AD46" i="1" s="1"/>
  <c r="AB47" i="1"/>
  <c r="AE43" i="1"/>
  <c r="AC43" i="1" s="1"/>
  <c r="Z44" i="1" s="1"/>
  <c r="AA44" i="1"/>
  <c r="D44" i="1"/>
  <c r="H43" i="1"/>
  <c r="F43" i="1" s="1"/>
  <c r="S43" i="1"/>
  <c r="Q43" i="1" s="1"/>
  <c r="N44" i="1"/>
  <c r="W44" i="1" s="1"/>
  <c r="T43" i="1"/>
  <c r="R43" i="1" s="1"/>
  <c r="O44" i="1" s="1"/>
  <c r="P44" i="1"/>
  <c r="K43" i="1"/>
  <c r="C44" i="1"/>
  <c r="V44" i="1" s="1"/>
  <c r="AM48" i="1" l="1"/>
  <c r="AQ47" i="1"/>
  <c r="AO47" i="1" s="1"/>
  <c r="AP44" i="1"/>
  <c r="AN44" i="1" s="1"/>
  <c r="AK45" i="1" s="1"/>
  <c r="AL45" i="1"/>
  <c r="AE44" i="1"/>
  <c r="AC44" i="1" s="1"/>
  <c r="Z45" i="1" s="1"/>
  <c r="AA45" i="1"/>
  <c r="AB48" i="1"/>
  <c r="AF47" i="1"/>
  <c r="AD47" i="1" s="1"/>
  <c r="H44" i="1"/>
  <c r="F44" i="1" s="1"/>
  <c r="D45" i="1"/>
  <c r="S44" i="1"/>
  <c r="Q44" i="1" s="1"/>
  <c r="T44" i="1"/>
  <c r="R44" i="1" s="1"/>
  <c r="O45" i="1" s="1"/>
  <c r="P45" i="1"/>
  <c r="N45" i="1"/>
  <c r="W45" i="1" s="1"/>
  <c r="K44" i="1"/>
  <c r="C45" i="1"/>
  <c r="V45" i="1" s="1"/>
  <c r="AM49" i="1" l="1"/>
  <c r="AQ48" i="1"/>
  <c r="AO48" i="1" s="1"/>
  <c r="AP45" i="1"/>
  <c r="AN45" i="1" s="1"/>
  <c r="AK46" i="1" s="1"/>
  <c r="AL46" i="1"/>
  <c r="AE45" i="1"/>
  <c r="AC45" i="1" s="1"/>
  <c r="Z46" i="1" s="1"/>
  <c r="AA46" i="1"/>
  <c r="AF48" i="1"/>
  <c r="AD48" i="1" s="1"/>
  <c r="AB49" i="1"/>
  <c r="H45" i="1"/>
  <c r="F45" i="1" s="1"/>
  <c r="D46" i="1"/>
  <c r="S45" i="1"/>
  <c r="Q45" i="1" s="1"/>
  <c r="N46" i="1"/>
  <c r="W46" i="1" s="1"/>
  <c r="T45" i="1"/>
  <c r="R45" i="1" s="1"/>
  <c r="O46" i="1" s="1"/>
  <c r="P46" i="1"/>
  <c r="K45" i="1"/>
  <c r="C46" i="1"/>
  <c r="AM50" i="1" l="1"/>
  <c r="AQ49" i="1"/>
  <c r="AO49" i="1" s="1"/>
  <c r="AL47" i="1"/>
  <c r="AP46" i="1"/>
  <c r="AN46" i="1" s="1"/>
  <c r="AK47" i="1" s="1"/>
  <c r="V46" i="1"/>
  <c r="AB50" i="1"/>
  <c r="AF49" i="1"/>
  <c r="AD49" i="1" s="1"/>
  <c r="AA47" i="1"/>
  <c r="AE46" i="1"/>
  <c r="AC46" i="1" s="1"/>
  <c r="Z47" i="1" s="1"/>
  <c r="D47" i="1"/>
  <c r="H46" i="1"/>
  <c r="F46" i="1" s="1"/>
  <c r="S46" i="1"/>
  <c r="Q46" i="1" s="1"/>
  <c r="T46" i="1"/>
  <c r="R46" i="1" s="1"/>
  <c r="O47" i="1" s="1"/>
  <c r="P47" i="1"/>
  <c r="N47" i="1"/>
  <c r="W47" i="1" s="1"/>
  <c r="K46" i="1"/>
  <c r="C47" i="1"/>
  <c r="V47" i="1" s="1"/>
  <c r="AL48" i="1" l="1"/>
  <c r="AP47" i="1"/>
  <c r="AN47" i="1" s="1"/>
  <c r="AK48" i="1" s="1"/>
  <c r="AQ50" i="1"/>
  <c r="AO50" i="1" s="1"/>
  <c r="AM51" i="1"/>
  <c r="AA48" i="1"/>
  <c r="AE47" i="1"/>
  <c r="AC47" i="1" s="1"/>
  <c r="Z48" i="1" s="1"/>
  <c r="AF50" i="1"/>
  <c r="AD50" i="1" s="1"/>
  <c r="AB51" i="1"/>
  <c r="H47" i="1"/>
  <c r="F47" i="1" s="1"/>
  <c r="D48" i="1"/>
  <c r="S47" i="1"/>
  <c r="Q47" i="1" s="1"/>
  <c r="N48" i="1" s="1"/>
  <c r="W48" i="1" s="1"/>
  <c r="P48" i="1"/>
  <c r="T47" i="1"/>
  <c r="R47" i="1" s="1"/>
  <c r="O48" i="1" s="1"/>
  <c r="K47" i="1"/>
  <c r="C48" i="1"/>
  <c r="AL49" i="1" l="1"/>
  <c r="AP48" i="1"/>
  <c r="AN48" i="1" s="1"/>
  <c r="AK49" i="1" s="1"/>
  <c r="AM52" i="1"/>
  <c r="AQ51" i="1"/>
  <c r="AO51" i="1" s="1"/>
  <c r="V48" i="1"/>
  <c r="AB52" i="1"/>
  <c r="AF51" i="1"/>
  <c r="AD51" i="1" s="1"/>
  <c r="AA49" i="1"/>
  <c r="AE48" i="1"/>
  <c r="AC48" i="1" s="1"/>
  <c r="Z49" i="1" s="1"/>
  <c r="H48" i="1"/>
  <c r="F48" i="1" s="1"/>
  <c r="D49" i="1"/>
  <c r="S48" i="1"/>
  <c r="Q48" i="1" s="1"/>
  <c r="N49" i="1" s="1"/>
  <c r="W49" i="1" s="1"/>
  <c r="P49" i="1"/>
  <c r="T48" i="1"/>
  <c r="R48" i="1" s="1"/>
  <c r="O49" i="1" s="1"/>
  <c r="K48" i="1"/>
  <c r="C49" i="1"/>
  <c r="AQ52" i="1" l="1"/>
  <c r="AO52" i="1" s="1"/>
  <c r="AM53" i="1"/>
  <c r="AP49" i="1"/>
  <c r="AN49" i="1" s="1"/>
  <c r="AK50" i="1" s="1"/>
  <c r="AL50" i="1"/>
  <c r="V49" i="1"/>
  <c r="AE49" i="1"/>
  <c r="AC49" i="1" s="1"/>
  <c r="Z50" i="1" s="1"/>
  <c r="AA50" i="1"/>
  <c r="AF52" i="1"/>
  <c r="AD52" i="1" s="1"/>
  <c r="AB53" i="1"/>
  <c r="D50" i="1"/>
  <c r="H49" i="1"/>
  <c r="F49" i="1" s="1"/>
  <c r="S49" i="1"/>
  <c r="Q49" i="1" s="1"/>
  <c r="N50" i="1"/>
  <c r="W50" i="1" s="1"/>
  <c r="P50" i="1"/>
  <c r="T49" i="1"/>
  <c r="R49" i="1" s="1"/>
  <c r="O50" i="1" s="1"/>
  <c r="K49" i="1"/>
  <c r="C50" i="1"/>
  <c r="V50" i="1" s="1"/>
  <c r="AQ53" i="1" l="1"/>
  <c r="AO53" i="1" s="1"/>
  <c r="AM54" i="1"/>
  <c r="AL51" i="1"/>
  <c r="AP50" i="1"/>
  <c r="AN50" i="1" s="1"/>
  <c r="AK51" i="1" s="1"/>
  <c r="AF53" i="1"/>
  <c r="AD53" i="1" s="1"/>
  <c r="AB54" i="1"/>
  <c r="AE50" i="1"/>
  <c r="AC50" i="1" s="1"/>
  <c r="Z51" i="1" s="1"/>
  <c r="AA51" i="1"/>
  <c r="H50" i="1"/>
  <c r="F50" i="1" s="1"/>
  <c r="D51" i="1"/>
  <c r="S50" i="1"/>
  <c r="Q50" i="1" s="1"/>
  <c r="T50" i="1"/>
  <c r="R50" i="1" s="1"/>
  <c r="O51" i="1" s="1"/>
  <c r="P51" i="1"/>
  <c r="N51" i="1"/>
  <c r="W51" i="1" s="1"/>
  <c r="K50" i="1"/>
  <c r="C51" i="1"/>
  <c r="V51" i="1" s="1"/>
  <c r="AP51" i="1" l="1"/>
  <c r="AN51" i="1" s="1"/>
  <c r="AK52" i="1" s="1"/>
  <c r="AL52" i="1"/>
  <c r="AQ54" i="1"/>
  <c r="AO54" i="1" s="1"/>
  <c r="AM55" i="1"/>
  <c r="AF54" i="1"/>
  <c r="AD54" i="1" s="1"/>
  <c r="AB55" i="1"/>
  <c r="AE51" i="1"/>
  <c r="AC51" i="1" s="1"/>
  <c r="Z52" i="1" s="1"/>
  <c r="AA52" i="1"/>
  <c r="D52" i="1"/>
  <c r="H51" i="1"/>
  <c r="F51" i="1" s="1"/>
  <c r="S51" i="1"/>
  <c r="Q51" i="1" s="1"/>
  <c r="N52" i="1"/>
  <c r="W52" i="1" s="1"/>
  <c r="T51" i="1"/>
  <c r="R51" i="1" s="1"/>
  <c r="O52" i="1" s="1"/>
  <c r="P52" i="1"/>
  <c r="K51" i="1"/>
  <c r="C52" i="1"/>
  <c r="AM56" i="1" l="1"/>
  <c r="AQ55" i="1"/>
  <c r="AO55" i="1" s="1"/>
  <c r="AP52" i="1"/>
  <c r="AN52" i="1" s="1"/>
  <c r="AK53" i="1" s="1"/>
  <c r="AL53" i="1"/>
  <c r="V52" i="1"/>
  <c r="AE52" i="1"/>
  <c r="AC52" i="1" s="1"/>
  <c r="Z53" i="1" s="1"/>
  <c r="AA53" i="1"/>
  <c r="AB56" i="1"/>
  <c r="AF55" i="1"/>
  <c r="AD55" i="1" s="1"/>
  <c r="D53" i="1"/>
  <c r="H52" i="1"/>
  <c r="F52" i="1" s="1"/>
  <c r="S52" i="1"/>
  <c r="Q52" i="1" s="1"/>
  <c r="T52" i="1"/>
  <c r="R52" i="1" s="1"/>
  <c r="O53" i="1" s="1"/>
  <c r="P53" i="1"/>
  <c r="N53" i="1"/>
  <c r="W53" i="1" s="1"/>
  <c r="K52" i="1"/>
  <c r="C53" i="1"/>
  <c r="V53" i="1" s="1"/>
  <c r="AP53" i="1" l="1"/>
  <c r="AN53" i="1" s="1"/>
  <c r="AK54" i="1" s="1"/>
  <c r="AL54" i="1"/>
  <c r="AM57" i="1"/>
  <c r="AQ56" i="1"/>
  <c r="AO56" i="1" s="1"/>
  <c r="AB57" i="1"/>
  <c r="AF56" i="1"/>
  <c r="AD56" i="1" s="1"/>
  <c r="AE53" i="1"/>
  <c r="AC53" i="1" s="1"/>
  <c r="Z54" i="1" s="1"/>
  <c r="AA54" i="1"/>
  <c r="H53" i="1"/>
  <c r="F53" i="1" s="1"/>
  <c r="D54" i="1"/>
  <c r="S53" i="1"/>
  <c r="Q53" i="1" s="1"/>
  <c r="N54" i="1" s="1"/>
  <c r="W54" i="1" s="1"/>
  <c r="T53" i="1"/>
  <c r="R53" i="1" s="1"/>
  <c r="O54" i="1" s="1"/>
  <c r="P54" i="1"/>
  <c r="K53" i="1"/>
  <c r="C54" i="1"/>
  <c r="AM58" i="1" l="1"/>
  <c r="AQ57" i="1"/>
  <c r="AO57" i="1" s="1"/>
  <c r="AL55" i="1"/>
  <c r="AP54" i="1"/>
  <c r="AN54" i="1" s="1"/>
  <c r="AK55" i="1" s="1"/>
  <c r="V54" i="1"/>
  <c r="AA55" i="1"/>
  <c r="AE54" i="1"/>
  <c r="AC54" i="1" s="1"/>
  <c r="Z55" i="1" s="1"/>
  <c r="AB58" i="1"/>
  <c r="AF57" i="1"/>
  <c r="AD57" i="1" s="1"/>
  <c r="H54" i="1"/>
  <c r="F54" i="1" s="1"/>
  <c r="D55" i="1"/>
  <c r="S54" i="1"/>
  <c r="Q54" i="1" s="1"/>
  <c r="N55" i="1" s="1"/>
  <c r="W55" i="1" s="1"/>
  <c r="T54" i="1"/>
  <c r="R54" i="1" s="1"/>
  <c r="O55" i="1" s="1"/>
  <c r="P55" i="1"/>
  <c r="K54" i="1"/>
  <c r="C55" i="1"/>
  <c r="AL56" i="1" l="1"/>
  <c r="AP55" i="1"/>
  <c r="AN55" i="1" s="1"/>
  <c r="AK56" i="1" s="1"/>
  <c r="AQ58" i="1"/>
  <c r="AO58" i="1" s="1"/>
  <c r="AM59" i="1"/>
  <c r="V55" i="1"/>
  <c r="AF58" i="1"/>
  <c r="AD58" i="1" s="1"/>
  <c r="AB59" i="1"/>
  <c r="AE55" i="1"/>
  <c r="AC55" i="1" s="1"/>
  <c r="Z56" i="1" s="1"/>
  <c r="AA56" i="1"/>
  <c r="H55" i="1"/>
  <c r="F55" i="1" s="1"/>
  <c r="D56" i="1"/>
  <c r="S55" i="1"/>
  <c r="Q55" i="1" s="1"/>
  <c r="N56" i="1" s="1"/>
  <c r="W56" i="1" s="1"/>
  <c r="P56" i="1"/>
  <c r="T55" i="1"/>
  <c r="R55" i="1" s="1"/>
  <c r="O56" i="1" s="1"/>
  <c r="K55" i="1"/>
  <c r="C56" i="1"/>
  <c r="AM60" i="1" l="1"/>
  <c r="AQ59" i="1"/>
  <c r="AO59" i="1" s="1"/>
  <c r="AL57" i="1"/>
  <c r="AP56" i="1"/>
  <c r="AN56" i="1" s="1"/>
  <c r="AK57" i="1" s="1"/>
  <c r="V56" i="1"/>
  <c r="AF59" i="1"/>
  <c r="AD59" i="1" s="1"/>
  <c r="AB60" i="1"/>
  <c r="AA57" i="1"/>
  <c r="AE56" i="1"/>
  <c r="AC56" i="1" s="1"/>
  <c r="Z57" i="1" s="1"/>
  <c r="D57" i="1"/>
  <c r="H56" i="1"/>
  <c r="F56" i="1" s="1"/>
  <c r="S56" i="1"/>
  <c r="Q56" i="1" s="1"/>
  <c r="N57" i="1" s="1"/>
  <c r="W57" i="1" s="1"/>
  <c r="P57" i="1"/>
  <c r="T56" i="1"/>
  <c r="R56" i="1" s="1"/>
  <c r="O57" i="1" s="1"/>
  <c r="K56" i="1"/>
  <c r="C57" i="1"/>
  <c r="AP57" i="1" l="1"/>
  <c r="AN57" i="1" s="1"/>
  <c r="AK58" i="1" s="1"/>
  <c r="AL58" i="1"/>
  <c r="AQ60" i="1"/>
  <c r="AO60" i="1" s="1"/>
  <c r="AM61" i="1"/>
  <c r="V57" i="1"/>
  <c r="AE57" i="1"/>
  <c r="AC57" i="1" s="1"/>
  <c r="Z58" i="1" s="1"/>
  <c r="AA58" i="1"/>
  <c r="AF60" i="1"/>
  <c r="AD60" i="1" s="1"/>
  <c r="AB61" i="1"/>
  <c r="H57" i="1"/>
  <c r="F57" i="1" s="1"/>
  <c r="D58" i="1"/>
  <c r="S57" i="1"/>
  <c r="Q57" i="1" s="1"/>
  <c r="N58" i="1" s="1"/>
  <c r="W58" i="1" s="1"/>
  <c r="P58" i="1"/>
  <c r="T57" i="1"/>
  <c r="R57" i="1" s="1"/>
  <c r="O58" i="1" s="1"/>
  <c r="K57" i="1"/>
  <c r="C58" i="1"/>
  <c r="AQ61" i="1" l="1"/>
  <c r="AO61" i="1" s="1"/>
  <c r="AM62" i="1"/>
  <c r="AL59" i="1"/>
  <c r="AP58" i="1"/>
  <c r="AN58" i="1" s="1"/>
  <c r="AK59" i="1" s="1"/>
  <c r="V58" i="1"/>
  <c r="AF61" i="1"/>
  <c r="AD61" i="1" s="1"/>
  <c r="AB62" i="1"/>
  <c r="AA59" i="1"/>
  <c r="AE58" i="1"/>
  <c r="AC58" i="1" s="1"/>
  <c r="Z59" i="1" s="1"/>
  <c r="H58" i="1"/>
  <c r="F58" i="1" s="1"/>
  <c r="D59" i="1"/>
  <c r="S58" i="1"/>
  <c r="Q58" i="1" s="1"/>
  <c r="N59" i="1"/>
  <c r="W59" i="1" s="1"/>
  <c r="T58" i="1"/>
  <c r="R58" i="1" s="1"/>
  <c r="O59" i="1" s="1"/>
  <c r="P59" i="1"/>
  <c r="K58" i="1"/>
  <c r="C59" i="1"/>
  <c r="V59" i="1" s="1"/>
  <c r="AP59" i="1" l="1"/>
  <c r="AN59" i="1" s="1"/>
  <c r="AK60" i="1" s="1"/>
  <c r="AL60" i="1"/>
  <c r="AQ62" i="1"/>
  <c r="AO62" i="1" s="1"/>
  <c r="AM63" i="1"/>
  <c r="AF62" i="1"/>
  <c r="AD62" i="1" s="1"/>
  <c r="AB63" i="1"/>
  <c r="AE59" i="1"/>
  <c r="AC59" i="1" s="1"/>
  <c r="Z60" i="1" s="1"/>
  <c r="AA60" i="1"/>
  <c r="D60" i="1"/>
  <c r="H59" i="1"/>
  <c r="F59" i="1" s="1"/>
  <c r="S59" i="1"/>
  <c r="Q59" i="1" s="1"/>
  <c r="T59" i="1"/>
  <c r="R59" i="1" s="1"/>
  <c r="O60" i="1" s="1"/>
  <c r="P60" i="1"/>
  <c r="N60" i="1"/>
  <c r="W60" i="1" s="1"/>
  <c r="K59" i="1"/>
  <c r="C60" i="1"/>
  <c r="V60" i="1" s="1"/>
  <c r="AM64" i="1" l="1"/>
  <c r="AQ63" i="1"/>
  <c r="AO63" i="1" s="1"/>
  <c r="AP60" i="1"/>
  <c r="AN60" i="1" s="1"/>
  <c r="AK61" i="1" s="1"/>
  <c r="AL61" i="1"/>
  <c r="AE60" i="1"/>
  <c r="AC60" i="1" s="1"/>
  <c r="Z61" i="1" s="1"/>
  <c r="AA61" i="1"/>
  <c r="AB64" i="1"/>
  <c r="AF63" i="1"/>
  <c r="AD63" i="1" s="1"/>
  <c r="H60" i="1"/>
  <c r="F60" i="1" s="1"/>
  <c r="D61" i="1"/>
  <c r="S60" i="1"/>
  <c r="Q60" i="1" s="1"/>
  <c r="N61" i="1" s="1"/>
  <c r="W61" i="1" s="1"/>
  <c r="T60" i="1"/>
  <c r="R60" i="1" s="1"/>
  <c r="O61" i="1" s="1"/>
  <c r="P61" i="1"/>
  <c r="K60" i="1"/>
  <c r="C61" i="1"/>
  <c r="AM65" i="1" l="1"/>
  <c r="AQ64" i="1"/>
  <c r="AO64" i="1" s="1"/>
  <c r="AP61" i="1"/>
  <c r="AN61" i="1" s="1"/>
  <c r="AK62" i="1" s="1"/>
  <c r="AL62" i="1"/>
  <c r="V61" i="1"/>
  <c r="AF64" i="1"/>
  <c r="AD64" i="1" s="1"/>
  <c r="AB65" i="1"/>
  <c r="AE61" i="1"/>
  <c r="AC61" i="1" s="1"/>
  <c r="Z62" i="1" s="1"/>
  <c r="AA62" i="1"/>
  <c r="H61" i="1"/>
  <c r="F61" i="1" s="1"/>
  <c r="D62" i="1"/>
  <c r="S61" i="1"/>
  <c r="Q61" i="1" s="1"/>
  <c r="N62" i="1"/>
  <c r="W62" i="1" s="1"/>
  <c r="T61" i="1"/>
  <c r="R61" i="1" s="1"/>
  <c r="O62" i="1" s="1"/>
  <c r="P62" i="1"/>
  <c r="K61" i="1"/>
  <c r="C62" i="1"/>
  <c r="V62" i="1" s="1"/>
  <c r="AL63" i="1" l="1"/>
  <c r="AP62" i="1"/>
  <c r="AN62" i="1" s="1"/>
  <c r="AK63" i="1" s="1"/>
  <c r="AM66" i="1"/>
  <c r="AQ65" i="1"/>
  <c r="AO65" i="1" s="1"/>
  <c r="AA63" i="1"/>
  <c r="AE62" i="1"/>
  <c r="AC62" i="1" s="1"/>
  <c r="Z63" i="1" s="1"/>
  <c r="AB66" i="1"/>
  <c r="AF65" i="1"/>
  <c r="AD65" i="1" s="1"/>
  <c r="H62" i="1"/>
  <c r="F62" i="1" s="1"/>
  <c r="D63" i="1"/>
  <c r="S62" i="1"/>
  <c r="Q62" i="1" s="1"/>
  <c r="N63" i="1" s="1"/>
  <c r="W63" i="1" s="1"/>
  <c r="T62" i="1"/>
  <c r="R62" i="1" s="1"/>
  <c r="O63" i="1" s="1"/>
  <c r="P63" i="1"/>
  <c r="K62" i="1"/>
  <c r="C63" i="1"/>
  <c r="AQ66" i="1" l="1"/>
  <c r="AO66" i="1" s="1"/>
  <c r="AM67" i="1"/>
  <c r="AL64" i="1"/>
  <c r="AP63" i="1"/>
  <c r="AN63" i="1" s="1"/>
  <c r="AK64" i="1" s="1"/>
  <c r="V63" i="1"/>
  <c r="AF66" i="1"/>
  <c r="AD66" i="1" s="1"/>
  <c r="AB67" i="1"/>
  <c r="AA64" i="1"/>
  <c r="AE63" i="1"/>
  <c r="AC63" i="1" s="1"/>
  <c r="Z64" i="1" s="1"/>
  <c r="D64" i="1"/>
  <c r="H63" i="1"/>
  <c r="F63" i="1" s="1"/>
  <c r="S63" i="1"/>
  <c r="Q63" i="1" s="1"/>
  <c r="N64" i="1" s="1"/>
  <c r="W64" i="1" s="1"/>
  <c r="P64" i="1"/>
  <c r="T63" i="1"/>
  <c r="R63" i="1" s="1"/>
  <c r="O64" i="1" s="1"/>
  <c r="K63" i="1"/>
  <c r="C64" i="1"/>
  <c r="AL65" i="1" l="1"/>
  <c r="AP64" i="1"/>
  <c r="AN64" i="1" s="1"/>
  <c r="AK65" i="1" s="1"/>
  <c r="AM68" i="1"/>
  <c r="AQ67" i="1"/>
  <c r="AO67" i="1" s="1"/>
  <c r="V64" i="1"/>
  <c r="AB68" i="1"/>
  <c r="AF67" i="1"/>
  <c r="AD67" i="1" s="1"/>
  <c r="AA65" i="1"/>
  <c r="AE64" i="1"/>
  <c r="AC64" i="1" s="1"/>
  <c r="Z65" i="1" s="1"/>
  <c r="D65" i="1"/>
  <c r="H64" i="1"/>
  <c r="F64" i="1" s="1"/>
  <c r="S64" i="1"/>
  <c r="Q64" i="1" s="1"/>
  <c r="N65" i="1" s="1"/>
  <c r="W65" i="1" s="1"/>
  <c r="P65" i="1"/>
  <c r="T64" i="1"/>
  <c r="R64" i="1" s="1"/>
  <c r="O65" i="1" s="1"/>
  <c r="K64" i="1"/>
  <c r="C65" i="1"/>
  <c r="AQ68" i="1" l="1"/>
  <c r="AO68" i="1" s="1"/>
  <c r="AM69" i="1"/>
  <c r="AP65" i="1"/>
  <c r="AN65" i="1" s="1"/>
  <c r="AK66" i="1" s="1"/>
  <c r="AL66" i="1"/>
  <c r="V65" i="1"/>
  <c r="AE65" i="1"/>
  <c r="AC65" i="1" s="1"/>
  <c r="Z66" i="1" s="1"/>
  <c r="AA66" i="1"/>
  <c r="AF68" i="1"/>
  <c r="AD68" i="1" s="1"/>
  <c r="AB69" i="1"/>
  <c r="H65" i="1"/>
  <c r="F65" i="1" s="1"/>
  <c r="D66" i="1"/>
  <c r="S65" i="1"/>
  <c r="Q65" i="1" s="1"/>
  <c r="N66" i="1" s="1"/>
  <c r="W66" i="1" s="1"/>
  <c r="P66" i="1"/>
  <c r="T65" i="1"/>
  <c r="R65" i="1" s="1"/>
  <c r="O66" i="1" s="1"/>
  <c r="K65" i="1"/>
  <c r="C66" i="1"/>
  <c r="AP66" i="1" l="1"/>
  <c r="AN66" i="1" s="1"/>
  <c r="AK67" i="1" s="1"/>
  <c r="AL67" i="1"/>
  <c r="AQ69" i="1"/>
  <c r="AO69" i="1" s="1"/>
  <c r="AM70" i="1"/>
  <c r="V66" i="1"/>
  <c r="AF69" i="1"/>
  <c r="AD69" i="1" s="1"/>
  <c r="AB70" i="1"/>
  <c r="AE66" i="1"/>
  <c r="AC66" i="1" s="1"/>
  <c r="Z67" i="1" s="1"/>
  <c r="AA67" i="1"/>
  <c r="H66" i="1"/>
  <c r="F66" i="1" s="1"/>
  <c r="D67" i="1"/>
  <c r="S66" i="1"/>
  <c r="Q66" i="1" s="1"/>
  <c r="N67" i="1"/>
  <c r="W67" i="1" s="1"/>
  <c r="T66" i="1"/>
  <c r="R66" i="1" s="1"/>
  <c r="O67" i="1" s="1"/>
  <c r="P67" i="1"/>
  <c r="K66" i="1"/>
  <c r="C67" i="1"/>
  <c r="AQ70" i="1" l="1"/>
  <c r="AO70" i="1" s="1"/>
  <c r="AM71" i="1"/>
  <c r="AP67" i="1"/>
  <c r="AN67" i="1" s="1"/>
  <c r="AK68" i="1" s="1"/>
  <c r="AL68" i="1"/>
  <c r="V67" i="1"/>
  <c r="AE67" i="1"/>
  <c r="AC67" i="1" s="1"/>
  <c r="Z68" i="1" s="1"/>
  <c r="AA68" i="1"/>
  <c r="AF70" i="1"/>
  <c r="AD70" i="1" s="1"/>
  <c r="AB71" i="1"/>
  <c r="H67" i="1"/>
  <c r="F67" i="1" s="1"/>
  <c r="D68" i="1"/>
  <c r="S67" i="1"/>
  <c r="Q67" i="1" s="1"/>
  <c r="T67" i="1"/>
  <c r="R67" i="1" s="1"/>
  <c r="O68" i="1" s="1"/>
  <c r="P68" i="1"/>
  <c r="N68" i="1"/>
  <c r="W68" i="1" s="1"/>
  <c r="K67" i="1"/>
  <c r="C68" i="1"/>
  <c r="V68" i="1" s="1"/>
  <c r="AP68" i="1" l="1"/>
  <c r="AN68" i="1" s="1"/>
  <c r="AK69" i="1" s="1"/>
  <c r="AL69" i="1"/>
  <c r="AM72" i="1"/>
  <c r="AQ72" i="1" s="1"/>
  <c r="AO72" i="1" s="1"/>
  <c r="AQ71" i="1"/>
  <c r="AO71" i="1" s="1"/>
  <c r="AB72" i="1"/>
  <c r="AF72" i="1" s="1"/>
  <c r="AD72" i="1" s="1"/>
  <c r="AF71" i="1"/>
  <c r="AD71" i="1" s="1"/>
  <c r="AE68" i="1"/>
  <c r="AC68" i="1" s="1"/>
  <c r="Z69" i="1" s="1"/>
  <c r="AA69" i="1"/>
  <c r="H68" i="1"/>
  <c r="F68" i="1" s="1"/>
  <c r="D69" i="1"/>
  <c r="S68" i="1"/>
  <c r="Q68" i="1" s="1"/>
  <c r="N69" i="1" s="1"/>
  <c r="W69" i="1" s="1"/>
  <c r="P69" i="1"/>
  <c r="T68" i="1"/>
  <c r="R68" i="1" s="1"/>
  <c r="O69" i="1" s="1"/>
  <c r="K68" i="1"/>
  <c r="C69" i="1"/>
  <c r="AP69" i="1" l="1"/>
  <c r="AN69" i="1" s="1"/>
  <c r="AK70" i="1" s="1"/>
  <c r="AL70" i="1"/>
  <c r="V69" i="1"/>
  <c r="AE69" i="1"/>
  <c r="AC69" i="1" s="1"/>
  <c r="Z70" i="1" s="1"/>
  <c r="AA70" i="1"/>
  <c r="H69" i="1"/>
  <c r="F69" i="1" s="1"/>
  <c r="D70" i="1"/>
  <c r="S69" i="1"/>
  <c r="Q69" i="1" s="1"/>
  <c r="N70" i="1" s="1"/>
  <c r="W70" i="1" s="1"/>
  <c r="T69" i="1"/>
  <c r="R69" i="1" s="1"/>
  <c r="O70" i="1" s="1"/>
  <c r="P70" i="1"/>
  <c r="K69" i="1"/>
  <c r="C70" i="1"/>
  <c r="AL71" i="1" l="1"/>
  <c r="AP70" i="1"/>
  <c r="AN70" i="1" s="1"/>
  <c r="AK71" i="1" s="1"/>
  <c r="V70" i="1"/>
  <c r="AA71" i="1"/>
  <c r="AE70" i="1"/>
  <c r="AC70" i="1" s="1"/>
  <c r="Z71" i="1" s="1"/>
  <c r="D71" i="1"/>
  <c r="H70" i="1"/>
  <c r="F70" i="1" s="1"/>
  <c r="S70" i="1"/>
  <c r="Q70" i="1" s="1"/>
  <c r="N71" i="1"/>
  <c r="W71" i="1" s="1"/>
  <c r="T70" i="1"/>
  <c r="R70" i="1" s="1"/>
  <c r="O71" i="1" s="1"/>
  <c r="P71" i="1"/>
  <c r="K70" i="1"/>
  <c r="C71" i="1"/>
  <c r="AL72" i="1" l="1"/>
  <c r="AP72" i="1" s="1"/>
  <c r="AN72" i="1" s="1"/>
  <c r="AP71" i="1"/>
  <c r="AN71" i="1" s="1"/>
  <c r="AK72" i="1" s="1"/>
  <c r="V71" i="1"/>
  <c r="AA72" i="1"/>
  <c r="AE72" i="1" s="1"/>
  <c r="AC72" i="1" s="1"/>
  <c r="AE71" i="1"/>
  <c r="AC71" i="1" s="1"/>
  <c r="Z72" i="1" s="1"/>
  <c r="H71" i="1"/>
  <c r="F71" i="1" s="1"/>
  <c r="D72" i="1"/>
  <c r="H72" i="1" s="1"/>
  <c r="F72" i="1" s="1"/>
  <c r="S71" i="1"/>
  <c r="Q71" i="1" s="1"/>
  <c r="N72" i="1" s="1"/>
  <c r="W72" i="1" s="1"/>
  <c r="T71" i="1"/>
  <c r="R71" i="1" s="1"/>
  <c r="O72" i="1" s="1"/>
  <c r="S72" i="1" s="1"/>
  <c r="Q72" i="1" s="1"/>
  <c r="P72" i="1"/>
  <c r="T72" i="1" s="1"/>
  <c r="R72" i="1" s="1"/>
  <c r="K71" i="1"/>
  <c r="C72" i="1"/>
  <c r="K72" i="1" l="1"/>
  <c r="V72" i="1"/>
  <c r="J10" i="1" l="1"/>
  <c r="G10" i="1"/>
  <c r="D8" i="1"/>
</calcChain>
</file>

<file path=xl/sharedStrings.xml><?xml version="1.0" encoding="utf-8"?>
<sst xmlns="http://schemas.openxmlformats.org/spreadsheetml/2006/main" count="43" uniqueCount="22">
  <si>
    <t>g</t>
  </si>
  <si>
    <t>m</t>
  </si>
  <si>
    <t>r</t>
  </si>
  <si>
    <t>dt</t>
  </si>
  <si>
    <t>alpha</t>
  </si>
  <si>
    <t>Ib</t>
  </si>
  <si>
    <t>Is</t>
  </si>
  <si>
    <t>S</t>
  </si>
  <si>
    <t>V</t>
  </si>
  <si>
    <t>a</t>
  </si>
  <si>
    <t>DS.</t>
  </si>
  <si>
    <t>DV</t>
  </si>
  <si>
    <t>DV/2</t>
  </si>
  <si>
    <t>DA/2</t>
  </si>
  <si>
    <t>x</t>
  </si>
  <si>
    <t>y</t>
  </si>
  <si>
    <t>om</t>
  </si>
  <si>
    <t>eps</t>
  </si>
  <si>
    <t>Do</t>
  </si>
  <si>
    <t>DO/2</t>
  </si>
  <si>
    <t>De/2</t>
  </si>
  <si>
    <t>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</si>
</sst>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8915610060673003E-2"/>
          <c:y val="1.4663477860366189E-2"/>
          <c:w val="0.87195804700117474"/>
          <c:h val="0.94126620723695342"/>
        </c:manualLayout>
      </c:layout>
      <c:scatterChart>
        <c:scatterStyle val="lineMarker"/>
        <c:varyColors val="0"/>
        <c:ser>
          <c:idx val="0"/>
          <c:order val="0"/>
          <c:tx>
            <c:v>Ball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Лист1!$V$14:$V$72</c:f>
              <c:numCache>
                <c:formatCode>General</c:formatCode>
                <c:ptCount val="59"/>
                <c:pt idx="0">
                  <c:v>0</c:v>
                </c:pt>
                <c:pt idx="1">
                  <c:v>1.2626864864932898E-2</c:v>
                </c:pt>
                <c:pt idx="2">
                  <c:v>5.0504943021792231E-2</c:v>
                </c:pt>
                <c:pt idx="3">
                  <c:v>0.11361159044076599</c:v>
                </c:pt>
                <c:pt idx="4">
                  <c:v>0.20185880188904798</c:v>
                </c:pt>
                <c:pt idx="5">
                  <c:v>0.31501814141260803</c:v>
                </c:pt>
                <c:pt idx="6">
                  <c:v>0.45261684475602143</c:v>
                </c:pt>
                <c:pt idx="7">
                  <c:v>0.61380755124351083</c:v>
                </c:pt>
                <c:pt idx="8">
                  <c:v>0.7972165838460612</c:v>
                </c:pt>
                <c:pt idx="9">
                  <c:v>1.0007793762085926</c:v>
                </c:pt>
                <c:pt idx="10">
                  <c:v>1.2215766368079464</c:v>
                </c:pt>
                <c:pt idx="11">
                  <c:v>1.4556910409308981</c:v>
                </c:pt>
                <c:pt idx="12">
                  <c:v>1.6981112515152905</c:v>
                </c:pt>
                <c:pt idx="13">
                  <c:v>1.9427170786880521</c:v>
                </c:pt>
                <c:pt idx="14">
                  <c:v>2.182385264654036</c:v>
                </c:pt>
                <c:pt idx="15">
                  <c:v>2.4092578125204342</c:v>
                </c:pt>
                <c:pt idx="16">
                  <c:v>2.6152115002934067</c:v>
                </c:pt>
                <c:pt idx="17">
                  <c:v>2.7925554092423974</c:v>
                </c:pt>
                <c:pt idx="18">
                  <c:v>2.9349601824341214</c:v>
                </c:pt>
                <c:pt idx="19">
                  <c:v>3.0385863127863666</c:v>
                </c:pt>
                <c:pt idx="20">
                  <c:v>3.1033288114719229</c:v>
                </c:pt>
                <c:pt idx="21">
                  <c:v>3.1340349133002565</c:v>
                </c:pt>
                <c:pt idx="22">
                  <c:v>3.1414871218743645</c:v>
                </c:pt>
                <c:pt idx="23">
                  <c:v>3.142888237295359</c:v>
                </c:pt>
                <c:pt idx="24">
                  <c:v>3.1615557822229996</c:v>
                </c:pt>
                <c:pt idx="25">
                  <c:v>3.2255521825631277</c:v>
                </c:pt>
                <c:pt idx="26">
                  <c:v>3.3650663454600513</c:v>
                </c:pt>
                <c:pt idx="27">
                  <c:v>3.6085384258461621</c:v>
                </c:pt>
                <c:pt idx="28">
                  <c:v>3.9777849886203036</c:v>
                </c:pt>
                <c:pt idx="29">
                  <c:v>4.4827151809922547</c:v>
                </c:pt>
                <c:pt idx="30">
                  <c:v>5.1165768296043792</c:v>
                </c:pt>
                <c:pt idx="31">
                  <c:v>5.8529468277778109</c:v>
                </c:pt>
                <c:pt idx="32">
                  <c:v>6.6457676128547654</c:v>
                </c:pt>
                <c:pt idx="33">
                  <c:v>7.433509833241045</c:v>
                </c:pt>
                <c:pt idx="34">
                  <c:v>8.147920695697886</c:v>
                </c:pt>
                <c:pt idx="35">
                  <c:v>8.7267889096609963</c:v>
                </c:pt>
                <c:pt idx="36">
                  <c:v>9.1288422986768953</c:v>
                </c:pt>
                <c:pt idx="37">
                  <c:v>9.3475764539397161</c:v>
                </c:pt>
                <c:pt idx="38">
                  <c:v>9.4199242003818675</c:v>
                </c:pt>
                <c:pt idx="39">
                  <c:v>9.4257161892147767</c:v>
                </c:pt>
                <c:pt idx="40">
                  <c:v>9.4752648101204535</c:v>
                </c:pt>
                <c:pt idx="41">
                  <c:v>9.6852401383976083</c:v>
                </c:pt>
                <c:pt idx="42">
                  <c:v>10.146906151855053</c:v>
                </c:pt>
                <c:pt idx="43">
                  <c:v>10.894747256162587</c:v>
                </c:pt>
                <c:pt idx="44">
                  <c:v>11.886037730031845</c:v>
                </c:pt>
                <c:pt idx="45">
                  <c:v>13.001384230627254</c:v>
                </c:pt>
                <c:pt idx="46">
                  <c:v>14.071656581052519</c:v>
                </c:pt>
                <c:pt idx="47">
                  <c:v>14.928281191478174</c:v>
                </c:pt>
                <c:pt idx="48">
                  <c:v>15.463703803054113</c:v>
                </c:pt>
                <c:pt idx="49">
                  <c:v>15.680744531942798</c:v>
                </c:pt>
                <c:pt idx="50">
                  <c:v>15.70803546172478</c:v>
                </c:pt>
                <c:pt idx="51">
                  <c:v>15.766937535185351</c:v>
                </c:pt>
                <c:pt idx="52">
                  <c:v>16.09296344835224</c:v>
                </c:pt>
                <c:pt idx="53">
                  <c:v>16.836551075881033</c:v>
                </c:pt>
                <c:pt idx="54">
                  <c:v>17.984519743157485</c:v>
                </c:pt>
                <c:pt idx="55">
                  <c:v>19.344283160123506</c:v>
                </c:pt>
                <c:pt idx="56">
                  <c:v>20.612075986983879</c:v>
                </c:pt>
                <c:pt idx="57">
                  <c:v>21.508175774708963</c:v>
                </c:pt>
                <c:pt idx="58">
                  <c:v>21.922062751439828</c:v>
                </c:pt>
              </c:numCache>
            </c:numRef>
          </c:xVal>
          <c:yVal>
            <c:numRef>
              <c:f>Лист1!$W$14:$W$72</c:f>
              <c:numCache>
                <c:formatCode>General</c:formatCode>
                <c:ptCount val="59"/>
                <c:pt idx="0">
                  <c:v>1</c:v>
                </c:pt>
                <c:pt idx="1">
                  <c:v>0.99998007021926094</c:v>
                </c:pt>
                <c:pt idx="2">
                  <c:v>0.99968113939576808</c:v>
                </c:pt>
                <c:pt idx="3">
                  <c:v>0.99838611668810473</c:v>
                </c:pt>
                <c:pt idx="4">
                  <c:v>0.99490229617835413</c:v>
                </c:pt>
                <c:pt idx="5">
                  <c:v>0.98756968349579954</c:v>
                </c:pt>
                <c:pt idx="6">
                  <c:v>0.97428191732407055</c:v>
                </c:pt>
                <c:pt idx="7">
                  <c:v>0.95252885081543126</c:v>
                </c:pt>
                <c:pt idx="8">
                  <c:v>0.91947196852510016</c:v>
                </c:pt>
                <c:pt idx="9">
                  <c:v>0.87206523262601643</c:v>
                </c:pt>
                <c:pt idx="10">
                  <c:v>0.80723417709845824</c:v>
                </c:pt>
                <c:pt idx="11">
                  <c:v>0.72212443804587867</c:v>
                </c:pt>
                <c:pt idx="12">
                  <c:v>0.61442663370325501</c:v>
                </c:pt>
                <c:pt idx="13">
                  <c:v>0.48277676377754819</c:v>
                </c:pt>
                <c:pt idx="14">
                  <c:v>0.32721938499356679</c:v>
                </c:pt>
                <c:pt idx="15">
                  <c:v>0.14970441399703818</c:v>
                </c:pt>
                <c:pt idx="16">
                  <c:v>-4.5432100737389368E-2</c:v>
                </c:pt>
                <c:pt idx="17">
                  <c:v>-0.25107600380561401</c:v>
                </c:pt>
                <c:pt idx="18">
                  <c:v>-0.45712729478749076</c:v>
                </c:pt>
                <c:pt idx="19">
                  <c:v>-0.65058944872270719</c:v>
                </c:pt>
                <c:pt idx="20">
                  <c:v>-0.81607398251191254</c:v>
                </c:pt>
                <c:pt idx="21">
                  <c:v>-0.9368236691695736</c:v>
                </c:pt>
                <c:pt idx="22">
                  <c:v>-0.99631447527687822</c:v>
                </c:pt>
                <c:pt idx="23">
                  <c:v>-0.98041782997380367</c:v>
                </c:pt>
                <c:pt idx="24">
                  <c:v>-0.87998936965138419</c:v>
                </c:pt>
                <c:pt idx="25">
                  <c:v>-0.69360432013514006</c:v>
                </c:pt>
                <c:pt idx="26">
                  <c:v>-0.43000153726037094</c:v>
                </c:pt>
                <c:pt idx="27">
                  <c:v>-0.1096604658437116</c:v>
                </c:pt>
                <c:pt idx="28">
                  <c:v>0.2351359991229735</c:v>
                </c:pt>
                <c:pt idx="29">
                  <c:v>0.56235027041717367</c:v>
                </c:pt>
                <c:pt idx="30">
                  <c:v>0.82472687838697611</c:v>
                </c:pt>
                <c:pt idx="31">
                  <c:v>0.97677186198135335</c:v>
                </c:pt>
                <c:pt idx="32">
                  <c:v>0.98352147705122128</c:v>
                </c:pt>
                <c:pt idx="33">
                  <c:v>0.82973396031113844</c:v>
                </c:pt>
                <c:pt idx="34">
                  <c:v>0.52747820773637066</c:v>
                </c:pt>
                <c:pt idx="35">
                  <c:v>0.11971341329976766</c:v>
                </c:pt>
                <c:pt idx="36">
                  <c:v>-0.32239072350915748</c:v>
                </c:pt>
                <c:pt idx="37">
                  <c:v>-0.70974493808385064</c:v>
                </c:pt>
                <c:pt idx="38">
                  <c:v>-0.9528959203966143</c:v>
                </c:pt>
                <c:pt idx="39">
                  <c:v>-0.98420249897655188</c:v>
                </c:pt>
                <c:pt idx="40">
                  <c:v>-0.77961376113195735</c:v>
                </c:pt>
                <c:pt idx="41">
                  <c:v>-0.3733885824606768</c:v>
                </c:pt>
                <c:pt idx="42">
                  <c:v>0.14088721983381908</c:v>
                </c:pt>
                <c:pt idx="43">
                  <c:v>0.62723744402101567</c:v>
                </c:pt>
                <c:pt idx="44">
                  <c:v>0.94157332765910284</c:v>
                </c:pt>
                <c:pt idx="45">
                  <c:v>0.97625131944269106</c:v>
                </c:pt>
                <c:pt idx="46">
                  <c:v>0.70178462304734057</c:v>
                </c:pt>
                <c:pt idx="47">
                  <c:v>0.18959374740837165</c:v>
                </c:pt>
                <c:pt idx="48">
                  <c:v>-0.39771925851287349</c:v>
                </c:pt>
                <c:pt idx="49">
                  <c:v>-0.85285800768310793</c:v>
                </c:pt>
                <c:pt idx="50">
                  <c:v>-0.99713837319821064</c:v>
                </c:pt>
                <c:pt idx="51">
                  <c:v>-0.75618770067604502</c:v>
                </c:pt>
                <c:pt idx="52">
                  <c:v>-0.20570258521455026</c:v>
                </c:pt>
                <c:pt idx="53">
                  <c:v>0.44011883910697558</c:v>
                </c:pt>
                <c:pt idx="54">
                  <c:v>0.90495354322768773</c:v>
                </c:pt>
                <c:pt idx="55">
                  <c:v>0.96924784140782494</c:v>
                </c:pt>
                <c:pt idx="56">
                  <c:v>0.58214342872678326</c:v>
                </c:pt>
                <c:pt idx="57">
                  <c:v>-9.1927888216270126E-2</c:v>
                </c:pt>
                <c:pt idx="58">
                  <c:v>-0.72985170913098785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5E-456B-ABF9-1FCDA833BA40}"/>
            </c:ext>
          </c:extLst>
        </c:ser>
        <c:ser>
          <c:idx val="1"/>
          <c:order val="1"/>
          <c:tx>
            <c:v>Sphere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Лист1!$AS$14:$AS$72</c:f>
              <c:numCache>
                <c:formatCode>General</c:formatCode>
                <c:ptCount val="59"/>
                <c:pt idx="0">
                  <c:v>0</c:v>
                </c:pt>
                <c:pt idx="1">
                  <c:v>1.0606576858610396E-2</c:v>
                </c:pt>
                <c:pt idx="2">
                  <c:v>4.2424815916732084E-2</c:v>
                </c:pt>
                <c:pt idx="3">
                  <c:v>9.5441295150919772E-2</c:v>
                </c:pt>
                <c:pt idx="4">
                  <c:v>0.16960384075841275</c:v>
                </c:pt>
                <c:pt idx="5">
                  <c:v>0.26477695883570612</c:v>
                </c:pt>
                <c:pt idx="6">
                  <c:v>0.38067994190298576</c:v>
                </c:pt>
                <c:pt idx="7">
                  <c:v>0.51680868045912431</c:v>
                </c:pt>
                <c:pt idx="8">
                  <c:v>0.67234324722138716</c:v>
                </c:pt>
                <c:pt idx="9">
                  <c:v>0.84604488675725742</c:v>
                </c:pt>
                <c:pt idx="10">
                  <c:v>1.0361481999886573</c:v>
                </c:pt>
                <c:pt idx="11">
                  <c:v>1.2402570669715449</c:v>
                </c:pt>
                <c:pt idx="12">
                  <c:v>1.4552561167782798</c:v>
                </c:pt>
                <c:pt idx="13">
                  <c:v>1.6772531147153753</c:v>
                </c:pt>
                <c:pt idx="14">
                  <c:v>1.9015711078942084</c:v>
                </c:pt>
                <c:pt idx="15">
                  <c:v>2.1228119564261076</c:v>
                </c:pt>
                <c:pt idx="16">
                  <c:v>2.3350141582863215</c:v>
                </c:pt>
                <c:pt idx="17">
                  <c:v>2.5319266158860625</c:v>
                </c:pt>
                <c:pt idx="18">
                  <c:v>2.7074150067082403</c:v>
                </c:pt>
                <c:pt idx="19">
                  <c:v>2.8560075124179676</c:v>
                </c:pt>
                <c:pt idx="20">
                  <c:v>2.973570851712132</c:v>
                </c:pt>
                <c:pt idx="21">
                  <c:v>3.0580854196189438</c:v>
                </c:pt>
                <c:pt idx="22">
                  <c:v>3.1104603923377203</c:v>
                </c:pt>
                <c:pt idx="23">
                  <c:v>3.1352978736121466</c:v>
                </c:pt>
                <c:pt idx="24">
                  <c:v>3.1414833549979306</c:v>
                </c:pt>
                <c:pt idx="25">
                  <c:v>3.1424538739566934</c:v>
                </c:pt>
                <c:pt idx="26">
                  <c:v>3.1559832460165094</c:v>
                </c:pt>
                <c:pt idx="27">
                  <c:v>3.203334977697252</c:v>
                </c:pt>
                <c:pt idx="28">
                  <c:v>3.3076773067391154</c:v>
                </c:pt>
                <c:pt idx="29">
                  <c:v>3.491738426823118</c:v>
                </c:pt>
                <c:pt idx="30">
                  <c:v>3.7748052886255099</c:v>
                </c:pt>
                <c:pt idx="31">
                  <c:v>4.1693297490553309</c:v>
                </c:pt>
                <c:pt idx="32">
                  <c:v>4.677582819513983</c:v>
                </c:pt>
                <c:pt idx="33">
                  <c:v>5.2889593776755497</c:v>
                </c:pt>
                <c:pt idx="34">
                  <c:v>5.9786374951181864</c:v>
                </c:pt>
                <c:pt idx="35">
                  <c:v>6.7082867377411688</c:v>
                </c:pt>
                <c:pt idx="36">
                  <c:v>7.4293496947560023</c:v>
                </c:pt>
                <c:pt idx="37">
                  <c:v>8.0890602255373096</c:v>
                </c:pt>
                <c:pt idx="38">
                  <c:v>8.6388168937206267</c:v>
                </c:pt>
                <c:pt idx="39">
                  <c:v>9.0438612642991068</c:v>
                </c:pt>
                <c:pt idx="40">
                  <c:v>9.2925424650927031</c:v>
                </c:pt>
                <c:pt idx="41">
                  <c:v>9.4029642139600043</c:v>
                </c:pt>
                <c:pt idx="42">
                  <c:v>9.4247214054176869</c:v>
                </c:pt>
                <c:pt idx="43">
                  <c:v>9.4339308285959476</c:v>
                </c:pt>
                <c:pt idx="44">
                  <c:v>9.5209392559502621</c:v>
                </c:pt>
                <c:pt idx="45">
                  <c:v>9.771872511644963</c:v>
                </c:pt>
                <c:pt idx="46">
                  <c:v>10.247261256576131</c:v>
                </c:pt>
                <c:pt idx="47">
                  <c:v>10.962801778795065</c:v>
                </c:pt>
                <c:pt idx="48">
                  <c:v>11.87819534888461</c:v>
                </c:pt>
                <c:pt idx="49">
                  <c:v>12.899306966968211</c:v>
                </c:pt>
                <c:pt idx="50">
                  <c:v>13.89623932663261</c:v>
                </c:pt>
                <c:pt idx="51">
                  <c:v>14.735540818944136</c:v>
                </c:pt>
                <c:pt idx="52">
                  <c:v>15.31960003243522</c:v>
                </c:pt>
                <c:pt idx="53">
                  <c:v>15.621942331167158</c:v>
                </c:pt>
                <c:pt idx="54">
                  <c:v>15.70556299432852</c:v>
                </c:pt>
                <c:pt idx="55">
                  <c:v>15.71416755433382</c:v>
                </c:pt>
                <c:pt idx="56">
                  <c:v>15.833622428991251</c:v>
                </c:pt>
                <c:pt idx="57">
                  <c:v>16.231592404303349</c:v>
                </c:pt>
                <c:pt idx="58">
                  <c:v>16.993870402755292</c:v>
                </c:pt>
              </c:numCache>
            </c:numRef>
          </c:xVal>
          <c:yVal>
            <c:numRef>
              <c:f>Лист1!$AT$14:$AT$72</c:f>
              <c:numCache>
                <c:formatCode>General</c:formatCode>
                <c:ptCount val="59"/>
                <c:pt idx="0">
                  <c:v>1</c:v>
                </c:pt>
                <c:pt idx="1">
                  <c:v>0.99998593753295895</c:v>
                </c:pt>
                <c:pt idx="2">
                  <c:v>0.99977500843737344</c:v>
                </c:pt>
                <c:pt idx="3">
                  <c:v>0.99886115372747608</c:v>
                </c:pt>
                <c:pt idx="4">
                  <c:v>0.99640215948166666</c:v>
                </c:pt>
                <c:pt idx="5">
                  <c:v>0.99122380456192605</c:v>
                </c:pt>
                <c:pt idx="6">
                  <c:v>0.98183029122076004</c:v>
                </c:pt>
                <c:pt idx="7">
                  <c:v>0.96642551231882678</c:v>
                </c:pt>
                <c:pt idx="8">
                  <c:v>0.94295084099608173</c:v>
                </c:pt>
                <c:pt idx="9">
                  <c:v>0.90914601559827946</c:v>
                </c:pt>
                <c:pt idx="10">
                  <c:v>0.86264015409067729</c:v>
                </c:pt>
                <c:pt idx="11">
                  <c:v>0.80107972387921778</c:v>
                </c:pt>
                <c:pt idx="12">
                  <c:v>0.72229911160099691</c:v>
                </c:pt>
                <c:pt idx="13">
                  <c:v>0.62453693959819157</c:v>
                </c:pt>
                <c:pt idx="14">
                  <c:v>0.50669711663399153</c:v>
                </c:pt>
                <c:pt idx="15">
                  <c:v>0.3686475077394426</c:v>
                </c:pt>
                <c:pt idx="16">
                  <c:v>0.21154093525204598</c:v>
                </c:pt>
                <c:pt idx="17">
                  <c:v>3.813313072948199E-2</c:v>
                </c:pt>
                <c:pt idx="18">
                  <c:v>-0.14693918332754521</c:v>
                </c:pt>
                <c:pt idx="19">
                  <c:v>-0.33696855285310401</c:v>
                </c:pt>
                <c:pt idx="20">
                  <c:v>-0.52313389428885604</c:v>
                </c:pt>
                <c:pt idx="21">
                  <c:v>-0.69466878721925784</c:v>
                </c:pt>
                <c:pt idx="22">
                  <c:v>-0.83930375032306248</c:v>
                </c:pt>
                <c:pt idx="23">
                  <c:v>-0.94403275541944931</c:v>
                </c:pt>
                <c:pt idx="24">
                  <c:v>-0.99622732045198359</c:v>
                </c:pt>
                <c:pt idx="25">
                  <c:v>-0.98507788324642931</c:v>
                </c:pt>
                <c:pt idx="26">
                  <c:v>-0.90328162728845141</c:v>
                </c:pt>
                <c:pt idx="27">
                  <c:v>-0.748821834408402</c:v>
                </c:pt>
                <c:pt idx="28">
                  <c:v>-0.52660423896013886</c:v>
                </c:pt>
                <c:pt idx="29">
                  <c:v>-0.24964434926494436</c:v>
                </c:pt>
                <c:pt idx="30">
                  <c:v>6.0544742010206286E-2</c:v>
                </c:pt>
                <c:pt idx="31">
                  <c:v>0.37470923925382055</c:v>
                </c:pt>
                <c:pt idx="32">
                  <c:v>0.65802365188072831</c:v>
                </c:pt>
                <c:pt idx="33">
                  <c:v>0.8737722913616327</c:v>
                </c:pt>
                <c:pt idx="34">
                  <c:v>0.98838383081026926</c:v>
                </c:pt>
                <c:pt idx="35">
                  <c:v>0.97732534161163465</c:v>
                </c:pt>
                <c:pt idx="36">
                  <c:v>0.83100042416970965</c:v>
                </c:pt>
                <c:pt idx="37">
                  <c:v>0.55948370576821138</c:v>
                </c:pt>
                <c:pt idx="38">
                  <c:v>0.1947623883789325</c:v>
                </c:pt>
                <c:pt idx="39">
                  <c:v>-0.21074691486686836</c:v>
                </c:pt>
                <c:pt idx="40">
                  <c:v>-0.59019448590527235</c:v>
                </c:pt>
                <c:pt idx="41">
                  <c:v>-0.87277906012899331</c:v>
                </c:pt>
                <c:pt idx="42">
                  <c:v>-0.99756808918876472</c:v>
                </c:pt>
                <c:pt idx="43">
                  <c:v>-0.92828383259599156</c:v>
                </c:pt>
                <c:pt idx="44">
                  <c:v>-0.66566443215221294</c:v>
                </c:pt>
                <c:pt idx="45">
                  <c:v>-0.2535902632155777</c:v>
                </c:pt>
                <c:pt idx="46">
                  <c:v>0.22428602085084257</c:v>
                </c:pt>
                <c:pt idx="47">
                  <c:v>0.65894649018361284</c:v>
                </c:pt>
                <c:pt idx="48">
                  <c:v>0.94020473498833257</c:v>
                </c:pt>
                <c:pt idx="49">
                  <c:v>0.98611201217872668</c:v>
                </c:pt>
                <c:pt idx="50">
                  <c:v>0.77004698489154444</c:v>
                </c:pt>
                <c:pt idx="51">
                  <c:v>0.33657885306464214</c:v>
                </c:pt>
                <c:pt idx="52">
                  <c:v>-0.20156806372790767</c:v>
                </c:pt>
                <c:pt idx="53">
                  <c:v>-0.68878021331893025</c:v>
                </c:pt>
                <c:pt idx="54">
                  <c:v>-0.97049091421206624</c:v>
                </c:pt>
                <c:pt idx="55">
                  <c:v>-0.94456740914003534</c:v>
                </c:pt>
                <c:pt idx="56">
                  <c:v>-0.60328052450887382</c:v>
                </c:pt>
                <c:pt idx="57">
                  <c:v>-4.8316285637721355E-2</c:v>
                </c:pt>
                <c:pt idx="58">
                  <c:v>0.53249414477570411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25E-456B-ABF9-1FCDA833BA40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815227712"/>
        <c:axId val="815218560"/>
      </c:scatterChart>
      <c:valAx>
        <c:axId val="815227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15218560"/>
        <c:crosses val="autoZero"/>
        <c:crossBetween val="midCat"/>
      </c:valAx>
      <c:valAx>
        <c:axId val="81521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15227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Ball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Лист1!$K$14:$K$72</c:f>
              <c:numCache>
                <c:formatCode>General</c:formatCode>
                <c:ptCount val="59"/>
                <c:pt idx="0">
                  <c:v>0</c:v>
                </c:pt>
                <c:pt idx="1">
                  <c:v>6.3134534034513176E-3</c:v>
                </c:pt>
                <c:pt idx="2">
                  <c:v>2.525381361380527E-2</c:v>
                </c:pt>
                <c:pt idx="3">
                  <c:v>5.6821080631061859E-2</c:v>
                </c:pt>
                <c:pt idx="4">
                  <c:v>0.10101525445522108</c:v>
                </c:pt>
                <c:pt idx="5">
                  <c:v>0.15783633508628295</c:v>
                </c:pt>
                <c:pt idx="6">
                  <c:v>0.22728432252424746</c:v>
                </c:pt>
                <c:pt idx="7">
                  <c:v>0.3093592167691146</c:v>
                </c:pt>
                <c:pt idx="8">
                  <c:v>0.40406101782088438</c:v>
                </c:pt>
                <c:pt idx="9">
                  <c:v>0.51138972567955676</c:v>
                </c:pt>
                <c:pt idx="10">
                  <c:v>0.63134534034513179</c:v>
                </c:pt>
                <c:pt idx="11">
                  <c:v>0.76392786181760952</c:v>
                </c:pt>
                <c:pt idx="12">
                  <c:v>0.90913729009698985</c:v>
                </c:pt>
                <c:pt idx="13">
                  <c:v>1.0669736251832729</c:v>
                </c:pt>
                <c:pt idx="14">
                  <c:v>1.2374368670764584</c:v>
                </c:pt>
                <c:pt idx="15">
                  <c:v>1.4205270157765466</c:v>
                </c:pt>
                <c:pt idx="16">
                  <c:v>1.6162440712835375</c:v>
                </c:pt>
                <c:pt idx="17">
                  <c:v>1.8245880335974309</c:v>
                </c:pt>
                <c:pt idx="18">
                  <c:v>2.045558902718227</c:v>
                </c:pt>
                <c:pt idx="19">
                  <c:v>2.2791566786459256</c:v>
                </c:pt>
                <c:pt idx="20">
                  <c:v>2.5253813613805272</c:v>
                </c:pt>
                <c:pt idx="21">
                  <c:v>2.7842329509220312</c:v>
                </c:pt>
                <c:pt idx="22">
                  <c:v>3.0557114472704376</c:v>
                </c:pt>
                <c:pt idx="23">
                  <c:v>3.3398168504257466</c:v>
                </c:pt>
                <c:pt idx="24">
                  <c:v>3.6365491603879585</c:v>
                </c:pt>
                <c:pt idx="25">
                  <c:v>3.9459083771570729</c:v>
                </c:pt>
                <c:pt idx="26">
                  <c:v>4.2678945007330897</c:v>
                </c:pt>
                <c:pt idx="27">
                  <c:v>4.6025075311160091</c:v>
                </c:pt>
                <c:pt idx="28">
                  <c:v>4.9497474683058318</c:v>
                </c:pt>
                <c:pt idx="29">
                  <c:v>5.309614312302557</c:v>
                </c:pt>
                <c:pt idx="30">
                  <c:v>5.6821080631061847</c:v>
                </c:pt>
                <c:pt idx="31">
                  <c:v>6.0672287207167148</c:v>
                </c:pt>
                <c:pt idx="32">
                  <c:v>6.4649762851341475</c:v>
                </c:pt>
                <c:pt idx="33">
                  <c:v>6.8753507563584826</c:v>
                </c:pt>
                <c:pt idx="34">
                  <c:v>7.2983521343897202</c:v>
                </c:pt>
                <c:pt idx="35">
                  <c:v>7.7339804192278612</c:v>
                </c:pt>
                <c:pt idx="36">
                  <c:v>8.1822356108729046</c:v>
                </c:pt>
                <c:pt idx="37">
                  <c:v>8.6431177093248515</c:v>
                </c:pt>
                <c:pt idx="38">
                  <c:v>9.1166267145837008</c:v>
                </c:pt>
                <c:pt idx="39">
                  <c:v>9.6027626266494526</c:v>
                </c:pt>
                <c:pt idx="40">
                  <c:v>10.101525445522107</c:v>
                </c:pt>
                <c:pt idx="41">
                  <c:v>10.612915171201664</c:v>
                </c:pt>
                <c:pt idx="42">
                  <c:v>11.136931803688123</c:v>
                </c:pt>
                <c:pt idx="43">
                  <c:v>11.673575342981485</c:v>
                </c:pt>
                <c:pt idx="44">
                  <c:v>12.222845789081749</c:v>
                </c:pt>
                <c:pt idx="45">
                  <c:v>12.784743141988915</c:v>
                </c:pt>
                <c:pt idx="46">
                  <c:v>13.359267401702985</c:v>
                </c:pt>
                <c:pt idx="47">
                  <c:v>13.946418568223958</c:v>
                </c:pt>
                <c:pt idx="48">
                  <c:v>14.546196641551834</c:v>
                </c:pt>
                <c:pt idx="49">
                  <c:v>15.158601621686612</c:v>
                </c:pt>
                <c:pt idx="50">
                  <c:v>15.783633508628293</c:v>
                </c:pt>
                <c:pt idx="51">
                  <c:v>16.421292302376877</c:v>
                </c:pt>
                <c:pt idx="52">
                  <c:v>17.071578002932362</c:v>
                </c:pt>
                <c:pt idx="53">
                  <c:v>17.734490610294753</c:v>
                </c:pt>
                <c:pt idx="54">
                  <c:v>18.410030124464043</c:v>
                </c:pt>
                <c:pt idx="55">
                  <c:v>19.098196545440238</c:v>
                </c:pt>
                <c:pt idx="56">
                  <c:v>19.798989873223334</c:v>
                </c:pt>
                <c:pt idx="57">
                  <c:v>20.512410107813334</c:v>
                </c:pt>
                <c:pt idx="58">
                  <c:v>21.238457249210235</c:v>
                </c:pt>
              </c:numCache>
            </c:numRef>
          </c:xVal>
          <c:yVal>
            <c:numRef>
              <c:f>Лист1!$L$14:$L$72</c:f>
              <c:numCache>
                <c:formatCode>General</c:formatCode>
                <c:ptCount val="59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70-4E97-A74E-C58803375200}"/>
            </c:ext>
          </c:extLst>
        </c:ser>
        <c:ser>
          <c:idx val="1"/>
          <c:order val="1"/>
          <c:tx>
            <c:v>Sphere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Лист1!$AH$14:$AH$72</c:f>
              <c:numCache>
                <c:formatCode>General</c:formatCode>
                <c:ptCount val="59"/>
                <c:pt idx="0">
                  <c:v>0</c:v>
                </c:pt>
                <c:pt idx="1">
                  <c:v>5.3033008588991067E-3</c:v>
                </c:pt>
                <c:pt idx="2">
                  <c:v>2.1213203435596427E-2</c:v>
                </c:pt>
                <c:pt idx="3">
                  <c:v>4.7729707730091955E-2</c:v>
                </c:pt>
                <c:pt idx="4">
                  <c:v>8.4852813742385708E-2</c:v>
                </c:pt>
                <c:pt idx="5">
                  <c:v>0.13258252147247768</c:v>
                </c:pt>
                <c:pt idx="6">
                  <c:v>0.19091883092036785</c:v>
                </c:pt>
                <c:pt idx="7">
                  <c:v>0.25986174208605622</c:v>
                </c:pt>
                <c:pt idx="8">
                  <c:v>0.33941125496954283</c:v>
                </c:pt>
                <c:pt idx="9">
                  <c:v>0.42956736957082764</c:v>
                </c:pt>
                <c:pt idx="10">
                  <c:v>0.53033008588991071</c:v>
                </c:pt>
                <c:pt idx="11">
                  <c:v>0.64169940392679192</c:v>
                </c:pt>
                <c:pt idx="12">
                  <c:v>0.7636753236814714</c:v>
                </c:pt>
                <c:pt idx="13">
                  <c:v>0.89625784515394902</c:v>
                </c:pt>
                <c:pt idx="14">
                  <c:v>1.0394469683442249</c:v>
                </c:pt>
                <c:pt idx="15">
                  <c:v>1.193242693252299</c:v>
                </c:pt>
                <c:pt idx="16">
                  <c:v>1.3576450198781713</c:v>
                </c:pt>
                <c:pt idx="17">
                  <c:v>1.5326539482218418</c:v>
                </c:pt>
                <c:pt idx="18">
                  <c:v>1.7182694782833106</c:v>
                </c:pt>
                <c:pt idx="19">
                  <c:v>1.9144916100625775</c:v>
                </c:pt>
                <c:pt idx="20">
                  <c:v>2.1213203435596428</c:v>
                </c:pt>
                <c:pt idx="21">
                  <c:v>2.3387556787745063</c:v>
                </c:pt>
                <c:pt idx="22">
                  <c:v>2.5667976157071677</c:v>
                </c:pt>
                <c:pt idx="23">
                  <c:v>2.8054461543576275</c:v>
                </c:pt>
                <c:pt idx="24">
                  <c:v>3.0547012947258851</c:v>
                </c:pt>
                <c:pt idx="25">
                  <c:v>3.3145630368119412</c:v>
                </c:pt>
                <c:pt idx="26">
                  <c:v>3.5850313806157956</c:v>
                </c:pt>
                <c:pt idx="27">
                  <c:v>3.866106326137448</c:v>
                </c:pt>
                <c:pt idx="28">
                  <c:v>4.1577878733768987</c:v>
                </c:pt>
                <c:pt idx="29">
                  <c:v>4.4600760223341478</c:v>
                </c:pt>
                <c:pt idx="30">
                  <c:v>4.7729707730091953</c:v>
                </c:pt>
                <c:pt idx="31">
                  <c:v>5.0964721254020402</c:v>
                </c:pt>
                <c:pt idx="32">
                  <c:v>5.4305800795126835</c:v>
                </c:pt>
                <c:pt idx="33">
                  <c:v>5.7752946353411252</c:v>
                </c:pt>
                <c:pt idx="34">
                  <c:v>6.1306157928873652</c:v>
                </c:pt>
                <c:pt idx="35">
                  <c:v>6.4965435521514037</c:v>
                </c:pt>
                <c:pt idx="36">
                  <c:v>6.8730779131332396</c:v>
                </c:pt>
                <c:pt idx="37">
                  <c:v>7.2602188758328738</c:v>
                </c:pt>
                <c:pt idx="38">
                  <c:v>7.6579664402503065</c:v>
                </c:pt>
                <c:pt idx="39">
                  <c:v>8.0663206063855366</c:v>
                </c:pt>
                <c:pt idx="40">
                  <c:v>8.485281374238566</c:v>
                </c:pt>
                <c:pt idx="41">
                  <c:v>8.9148487438093937</c:v>
                </c:pt>
                <c:pt idx="42">
                  <c:v>9.3550227150980199</c:v>
                </c:pt>
                <c:pt idx="43">
                  <c:v>9.8058032881044426</c:v>
                </c:pt>
                <c:pt idx="44">
                  <c:v>10.267190462828664</c:v>
                </c:pt>
                <c:pt idx="45">
                  <c:v>10.739184239270683</c:v>
                </c:pt>
                <c:pt idx="46">
                  <c:v>11.221784617430501</c:v>
                </c:pt>
                <c:pt idx="47">
                  <c:v>11.714991597308117</c:v>
                </c:pt>
                <c:pt idx="48">
                  <c:v>12.218805178903532</c:v>
                </c:pt>
                <c:pt idx="49">
                  <c:v>12.733225362216745</c:v>
                </c:pt>
                <c:pt idx="50">
                  <c:v>13.258252147247756</c:v>
                </c:pt>
                <c:pt idx="51">
                  <c:v>13.793885533996566</c:v>
                </c:pt>
                <c:pt idx="52">
                  <c:v>14.340125522463174</c:v>
                </c:pt>
                <c:pt idx="53">
                  <c:v>14.896972112647578</c:v>
                </c:pt>
                <c:pt idx="54">
                  <c:v>15.464425304549781</c:v>
                </c:pt>
                <c:pt idx="55">
                  <c:v>16.042485098169784</c:v>
                </c:pt>
                <c:pt idx="56">
                  <c:v>16.631151493507584</c:v>
                </c:pt>
                <c:pt idx="57">
                  <c:v>17.230424490563184</c:v>
                </c:pt>
                <c:pt idx="58">
                  <c:v>17.840304089336581</c:v>
                </c:pt>
              </c:numCache>
            </c:numRef>
          </c:xVal>
          <c:yVal>
            <c:numRef>
              <c:f>Лист1!$AI$14:$AI$72</c:f>
              <c:numCache>
                <c:formatCode>General</c:formatCode>
                <c:ptCount val="59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70-4E97-A74E-C588033752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5227712"/>
        <c:axId val="815231872"/>
      </c:scatterChart>
      <c:valAx>
        <c:axId val="815227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15231872"/>
        <c:crosses val="autoZero"/>
        <c:crossBetween val="midCat"/>
      </c:valAx>
      <c:valAx>
        <c:axId val="81523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15227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Ball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Лист1!$D$14:$D$72</c:f>
              <c:numCache>
                <c:formatCode>General</c:formatCode>
                <c:ptCount val="59"/>
                <c:pt idx="0">
                  <c:v>0</c:v>
                </c:pt>
                <c:pt idx="1">
                  <c:v>0.2525381361380527</c:v>
                </c:pt>
                <c:pt idx="2">
                  <c:v>0.50507627227610541</c:v>
                </c:pt>
                <c:pt idx="3">
                  <c:v>0.75761440841415806</c:v>
                </c:pt>
                <c:pt idx="4">
                  <c:v>1.0101525445522108</c:v>
                </c:pt>
                <c:pt idx="5">
                  <c:v>1.2626906806902636</c:v>
                </c:pt>
                <c:pt idx="6">
                  <c:v>1.5152288168283163</c:v>
                </c:pt>
                <c:pt idx="7">
                  <c:v>1.7677669529663691</c:v>
                </c:pt>
                <c:pt idx="8">
                  <c:v>2.0203050891044216</c:v>
                </c:pt>
                <c:pt idx="9">
                  <c:v>2.2728432252424744</c:v>
                </c:pt>
                <c:pt idx="10">
                  <c:v>2.5253813613805272</c:v>
                </c:pt>
                <c:pt idx="11">
                  <c:v>2.7779194975185799</c:v>
                </c:pt>
                <c:pt idx="12">
                  <c:v>3.0304576336566327</c:v>
                </c:pt>
                <c:pt idx="13">
                  <c:v>3.2829957697946854</c:v>
                </c:pt>
                <c:pt idx="14">
                  <c:v>3.5355339059327382</c:v>
                </c:pt>
                <c:pt idx="15">
                  <c:v>3.788072042070791</c:v>
                </c:pt>
                <c:pt idx="16">
                  <c:v>4.0406101782088433</c:v>
                </c:pt>
                <c:pt idx="17">
                  <c:v>4.2931483143468956</c:v>
                </c:pt>
                <c:pt idx="18">
                  <c:v>4.5456864504849479</c:v>
                </c:pt>
                <c:pt idx="19">
                  <c:v>4.7982245866230002</c:v>
                </c:pt>
                <c:pt idx="20">
                  <c:v>5.0507627227610525</c:v>
                </c:pt>
                <c:pt idx="21">
                  <c:v>5.3033008588991049</c:v>
                </c:pt>
                <c:pt idx="22">
                  <c:v>5.5558389950371572</c:v>
                </c:pt>
                <c:pt idx="23">
                  <c:v>5.8083771311752095</c:v>
                </c:pt>
                <c:pt idx="24">
                  <c:v>6.0609152673132618</c:v>
                </c:pt>
                <c:pt idx="25">
                  <c:v>6.3134534034513141</c:v>
                </c:pt>
                <c:pt idx="26">
                  <c:v>6.5659915395893664</c:v>
                </c:pt>
                <c:pt idx="27">
                  <c:v>6.8185296757274187</c:v>
                </c:pt>
                <c:pt idx="28">
                  <c:v>7.0710678118654711</c:v>
                </c:pt>
                <c:pt idx="29">
                  <c:v>7.3236059480035234</c:v>
                </c:pt>
                <c:pt idx="30">
                  <c:v>7.5761440841415757</c:v>
                </c:pt>
                <c:pt idx="31">
                  <c:v>7.828682220279628</c:v>
                </c:pt>
                <c:pt idx="32">
                  <c:v>8.0812203564176812</c:v>
                </c:pt>
                <c:pt idx="33">
                  <c:v>8.3337584925557344</c:v>
                </c:pt>
                <c:pt idx="34">
                  <c:v>8.5862966286937876</c:v>
                </c:pt>
                <c:pt idx="35">
                  <c:v>8.8388347648318408</c:v>
                </c:pt>
                <c:pt idx="36">
                  <c:v>9.091372900969894</c:v>
                </c:pt>
                <c:pt idx="37">
                  <c:v>9.3439110371079472</c:v>
                </c:pt>
                <c:pt idx="38">
                  <c:v>9.5964491732460004</c:v>
                </c:pt>
                <c:pt idx="39">
                  <c:v>9.8489873093840536</c:v>
                </c:pt>
                <c:pt idx="40">
                  <c:v>10.101525445522107</c:v>
                </c:pt>
                <c:pt idx="41">
                  <c:v>10.35406358166016</c:v>
                </c:pt>
                <c:pt idx="42">
                  <c:v>10.606601717798213</c:v>
                </c:pt>
                <c:pt idx="43">
                  <c:v>10.859139853936266</c:v>
                </c:pt>
                <c:pt idx="44">
                  <c:v>11.11167799007432</c:v>
                </c:pt>
                <c:pt idx="45">
                  <c:v>11.364216126212373</c:v>
                </c:pt>
                <c:pt idx="46">
                  <c:v>11.616754262350426</c:v>
                </c:pt>
                <c:pt idx="47">
                  <c:v>11.869292398488479</c:v>
                </c:pt>
                <c:pt idx="48">
                  <c:v>12.121830534626532</c:v>
                </c:pt>
                <c:pt idx="49">
                  <c:v>12.374368670764586</c:v>
                </c:pt>
                <c:pt idx="50">
                  <c:v>12.626906806902639</c:v>
                </c:pt>
                <c:pt idx="51">
                  <c:v>12.879444943040692</c:v>
                </c:pt>
                <c:pt idx="52">
                  <c:v>13.131983079178745</c:v>
                </c:pt>
                <c:pt idx="53">
                  <c:v>13.384521215316799</c:v>
                </c:pt>
                <c:pt idx="54">
                  <c:v>13.637059351454852</c:v>
                </c:pt>
                <c:pt idx="55">
                  <c:v>13.889597487592905</c:v>
                </c:pt>
                <c:pt idx="56">
                  <c:v>14.142135623730958</c:v>
                </c:pt>
                <c:pt idx="57">
                  <c:v>14.394673759869011</c:v>
                </c:pt>
                <c:pt idx="58">
                  <c:v>14.647211896007065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A1-4C49-A8D7-2C6B594677DF}"/>
            </c:ext>
          </c:extLst>
        </c:ser>
        <c:ser>
          <c:idx val="1"/>
          <c:order val="1"/>
          <c:tx>
            <c:v>Sphere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Лист1!$AA$14:$AA$72</c:f>
              <c:numCache>
                <c:formatCode>General</c:formatCode>
                <c:ptCount val="59"/>
                <c:pt idx="0">
                  <c:v>0</c:v>
                </c:pt>
                <c:pt idx="1">
                  <c:v>0.21213203435596426</c:v>
                </c:pt>
                <c:pt idx="2">
                  <c:v>0.42426406871192851</c:v>
                </c:pt>
                <c:pt idx="3">
                  <c:v>0.63639610306789274</c:v>
                </c:pt>
                <c:pt idx="4">
                  <c:v>0.84852813742385702</c:v>
                </c:pt>
                <c:pt idx="5">
                  <c:v>1.0606601717798212</c:v>
                </c:pt>
                <c:pt idx="6">
                  <c:v>1.2727922061357855</c:v>
                </c:pt>
                <c:pt idx="7">
                  <c:v>1.4849242404917498</c:v>
                </c:pt>
                <c:pt idx="8">
                  <c:v>1.697056274847714</c:v>
                </c:pt>
                <c:pt idx="9">
                  <c:v>1.9091883092036783</c:v>
                </c:pt>
                <c:pt idx="10">
                  <c:v>2.1213203435596424</c:v>
                </c:pt>
                <c:pt idx="11">
                  <c:v>2.3334523779156067</c:v>
                </c:pt>
                <c:pt idx="12">
                  <c:v>2.545584412271571</c:v>
                </c:pt>
                <c:pt idx="13">
                  <c:v>2.7577164466275352</c:v>
                </c:pt>
                <c:pt idx="14">
                  <c:v>2.9698484809834995</c:v>
                </c:pt>
                <c:pt idx="15">
                  <c:v>3.1819805153394638</c:v>
                </c:pt>
                <c:pt idx="16">
                  <c:v>3.3941125496954281</c:v>
                </c:pt>
                <c:pt idx="17">
                  <c:v>3.6062445840513924</c:v>
                </c:pt>
                <c:pt idx="18">
                  <c:v>3.8183766184073566</c:v>
                </c:pt>
                <c:pt idx="19">
                  <c:v>4.0305086527633209</c:v>
                </c:pt>
                <c:pt idx="20">
                  <c:v>4.2426406871192848</c:v>
                </c:pt>
                <c:pt idx="21">
                  <c:v>4.4547727214752486</c:v>
                </c:pt>
                <c:pt idx="22">
                  <c:v>4.6669047558312124</c:v>
                </c:pt>
                <c:pt idx="23">
                  <c:v>4.8790367901871763</c:v>
                </c:pt>
                <c:pt idx="24">
                  <c:v>5.0911688245431401</c:v>
                </c:pt>
                <c:pt idx="25">
                  <c:v>5.303300858899104</c:v>
                </c:pt>
                <c:pt idx="26">
                  <c:v>5.5154328932550678</c:v>
                </c:pt>
                <c:pt idx="27">
                  <c:v>5.7275649276110316</c:v>
                </c:pt>
                <c:pt idx="28">
                  <c:v>5.9396969619669955</c:v>
                </c:pt>
                <c:pt idx="29">
                  <c:v>6.1518289963229593</c:v>
                </c:pt>
                <c:pt idx="30">
                  <c:v>6.3639610306789232</c:v>
                </c:pt>
                <c:pt idx="31">
                  <c:v>6.576093065034887</c:v>
                </c:pt>
                <c:pt idx="32">
                  <c:v>6.7882250993908508</c:v>
                </c:pt>
                <c:pt idx="33">
                  <c:v>7.0003571337468147</c:v>
                </c:pt>
                <c:pt idx="34">
                  <c:v>7.2124891681027785</c:v>
                </c:pt>
                <c:pt idx="35">
                  <c:v>7.4246212024587424</c:v>
                </c:pt>
                <c:pt idx="36">
                  <c:v>7.6367532368147062</c:v>
                </c:pt>
                <c:pt idx="37">
                  <c:v>7.84888527117067</c:v>
                </c:pt>
                <c:pt idx="38">
                  <c:v>8.0610173055266348</c:v>
                </c:pt>
                <c:pt idx="39">
                  <c:v>8.2731493398825986</c:v>
                </c:pt>
                <c:pt idx="40">
                  <c:v>8.4852813742385624</c:v>
                </c:pt>
                <c:pt idx="41">
                  <c:v>8.6974134085945263</c:v>
                </c:pt>
                <c:pt idx="42">
                  <c:v>8.9095454429504901</c:v>
                </c:pt>
                <c:pt idx="43">
                  <c:v>9.121677477306454</c:v>
                </c:pt>
                <c:pt idx="44">
                  <c:v>9.3338095116624178</c:v>
                </c:pt>
                <c:pt idx="45">
                  <c:v>9.5459415460183816</c:v>
                </c:pt>
                <c:pt idx="46">
                  <c:v>9.7580735803743455</c:v>
                </c:pt>
                <c:pt idx="47">
                  <c:v>9.9702056147303093</c:v>
                </c:pt>
                <c:pt idx="48">
                  <c:v>10.182337649086273</c:v>
                </c:pt>
                <c:pt idx="49">
                  <c:v>10.394469683442237</c:v>
                </c:pt>
                <c:pt idx="50">
                  <c:v>10.606601717798201</c:v>
                </c:pt>
                <c:pt idx="51">
                  <c:v>10.818733752154165</c:v>
                </c:pt>
                <c:pt idx="52">
                  <c:v>11.030865786510129</c:v>
                </c:pt>
                <c:pt idx="53">
                  <c:v>11.242997820866092</c:v>
                </c:pt>
                <c:pt idx="54">
                  <c:v>11.455129855222056</c:v>
                </c:pt>
                <c:pt idx="55">
                  <c:v>11.66726188957802</c:v>
                </c:pt>
                <c:pt idx="56">
                  <c:v>11.879393923933984</c:v>
                </c:pt>
                <c:pt idx="57">
                  <c:v>12.091525958289948</c:v>
                </c:pt>
                <c:pt idx="58">
                  <c:v>12.303657992645912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DA1-4C49-A8D7-2C6B594677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4043600"/>
        <c:axId val="844039440"/>
      </c:scatterChart>
      <c:valAx>
        <c:axId val="844043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44039440"/>
        <c:crosses val="autoZero"/>
        <c:crossBetween val="midCat"/>
      </c:valAx>
      <c:valAx>
        <c:axId val="84403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44043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Ball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Лист1!$C$14:$C$72</c:f>
              <c:numCache>
                <c:formatCode>General</c:formatCode>
                <c:ptCount val="59"/>
                <c:pt idx="0">
                  <c:v>0</c:v>
                </c:pt>
                <c:pt idx="1">
                  <c:v>6.3134534034513176E-3</c:v>
                </c:pt>
                <c:pt idx="2">
                  <c:v>2.525381361380527E-2</c:v>
                </c:pt>
                <c:pt idx="3">
                  <c:v>5.6821080631061859E-2</c:v>
                </c:pt>
                <c:pt idx="4">
                  <c:v>0.10101525445522108</c:v>
                </c:pt>
                <c:pt idx="5">
                  <c:v>0.15783633508628295</c:v>
                </c:pt>
                <c:pt idx="6">
                  <c:v>0.22728432252424746</c:v>
                </c:pt>
                <c:pt idx="7">
                  <c:v>0.3093592167691146</c:v>
                </c:pt>
                <c:pt idx="8">
                  <c:v>0.40406101782088438</c:v>
                </c:pt>
                <c:pt idx="9">
                  <c:v>0.51138972567955676</c:v>
                </c:pt>
                <c:pt idx="10">
                  <c:v>0.63134534034513179</c:v>
                </c:pt>
                <c:pt idx="11">
                  <c:v>0.76392786181760952</c:v>
                </c:pt>
                <c:pt idx="12">
                  <c:v>0.90913729009698985</c:v>
                </c:pt>
                <c:pt idx="13">
                  <c:v>1.0669736251832729</c:v>
                </c:pt>
                <c:pt idx="14">
                  <c:v>1.2374368670764584</c:v>
                </c:pt>
                <c:pt idx="15">
                  <c:v>1.4205270157765466</c:v>
                </c:pt>
                <c:pt idx="16">
                  <c:v>1.6162440712835375</c:v>
                </c:pt>
                <c:pt idx="17">
                  <c:v>1.8245880335974309</c:v>
                </c:pt>
                <c:pt idx="18">
                  <c:v>2.045558902718227</c:v>
                </c:pt>
                <c:pt idx="19">
                  <c:v>2.2791566786459256</c:v>
                </c:pt>
                <c:pt idx="20">
                  <c:v>2.5253813613805272</c:v>
                </c:pt>
                <c:pt idx="21">
                  <c:v>2.7842329509220312</c:v>
                </c:pt>
                <c:pt idx="22">
                  <c:v>3.0557114472704376</c:v>
                </c:pt>
                <c:pt idx="23">
                  <c:v>3.3398168504257466</c:v>
                </c:pt>
                <c:pt idx="24">
                  <c:v>3.6365491603879585</c:v>
                </c:pt>
                <c:pt idx="25">
                  <c:v>3.9459083771570729</c:v>
                </c:pt>
                <c:pt idx="26">
                  <c:v>4.2678945007330897</c:v>
                </c:pt>
                <c:pt idx="27">
                  <c:v>4.6025075311160091</c:v>
                </c:pt>
                <c:pt idx="28">
                  <c:v>4.9497474683058318</c:v>
                </c:pt>
                <c:pt idx="29">
                  <c:v>5.309614312302557</c:v>
                </c:pt>
                <c:pt idx="30">
                  <c:v>5.6821080631061847</c:v>
                </c:pt>
                <c:pt idx="31">
                  <c:v>6.0672287207167148</c:v>
                </c:pt>
                <c:pt idx="32">
                  <c:v>6.4649762851341475</c:v>
                </c:pt>
                <c:pt idx="33">
                  <c:v>6.8753507563584826</c:v>
                </c:pt>
                <c:pt idx="34">
                  <c:v>7.2983521343897202</c:v>
                </c:pt>
                <c:pt idx="35">
                  <c:v>7.7339804192278612</c:v>
                </c:pt>
                <c:pt idx="36">
                  <c:v>8.1822356108729046</c:v>
                </c:pt>
                <c:pt idx="37">
                  <c:v>8.6431177093248515</c:v>
                </c:pt>
                <c:pt idx="38">
                  <c:v>9.1166267145837008</c:v>
                </c:pt>
                <c:pt idx="39">
                  <c:v>9.6027626266494526</c:v>
                </c:pt>
                <c:pt idx="40">
                  <c:v>10.101525445522107</c:v>
                </c:pt>
                <c:pt idx="41">
                  <c:v>10.612915171201664</c:v>
                </c:pt>
                <c:pt idx="42">
                  <c:v>11.136931803688123</c:v>
                </c:pt>
                <c:pt idx="43">
                  <c:v>11.673575342981485</c:v>
                </c:pt>
                <c:pt idx="44">
                  <c:v>12.222845789081749</c:v>
                </c:pt>
                <c:pt idx="45">
                  <c:v>12.784743141988915</c:v>
                </c:pt>
                <c:pt idx="46">
                  <c:v>13.359267401702985</c:v>
                </c:pt>
                <c:pt idx="47">
                  <c:v>13.946418568223958</c:v>
                </c:pt>
                <c:pt idx="48">
                  <c:v>14.546196641551834</c:v>
                </c:pt>
                <c:pt idx="49">
                  <c:v>15.158601621686612</c:v>
                </c:pt>
                <c:pt idx="50">
                  <c:v>15.783633508628293</c:v>
                </c:pt>
                <c:pt idx="51">
                  <c:v>16.421292302376877</c:v>
                </c:pt>
                <c:pt idx="52">
                  <c:v>17.071578002932362</c:v>
                </c:pt>
                <c:pt idx="53">
                  <c:v>17.734490610294753</c:v>
                </c:pt>
                <c:pt idx="54">
                  <c:v>18.410030124464043</c:v>
                </c:pt>
                <c:pt idx="55">
                  <c:v>19.098196545440238</c:v>
                </c:pt>
                <c:pt idx="56">
                  <c:v>19.798989873223334</c:v>
                </c:pt>
                <c:pt idx="57">
                  <c:v>20.512410107813334</c:v>
                </c:pt>
                <c:pt idx="58">
                  <c:v>21.238457249210235</c:v>
                </c:pt>
              </c:numCache>
            </c:numRef>
          </c:xVal>
          <c:yVal>
            <c:numRef>
              <c:f>Лист1!$D$14:$D$72</c:f>
              <c:numCache>
                <c:formatCode>General</c:formatCode>
                <c:ptCount val="59"/>
                <c:pt idx="0">
                  <c:v>0</c:v>
                </c:pt>
                <c:pt idx="1">
                  <c:v>0.2525381361380527</c:v>
                </c:pt>
                <c:pt idx="2">
                  <c:v>0.50507627227610541</c:v>
                </c:pt>
                <c:pt idx="3">
                  <c:v>0.75761440841415806</c:v>
                </c:pt>
                <c:pt idx="4">
                  <c:v>1.0101525445522108</c:v>
                </c:pt>
                <c:pt idx="5">
                  <c:v>1.2626906806902636</c:v>
                </c:pt>
                <c:pt idx="6">
                  <c:v>1.5152288168283163</c:v>
                </c:pt>
                <c:pt idx="7">
                  <c:v>1.7677669529663691</c:v>
                </c:pt>
                <c:pt idx="8">
                  <c:v>2.0203050891044216</c:v>
                </c:pt>
                <c:pt idx="9">
                  <c:v>2.2728432252424744</c:v>
                </c:pt>
                <c:pt idx="10">
                  <c:v>2.5253813613805272</c:v>
                </c:pt>
                <c:pt idx="11">
                  <c:v>2.7779194975185799</c:v>
                </c:pt>
                <c:pt idx="12">
                  <c:v>3.0304576336566327</c:v>
                </c:pt>
                <c:pt idx="13">
                  <c:v>3.2829957697946854</c:v>
                </c:pt>
                <c:pt idx="14">
                  <c:v>3.5355339059327382</c:v>
                </c:pt>
                <c:pt idx="15">
                  <c:v>3.788072042070791</c:v>
                </c:pt>
                <c:pt idx="16">
                  <c:v>4.0406101782088433</c:v>
                </c:pt>
                <c:pt idx="17">
                  <c:v>4.2931483143468956</c:v>
                </c:pt>
                <c:pt idx="18">
                  <c:v>4.5456864504849479</c:v>
                </c:pt>
                <c:pt idx="19">
                  <c:v>4.7982245866230002</c:v>
                </c:pt>
                <c:pt idx="20">
                  <c:v>5.0507627227610525</c:v>
                </c:pt>
                <c:pt idx="21">
                  <c:v>5.3033008588991049</c:v>
                </c:pt>
                <c:pt idx="22">
                  <c:v>5.5558389950371572</c:v>
                </c:pt>
                <c:pt idx="23">
                  <c:v>5.8083771311752095</c:v>
                </c:pt>
                <c:pt idx="24">
                  <c:v>6.0609152673132618</c:v>
                </c:pt>
                <c:pt idx="25">
                  <c:v>6.3134534034513141</c:v>
                </c:pt>
                <c:pt idx="26">
                  <c:v>6.5659915395893664</c:v>
                </c:pt>
                <c:pt idx="27">
                  <c:v>6.8185296757274187</c:v>
                </c:pt>
                <c:pt idx="28">
                  <c:v>7.0710678118654711</c:v>
                </c:pt>
                <c:pt idx="29">
                  <c:v>7.3236059480035234</c:v>
                </c:pt>
                <c:pt idx="30">
                  <c:v>7.5761440841415757</c:v>
                </c:pt>
                <c:pt idx="31">
                  <c:v>7.828682220279628</c:v>
                </c:pt>
                <c:pt idx="32">
                  <c:v>8.0812203564176812</c:v>
                </c:pt>
                <c:pt idx="33">
                  <c:v>8.3337584925557344</c:v>
                </c:pt>
                <c:pt idx="34">
                  <c:v>8.5862966286937876</c:v>
                </c:pt>
                <c:pt idx="35">
                  <c:v>8.8388347648318408</c:v>
                </c:pt>
                <c:pt idx="36">
                  <c:v>9.091372900969894</c:v>
                </c:pt>
                <c:pt idx="37">
                  <c:v>9.3439110371079472</c:v>
                </c:pt>
                <c:pt idx="38">
                  <c:v>9.5964491732460004</c:v>
                </c:pt>
                <c:pt idx="39">
                  <c:v>9.8489873093840536</c:v>
                </c:pt>
                <c:pt idx="40">
                  <c:v>10.101525445522107</c:v>
                </c:pt>
                <c:pt idx="41">
                  <c:v>10.35406358166016</c:v>
                </c:pt>
                <c:pt idx="42">
                  <c:v>10.606601717798213</c:v>
                </c:pt>
                <c:pt idx="43">
                  <c:v>10.859139853936266</c:v>
                </c:pt>
                <c:pt idx="44">
                  <c:v>11.11167799007432</c:v>
                </c:pt>
                <c:pt idx="45">
                  <c:v>11.364216126212373</c:v>
                </c:pt>
                <c:pt idx="46">
                  <c:v>11.616754262350426</c:v>
                </c:pt>
                <c:pt idx="47">
                  <c:v>11.869292398488479</c:v>
                </c:pt>
                <c:pt idx="48">
                  <c:v>12.121830534626532</c:v>
                </c:pt>
                <c:pt idx="49">
                  <c:v>12.374368670764586</c:v>
                </c:pt>
                <c:pt idx="50">
                  <c:v>12.626906806902639</c:v>
                </c:pt>
                <c:pt idx="51">
                  <c:v>12.879444943040692</c:v>
                </c:pt>
                <c:pt idx="52">
                  <c:v>13.131983079178745</c:v>
                </c:pt>
                <c:pt idx="53">
                  <c:v>13.384521215316799</c:v>
                </c:pt>
                <c:pt idx="54">
                  <c:v>13.637059351454852</c:v>
                </c:pt>
                <c:pt idx="55">
                  <c:v>13.889597487592905</c:v>
                </c:pt>
                <c:pt idx="56">
                  <c:v>14.142135623730958</c:v>
                </c:pt>
                <c:pt idx="57">
                  <c:v>14.394673759869011</c:v>
                </c:pt>
                <c:pt idx="58">
                  <c:v>14.647211896007065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5D1-448C-9E6B-76035A005739}"/>
            </c:ext>
          </c:extLst>
        </c:ser>
        <c:ser>
          <c:idx val="1"/>
          <c:order val="1"/>
          <c:tx>
            <c:v>Sphere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Лист1!$Z$14:$Z$72</c:f>
              <c:numCache>
                <c:formatCode>General</c:formatCode>
                <c:ptCount val="59"/>
                <c:pt idx="0">
                  <c:v>0</c:v>
                </c:pt>
                <c:pt idx="1">
                  <c:v>5.3033008588991067E-3</c:v>
                </c:pt>
                <c:pt idx="2">
                  <c:v>2.1213203435596427E-2</c:v>
                </c:pt>
                <c:pt idx="3">
                  <c:v>4.7729707730091955E-2</c:v>
                </c:pt>
                <c:pt idx="4">
                  <c:v>8.4852813742385708E-2</c:v>
                </c:pt>
                <c:pt idx="5">
                  <c:v>0.13258252147247768</c:v>
                </c:pt>
                <c:pt idx="6">
                  <c:v>0.19091883092036785</c:v>
                </c:pt>
                <c:pt idx="7">
                  <c:v>0.25986174208605622</c:v>
                </c:pt>
                <c:pt idx="8">
                  <c:v>0.33941125496954283</c:v>
                </c:pt>
                <c:pt idx="9">
                  <c:v>0.42956736957082764</c:v>
                </c:pt>
                <c:pt idx="10">
                  <c:v>0.53033008588991071</c:v>
                </c:pt>
                <c:pt idx="11">
                  <c:v>0.64169940392679192</c:v>
                </c:pt>
                <c:pt idx="12">
                  <c:v>0.7636753236814714</c:v>
                </c:pt>
                <c:pt idx="13">
                  <c:v>0.89625784515394902</c:v>
                </c:pt>
                <c:pt idx="14">
                  <c:v>1.0394469683442249</c:v>
                </c:pt>
                <c:pt idx="15">
                  <c:v>1.193242693252299</c:v>
                </c:pt>
                <c:pt idx="16">
                  <c:v>1.3576450198781713</c:v>
                </c:pt>
                <c:pt idx="17">
                  <c:v>1.5326539482218418</c:v>
                </c:pt>
                <c:pt idx="18">
                  <c:v>1.7182694782833106</c:v>
                </c:pt>
                <c:pt idx="19">
                  <c:v>1.9144916100625775</c:v>
                </c:pt>
                <c:pt idx="20">
                  <c:v>2.1213203435596428</c:v>
                </c:pt>
                <c:pt idx="21">
                  <c:v>2.3387556787745063</c:v>
                </c:pt>
                <c:pt idx="22">
                  <c:v>2.5667976157071677</c:v>
                </c:pt>
                <c:pt idx="23">
                  <c:v>2.8054461543576275</c:v>
                </c:pt>
                <c:pt idx="24">
                  <c:v>3.0547012947258851</c:v>
                </c:pt>
                <c:pt idx="25">
                  <c:v>3.3145630368119412</c:v>
                </c:pt>
                <c:pt idx="26">
                  <c:v>3.5850313806157956</c:v>
                </c:pt>
                <c:pt idx="27">
                  <c:v>3.866106326137448</c:v>
                </c:pt>
                <c:pt idx="28">
                  <c:v>4.1577878733768987</c:v>
                </c:pt>
                <c:pt idx="29">
                  <c:v>4.4600760223341478</c:v>
                </c:pt>
                <c:pt idx="30">
                  <c:v>4.7729707730091953</c:v>
                </c:pt>
                <c:pt idx="31">
                  <c:v>5.0964721254020402</c:v>
                </c:pt>
                <c:pt idx="32">
                  <c:v>5.4305800795126835</c:v>
                </c:pt>
                <c:pt idx="33">
                  <c:v>5.7752946353411252</c:v>
                </c:pt>
                <c:pt idx="34">
                  <c:v>6.1306157928873652</c:v>
                </c:pt>
                <c:pt idx="35">
                  <c:v>6.4965435521514037</c:v>
                </c:pt>
                <c:pt idx="36">
                  <c:v>6.8730779131332396</c:v>
                </c:pt>
                <c:pt idx="37">
                  <c:v>7.2602188758328738</c:v>
                </c:pt>
                <c:pt idx="38">
                  <c:v>7.6579664402503065</c:v>
                </c:pt>
                <c:pt idx="39">
                  <c:v>8.0663206063855366</c:v>
                </c:pt>
                <c:pt idx="40">
                  <c:v>8.485281374238566</c:v>
                </c:pt>
                <c:pt idx="41">
                  <c:v>8.9148487438093937</c:v>
                </c:pt>
                <c:pt idx="42">
                  <c:v>9.3550227150980199</c:v>
                </c:pt>
                <c:pt idx="43">
                  <c:v>9.8058032881044426</c:v>
                </c:pt>
                <c:pt idx="44">
                  <c:v>10.267190462828664</c:v>
                </c:pt>
                <c:pt idx="45">
                  <c:v>10.739184239270683</c:v>
                </c:pt>
                <c:pt idx="46">
                  <c:v>11.221784617430501</c:v>
                </c:pt>
                <c:pt idx="47">
                  <c:v>11.714991597308117</c:v>
                </c:pt>
                <c:pt idx="48">
                  <c:v>12.218805178903532</c:v>
                </c:pt>
                <c:pt idx="49">
                  <c:v>12.733225362216745</c:v>
                </c:pt>
                <c:pt idx="50">
                  <c:v>13.258252147247756</c:v>
                </c:pt>
                <c:pt idx="51">
                  <c:v>13.793885533996566</c:v>
                </c:pt>
                <c:pt idx="52">
                  <c:v>14.340125522463174</c:v>
                </c:pt>
                <c:pt idx="53">
                  <c:v>14.896972112647578</c:v>
                </c:pt>
                <c:pt idx="54">
                  <c:v>15.464425304549781</c:v>
                </c:pt>
                <c:pt idx="55">
                  <c:v>16.042485098169784</c:v>
                </c:pt>
                <c:pt idx="56">
                  <c:v>16.631151493507584</c:v>
                </c:pt>
                <c:pt idx="57">
                  <c:v>17.230424490563184</c:v>
                </c:pt>
                <c:pt idx="58">
                  <c:v>17.840304089336581</c:v>
                </c:pt>
              </c:numCache>
            </c:numRef>
          </c:xVal>
          <c:yVal>
            <c:numRef>
              <c:f>Лист1!$AA$14:$AA$72</c:f>
              <c:numCache>
                <c:formatCode>General</c:formatCode>
                <c:ptCount val="59"/>
                <c:pt idx="0">
                  <c:v>0</c:v>
                </c:pt>
                <c:pt idx="1">
                  <c:v>0.21213203435596426</c:v>
                </c:pt>
                <c:pt idx="2">
                  <c:v>0.42426406871192851</c:v>
                </c:pt>
                <c:pt idx="3">
                  <c:v>0.63639610306789274</c:v>
                </c:pt>
                <c:pt idx="4">
                  <c:v>0.84852813742385702</c:v>
                </c:pt>
                <c:pt idx="5">
                  <c:v>1.0606601717798212</c:v>
                </c:pt>
                <c:pt idx="6">
                  <c:v>1.2727922061357855</c:v>
                </c:pt>
                <c:pt idx="7">
                  <c:v>1.4849242404917498</c:v>
                </c:pt>
                <c:pt idx="8">
                  <c:v>1.697056274847714</c:v>
                </c:pt>
                <c:pt idx="9">
                  <c:v>1.9091883092036783</c:v>
                </c:pt>
                <c:pt idx="10">
                  <c:v>2.1213203435596424</c:v>
                </c:pt>
                <c:pt idx="11">
                  <c:v>2.3334523779156067</c:v>
                </c:pt>
                <c:pt idx="12">
                  <c:v>2.545584412271571</c:v>
                </c:pt>
                <c:pt idx="13">
                  <c:v>2.7577164466275352</c:v>
                </c:pt>
                <c:pt idx="14">
                  <c:v>2.9698484809834995</c:v>
                </c:pt>
                <c:pt idx="15">
                  <c:v>3.1819805153394638</c:v>
                </c:pt>
                <c:pt idx="16">
                  <c:v>3.3941125496954281</c:v>
                </c:pt>
                <c:pt idx="17">
                  <c:v>3.6062445840513924</c:v>
                </c:pt>
                <c:pt idx="18">
                  <c:v>3.8183766184073566</c:v>
                </c:pt>
                <c:pt idx="19">
                  <c:v>4.0305086527633209</c:v>
                </c:pt>
                <c:pt idx="20">
                  <c:v>4.2426406871192848</c:v>
                </c:pt>
                <c:pt idx="21">
                  <c:v>4.4547727214752486</c:v>
                </c:pt>
                <c:pt idx="22">
                  <c:v>4.6669047558312124</c:v>
                </c:pt>
                <c:pt idx="23">
                  <c:v>4.8790367901871763</c:v>
                </c:pt>
                <c:pt idx="24">
                  <c:v>5.0911688245431401</c:v>
                </c:pt>
                <c:pt idx="25">
                  <c:v>5.303300858899104</c:v>
                </c:pt>
                <c:pt idx="26">
                  <c:v>5.5154328932550678</c:v>
                </c:pt>
                <c:pt idx="27">
                  <c:v>5.7275649276110316</c:v>
                </c:pt>
                <c:pt idx="28">
                  <c:v>5.9396969619669955</c:v>
                </c:pt>
                <c:pt idx="29">
                  <c:v>6.1518289963229593</c:v>
                </c:pt>
                <c:pt idx="30">
                  <c:v>6.3639610306789232</c:v>
                </c:pt>
                <c:pt idx="31">
                  <c:v>6.576093065034887</c:v>
                </c:pt>
                <c:pt idx="32">
                  <c:v>6.7882250993908508</c:v>
                </c:pt>
                <c:pt idx="33">
                  <c:v>7.0003571337468147</c:v>
                </c:pt>
                <c:pt idx="34">
                  <c:v>7.2124891681027785</c:v>
                </c:pt>
                <c:pt idx="35">
                  <c:v>7.4246212024587424</c:v>
                </c:pt>
                <c:pt idx="36">
                  <c:v>7.6367532368147062</c:v>
                </c:pt>
                <c:pt idx="37">
                  <c:v>7.84888527117067</c:v>
                </c:pt>
                <c:pt idx="38">
                  <c:v>8.0610173055266348</c:v>
                </c:pt>
                <c:pt idx="39">
                  <c:v>8.2731493398825986</c:v>
                </c:pt>
                <c:pt idx="40">
                  <c:v>8.4852813742385624</c:v>
                </c:pt>
                <c:pt idx="41">
                  <c:v>8.6974134085945263</c:v>
                </c:pt>
                <c:pt idx="42">
                  <c:v>8.9095454429504901</c:v>
                </c:pt>
                <c:pt idx="43">
                  <c:v>9.121677477306454</c:v>
                </c:pt>
                <c:pt idx="44">
                  <c:v>9.3338095116624178</c:v>
                </c:pt>
                <c:pt idx="45">
                  <c:v>9.5459415460183816</c:v>
                </c:pt>
                <c:pt idx="46">
                  <c:v>9.7580735803743455</c:v>
                </c:pt>
                <c:pt idx="47">
                  <c:v>9.9702056147303093</c:v>
                </c:pt>
                <c:pt idx="48">
                  <c:v>10.182337649086273</c:v>
                </c:pt>
                <c:pt idx="49">
                  <c:v>10.394469683442237</c:v>
                </c:pt>
                <c:pt idx="50">
                  <c:v>10.606601717798201</c:v>
                </c:pt>
                <c:pt idx="51">
                  <c:v>10.818733752154165</c:v>
                </c:pt>
                <c:pt idx="52">
                  <c:v>11.030865786510129</c:v>
                </c:pt>
                <c:pt idx="53">
                  <c:v>11.242997820866092</c:v>
                </c:pt>
                <c:pt idx="54">
                  <c:v>11.455129855222056</c:v>
                </c:pt>
                <c:pt idx="55">
                  <c:v>11.66726188957802</c:v>
                </c:pt>
                <c:pt idx="56">
                  <c:v>11.879393923933984</c:v>
                </c:pt>
                <c:pt idx="57">
                  <c:v>12.091525958289948</c:v>
                </c:pt>
                <c:pt idx="58">
                  <c:v>12.303657992645912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5D1-448C-9E6B-76035A0057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4041520"/>
        <c:axId val="844043600"/>
      </c:scatterChart>
      <c:valAx>
        <c:axId val="844041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44043600"/>
        <c:crosses val="autoZero"/>
        <c:crossBetween val="midCat"/>
      </c:valAx>
      <c:valAx>
        <c:axId val="84404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44041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608512</xdr:colOff>
      <xdr:row>6</xdr:row>
      <xdr:rowOff>185056</xdr:rowOff>
    </xdr:from>
    <xdr:to>
      <xdr:col>22</xdr:col>
      <xdr:colOff>174172</xdr:colOff>
      <xdr:row>32</xdr:row>
      <xdr:rowOff>130627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297180</xdr:colOff>
      <xdr:row>46</xdr:row>
      <xdr:rowOff>54429</xdr:rowOff>
    </xdr:from>
    <xdr:to>
      <xdr:col>33</xdr:col>
      <xdr:colOff>472440</xdr:colOff>
      <xdr:row>66</xdr:row>
      <xdr:rowOff>22861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598714</xdr:colOff>
      <xdr:row>26</xdr:row>
      <xdr:rowOff>119742</xdr:rowOff>
    </xdr:from>
    <xdr:to>
      <xdr:col>31</xdr:col>
      <xdr:colOff>293914</xdr:colOff>
      <xdr:row>41</xdr:row>
      <xdr:rowOff>87085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283028</xdr:colOff>
      <xdr:row>51</xdr:row>
      <xdr:rowOff>76200</xdr:rowOff>
    </xdr:from>
    <xdr:to>
      <xdr:col>18</xdr:col>
      <xdr:colOff>587828</xdr:colOff>
      <xdr:row>66</xdr:row>
      <xdr:rowOff>43543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AT72"/>
  <sheetViews>
    <sheetView tabSelected="1" topLeftCell="D43" zoomScale="70" zoomScaleNormal="70" workbookViewId="0">
      <selection activeCell="U42" sqref="U42"/>
    </sheetView>
  </sheetViews>
  <sheetFormatPr defaultRowHeight="14.4" x14ac:dyDescent="0.3"/>
  <sheetData>
    <row r="4" spans="3:46" x14ac:dyDescent="0.3">
      <c r="C4" t="s">
        <v>0</v>
      </c>
      <c r="D4">
        <v>10</v>
      </c>
    </row>
    <row r="5" spans="3:46" x14ac:dyDescent="0.3">
      <c r="C5" t="s">
        <v>1</v>
      </c>
      <c r="D5">
        <v>1</v>
      </c>
    </row>
    <row r="6" spans="3:46" x14ac:dyDescent="0.3">
      <c r="C6" t="s">
        <v>2</v>
      </c>
      <c r="D6">
        <v>1</v>
      </c>
    </row>
    <row r="7" spans="3:46" x14ac:dyDescent="0.3">
      <c r="C7" t="s">
        <v>3</v>
      </c>
      <c r="D7">
        <v>0.05</v>
      </c>
    </row>
    <row r="8" spans="3:46" x14ac:dyDescent="0.3">
      <c r="C8" t="s">
        <v>4</v>
      </c>
      <c r="D8">
        <f>RADIANS(45)</f>
        <v>0.78539816339744828</v>
      </c>
    </row>
    <row r="10" spans="3:46" x14ac:dyDescent="0.3">
      <c r="F10" t="s">
        <v>5</v>
      </c>
      <c r="G10">
        <f>2/5*m*_r^2</f>
        <v>0.4</v>
      </c>
      <c r="I10" t="s">
        <v>6</v>
      </c>
      <c r="J10">
        <f>2/3*m*_r^2</f>
        <v>0.66666666666666663</v>
      </c>
    </row>
    <row r="13" spans="3:46" x14ac:dyDescent="0.3">
      <c r="C13" t="s">
        <v>7</v>
      </c>
      <c r="D13" t="s">
        <v>8</v>
      </c>
      <c r="E13" t="s">
        <v>9</v>
      </c>
      <c r="F13" t="s">
        <v>10</v>
      </c>
      <c r="G13" t="s">
        <v>11</v>
      </c>
      <c r="H13" t="s">
        <v>12</v>
      </c>
      <c r="I13" t="s">
        <v>13</v>
      </c>
      <c r="K13" t="s">
        <v>14</v>
      </c>
      <c r="L13" t="s">
        <v>15</v>
      </c>
      <c r="N13" t="s">
        <v>9</v>
      </c>
      <c r="O13" t="s">
        <v>16</v>
      </c>
      <c r="P13" t="s">
        <v>17</v>
      </c>
      <c r="Q13" t="s">
        <v>21</v>
      </c>
      <c r="R13" t="s">
        <v>18</v>
      </c>
      <c r="S13" t="s">
        <v>19</v>
      </c>
      <c r="T13" t="s">
        <v>20</v>
      </c>
      <c r="V13" t="s">
        <v>14</v>
      </c>
      <c r="W13" t="s">
        <v>15</v>
      </c>
      <c r="Z13" t="s">
        <v>7</v>
      </c>
      <c r="AA13" t="s">
        <v>8</v>
      </c>
      <c r="AB13" t="s">
        <v>9</v>
      </c>
      <c r="AC13" t="s">
        <v>10</v>
      </c>
      <c r="AD13" t="s">
        <v>11</v>
      </c>
      <c r="AE13" t="s">
        <v>12</v>
      </c>
      <c r="AF13" t="s">
        <v>13</v>
      </c>
      <c r="AH13" t="s">
        <v>14</v>
      </c>
      <c r="AI13" t="s">
        <v>15</v>
      </c>
      <c r="AK13" t="s">
        <v>9</v>
      </c>
      <c r="AL13" t="s">
        <v>16</v>
      </c>
      <c r="AM13" t="s">
        <v>17</v>
      </c>
      <c r="AN13" t="s">
        <v>21</v>
      </c>
      <c r="AO13" t="s">
        <v>18</v>
      </c>
      <c r="AP13" t="s">
        <v>19</v>
      </c>
      <c r="AQ13" t="s">
        <v>20</v>
      </c>
      <c r="AS13" t="s">
        <v>14</v>
      </c>
      <c r="AT13" t="s">
        <v>15</v>
      </c>
    </row>
    <row r="14" spans="3:46" x14ac:dyDescent="0.3">
      <c r="C14">
        <v>0</v>
      </c>
      <c r="D14">
        <v>0</v>
      </c>
      <c r="E14">
        <f>g*SIN(alpha)/(1+$G$10/(m*_r^2))</f>
        <v>5.0507627227610534</v>
      </c>
      <c r="F14">
        <f>H14*dt</f>
        <v>6.3134534034513176E-3</v>
      </c>
      <c r="G14">
        <f>I14*dt</f>
        <v>0.2525381361380527</v>
      </c>
      <c r="H14">
        <f>D14+E14*dt/2</f>
        <v>0.12626906806902635</v>
      </c>
      <c r="I14">
        <f>E14</f>
        <v>5.0507627227610534</v>
      </c>
      <c r="K14">
        <f>C14</f>
        <v>0</v>
      </c>
      <c r="L14">
        <v>10</v>
      </c>
      <c r="N14">
        <v>0</v>
      </c>
      <c r="O14">
        <v>0</v>
      </c>
      <c r="P14">
        <f>E14/_r</f>
        <v>5.0507627227610534</v>
      </c>
      <c r="Q14">
        <f>S14*dt</f>
        <v>6.3134534034513176E-3</v>
      </c>
      <c r="R14">
        <f>T14*dt</f>
        <v>0.2525381361380527</v>
      </c>
      <c r="S14">
        <f>O14+P14*dt/2</f>
        <v>0.12626906806902635</v>
      </c>
      <c r="T14">
        <f>P14</f>
        <v>5.0507627227610534</v>
      </c>
      <c r="V14">
        <f>_r*SIN(N14)+C14</f>
        <v>0</v>
      </c>
      <c r="W14">
        <f>_r*COS(N14)</f>
        <v>1</v>
      </c>
      <c r="Z14">
        <v>0</v>
      </c>
      <c r="AA14">
        <v>0</v>
      </c>
      <c r="AB14">
        <f>g*SIN(alpha)/(1+J10/(m*_r^2))</f>
        <v>4.2426406871192848</v>
      </c>
      <c r="AC14">
        <f>AE14*dt</f>
        <v>5.3033008588991067E-3</v>
      </c>
      <c r="AD14">
        <f>AF14*dt</f>
        <v>0.21213203435596426</v>
      </c>
      <c r="AE14">
        <f>AA14+AB14*dt/2</f>
        <v>0.10606601717798213</v>
      </c>
      <c r="AF14">
        <f>AB14</f>
        <v>4.2426406871192848</v>
      </c>
      <c r="AH14">
        <f>Z14</f>
        <v>0</v>
      </c>
      <c r="AI14">
        <v>10</v>
      </c>
      <c r="AK14">
        <v>0</v>
      </c>
      <c r="AL14">
        <v>0</v>
      </c>
      <c r="AM14">
        <f>AB14/_r</f>
        <v>4.2426406871192848</v>
      </c>
      <c r="AN14">
        <f>AP14*dt</f>
        <v>5.3033008588991067E-3</v>
      </c>
      <c r="AO14">
        <f>AQ14*dt</f>
        <v>0.21213203435596426</v>
      </c>
      <c r="AP14">
        <f>AL14+AM14*dt/2</f>
        <v>0.10606601717798213</v>
      </c>
      <c r="AQ14">
        <f>AM14</f>
        <v>4.2426406871192848</v>
      </c>
      <c r="AS14">
        <f>_r*SIN(AK14)+Z14</f>
        <v>0</v>
      </c>
      <c r="AT14">
        <f>_r*COS(AK14)</f>
        <v>1</v>
      </c>
    </row>
    <row r="15" spans="3:46" x14ac:dyDescent="0.3">
      <c r="C15">
        <f>C14+F14</f>
        <v>6.3134534034513176E-3</v>
      </c>
      <c r="D15">
        <f>D14+G14</f>
        <v>0.2525381361380527</v>
      </c>
      <c r="E15">
        <f>g*SIN(alpha)/(1+$G$10/(m*_r^2))</f>
        <v>5.0507627227610534</v>
      </c>
      <c r="F15">
        <f>H15*dt</f>
        <v>1.8940360210353953E-2</v>
      </c>
      <c r="G15">
        <f>I15*dt</f>
        <v>0.2525381361380527</v>
      </c>
      <c r="H15">
        <f>D15+E15*dt/2</f>
        <v>0.37880720420707903</v>
      </c>
      <c r="I15">
        <f>E15</f>
        <v>5.0507627227610534</v>
      </c>
      <c r="K15">
        <f t="shared" ref="K15:K72" si="0">C15</f>
        <v>6.3134534034513176E-3</v>
      </c>
      <c r="L15">
        <v>10</v>
      </c>
      <c r="N15">
        <f>N14+Q14</f>
        <v>6.3134534034513176E-3</v>
      </c>
      <c r="O15">
        <f>O14+R14</f>
        <v>0.2525381361380527</v>
      </c>
      <c r="P15">
        <f>P14</f>
        <v>5.0507627227610534</v>
      </c>
      <c r="Q15">
        <f>S15*dt</f>
        <v>1.8940360210353953E-2</v>
      </c>
      <c r="R15">
        <f>T15*dt</f>
        <v>0.2525381361380527</v>
      </c>
      <c r="S15">
        <f>O15+P15*dt/2</f>
        <v>0.37880720420707903</v>
      </c>
      <c r="T15">
        <f>P15</f>
        <v>5.0507627227610534</v>
      </c>
      <c r="V15">
        <f>_r*SIN(N15)+C15</f>
        <v>1.2626864864932898E-2</v>
      </c>
      <c r="W15">
        <f>_r*COS(N15)</f>
        <v>0.99998007021926094</v>
      </c>
      <c r="Z15">
        <f>Z14+AC14</f>
        <v>5.3033008588991067E-3</v>
      </c>
      <c r="AA15">
        <f>AA14+AD14</f>
        <v>0.21213203435596426</v>
      </c>
      <c r="AB15">
        <f>AB14</f>
        <v>4.2426406871192848</v>
      </c>
      <c r="AC15">
        <f>AE15*dt</f>
        <v>1.5909902576697318E-2</v>
      </c>
      <c r="AD15">
        <f>AF15*dt</f>
        <v>0.21213203435596426</v>
      </c>
      <c r="AE15">
        <f>AA15+AB15*dt/2</f>
        <v>0.31819805153394637</v>
      </c>
      <c r="AF15">
        <f>AB15</f>
        <v>4.2426406871192848</v>
      </c>
      <c r="AH15">
        <f>Z15</f>
        <v>5.3033008588991067E-3</v>
      </c>
      <c r="AI15">
        <v>10</v>
      </c>
      <c r="AK15">
        <f>AK14+AN14</f>
        <v>5.3033008588991067E-3</v>
      </c>
      <c r="AL15">
        <f>AL14+AO14</f>
        <v>0.21213203435596426</v>
      </c>
      <c r="AM15">
        <f>AM14</f>
        <v>4.2426406871192848</v>
      </c>
      <c r="AN15">
        <f>AP15*dt</f>
        <v>1.5909902576697318E-2</v>
      </c>
      <c r="AO15">
        <f>AQ15*dt</f>
        <v>0.21213203435596426</v>
      </c>
      <c r="AP15">
        <f>AL15+AM15*dt/2</f>
        <v>0.31819805153394637</v>
      </c>
      <c r="AQ15">
        <f>AM15</f>
        <v>4.2426406871192848</v>
      </c>
      <c r="AS15">
        <f>_r*SIN(AK15)+Z15</f>
        <v>1.0606576858610396E-2</v>
      </c>
      <c r="AT15">
        <f>_r*COS(AK15)</f>
        <v>0.99998593753295895</v>
      </c>
    </row>
    <row r="16" spans="3:46" x14ac:dyDescent="0.3">
      <c r="C16">
        <f t="shared" ref="C16:C26" si="1">C15+F15</f>
        <v>2.525381361380527E-2</v>
      </c>
      <c r="D16">
        <f t="shared" ref="D16:D26" si="2">D15+G15</f>
        <v>0.50507627227610541</v>
      </c>
      <c r="E16">
        <f>g*SIN(alpha)/(1+$G$10/(m*_r^2))</f>
        <v>5.0507627227610534</v>
      </c>
      <c r="F16">
        <f>H16*dt</f>
        <v>3.1567267017256588E-2</v>
      </c>
      <c r="G16">
        <f>I16*dt</f>
        <v>0.2525381361380527</v>
      </c>
      <c r="H16">
        <f>D16+E16*dt/2</f>
        <v>0.63134534034513179</v>
      </c>
      <c r="I16">
        <f t="shared" ref="I16:I26" si="3">E16</f>
        <v>5.0507627227610534</v>
      </c>
      <c r="K16">
        <f t="shared" si="0"/>
        <v>2.525381361380527E-2</v>
      </c>
      <c r="L16">
        <v>10</v>
      </c>
      <c r="N16">
        <f t="shared" ref="N16:N72" si="4">N15+Q15</f>
        <v>2.525381361380527E-2</v>
      </c>
      <c r="O16">
        <f t="shared" ref="O16:O72" si="5">O15+R15</f>
        <v>0.50507627227610541</v>
      </c>
      <c r="P16">
        <f t="shared" ref="P16:P72" si="6">P15</f>
        <v>5.0507627227610534</v>
      </c>
      <c r="Q16">
        <f>S16*dt</f>
        <v>3.1567267017256588E-2</v>
      </c>
      <c r="R16">
        <f>T16*dt</f>
        <v>0.2525381361380527</v>
      </c>
      <c r="S16">
        <f>O16+P16*dt/2</f>
        <v>0.63134534034513179</v>
      </c>
      <c r="T16">
        <f t="shared" ref="T16:T72" si="7">P16</f>
        <v>5.0507627227610534</v>
      </c>
      <c r="V16">
        <f>_r*SIN(N16)+C16</f>
        <v>5.0504943021792231E-2</v>
      </c>
      <c r="W16">
        <f>_r*COS(N16)</f>
        <v>0.99968113939576808</v>
      </c>
      <c r="Z16">
        <f t="shared" ref="Z16:Z72" si="8">Z15+AC15</f>
        <v>2.1213203435596427E-2</v>
      </c>
      <c r="AA16">
        <f t="shared" ref="AA16:AA72" si="9">AA15+AD15</f>
        <v>0.42426406871192851</v>
      </c>
      <c r="AB16">
        <f t="shared" ref="AB16:AB72" si="10">AB15</f>
        <v>4.2426406871192848</v>
      </c>
      <c r="AC16">
        <f>AE16*dt</f>
        <v>2.6516504294495532E-2</v>
      </c>
      <c r="AD16">
        <f>AF16*dt</f>
        <v>0.21213203435596426</v>
      </c>
      <c r="AE16">
        <f>AA16+AB16*dt/2</f>
        <v>0.5303300858899106</v>
      </c>
      <c r="AF16">
        <f t="shared" ref="AF16:AF72" si="11">AB16</f>
        <v>4.2426406871192848</v>
      </c>
      <c r="AH16">
        <f t="shared" ref="AH16:AH72" si="12">Z16</f>
        <v>2.1213203435596427E-2</v>
      </c>
      <c r="AI16">
        <v>10</v>
      </c>
      <c r="AK16">
        <f t="shared" ref="AK16:AK72" si="13">AK15+AN15</f>
        <v>2.1213203435596427E-2</v>
      </c>
      <c r="AL16">
        <f t="shared" ref="AL16:AL72" si="14">AL15+AO15</f>
        <v>0.42426406871192851</v>
      </c>
      <c r="AM16">
        <f t="shared" ref="AM16:AM72" si="15">AM15</f>
        <v>4.2426406871192848</v>
      </c>
      <c r="AN16">
        <f>AP16*dt</f>
        <v>2.6516504294495532E-2</v>
      </c>
      <c r="AO16">
        <f>AQ16*dt</f>
        <v>0.21213203435596426</v>
      </c>
      <c r="AP16">
        <f>AL16+AM16*dt/2</f>
        <v>0.5303300858899106</v>
      </c>
      <c r="AQ16">
        <f t="shared" ref="AQ16:AQ72" si="16">AM16</f>
        <v>4.2426406871192848</v>
      </c>
      <c r="AS16">
        <f>_r*SIN(AK16)+Z16</f>
        <v>4.2424815916732084E-2</v>
      </c>
      <c r="AT16">
        <f>_r*COS(AK16)</f>
        <v>0.99977500843737344</v>
      </c>
    </row>
    <row r="17" spans="3:46" x14ac:dyDescent="0.3">
      <c r="C17">
        <f t="shared" si="1"/>
        <v>5.6821080631061859E-2</v>
      </c>
      <c r="D17">
        <f t="shared" si="2"/>
        <v>0.75761440841415806</v>
      </c>
      <c r="E17">
        <f>g*SIN(alpha)/(1+$G$10/(m*_r^2))</f>
        <v>5.0507627227610534</v>
      </c>
      <c r="F17">
        <f>H17*dt</f>
        <v>4.4194173824159223E-2</v>
      </c>
      <c r="G17">
        <f>I17*dt</f>
        <v>0.2525381361380527</v>
      </c>
      <c r="H17">
        <f>D17+E17*dt/2</f>
        <v>0.88388347648318444</v>
      </c>
      <c r="I17">
        <f t="shared" si="3"/>
        <v>5.0507627227610534</v>
      </c>
      <c r="K17">
        <f t="shared" si="0"/>
        <v>5.6821080631061859E-2</v>
      </c>
      <c r="L17">
        <v>10</v>
      </c>
      <c r="N17">
        <f t="shared" si="4"/>
        <v>5.6821080631061859E-2</v>
      </c>
      <c r="O17">
        <f t="shared" si="5"/>
        <v>0.75761440841415806</v>
      </c>
      <c r="P17">
        <f t="shared" si="6"/>
        <v>5.0507627227610534</v>
      </c>
      <c r="Q17">
        <f>S17*dt</f>
        <v>4.4194173824159223E-2</v>
      </c>
      <c r="R17">
        <f>T17*dt</f>
        <v>0.2525381361380527</v>
      </c>
      <c r="S17">
        <f>O17+P17*dt/2</f>
        <v>0.88388347648318444</v>
      </c>
      <c r="T17">
        <f t="shared" si="7"/>
        <v>5.0507627227610534</v>
      </c>
      <c r="V17">
        <f>_r*SIN(N17)+C17</f>
        <v>0.11361159044076599</v>
      </c>
      <c r="W17">
        <f>_r*COS(N17)</f>
        <v>0.99838611668810473</v>
      </c>
      <c r="Z17">
        <f t="shared" si="8"/>
        <v>4.7729707730091955E-2</v>
      </c>
      <c r="AA17">
        <f t="shared" si="9"/>
        <v>0.63639610306789274</v>
      </c>
      <c r="AB17">
        <f t="shared" si="10"/>
        <v>4.2426406871192848</v>
      </c>
      <c r="AC17">
        <f>AE17*dt</f>
        <v>3.7123106012293745E-2</v>
      </c>
      <c r="AD17">
        <f>AF17*dt</f>
        <v>0.21213203435596426</v>
      </c>
      <c r="AE17">
        <f>AA17+AB17*dt/2</f>
        <v>0.74246212024587488</v>
      </c>
      <c r="AF17">
        <f t="shared" si="11"/>
        <v>4.2426406871192848</v>
      </c>
      <c r="AH17">
        <f t="shared" si="12"/>
        <v>4.7729707730091955E-2</v>
      </c>
      <c r="AI17">
        <v>10</v>
      </c>
      <c r="AK17">
        <f t="shared" si="13"/>
        <v>4.7729707730091955E-2</v>
      </c>
      <c r="AL17">
        <f t="shared" si="14"/>
        <v>0.63639610306789274</v>
      </c>
      <c r="AM17">
        <f t="shared" si="15"/>
        <v>4.2426406871192848</v>
      </c>
      <c r="AN17">
        <f>AP17*dt</f>
        <v>3.7123106012293745E-2</v>
      </c>
      <c r="AO17">
        <f>AQ17*dt</f>
        <v>0.21213203435596426</v>
      </c>
      <c r="AP17">
        <f>AL17+AM17*dt/2</f>
        <v>0.74246212024587488</v>
      </c>
      <c r="AQ17">
        <f t="shared" si="16"/>
        <v>4.2426406871192848</v>
      </c>
      <c r="AS17">
        <f>_r*SIN(AK17)+Z17</f>
        <v>9.5441295150919772E-2</v>
      </c>
      <c r="AT17">
        <f>_r*COS(AK17)</f>
        <v>0.99886115372747608</v>
      </c>
    </row>
    <row r="18" spans="3:46" x14ac:dyDescent="0.3">
      <c r="C18">
        <f t="shared" si="1"/>
        <v>0.10101525445522108</v>
      </c>
      <c r="D18">
        <f t="shared" si="2"/>
        <v>1.0101525445522108</v>
      </c>
      <c r="E18">
        <f>g*SIN(alpha)/(1+$G$10/(m*_r^2))</f>
        <v>5.0507627227610534</v>
      </c>
      <c r="F18">
        <f>H18*dt</f>
        <v>5.6821080631061865E-2</v>
      </c>
      <c r="G18">
        <f>I18*dt</f>
        <v>0.2525381361380527</v>
      </c>
      <c r="H18">
        <f>D18+E18*dt/2</f>
        <v>1.1364216126212372</v>
      </c>
      <c r="I18">
        <f t="shared" si="3"/>
        <v>5.0507627227610534</v>
      </c>
      <c r="K18">
        <f t="shared" si="0"/>
        <v>0.10101525445522108</v>
      </c>
      <c r="L18">
        <v>10</v>
      </c>
      <c r="N18">
        <f t="shared" si="4"/>
        <v>0.10101525445522108</v>
      </c>
      <c r="O18">
        <f t="shared" si="5"/>
        <v>1.0101525445522108</v>
      </c>
      <c r="P18">
        <f t="shared" si="6"/>
        <v>5.0507627227610534</v>
      </c>
      <c r="Q18">
        <f>S18*dt</f>
        <v>5.6821080631061865E-2</v>
      </c>
      <c r="R18">
        <f>T18*dt</f>
        <v>0.2525381361380527</v>
      </c>
      <c r="S18">
        <f>O18+P18*dt/2</f>
        <v>1.1364216126212372</v>
      </c>
      <c r="T18">
        <f t="shared" si="7"/>
        <v>5.0507627227610534</v>
      </c>
      <c r="V18">
        <f>_r*SIN(N18)+C18</f>
        <v>0.20185880188904798</v>
      </c>
      <c r="W18">
        <f>_r*COS(N18)</f>
        <v>0.99490229617835413</v>
      </c>
      <c r="Z18">
        <f t="shared" si="8"/>
        <v>8.4852813742385708E-2</v>
      </c>
      <c r="AA18">
        <f t="shared" si="9"/>
        <v>0.84852813742385702</v>
      </c>
      <c r="AB18">
        <f t="shared" si="10"/>
        <v>4.2426406871192848</v>
      </c>
      <c r="AC18">
        <f>AE18*dt</f>
        <v>4.7729707730091962E-2</v>
      </c>
      <c r="AD18">
        <f>AF18*dt</f>
        <v>0.21213203435596426</v>
      </c>
      <c r="AE18">
        <f>AA18+AB18*dt/2</f>
        <v>0.95459415460183916</v>
      </c>
      <c r="AF18">
        <f t="shared" si="11"/>
        <v>4.2426406871192848</v>
      </c>
      <c r="AH18">
        <f t="shared" si="12"/>
        <v>8.4852813742385708E-2</v>
      </c>
      <c r="AI18">
        <v>10</v>
      </c>
      <c r="AK18">
        <f t="shared" si="13"/>
        <v>8.4852813742385708E-2</v>
      </c>
      <c r="AL18">
        <f t="shared" si="14"/>
        <v>0.84852813742385702</v>
      </c>
      <c r="AM18">
        <f t="shared" si="15"/>
        <v>4.2426406871192848</v>
      </c>
      <c r="AN18">
        <f>AP18*dt</f>
        <v>4.7729707730091962E-2</v>
      </c>
      <c r="AO18">
        <f>AQ18*dt</f>
        <v>0.21213203435596426</v>
      </c>
      <c r="AP18">
        <f>AL18+AM18*dt/2</f>
        <v>0.95459415460183916</v>
      </c>
      <c r="AQ18">
        <f t="shared" si="16"/>
        <v>4.2426406871192848</v>
      </c>
      <c r="AS18">
        <f>_r*SIN(AK18)+Z18</f>
        <v>0.16960384075841275</v>
      </c>
      <c r="AT18">
        <f>_r*COS(AK18)</f>
        <v>0.99640215948166666</v>
      </c>
    </row>
    <row r="19" spans="3:46" x14ac:dyDescent="0.3">
      <c r="C19">
        <f t="shared" si="1"/>
        <v>0.15783633508628295</v>
      </c>
      <c r="D19">
        <f t="shared" si="2"/>
        <v>1.2626906806902636</v>
      </c>
      <c r="E19">
        <f>g*SIN(alpha)/(1+$G$10/(m*_r^2))</f>
        <v>5.0507627227610534</v>
      </c>
      <c r="F19">
        <f>H19*dt</f>
        <v>6.9447987437964501E-2</v>
      </c>
      <c r="G19">
        <f>I19*dt</f>
        <v>0.2525381361380527</v>
      </c>
      <c r="H19">
        <f>D19+E19*dt/2</f>
        <v>1.38895974875929</v>
      </c>
      <c r="I19">
        <f t="shared" si="3"/>
        <v>5.0507627227610534</v>
      </c>
      <c r="K19">
        <f t="shared" si="0"/>
        <v>0.15783633508628295</v>
      </c>
      <c r="L19">
        <v>10</v>
      </c>
      <c r="N19">
        <f t="shared" si="4"/>
        <v>0.15783633508628295</v>
      </c>
      <c r="O19">
        <f t="shared" si="5"/>
        <v>1.2626906806902636</v>
      </c>
      <c r="P19">
        <f t="shared" si="6"/>
        <v>5.0507627227610534</v>
      </c>
      <c r="Q19">
        <f>S19*dt</f>
        <v>6.9447987437964501E-2</v>
      </c>
      <c r="R19">
        <f>T19*dt</f>
        <v>0.2525381361380527</v>
      </c>
      <c r="S19">
        <f>O19+P19*dt/2</f>
        <v>1.38895974875929</v>
      </c>
      <c r="T19">
        <f t="shared" si="7"/>
        <v>5.0507627227610534</v>
      </c>
      <c r="V19">
        <f>_r*SIN(N19)+C19</f>
        <v>0.31501814141260803</v>
      </c>
      <c r="W19">
        <f>_r*COS(N19)</f>
        <v>0.98756968349579954</v>
      </c>
      <c r="Z19">
        <f t="shared" si="8"/>
        <v>0.13258252147247768</v>
      </c>
      <c r="AA19">
        <f t="shared" si="9"/>
        <v>1.0606601717798212</v>
      </c>
      <c r="AB19">
        <f t="shared" si="10"/>
        <v>4.2426406871192848</v>
      </c>
      <c r="AC19">
        <f>AE19*dt</f>
        <v>5.8336309447890172E-2</v>
      </c>
      <c r="AD19">
        <f>AF19*dt</f>
        <v>0.21213203435596426</v>
      </c>
      <c r="AE19">
        <f>AA19+AB19*dt/2</f>
        <v>1.1667261889578033</v>
      </c>
      <c r="AF19">
        <f t="shared" si="11"/>
        <v>4.2426406871192848</v>
      </c>
      <c r="AH19">
        <f t="shared" si="12"/>
        <v>0.13258252147247768</v>
      </c>
      <c r="AI19">
        <v>10</v>
      </c>
      <c r="AK19">
        <f t="shared" si="13"/>
        <v>0.13258252147247768</v>
      </c>
      <c r="AL19">
        <f t="shared" si="14"/>
        <v>1.0606601717798212</v>
      </c>
      <c r="AM19">
        <f t="shared" si="15"/>
        <v>4.2426406871192848</v>
      </c>
      <c r="AN19">
        <f>AP19*dt</f>
        <v>5.8336309447890172E-2</v>
      </c>
      <c r="AO19">
        <f>AQ19*dt</f>
        <v>0.21213203435596426</v>
      </c>
      <c r="AP19">
        <f>AL19+AM19*dt/2</f>
        <v>1.1667261889578033</v>
      </c>
      <c r="AQ19">
        <f t="shared" si="16"/>
        <v>4.2426406871192848</v>
      </c>
      <c r="AS19">
        <f>_r*SIN(AK19)+Z19</f>
        <v>0.26477695883570612</v>
      </c>
      <c r="AT19">
        <f>_r*COS(AK19)</f>
        <v>0.99122380456192605</v>
      </c>
    </row>
    <row r="20" spans="3:46" x14ac:dyDescent="0.3">
      <c r="C20">
        <f t="shared" si="1"/>
        <v>0.22728432252424746</v>
      </c>
      <c r="D20">
        <f t="shared" si="2"/>
        <v>1.5152288168283163</v>
      </c>
      <c r="E20">
        <f>g*SIN(alpha)/(1+$G$10/(m*_r^2))</f>
        <v>5.0507627227610534</v>
      </c>
      <c r="F20">
        <f>H20*dt</f>
        <v>8.2074894244867136E-2</v>
      </c>
      <c r="G20">
        <f>I20*dt</f>
        <v>0.2525381361380527</v>
      </c>
      <c r="H20">
        <f>D20+E20*dt/2</f>
        <v>1.6414978848973427</v>
      </c>
      <c r="I20">
        <f t="shared" si="3"/>
        <v>5.0507627227610534</v>
      </c>
      <c r="K20">
        <f t="shared" si="0"/>
        <v>0.22728432252424746</v>
      </c>
      <c r="L20">
        <v>10</v>
      </c>
      <c r="N20">
        <f t="shared" si="4"/>
        <v>0.22728432252424746</v>
      </c>
      <c r="O20">
        <f t="shared" si="5"/>
        <v>1.5152288168283163</v>
      </c>
      <c r="P20">
        <f t="shared" si="6"/>
        <v>5.0507627227610534</v>
      </c>
      <c r="Q20">
        <f>S20*dt</f>
        <v>8.2074894244867136E-2</v>
      </c>
      <c r="R20">
        <f>T20*dt</f>
        <v>0.2525381361380527</v>
      </c>
      <c r="S20">
        <f>O20+P20*dt/2</f>
        <v>1.6414978848973427</v>
      </c>
      <c r="T20">
        <f t="shared" si="7"/>
        <v>5.0507627227610534</v>
      </c>
      <c r="V20">
        <f>_r*SIN(N20)+C20</f>
        <v>0.45261684475602143</v>
      </c>
      <c r="W20">
        <f>_r*COS(N20)</f>
        <v>0.97428191732407055</v>
      </c>
      <c r="Z20">
        <f t="shared" si="8"/>
        <v>0.19091883092036785</v>
      </c>
      <c r="AA20">
        <f t="shared" si="9"/>
        <v>1.2727922061357855</v>
      </c>
      <c r="AB20">
        <f t="shared" si="10"/>
        <v>4.2426406871192848</v>
      </c>
      <c r="AC20">
        <f>AE20*dt</f>
        <v>6.8942911165688389E-2</v>
      </c>
      <c r="AD20">
        <f>AF20*dt</f>
        <v>0.21213203435596426</v>
      </c>
      <c r="AE20">
        <f>AA20+AB20*dt/2</f>
        <v>1.3788582233137676</v>
      </c>
      <c r="AF20">
        <f t="shared" si="11"/>
        <v>4.2426406871192848</v>
      </c>
      <c r="AH20">
        <f t="shared" si="12"/>
        <v>0.19091883092036785</v>
      </c>
      <c r="AI20">
        <v>10</v>
      </c>
      <c r="AK20">
        <f t="shared" si="13"/>
        <v>0.19091883092036785</v>
      </c>
      <c r="AL20">
        <f t="shared" si="14"/>
        <v>1.2727922061357855</v>
      </c>
      <c r="AM20">
        <f t="shared" si="15"/>
        <v>4.2426406871192848</v>
      </c>
      <c r="AN20">
        <f>AP20*dt</f>
        <v>6.8942911165688389E-2</v>
      </c>
      <c r="AO20">
        <f>AQ20*dt</f>
        <v>0.21213203435596426</v>
      </c>
      <c r="AP20">
        <f>AL20+AM20*dt/2</f>
        <v>1.3788582233137676</v>
      </c>
      <c r="AQ20">
        <f t="shared" si="16"/>
        <v>4.2426406871192848</v>
      </c>
      <c r="AS20">
        <f>_r*SIN(AK20)+Z20</f>
        <v>0.38067994190298576</v>
      </c>
      <c r="AT20">
        <f>_r*COS(AK20)</f>
        <v>0.98183029122076004</v>
      </c>
    </row>
    <row r="21" spans="3:46" x14ac:dyDescent="0.3">
      <c r="C21">
        <f t="shared" si="1"/>
        <v>0.3093592167691146</v>
      </c>
      <c r="D21">
        <f t="shared" si="2"/>
        <v>1.7677669529663691</v>
      </c>
      <c r="E21">
        <f>g*SIN(alpha)/(1+$G$10/(m*_r^2))</f>
        <v>5.0507627227610534</v>
      </c>
      <c r="F21">
        <f>H21*dt</f>
        <v>9.4701801051769785E-2</v>
      </c>
      <c r="G21">
        <f>I21*dt</f>
        <v>0.2525381361380527</v>
      </c>
      <c r="H21">
        <f>D21+E21*dt/2</f>
        <v>1.8940360210353955</v>
      </c>
      <c r="I21">
        <f t="shared" si="3"/>
        <v>5.0507627227610534</v>
      </c>
      <c r="K21">
        <f t="shared" si="0"/>
        <v>0.3093592167691146</v>
      </c>
      <c r="L21">
        <v>10</v>
      </c>
      <c r="N21">
        <f t="shared" si="4"/>
        <v>0.3093592167691146</v>
      </c>
      <c r="O21">
        <f t="shared" si="5"/>
        <v>1.7677669529663691</v>
      </c>
      <c r="P21">
        <f t="shared" si="6"/>
        <v>5.0507627227610534</v>
      </c>
      <c r="Q21">
        <f>S21*dt</f>
        <v>9.4701801051769785E-2</v>
      </c>
      <c r="R21">
        <f>T21*dt</f>
        <v>0.2525381361380527</v>
      </c>
      <c r="S21">
        <f>O21+P21*dt/2</f>
        <v>1.8940360210353955</v>
      </c>
      <c r="T21">
        <f t="shared" si="7"/>
        <v>5.0507627227610534</v>
      </c>
      <c r="V21">
        <f>_r*SIN(N21)+C21</f>
        <v>0.61380755124351083</v>
      </c>
      <c r="W21">
        <f>_r*COS(N21)</f>
        <v>0.95252885081543126</v>
      </c>
      <c r="Z21">
        <f t="shared" si="8"/>
        <v>0.25986174208605622</v>
      </c>
      <c r="AA21">
        <f t="shared" si="9"/>
        <v>1.4849242404917498</v>
      </c>
      <c r="AB21">
        <f t="shared" si="10"/>
        <v>4.2426406871192848</v>
      </c>
      <c r="AC21">
        <f>AE21*dt</f>
        <v>7.9549512883486606E-2</v>
      </c>
      <c r="AD21">
        <f>AF21*dt</f>
        <v>0.21213203435596426</v>
      </c>
      <c r="AE21">
        <f>AA21+AB21*dt/2</f>
        <v>1.5909902576697319</v>
      </c>
      <c r="AF21">
        <f t="shared" si="11"/>
        <v>4.2426406871192848</v>
      </c>
      <c r="AH21">
        <f t="shared" si="12"/>
        <v>0.25986174208605622</v>
      </c>
      <c r="AI21">
        <v>10</v>
      </c>
      <c r="AK21">
        <f t="shared" si="13"/>
        <v>0.25986174208605622</v>
      </c>
      <c r="AL21">
        <f t="shared" si="14"/>
        <v>1.4849242404917498</v>
      </c>
      <c r="AM21">
        <f t="shared" si="15"/>
        <v>4.2426406871192848</v>
      </c>
      <c r="AN21">
        <f>AP21*dt</f>
        <v>7.9549512883486606E-2</v>
      </c>
      <c r="AO21">
        <f>AQ21*dt</f>
        <v>0.21213203435596426</v>
      </c>
      <c r="AP21">
        <f>AL21+AM21*dt/2</f>
        <v>1.5909902576697319</v>
      </c>
      <c r="AQ21">
        <f t="shared" si="16"/>
        <v>4.2426406871192848</v>
      </c>
      <c r="AS21">
        <f>_r*SIN(AK21)+Z21</f>
        <v>0.51680868045912431</v>
      </c>
      <c r="AT21">
        <f>_r*COS(AK21)</f>
        <v>0.96642551231882678</v>
      </c>
    </row>
    <row r="22" spans="3:46" x14ac:dyDescent="0.3">
      <c r="C22">
        <f t="shared" si="1"/>
        <v>0.40406101782088438</v>
      </c>
      <c r="D22">
        <f t="shared" si="2"/>
        <v>2.0203050891044216</v>
      </c>
      <c r="E22">
        <f>g*SIN(alpha)/(1+$G$10/(m*_r^2))</f>
        <v>5.0507627227610534</v>
      </c>
      <c r="F22">
        <f>H22*dt</f>
        <v>0.10732870785867239</v>
      </c>
      <c r="G22">
        <f>I22*dt</f>
        <v>0.2525381361380527</v>
      </c>
      <c r="H22">
        <f>D22+E22*dt/2</f>
        <v>2.1465741571734478</v>
      </c>
      <c r="I22">
        <f t="shared" si="3"/>
        <v>5.0507627227610534</v>
      </c>
      <c r="K22">
        <f t="shared" si="0"/>
        <v>0.40406101782088438</v>
      </c>
      <c r="L22">
        <v>10</v>
      </c>
      <c r="N22">
        <f t="shared" si="4"/>
        <v>0.40406101782088438</v>
      </c>
      <c r="O22">
        <f t="shared" si="5"/>
        <v>2.0203050891044216</v>
      </c>
      <c r="P22">
        <f t="shared" si="6"/>
        <v>5.0507627227610534</v>
      </c>
      <c r="Q22">
        <f>S22*dt</f>
        <v>0.10732870785867239</v>
      </c>
      <c r="R22">
        <f>T22*dt</f>
        <v>0.2525381361380527</v>
      </c>
      <c r="S22">
        <f>O22+P22*dt/2</f>
        <v>2.1465741571734478</v>
      </c>
      <c r="T22">
        <f t="shared" si="7"/>
        <v>5.0507627227610534</v>
      </c>
      <c r="V22">
        <f>_r*SIN(N22)+C22</f>
        <v>0.7972165838460612</v>
      </c>
      <c r="W22">
        <f>_r*COS(N22)</f>
        <v>0.91947196852510016</v>
      </c>
      <c r="Z22">
        <f t="shared" si="8"/>
        <v>0.33941125496954283</v>
      </c>
      <c r="AA22">
        <f t="shared" si="9"/>
        <v>1.697056274847714</v>
      </c>
      <c r="AB22">
        <f t="shared" si="10"/>
        <v>4.2426406871192848</v>
      </c>
      <c r="AC22">
        <f>AE22*dt</f>
        <v>9.0156114601284809E-2</v>
      </c>
      <c r="AD22">
        <f>AF22*dt</f>
        <v>0.21213203435596426</v>
      </c>
      <c r="AE22">
        <f>AA22+AB22*dt/2</f>
        <v>1.8031222920256962</v>
      </c>
      <c r="AF22">
        <f t="shared" si="11"/>
        <v>4.2426406871192848</v>
      </c>
      <c r="AH22">
        <f t="shared" si="12"/>
        <v>0.33941125496954283</v>
      </c>
      <c r="AI22">
        <v>10</v>
      </c>
      <c r="AK22">
        <f t="shared" si="13"/>
        <v>0.33941125496954283</v>
      </c>
      <c r="AL22">
        <f t="shared" si="14"/>
        <v>1.697056274847714</v>
      </c>
      <c r="AM22">
        <f t="shared" si="15"/>
        <v>4.2426406871192848</v>
      </c>
      <c r="AN22">
        <f>AP22*dt</f>
        <v>9.0156114601284809E-2</v>
      </c>
      <c r="AO22">
        <f>AQ22*dt</f>
        <v>0.21213203435596426</v>
      </c>
      <c r="AP22">
        <f>AL22+AM22*dt/2</f>
        <v>1.8031222920256962</v>
      </c>
      <c r="AQ22">
        <f t="shared" si="16"/>
        <v>4.2426406871192848</v>
      </c>
      <c r="AS22">
        <f>_r*SIN(AK22)+Z22</f>
        <v>0.67234324722138716</v>
      </c>
      <c r="AT22">
        <f>_r*COS(AK22)</f>
        <v>0.94295084099608173</v>
      </c>
    </row>
    <row r="23" spans="3:46" x14ac:dyDescent="0.3">
      <c r="C23">
        <f t="shared" si="1"/>
        <v>0.51138972567955676</v>
      </c>
      <c r="D23">
        <f t="shared" si="2"/>
        <v>2.2728432252424744</v>
      </c>
      <c r="E23">
        <f>g*SIN(alpha)/(1+$G$10/(m*_r^2))</f>
        <v>5.0507627227610534</v>
      </c>
      <c r="F23">
        <f>H23*dt</f>
        <v>0.11995561466557503</v>
      </c>
      <c r="G23">
        <f>I23*dt</f>
        <v>0.2525381361380527</v>
      </c>
      <c r="H23">
        <f>D23+E23*dt/2</f>
        <v>2.3991122933115006</v>
      </c>
      <c r="I23">
        <f t="shared" si="3"/>
        <v>5.0507627227610534</v>
      </c>
      <c r="K23">
        <f t="shared" si="0"/>
        <v>0.51138972567955676</v>
      </c>
      <c r="L23">
        <v>10</v>
      </c>
      <c r="N23">
        <f t="shared" si="4"/>
        <v>0.51138972567955676</v>
      </c>
      <c r="O23">
        <f t="shared" si="5"/>
        <v>2.2728432252424744</v>
      </c>
      <c r="P23">
        <f t="shared" si="6"/>
        <v>5.0507627227610534</v>
      </c>
      <c r="Q23">
        <f>S23*dt</f>
        <v>0.11995561466557503</v>
      </c>
      <c r="R23">
        <f>T23*dt</f>
        <v>0.2525381361380527</v>
      </c>
      <c r="S23">
        <f>O23+P23*dt/2</f>
        <v>2.3991122933115006</v>
      </c>
      <c r="T23">
        <f t="shared" si="7"/>
        <v>5.0507627227610534</v>
      </c>
      <c r="V23">
        <f>_r*SIN(N23)+C23</f>
        <v>1.0007793762085926</v>
      </c>
      <c r="W23">
        <f>_r*COS(N23)</f>
        <v>0.87206523262601643</v>
      </c>
      <c r="Z23">
        <f t="shared" si="8"/>
        <v>0.42956736957082764</v>
      </c>
      <c r="AA23">
        <f t="shared" si="9"/>
        <v>1.9091883092036783</v>
      </c>
      <c r="AB23">
        <f t="shared" si="10"/>
        <v>4.2426406871192848</v>
      </c>
      <c r="AC23">
        <f>AE23*dt</f>
        <v>0.10076271631908303</v>
      </c>
      <c r="AD23">
        <f>AF23*dt</f>
        <v>0.21213203435596426</v>
      </c>
      <c r="AE23">
        <f>AA23+AB23*dt/2</f>
        <v>2.0152543263816605</v>
      </c>
      <c r="AF23">
        <f t="shared" si="11"/>
        <v>4.2426406871192848</v>
      </c>
      <c r="AH23">
        <f t="shared" si="12"/>
        <v>0.42956736957082764</v>
      </c>
      <c r="AI23">
        <v>10</v>
      </c>
      <c r="AK23">
        <f t="shared" si="13"/>
        <v>0.42956736957082764</v>
      </c>
      <c r="AL23">
        <f t="shared" si="14"/>
        <v>1.9091883092036783</v>
      </c>
      <c r="AM23">
        <f t="shared" si="15"/>
        <v>4.2426406871192848</v>
      </c>
      <c r="AN23">
        <f>AP23*dt</f>
        <v>0.10076271631908303</v>
      </c>
      <c r="AO23">
        <f>AQ23*dt</f>
        <v>0.21213203435596426</v>
      </c>
      <c r="AP23">
        <f>AL23+AM23*dt/2</f>
        <v>2.0152543263816605</v>
      </c>
      <c r="AQ23">
        <f t="shared" si="16"/>
        <v>4.2426406871192848</v>
      </c>
      <c r="AS23">
        <f>_r*SIN(AK23)+Z23</f>
        <v>0.84604488675725742</v>
      </c>
      <c r="AT23">
        <f>_r*COS(AK23)</f>
        <v>0.90914601559827946</v>
      </c>
    </row>
    <row r="24" spans="3:46" x14ac:dyDescent="0.3">
      <c r="C24">
        <f t="shared" si="1"/>
        <v>0.63134534034513179</v>
      </c>
      <c r="D24">
        <f t="shared" si="2"/>
        <v>2.5253813613805272</v>
      </c>
      <c r="E24">
        <f>g*SIN(alpha)/(1+$G$10/(m*_r^2))</f>
        <v>5.0507627227610534</v>
      </c>
      <c r="F24">
        <f>H24*dt</f>
        <v>0.13258252147247768</v>
      </c>
      <c r="G24">
        <f>I24*dt</f>
        <v>0.2525381361380527</v>
      </c>
      <c r="H24">
        <f>D24+E24*dt/2</f>
        <v>2.6516504294495533</v>
      </c>
      <c r="I24">
        <f t="shared" si="3"/>
        <v>5.0507627227610534</v>
      </c>
      <c r="K24">
        <f t="shared" si="0"/>
        <v>0.63134534034513179</v>
      </c>
      <c r="L24">
        <v>10</v>
      </c>
      <c r="N24">
        <f t="shared" si="4"/>
        <v>0.63134534034513179</v>
      </c>
      <c r="O24">
        <f t="shared" si="5"/>
        <v>2.5253813613805272</v>
      </c>
      <c r="P24">
        <f t="shared" si="6"/>
        <v>5.0507627227610534</v>
      </c>
      <c r="Q24">
        <f>S24*dt</f>
        <v>0.13258252147247768</v>
      </c>
      <c r="R24">
        <f>T24*dt</f>
        <v>0.2525381361380527</v>
      </c>
      <c r="S24">
        <f>O24+P24*dt/2</f>
        <v>2.6516504294495533</v>
      </c>
      <c r="T24">
        <f t="shared" si="7"/>
        <v>5.0507627227610534</v>
      </c>
      <c r="V24">
        <f>_r*SIN(N24)+C24</f>
        <v>1.2215766368079464</v>
      </c>
      <c r="W24">
        <f>_r*COS(N24)</f>
        <v>0.80723417709845824</v>
      </c>
      <c r="Z24">
        <f t="shared" si="8"/>
        <v>0.53033008588991071</v>
      </c>
      <c r="AA24">
        <f t="shared" si="9"/>
        <v>2.1213203435596424</v>
      </c>
      <c r="AB24">
        <f t="shared" si="10"/>
        <v>4.2426406871192848</v>
      </c>
      <c r="AC24">
        <f>AE24*dt</f>
        <v>0.11136931803688122</v>
      </c>
      <c r="AD24">
        <f>AF24*dt</f>
        <v>0.21213203435596426</v>
      </c>
      <c r="AE24">
        <f>AA24+AB24*dt/2</f>
        <v>2.2273863607376243</v>
      </c>
      <c r="AF24">
        <f t="shared" si="11"/>
        <v>4.2426406871192848</v>
      </c>
      <c r="AH24">
        <f t="shared" si="12"/>
        <v>0.53033008588991071</v>
      </c>
      <c r="AI24">
        <v>10</v>
      </c>
      <c r="AK24">
        <f t="shared" si="13"/>
        <v>0.53033008588991071</v>
      </c>
      <c r="AL24">
        <f t="shared" si="14"/>
        <v>2.1213203435596424</v>
      </c>
      <c r="AM24">
        <f t="shared" si="15"/>
        <v>4.2426406871192848</v>
      </c>
      <c r="AN24">
        <f>AP24*dt</f>
        <v>0.11136931803688122</v>
      </c>
      <c r="AO24">
        <f>AQ24*dt</f>
        <v>0.21213203435596426</v>
      </c>
      <c r="AP24">
        <f>AL24+AM24*dt/2</f>
        <v>2.2273863607376243</v>
      </c>
      <c r="AQ24">
        <f t="shared" si="16"/>
        <v>4.2426406871192848</v>
      </c>
      <c r="AS24">
        <f>_r*SIN(AK24)+Z24</f>
        <v>1.0361481999886573</v>
      </c>
      <c r="AT24">
        <f>_r*COS(AK24)</f>
        <v>0.86264015409067729</v>
      </c>
    </row>
    <row r="25" spans="3:46" x14ac:dyDescent="0.3">
      <c r="C25">
        <f t="shared" si="1"/>
        <v>0.76392786181760952</v>
      </c>
      <c r="D25">
        <f t="shared" si="2"/>
        <v>2.7779194975185799</v>
      </c>
      <c r="E25">
        <f>g*SIN(alpha)/(1+$G$10/(m*_r^2))</f>
        <v>5.0507627227610534</v>
      </c>
      <c r="F25">
        <f>H25*dt</f>
        <v>0.1452094282793803</v>
      </c>
      <c r="G25">
        <f>I25*dt</f>
        <v>0.2525381361380527</v>
      </c>
      <c r="H25">
        <f>D25+E25*dt/2</f>
        <v>2.9041885655876061</v>
      </c>
      <c r="I25">
        <f t="shared" si="3"/>
        <v>5.0507627227610534</v>
      </c>
      <c r="K25">
        <f t="shared" si="0"/>
        <v>0.76392786181760952</v>
      </c>
      <c r="L25">
        <v>10</v>
      </c>
      <c r="N25">
        <f t="shared" si="4"/>
        <v>0.76392786181760952</v>
      </c>
      <c r="O25">
        <f t="shared" si="5"/>
        <v>2.7779194975185799</v>
      </c>
      <c r="P25">
        <f t="shared" si="6"/>
        <v>5.0507627227610534</v>
      </c>
      <c r="Q25">
        <f>S25*dt</f>
        <v>0.1452094282793803</v>
      </c>
      <c r="R25">
        <f>T25*dt</f>
        <v>0.2525381361380527</v>
      </c>
      <c r="S25">
        <f>O25+P25*dt/2</f>
        <v>2.9041885655876061</v>
      </c>
      <c r="T25">
        <f t="shared" si="7"/>
        <v>5.0507627227610534</v>
      </c>
      <c r="V25">
        <f>_r*SIN(N25)+C25</f>
        <v>1.4556910409308981</v>
      </c>
      <c r="W25">
        <f>_r*COS(N25)</f>
        <v>0.72212443804587867</v>
      </c>
      <c r="Z25">
        <f t="shared" si="8"/>
        <v>0.64169940392679192</v>
      </c>
      <c r="AA25">
        <f t="shared" si="9"/>
        <v>2.3334523779156067</v>
      </c>
      <c r="AB25">
        <f t="shared" si="10"/>
        <v>4.2426406871192848</v>
      </c>
      <c r="AC25">
        <f>AE25*dt</f>
        <v>0.12197591975467943</v>
      </c>
      <c r="AD25">
        <f>AF25*dt</f>
        <v>0.21213203435596426</v>
      </c>
      <c r="AE25">
        <f>AA25+AB25*dt/2</f>
        <v>2.4395183950935886</v>
      </c>
      <c r="AF25">
        <f t="shared" si="11"/>
        <v>4.2426406871192848</v>
      </c>
      <c r="AH25">
        <f t="shared" si="12"/>
        <v>0.64169940392679192</v>
      </c>
      <c r="AI25">
        <v>10</v>
      </c>
      <c r="AK25">
        <f t="shared" si="13"/>
        <v>0.64169940392679192</v>
      </c>
      <c r="AL25">
        <f t="shared" si="14"/>
        <v>2.3334523779156067</v>
      </c>
      <c r="AM25">
        <f t="shared" si="15"/>
        <v>4.2426406871192848</v>
      </c>
      <c r="AN25">
        <f>AP25*dt</f>
        <v>0.12197591975467943</v>
      </c>
      <c r="AO25">
        <f>AQ25*dt</f>
        <v>0.21213203435596426</v>
      </c>
      <c r="AP25">
        <f>AL25+AM25*dt/2</f>
        <v>2.4395183950935886</v>
      </c>
      <c r="AQ25">
        <f t="shared" si="16"/>
        <v>4.2426406871192848</v>
      </c>
      <c r="AS25">
        <f>_r*SIN(AK25)+Z25</f>
        <v>1.2402570669715449</v>
      </c>
      <c r="AT25">
        <f>_r*COS(AK25)</f>
        <v>0.80107972387921778</v>
      </c>
    </row>
    <row r="26" spans="3:46" x14ac:dyDescent="0.3">
      <c r="C26">
        <f t="shared" si="1"/>
        <v>0.90913729009698985</v>
      </c>
      <c r="D26">
        <f t="shared" si="2"/>
        <v>3.0304576336566327</v>
      </c>
      <c r="E26">
        <f>g*SIN(alpha)/(1+$G$10/(m*_r^2))</f>
        <v>5.0507627227610534</v>
      </c>
      <c r="F26">
        <f>H26*dt</f>
        <v>0.15783633508628295</v>
      </c>
      <c r="G26">
        <f>I26*dt</f>
        <v>0.2525381361380527</v>
      </c>
      <c r="H26">
        <f>D26+E26*dt/2</f>
        <v>3.1567267017256588</v>
      </c>
      <c r="I26">
        <f t="shared" si="3"/>
        <v>5.0507627227610534</v>
      </c>
      <c r="K26">
        <f t="shared" si="0"/>
        <v>0.90913729009698985</v>
      </c>
      <c r="L26">
        <v>10</v>
      </c>
      <c r="N26">
        <f t="shared" si="4"/>
        <v>0.90913729009698985</v>
      </c>
      <c r="O26">
        <f t="shared" si="5"/>
        <v>3.0304576336566327</v>
      </c>
      <c r="P26">
        <f t="shared" si="6"/>
        <v>5.0507627227610534</v>
      </c>
      <c r="Q26">
        <f>S26*dt</f>
        <v>0.15783633508628295</v>
      </c>
      <c r="R26">
        <f>T26*dt</f>
        <v>0.2525381361380527</v>
      </c>
      <c r="S26">
        <f>O26+P26*dt/2</f>
        <v>3.1567267017256588</v>
      </c>
      <c r="T26">
        <f t="shared" si="7"/>
        <v>5.0507627227610534</v>
      </c>
      <c r="V26">
        <f>_r*SIN(N26)+C26</f>
        <v>1.6981112515152905</v>
      </c>
      <c r="W26">
        <f>_r*COS(N26)</f>
        <v>0.61442663370325501</v>
      </c>
      <c r="Z26">
        <f t="shared" si="8"/>
        <v>0.7636753236814714</v>
      </c>
      <c r="AA26">
        <f t="shared" si="9"/>
        <v>2.545584412271571</v>
      </c>
      <c r="AB26">
        <f t="shared" si="10"/>
        <v>4.2426406871192848</v>
      </c>
      <c r="AC26">
        <f>AE26*dt</f>
        <v>0.13258252147247765</v>
      </c>
      <c r="AD26">
        <f>AF26*dt</f>
        <v>0.21213203435596426</v>
      </c>
      <c r="AE26">
        <f>AA26+AB26*dt/2</f>
        <v>2.6516504294495529</v>
      </c>
      <c r="AF26">
        <f t="shared" si="11"/>
        <v>4.2426406871192848</v>
      </c>
      <c r="AH26">
        <f t="shared" si="12"/>
        <v>0.7636753236814714</v>
      </c>
      <c r="AI26">
        <v>10</v>
      </c>
      <c r="AK26">
        <f t="shared" si="13"/>
        <v>0.7636753236814714</v>
      </c>
      <c r="AL26">
        <f t="shared" si="14"/>
        <v>2.545584412271571</v>
      </c>
      <c r="AM26">
        <f t="shared" si="15"/>
        <v>4.2426406871192848</v>
      </c>
      <c r="AN26">
        <f>AP26*dt</f>
        <v>0.13258252147247765</v>
      </c>
      <c r="AO26">
        <f>AQ26*dt</f>
        <v>0.21213203435596426</v>
      </c>
      <c r="AP26">
        <f>AL26+AM26*dt/2</f>
        <v>2.6516504294495529</v>
      </c>
      <c r="AQ26">
        <f t="shared" si="16"/>
        <v>4.2426406871192848</v>
      </c>
      <c r="AS26">
        <f>_r*SIN(AK26)+Z26</f>
        <v>1.4552561167782798</v>
      </c>
      <c r="AT26">
        <f>_r*COS(AK26)</f>
        <v>0.72229911160099691</v>
      </c>
    </row>
    <row r="27" spans="3:46" x14ac:dyDescent="0.3">
      <c r="C27">
        <f t="shared" ref="C27:C72" si="17">C26+F26</f>
        <v>1.0669736251832729</v>
      </c>
      <c r="D27">
        <f t="shared" ref="D27:D72" si="18">D26+G26</f>
        <v>3.2829957697946854</v>
      </c>
      <c r="E27">
        <f>g*SIN(alpha)/(1+$G$10/(m*_r^2))</f>
        <v>5.0507627227610534</v>
      </c>
      <c r="F27">
        <f>H27*dt</f>
        <v>0.1704632418931856</v>
      </c>
      <c r="G27">
        <f>I27*dt</f>
        <v>0.2525381361380527</v>
      </c>
      <c r="H27">
        <f>D27+E27*dt/2</f>
        <v>3.4092648378637116</v>
      </c>
      <c r="I27">
        <f t="shared" ref="I27:I72" si="19">E27</f>
        <v>5.0507627227610534</v>
      </c>
      <c r="K27">
        <f t="shared" si="0"/>
        <v>1.0669736251832729</v>
      </c>
      <c r="L27">
        <v>10</v>
      </c>
      <c r="N27">
        <f t="shared" si="4"/>
        <v>1.0669736251832729</v>
      </c>
      <c r="O27">
        <f t="shared" si="5"/>
        <v>3.2829957697946854</v>
      </c>
      <c r="P27">
        <f t="shared" si="6"/>
        <v>5.0507627227610534</v>
      </c>
      <c r="Q27">
        <f>S27*dt</f>
        <v>0.1704632418931856</v>
      </c>
      <c r="R27">
        <f>T27*dt</f>
        <v>0.2525381361380527</v>
      </c>
      <c r="S27">
        <f>O27+P27*dt/2</f>
        <v>3.4092648378637116</v>
      </c>
      <c r="T27">
        <f t="shared" si="7"/>
        <v>5.0507627227610534</v>
      </c>
      <c r="V27">
        <f>_r*SIN(N27)+C27</f>
        <v>1.9427170786880521</v>
      </c>
      <c r="W27">
        <f>_r*COS(N27)</f>
        <v>0.48277676377754819</v>
      </c>
      <c r="Z27">
        <f t="shared" si="8"/>
        <v>0.89625784515394902</v>
      </c>
      <c r="AA27">
        <f t="shared" si="9"/>
        <v>2.7577164466275352</v>
      </c>
      <c r="AB27">
        <f t="shared" si="10"/>
        <v>4.2426406871192848</v>
      </c>
      <c r="AC27">
        <f>AE27*dt</f>
        <v>0.14318912319027585</v>
      </c>
      <c r="AD27">
        <f>AF27*dt</f>
        <v>0.21213203435596426</v>
      </c>
      <c r="AE27">
        <f>AA27+AB27*dt/2</f>
        <v>2.8637824638055172</v>
      </c>
      <c r="AF27">
        <f t="shared" si="11"/>
        <v>4.2426406871192848</v>
      </c>
      <c r="AH27">
        <f t="shared" si="12"/>
        <v>0.89625784515394902</v>
      </c>
      <c r="AI27">
        <v>10</v>
      </c>
      <c r="AK27">
        <f t="shared" si="13"/>
        <v>0.89625784515394902</v>
      </c>
      <c r="AL27">
        <f t="shared" si="14"/>
        <v>2.7577164466275352</v>
      </c>
      <c r="AM27">
        <f t="shared" si="15"/>
        <v>4.2426406871192848</v>
      </c>
      <c r="AN27">
        <f>AP27*dt</f>
        <v>0.14318912319027585</v>
      </c>
      <c r="AO27">
        <f>AQ27*dt</f>
        <v>0.21213203435596426</v>
      </c>
      <c r="AP27">
        <f>AL27+AM27*dt/2</f>
        <v>2.8637824638055172</v>
      </c>
      <c r="AQ27">
        <f t="shared" si="16"/>
        <v>4.2426406871192848</v>
      </c>
      <c r="AS27">
        <f>_r*SIN(AK27)+Z27</f>
        <v>1.6772531147153753</v>
      </c>
      <c r="AT27">
        <f>_r*COS(AK27)</f>
        <v>0.62453693959819157</v>
      </c>
    </row>
    <row r="28" spans="3:46" x14ac:dyDescent="0.3">
      <c r="C28">
        <f t="shared" si="17"/>
        <v>1.2374368670764584</v>
      </c>
      <c r="D28">
        <f t="shared" si="18"/>
        <v>3.5355339059327382</v>
      </c>
      <c r="E28">
        <f>g*SIN(alpha)/(1+$G$10/(m*_r^2))</f>
        <v>5.0507627227610534</v>
      </c>
      <c r="F28">
        <f>H28*dt</f>
        <v>0.18309014870008822</v>
      </c>
      <c r="G28">
        <f>I28*dt</f>
        <v>0.2525381361380527</v>
      </c>
      <c r="H28">
        <f>D28+E28*dt/2</f>
        <v>3.6618029740017644</v>
      </c>
      <c r="I28">
        <f t="shared" si="19"/>
        <v>5.0507627227610534</v>
      </c>
      <c r="K28">
        <f t="shared" si="0"/>
        <v>1.2374368670764584</v>
      </c>
      <c r="L28">
        <v>10</v>
      </c>
      <c r="N28">
        <f t="shared" si="4"/>
        <v>1.2374368670764584</v>
      </c>
      <c r="O28">
        <f t="shared" si="5"/>
        <v>3.5355339059327382</v>
      </c>
      <c r="P28">
        <f t="shared" si="6"/>
        <v>5.0507627227610534</v>
      </c>
      <c r="Q28">
        <f>S28*dt</f>
        <v>0.18309014870008822</v>
      </c>
      <c r="R28">
        <f>T28*dt</f>
        <v>0.2525381361380527</v>
      </c>
      <c r="S28">
        <f>O28+P28*dt/2</f>
        <v>3.6618029740017644</v>
      </c>
      <c r="T28">
        <f t="shared" si="7"/>
        <v>5.0507627227610534</v>
      </c>
      <c r="V28">
        <f>_r*SIN(N28)+C28</f>
        <v>2.182385264654036</v>
      </c>
      <c r="W28">
        <f>_r*COS(N28)</f>
        <v>0.32721938499356679</v>
      </c>
      <c r="Z28">
        <f t="shared" si="8"/>
        <v>1.0394469683442249</v>
      </c>
      <c r="AA28">
        <f t="shared" si="9"/>
        <v>2.9698484809834995</v>
      </c>
      <c r="AB28">
        <f t="shared" si="10"/>
        <v>4.2426406871192848</v>
      </c>
      <c r="AC28">
        <f>AE28*dt</f>
        <v>0.15379572490807408</v>
      </c>
      <c r="AD28">
        <f>AF28*dt</f>
        <v>0.21213203435596426</v>
      </c>
      <c r="AE28">
        <f>AA28+AB28*dt/2</f>
        <v>3.0759144981614814</v>
      </c>
      <c r="AF28">
        <f t="shared" si="11"/>
        <v>4.2426406871192848</v>
      </c>
      <c r="AH28">
        <f t="shared" si="12"/>
        <v>1.0394469683442249</v>
      </c>
      <c r="AI28">
        <v>10</v>
      </c>
      <c r="AK28">
        <f t="shared" si="13"/>
        <v>1.0394469683442249</v>
      </c>
      <c r="AL28">
        <f t="shared" si="14"/>
        <v>2.9698484809834995</v>
      </c>
      <c r="AM28">
        <f t="shared" si="15"/>
        <v>4.2426406871192848</v>
      </c>
      <c r="AN28">
        <f>AP28*dt</f>
        <v>0.15379572490807408</v>
      </c>
      <c r="AO28">
        <f>AQ28*dt</f>
        <v>0.21213203435596426</v>
      </c>
      <c r="AP28">
        <f>AL28+AM28*dt/2</f>
        <v>3.0759144981614814</v>
      </c>
      <c r="AQ28">
        <f t="shared" si="16"/>
        <v>4.2426406871192848</v>
      </c>
      <c r="AS28">
        <f>_r*SIN(AK28)+Z28</f>
        <v>1.9015711078942084</v>
      </c>
      <c r="AT28">
        <f>_r*COS(AK28)</f>
        <v>0.50669711663399153</v>
      </c>
    </row>
    <row r="29" spans="3:46" x14ac:dyDescent="0.3">
      <c r="C29">
        <f t="shared" si="17"/>
        <v>1.4205270157765466</v>
      </c>
      <c r="D29">
        <f t="shared" si="18"/>
        <v>3.788072042070791</v>
      </c>
      <c r="E29">
        <f>g*SIN(alpha)/(1+$G$10/(m*_r^2))</f>
        <v>5.0507627227610534</v>
      </c>
      <c r="F29">
        <f>H29*dt</f>
        <v>0.19571705550699087</v>
      </c>
      <c r="G29">
        <f>I29*dt</f>
        <v>0.2525381361380527</v>
      </c>
      <c r="H29">
        <f>D29+E29*dt/2</f>
        <v>3.9143411101398171</v>
      </c>
      <c r="I29">
        <f t="shared" si="19"/>
        <v>5.0507627227610534</v>
      </c>
      <c r="K29">
        <f t="shared" si="0"/>
        <v>1.4205270157765466</v>
      </c>
      <c r="L29">
        <v>10</v>
      </c>
      <c r="N29">
        <f t="shared" si="4"/>
        <v>1.4205270157765466</v>
      </c>
      <c r="O29">
        <f t="shared" si="5"/>
        <v>3.788072042070791</v>
      </c>
      <c r="P29">
        <f t="shared" si="6"/>
        <v>5.0507627227610534</v>
      </c>
      <c r="Q29">
        <f>S29*dt</f>
        <v>0.19571705550699087</v>
      </c>
      <c r="R29">
        <f>T29*dt</f>
        <v>0.2525381361380527</v>
      </c>
      <c r="S29">
        <f>O29+P29*dt/2</f>
        <v>3.9143411101398171</v>
      </c>
      <c r="T29">
        <f t="shared" si="7"/>
        <v>5.0507627227610534</v>
      </c>
      <c r="V29">
        <f>_r*SIN(N29)+C29</f>
        <v>2.4092578125204342</v>
      </c>
      <c r="W29">
        <f>_r*COS(N29)</f>
        <v>0.14970441399703818</v>
      </c>
      <c r="Z29">
        <f t="shared" si="8"/>
        <v>1.193242693252299</v>
      </c>
      <c r="AA29">
        <f t="shared" si="9"/>
        <v>3.1819805153394638</v>
      </c>
      <c r="AB29">
        <f t="shared" si="10"/>
        <v>4.2426406871192848</v>
      </c>
      <c r="AC29">
        <f>AE29*dt</f>
        <v>0.16440232662587229</v>
      </c>
      <c r="AD29">
        <f>AF29*dt</f>
        <v>0.21213203435596426</v>
      </c>
      <c r="AE29">
        <f>AA29+AB29*dt/2</f>
        <v>3.2880465325174457</v>
      </c>
      <c r="AF29">
        <f t="shared" si="11"/>
        <v>4.2426406871192848</v>
      </c>
      <c r="AH29">
        <f t="shared" si="12"/>
        <v>1.193242693252299</v>
      </c>
      <c r="AI29">
        <v>10</v>
      </c>
      <c r="AK29">
        <f t="shared" si="13"/>
        <v>1.193242693252299</v>
      </c>
      <c r="AL29">
        <f t="shared" si="14"/>
        <v>3.1819805153394638</v>
      </c>
      <c r="AM29">
        <f t="shared" si="15"/>
        <v>4.2426406871192848</v>
      </c>
      <c r="AN29">
        <f>AP29*dt</f>
        <v>0.16440232662587229</v>
      </c>
      <c r="AO29">
        <f>AQ29*dt</f>
        <v>0.21213203435596426</v>
      </c>
      <c r="AP29">
        <f>AL29+AM29*dt/2</f>
        <v>3.2880465325174457</v>
      </c>
      <c r="AQ29">
        <f t="shared" si="16"/>
        <v>4.2426406871192848</v>
      </c>
      <c r="AS29">
        <f>_r*SIN(AK29)+Z29</f>
        <v>2.1228119564261076</v>
      </c>
      <c r="AT29">
        <f>_r*COS(AK29)</f>
        <v>0.3686475077394426</v>
      </c>
    </row>
    <row r="30" spans="3:46" x14ac:dyDescent="0.3">
      <c r="C30">
        <f t="shared" si="17"/>
        <v>1.6162440712835375</v>
      </c>
      <c r="D30">
        <f t="shared" si="18"/>
        <v>4.0406101782088433</v>
      </c>
      <c r="E30">
        <f>g*SIN(alpha)/(1+$G$10/(m*_r^2))</f>
        <v>5.0507627227610534</v>
      </c>
      <c r="F30">
        <f>H30*dt</f>
        <v>0.20834396231389352</v>
      </c>
      <c r="G30">
        <f>I30*dt</f>
        <v>0.2525381361380527</v>
      </c>
      <c r="H30">
        <f>D30+E30*dt/2</f>
        <v>4.1668792462778699</v>
      </c>
      <c r="I30">
        <f t="shared" si="19"/>
        <v>5.0507627227610534</v>
      </c>
      <c r="K30">
        <f t="shared" si="0"/>
        <v>1.6162440712835375</v>
      </c>
      <c r="L30">
        <v>10</v>
      </c>
      <c r="N30">
        <f t="shared" si="4"/>
        <v>1.6162440712835375</v>
      </c>
      <c r="O30">
        <f t="shared" si="5"/>
        <v>4.0406101782088433</v>
      </c>
      <c r="P30">
        <f t="shared" si="6"/>
        <v>5.0507627227610534</v>
      </c>
      <c r="Q30">
        <f>S30*dt</f>
        <v>0.20834396231389352</v>
      </c>
      <c r="R30">
        <f>T30*dt</f>
        <v>0.2525381361380527</v>
      </c>
      <c r="S30">
        <f>O30+P30*dt/2</f>
        <v>4.1668792462778699</v>
      </c>
      <c r="T30">
        <f t="shared" si="7"/>
        <v>5.0507627227610534</v>
      </c>
      <c r="V30">
        <f>_r*SIN(N30)+C30</f>
        <v>2.6152115002934067</v>
      </c>
      <c r="W30">
        <f>_r*COS(N30)</f>
        <v>-4.5432100737389368E-2</v>
      </c>
      <c r="Z30">
        <f t="shared" si="8"/>
        <v>1.3576450198781713</v>
      </c>
      <c r="AA30">
        <f t="shared" si="9"/>
        <v>3.3941125496954281</v>
      </c>
      <c r="AB30">
        <f t="shared" si="10"/>
        <v>4.2426406871192848</v>
      </c>
      <c r="AC30">
        <f>AE30*dt</f>
        <v>0.17500892834367052</v>
      </c>
      <c r="AD30">
        <f>AF30*dt</f>
        <v>0.21213203435596426</v>
      </c>
      <c r="AE30">
        <f>AA30+AB30*dt/2</f>
        <v>3.50017856687341</v>
      </c>
      <c r="AF30">
        <f t="shared" si="11"/>
        <v>4.2426406871192848</v>
      </c>
      <c r="AH30">
        <f t="shared" si="12"/>
        <v>1.3576450198781713</v>
      </c>
      <c r="AI30">
        <v>10</v>
      </c>
      <c r="AK30">
        <f t="shared" si="13"/>
        <v>1.3576450198781713</v>
      </c>
      <c r="AL30">
        <f t="shared" si="14"/>
        <v>3.3941125496954281</v>
      </c>
      <c r="AM30">
        <f t="shared" si="15"/>
        <v>4.2426406871192848</v>
      </c>
      <c r="AN30">
        <f>AP30*dt</f>
        <v>0.17500892834367052</v>
      </c>
      <c r="AO30">
        <f>AQ30*dt</f>
        <v>0.21213203435596426</v>
      </c>
      <c r="AP30">
        <f>AL30+AM30*dt/2</f>
        <v>3.50017856687341</v>
      </c>
      <c r="AQ30">
        <f t="shared" si="16"/>
        <v>4.2426406871192848</v>
      </c>
      <c r="AS30">
        <f>_r*SIN(AK30)+Z30</f>
        <v>2.3350141582863215</v>
      </c>
      <c r="AT30">
        <f>_r*COS(AK30)</f>
        <v>0.21154093525204598</v>
      </c>
    </row>
    <row r="31" spans="3:46" x14ac:dyDescent="0.3">
      <c r="C31">
        <f t="shared" si="17"/>
        <v>1.8245880335974309</v>
      </c>
      <c r="D31">
        <f t="shared" si="18"/>
        <v>4.2931483143468956</v>
      </c>
      <c r="E31">
        <f>g*SIN(alpha)/(1+$G$10/(m*_r^2))</f>
        <v>5.0507627227610534</v>
      </c>
      <c r="F31">
        <f>H31*dt</f>
        <v>0.22097086912079611</v>
      </c>
      <c r="G31">
        <f>I31*dt</f>
        <v>0.2525381361380527</v>
      </c>
      <c r="H31">
        <f>D31+E31*dt/2</f>
        <v>4.4194173824159222</v>
      </c>
      <c r="I31">
        <f t="shared" si="19"/>
        <v>5.0507627227610534</v>
      </c>
      <c r="K31">
        <f t="shared" si="0"/>
        <v>1.8245880335974309</v>
      </c>
      <c r="L31">
        <v>10</v>
      </c>
      <c r="N31">
        <f t="shared" si="4"/>
        <v>1.8245880335974309</v>
      </c>
      <c r="O31">
        <f t="shared" si="5"/>
        <v>4.2931483143468956</v>
      </c>
      <c r="P31">
        <f t="shared" si="6"/>
        <v>5.0507627227610534</v>
      </c>
      <c r="Q31">
        <f>S31*dt</f>
        <v>0.22097086912079611</v>
      </c>
      <c r="R31">
        <f>T31*dt</f>
        <v>0.2525381361380527</v>
      </c>
      <c r="S31">
        <f>O31+P31*dt/2</f>
        <v>4.4194173824159222</v>
      </c>
      <c r="T31">
        <f t="shared" si="7"/>
        <v>5.0507627227610534</v>
      </c>
      <c r="V31">
        <f>_r*SIN(N31)+C31</f>
        <v>2.7925554092423974</v>
      </c>
      <c r="W31">
        <f>_r*COS(N31)</f>
        <v>-0.25107600380561401</v>
      </c>
      <c r="Z31">
        <f t="shared" si="8"/>
        <v>1.5326539482218418</v>
      </c>
      <c r="AA31">
        <f t="shared" si="9"/>
        <v>3.6062445840513924</v>
      </c>
      <c r="AB31">
        <f t="shared" si="10"/>
        <v>4.2426406871192848</v>
      </c>
      <c r="AC31">
        <f>AE31*dt</f>
        <v>0.18561553006146872</v>
      </c>
      <c r="AD31">
        <f>AF31*dt</f>
        <v>0.21213203435596426</v>
      </c>
      <c r="AE31">
        <f>AA31+AB31*dt/2</f>
        <v>3.7123106012293743</v>
      </c>
      <c r="AF31">
        <f t="shared" si="11"/>
        <v>4.2426406871192848</v>
      </c>
      <c r="AH31">
        <f t="shared" si="12"/>
        <v>1.5326539482218418</v>
      </c>
      <c r="AI31">
        <v>10</v>
      </c>
      <c r="AK31">
        <f t="shared" si="13"/>
        <v>1.5326539482218418</v>
      </c>
      <c r="AL31">
        <f t="shared" si="14"/>
        <v>3.6062445840513924</v>
      </c>
      <c r="AM31">
        <f t="shared" si="15"/>
        <v>4.2426406871192848</v>
      </c>
      <c r="AN31">
        <f>AP31*dt</f>
        <v>0.18561553006146872</v>
      </c>
      <c r="AO31">
        <f>AQ31*dt</f>
        <v>0.21213203435596426</v>
      </c>
      <c r="AP31">
        <f>AL31+AM31*dt/2</f>
        <v>3.7123106012293743</v>
      </c>
      <c r="AQ31">
        <f t="shared" si="16"/>
        <v>4.2426406871192848</v>
      </c>
      <c r="AS31">
        <f>_r*SIN(AK31)+Z31</f>
        <v>2.5319266158860625</v>
      </c>
      <c r="AT31">
        <f>_r*COS(AK31)</f>
        <v>3.813313072948199E-2</v>
      </c>
    </row>
    <row r="32" spans="3:46" x14ac:dyDescent="0.3">
      <c r="C32">
        <f t="shared" si="17"/>
        <v>2.045558902718227</v>
      </c>
      <c r="D32">
        <f t="shared" si="18"/>
        <v>4.5456864504849479</v>
      </c>
      <c r="E32">
        <f>g*SIN(alpha)/(1+$G$10/(m*_r^2))</f>
        <v>5.0507627227610534</v>
      </c>
      <c r="F32">
        <f>H32*dt</f>
        <v>0.23359777592769873</v>
      </c>
      <c r="G32">
        <f>I32*dt</f>
        <v>0.2525381361380527</v>
      </c>
      <c r="H32">
        <f>D32+E32*dt/2</f>
        <v>4.6719555185539745</v>
      </c>
      <c r="I32">
        <f t="shared" si="19"/>
        <v>5.0507627227610534</v>
      </c>
      <c r="K32">
        <f t="shared" si="0"/>
        <v>2.045558902718227</v>
      </c>
      <c r="L32">
        <v>10</v>
      </c>
      <c r="N32">
        <f t="shared" si="4"/>
        <v>2.045558902718227</v>
      </c>
      <c r="O32">
        <f t="shared" si="5"/>
        <v>4.5456864504849479</v>
      </c>
      <c r="P32">
        <f t="shared" si="6"/>
        <v>5.0507627227610534</v>
      </c>
      <c r="Q32">
        <f>S32*dt</f>
        <v>0.23359777592769873</v>
      </c>
      <c r="R32">
        <f>T32*dt</f>
        <v>0.2525381361380527</v>
      </c>
      <c r="S32">
        <f>O32+P32*dt/2</f>
        <v>4.6719555185539745</v>
      </c>
      <c r="T32">
        <f t="shared" si="7"/>
        <v>5.0507627227610534</v>
      </c>
      <c r="V32">
        <f>_r*SIN(N32)+C32</f>
        <v>2.9349601824341214</v>
      </c>
      <c r="W32">
        <f>_r*COS(N32)</f>
        <v>-0.45712729478749076</v>
      </c>
      <c r="Z32">
        <f t="shared" si="8"/>
        <v>1.7182694782833106</v>
      </c>
      <c r="AA32">
        <f t="shared" si="9"/>
        <v>3.8183766184073566</v>
      </c>
      <c r="AB32">
        <f t="shared" si="10"/>
        <v>4.2426406871192848</v>
      </c>
      <c r="AC32">
        <f>AE32*dt</f>
        <v>0.19622213177926695</v>
      </c>
      <c r="AD32">
        <f>AF32*dt</f>
        <v>0.21213203435596426</v>
      </c>
      <c r="AE32">
        <f>AA32+AB32*dt/2</f>
        <v>3.9244426355853386</v>
      </c>
      <c r="AF32">
        <f t="shared" si="11"/>
        <v>4.2426406871192848</v>
      </c>
      <c r="AH32">
        <f t="shared" si="12"/>
        <v>1.7182694782833106</v>
      </c>
      <c r="AI32">
        <v>10</v>
      </c>
      <c r="AK32">
        <f t="shared" si="13"/>
        <v>1.7182694782833106</v>
      </c>
      <c r="AL32">
        <f t="shared" si="14"/>
        <v>3.8183766184073566</v>
      </c>
      <c r="AM32">
        <f t="shared" si="15"/>
        <v>4.2426406871192848</v>
      </c>
      <c r="AN32">
        <f>AP32*dt</f>
        <v>0.19622213177926695</v>
      </c>
      <c r="AO32">
        <f>AQ32*dt</f>
        <v>0.21213203435596426</v>
      </c>
      <c r="AP32">
        <f>AL32+AM32*dt/2</f>
        <v>3.9244426355853386</v>
      </c>
      <c r="AQ32">
        <f t="shared" si="16"/>
        <v>4.2426406871192848</v>
      </c>
      <c r="AS32">
        <f>_r*SIN(AK32)+Z32</f>
        <v>2.7074150067082403</v>
      </c>
      <c r="AT32">
        <f>_r*COS(AK32)</f>
        <v>-0.14693918332754521</v>
      </c>
    </row>
    <row r="33" spans="3:46" x14ac:dyDescent="0.3">
      <c r="C33">
        <f t="shared" si="17"/>
        <v>2.2791566786459256</v>
      </c>
      <c r="D33">
        <f t="shared" si="18"/>
        <v>4.7982245866230002</v>
      </c>
      <c r="E33">
        <f>g*SIN(alpha)/(1+$G$10/(m*_r^2))</f>
        <v>5.0507627227610534</v>
      </c>
      <c r="F33">
        <f>H33*dt</f>
        <v>0.24622468273460135</v>
      </c>
      <c r="G33">
        <f>I33*dt</f>
        <v>0.2525381361380527</v>
      </c>
      <c r="H33">
        <f>D33+E33*dt/2</f>
        <v>4.9244936546920268</v>
      </c>
      <c r="I33">
        <f t="shared" si="19"/>
        <v>5.0507627227610534</v>
      </c>
      <c r="K33">
        <f t="shared" si="0"/>
        <v>2.2791566786459256</v>
      </c>
      <c r="L33">
        <v>10</v>
      </c>
      <c r="N33">
        <f t="shared" si="4"/>
        <v>2.2791566786459256</v>
      </c>
      <c r="O33">
        <f t="shared" si="5"/>
        <v>4.7982245866230002</v>
      </c>
      <c r="P33">
        <f t="shared" si="6"/>
        <v>5.0507627227610534</v>
      </c>
      <c r="Q33">
        <f>S33*dt</f>
        <v>0.24622468273460135</v>
      </c>
      <c r="R33">
        <f>T33*dt</f>
        <v>0.2525381361380527</v>
      </c>
      <c r="S33">
        <f>O33+P33*dt/2</f>
        <v>4.9244936546920268</v>
      </c>
      <c r="T33">
        <f t="shared" si="7"/>
        <v>5.0507627227610534</v>
      </c>
      <c r="V33">
        <f>_r*SIN(N33)+C33</f>
        <v>3.0385863127863666</v>
      </c>
      <c r="W33">
        <f>_r*COS(N33)</f>
        <v>-0.65058944872270719</v>
      </c>
      <c r="Z33">
        <f t="shared" si="8"/>
        <v>1.9144916100625775</v>
      </c>
      <c r="AA33">
        <f t="shared" si="9"/>
        <v>4.0305086527633209</v>
      </c>
      <c r="AB33">
        <f t="shared" si="10"/>
        <v>4.2426406871192848</v>
      </c>
      <c r="AC33">
        <f>AE33*dt</f>
        <v>0.20682873349706515</v>
      </c>
      <c r="AD33">
        <f>AF33*dt</f>
        <v>0.21213203435596426</v>
      </c>
      <c r="AE33">
        <f>AA33+AB33*dt/2</f>
        <v>4.1365746699413029</v>
      </c>
      <c r="AF33">
        <f t="shared" si="11"/>
        <v>4.2426406871192848</v>
      </c>
      <c r="AH33">
        <f t="shared" si="12"/>
        <v>1.9144916100625775</v>
      </c>
      <c r="AI33">
        <v>10</v>
      </c>
      <c r="AK33">
        <f t="shared" si="13"/>
        <v>1.9144916100625775</v>
      </c>
      <c r="AL33">
        <f t="shared" si="14"/>
        <v>4.0305086527633209</v>
      </c>
      <c r="AM33">
        <f t="shared" si="15"/>
        <v>4.2426406871192848</v>
      </c>
      <c r="AN33">
        <f>AP33*dt</f>
        <v>0.20682873349706515</v>
      </c>
      <c r="AO33">
        <f>AQ33*dt</f>
        <v>0.21213203435596426</v>
      </c>
      <c r="AP33">
        <f>AL33+AM33*dt/2</f>
        <v>4.1365746699413029</v>
      </c>
      <c r="AQ33">
        <f t="shared" si="16"/>
        <v>4.2426406871192848</v>
      </c>
      <c r="AS33">
        <f>_r*SIN(AK33)+Z33</f>
        <v>2.8560075124179676</v>
      </c>
      <c r="AT33">
        <f>_r*COS(AK33)</f>
        <v>-0.33696855285310401</v>
      </c>
    </row>
    <row r="34" spans="3:46" x14ac:dyDescent="0.3">
      <c r="C34">
        <f t="shared" si="17"/>
        <v>2.5253813613805272</v>
      </c>
      <c r="D34">
        <f t="shared" si="18"/>
        <v>5.0507627227610525</v>
      </c>
      <c r="E34">
        <f>g*SIN(alpha)/(1+$G$10/(m*_r^2))</f>
        <v>5.0507627227610534</v>
      </c>
      <c r="F34">
        <f>H34*dt</f>
        <v>0.25885158954150395</v>
      </c>
      <c r="G34">
        <f>I34*dt</f>
        <v>0.2525381361380527</v>
      </c>
      <c r="H34">
        <f>D34+E34*dt/2</f>
        <v>5.1770317908300791</v>
      </c>
      <c r="I34">
        <f t="shared" si="19"/>
        <v>5.0507627227610534</v>
      </c>
      <c r="K34">
        <f t="shared" si="0"/>
        <v>2.5253813613805272</v>
      </c>
      <c r="L34">
        <v>10</v>
      </c>
      <c r="N34">
        <f t="shared" si="4"/>
        <v>2.5253813613805272</v>
      </c>
      <c r="O34">
        <f t="shared" si="5"/>
        <v>5.0507627227610525</v>
      </c>
      <c r="P34">
        <f t="shared" si="6"/>
        <v>5.0507627227610534</v>
      </c>
      <c r="Q34">
        <f>S34*dt</f>
        <v>0.25885158954150395</v>
      </c>
      <c r="R34">
        <f>T34*dt</f>
        <v>0.2525381361380527</v>
      </c>
      <c r="S34">
        <f>O34+P34*dt/2</f>
        <v>5.1770317908300791</v>
      </c>
      <c r="T34">
        <f t="shared" si="7"/>
        <v>5.0507627227610534</v>
      </c>
      <c r="V34">
        <f>_r*SIN(N34)+C34</f>
        <v>3.1033288114719229</v>
      </c>
      <c r="W34">
        <f>_r*COS(N34)</f>
        <v>-0.81607398251191254</v>
      </c>
      <c r="Z34">
        <f t="shared" si="8"/>
        <v>2.1213203435596428</v>
      </c>
      <c r="AA34">
        <f t="shared" si="9"/>
        <v>4.2426406871192848</v>
      </c>
      <c r="AB34">
        <f t="shared" si="10"/>
        <v>4.2426406871192848</v>
      </c>
      <c r="AC34">
        <f>AE34*dt</f>
        <v>0.21743533521486336</v>
      </c>
      <c r="AD34">
        <f>AF34*dt</f>
        <v>0.21213203435596426</v>
      </c>
      <c r="AE34">
        <f>AA34+AB34*dt/2</f>
        <v>4.3487067042972667</v>
      </c>
      <c r="AF34">
        <f t="shared" si="11"/>
        <v>4.2426406871192848</v>
      </c>
      <c r="AH34">
        <f t="shared" si="12"/>
        <v>2.1213203435596428</v>
      </c>
      <c r="AI34">
        <v>10</v>
      </c>
      <c r="AK34">
        <f t="shared" si="13"/>
        <v>2.1213203435596428</v>
      </c>
      <c r="AL34">
        <f t="shared" si="14"/>
        <v>4.2426406871192848</v>
      </c>
      <c r="AM34">
        <f t="shared" si="15"/>
        <v>4.2426406871192848</v>
      </c>
      <c r="AN34">
        <f>AP34*dt</f>
        <v>0.21743533521486336</v>
      </c>
      <c r="AO34">
        <f>AQ34*dt</f>
        <v>0.21213203435596426</v>
      </c>
      <c r="AP34">
        <f>AL34+AM34*dt/2</f>
        <v>4.3487067042972667</v>
      </c>
      <c r="AQ34">
        <f t="shared" si="16"/>
        <v>4.2426406871192848</v>
      </c>
      <c r="AS34">
        <f>_r*SIN(AK34)+Z34</f>
        <v>2.973570851712132</v>
      </c>
      <c r="AT34">
        <f>_r*COS(AK34)</f>
        <v>-0.52313389428885604</v>
      </c>
    </row>
    <row r="35" spans="3:46" x14ac:dyDescent="0.3">
      <c r="C35">
        <f t="shared" si="17"/>
        <v>2.7842329509220312</v>
      </c>
      <c r="D35">
        <f t="shared" si="18"/>
        <v>5.3033008588991049</v>
      </c>
      <c r="E35">
        <f>g*SIN(alpha)/(1+$G$10/(m*_r^2))</f>
        <v>5.0507627227610534</v>
      </c>
      <c r="F35">
        <f>H35*dt</f>
        <v>0.27147849634840659</v>
      </c>
      <c r="G35">
        <f>I35*dt</f>
        <v>0.2525381361380527</v>
      </c>
      <c r="H35">
        <f>D35+E35*dt/2</f>
        <v>5.4295699269681315</v>
      </c>
      <c r="I35">
        <f t="shared" si="19"/>
        <v>5.0507627227610534</v>
      </c>
      <c r="K35">
        <f t="shared" si="0"/>
        <v>2.7842329509220312</v>
      </c>
      <c r="L35">
        <v>10</v>
      </c>
      <c r="N35">
        <f t="shared" si="4"/>
        <v>2.7842329509220312</v>
      </c>
      <c r="O35">
        <f t="shared" si="5"/>
        <v>5.3033008588991049</v>
      </c>
      <c r="P35">
        <f t="shared" si="6"/>
        <v>5.0507627227610534</v>
      </c>
      <c r="Q35">
        <f>S35*dt</f>
        <v>0.27147849634840659</v>
      </c>
      <c r="R35">
        <f>T35*dt</f>
        <v>0.2525381361380527</v>
      </c>
      <c r="S35">
        <f>O35+P35*dt/2</f>
        <v>5.4295699269681315</v>
      </c>
      <c r="T35">
        <f t="shared" si="7"/>
        <v>5.0507627227610534</v>
      </c>
      <c r="V35">
        <f>_r*SIN(N35)+C35</f>
        <v>3.1340349133002565</v>
      </c>
      <c r="W35">
        <f>_r*COS(N35)</f>
        <v>-0.9368236691695736</v>
      </c>
      <c r="Z35">
        <f t="shared" si="8"/>
        <v>2.3387556787745063</v>
      </c>
      <c r="AA35">
        <f t="shared" si="9"/>
        <v>4.4547727214752486</v>
      </c>
      <c r="AB35">
        <f t="shared" si="10"/>
        <v>4.2426406871192848</v>
      </c>
      <c r="AC35">
        <f>AE35*dt</f>
        <v>0.22804193693266153</v>
      </c>
      <c r="AD35">
        <f>AF35*dt</f>
        <v>0.21213203435596426</v>
      </c>
      <c r="AE35">
        <f>AA35+AB35*dt/2</f>
        <v>4.5608387386532305</v>
      </c>
      <c r="AF35">
        <f t="shared" si="11"/>
        <v>4.2426406871192848</v>
      </c>
      <c r="AH35">
        <f t="shared" si="12"/>
        <v>2.3387556787745063</v>
      </c>
      <c r="AI35">
        <v>10</v>
      </c>
      <c r="AK35">
        <f t="shared" si="13"/>
        <v>2.3387556787745063</v>
      </c>
      <c r="AL35">
        <f t="shared" si="14"/>
        <v>4.4547727214752486</v>
      </c>
      <c r="AM35">
        <f t="shared" si="15"/>
        <v>4.2426406871192848</v>
      </c>
      <c r="AN35">
        <f>AP35*dt</f>
        <v>0.22804193693266153</v>
      </c>
      <c r="AO35">
        <f>AQ35*dt</f>
        <v>0.21213203435596426</v>
      </c>
      <c r="AP35">
        <f>AL35+AM35*dt/2</f>
        <v>4.5608387386532305</v>
      </c>
      <c r="AQ35">
        <f t="shared" si="16"/>
        <v>4.2426406871192848</v>
      </c>
      <c r="AS35">
        <f>_r*SIN(AK35)+Z35</f>
        <v>3.0580854196189438</v>
      </c>
      <c r="AT35">
        <f>_r*COS(AK35)</f>
        <v>-0.69466878721925784</v>
      </c>
    </row>
    <row r="36" spans="3:46" x14ac:dyDescent="0.3">
      <c r="C36">
        <f t="shared" si="17"/>
        <v>3.0557114472704376</v>
      </c>
      <c r="D36">
        <f t="shared" si="18"/>
        <v>5.5558389950371572</v>
      </c>
      <c r="E36">
        <f>g*SIN(alpha)/(1+$G$10/(m*_r^2))</f>
        <v>5.0507627227610534</v>
      </c>
      <c r="F36">
        <f>H36*dt</f>
        <v>0.28410540315530919</v>
      </c>
      <c r="G36">
        <f>I36*dt</f>
        <v>0.2525381361380527</v>
      </c>
      <c r="H36">
        <f>D36+E36*dt/2</f>
        <v>5.6821080631061838</v>
      </c>
      <c r="I36">
        <f t="shared" si="19"/>
        <v>5.0507627227610534</v>
      </c>
      <c r="K36">
        <f t="shared" si="0"/>
        <v>3.0557114472704376</v>
      </c>
      <c r="L36">
        <v>10</v>
      </c>
      <c r="N36">
        <f t="shared" si="4"/>
        <v>3.0557114472704376</v>
      </c>
      <c r="O36">
        <f t="shared" si="5"/>
        <v>5.5558389950371572</v>
      </c>
      <c r="P36">
        <f t="shared" si="6"/>
        <v>5.0507627227610534</v>
      </c>
      <c r="Q36">
        <f>S36*dt</f>
        <v>0.28410540315530919</v>
      </c>
      <c r="R36">
        <f>T36*dt</f>
        <v>0.2525381361380527</v>
      </c>
      <c r="S36">
        <f>O36+P36*dt/2</f>
        <v>5.6821080631061838</v>
      </c>
      <c r="T36">
        <f t="shared" si="7"/>
        <v>5.0507627227610534</v>
      </c>
      <c r="V36">
        <f>_r*SIN(N36)+C36</f>
        <v>3.1414871218743645</v>
      </c>
      <c r="W36">
        <f>_r*COS(N36)</f>
        <v>-0.99631447527687822</v>
      </c>
      <c r="Z36">
        <f t="shared" si="8"/>
        <v>2.5667976157071677</v>
      </c>
      <c r="AA36">
        <f t="shared" si="9"/>
        <v>4.6669047558312124</v>
      </c>
      <c r="AB36">
        <f t="shared" si="10"/>
        <v>4.2426406871192848</v>
      </c>
      <c r="AC36">
        <f>AE36*dt</f>
        <v>0.23864853865045974</v>
      </c>
      <c r="AD36">
        <f>AF36*dt</f>
        <v>0.21213203435596426</v>
      </c>
      <c r="AE36">
        <f>AA36+AB36*dt/2</f>
        <v>4.7729707730091944</v>
      </c>
      <c r="AF36">
        <f t="shared" si="11"/>
        <v>4.2426406871192848</v>
      </c>
      <c r="AH36">
        <f t="shared" si="12"/>
        <v>2.5667976157071677</v>
      </c>
      <c r="AI36">
        <v>10</v>
      </c>
      <c r="AK36">
        <f t="shared" si="13"/>
        <v>2.5667976157071677</v>
      </c>
      <c r="AL36">
        <f t="shared" si="14"/>
        <v>4.6669047558312124</v>
      </c>
      <c r="AM36">
        <f t="shared" si="15"/>
        <v>4.2426406871192848</v>
      </c>
      <c r="AN36">
        <f>AP36*dt</f>
        <v>0.23864853865045974</v>
      </c>
      <c r="AO36">
        <f>AQ36*dt</f>
        <v>0.21213203435596426</v>
      </c>
      <c r="AP36">
        <f>AL36+AM36*dt/2</f>
        <v>4.7729707730091944</v>
      </c>
      <c r="AQ36">
        <f t="shared" si="16"/>
        <v>4.2426406871192848</v>
      </c>
      <c r="AS36">
        <f>_r*SIN(AK36)+Z36</f>
        <v>3.1104603923377203</v>
      </c>
      <c r="AT36">
        <f>_r*COS(AK36)</f>
        <v>-0.83930375032306248</v>
      </c>
    </row>
    <row r="37" spans="3:46" x14ac:dyDescent="0.3">
      <c r="C37">
        <f t="shared" si="17"/>
        <v>3.3398168504257466</v>
      </c>
      <c r="D37">
        <f t="shared" si="18"/>
        <v>5.8083771311752095</v>
      </c>
      <c r="E37">
        <f>g*SIN(alpha)/(1+$G$10/(m*_r^2))</f>
        <v>5.0507627227610534</v>
      </c>
      <c r="F37">
        <f>H37*dt</f>
        <v>0.29673230996221184</v>
      </c>
      <c r="G37">
        <f>I37*dt</f>
        <v>0.2525381361380527</v>
      </c>
      <c r="H37">
        <f>D37+E37*dt/2</f>
        <v>5.9346461992442361</v>
      </c>
      <c r="I37">
        <f t="shared" si="19"/>
        <v>5.0507627227610534</v>
      </c>
      <c r="K37">
        <f t="shared" si="0"/>
        <v>3.3398168504257466</v>
      </c>
      <c r="L37">
        <v>10</v>
      </c>
      <c r="N37">
        <f t="shared" si="4"/>
        <v>3.3398168504257466</v>
      </c>
      <c r="O37">
        <f t="shared" si="5"/>
        <v>5.8083771311752095</v>
      </c>
      <c r="P37">
        <f t="shared" si="6"/>
        <v>5.0507627227610534</v>
      </c>
      <c r="Q37">
        <f>S37*dt</f>
        <v>0.29673230996221184</v>
      </c>
      <c r="R37">
        <f>T37*dt</f>
        <v>0.2525381361380527</v>
      </c>
      <c r="S37">
        <f>O37+P37*dt/2</f>
        <v>5.9346461992442361</v>
      </c>
      <c r="T37">
        <f t="shared" si="7"/>
        <v>5.0507627227610534</v>
      </c>
      <c r="V37">
        <f>_r*SIN(N37)+C37</f>
        <v>3.142888237295359</v>
      </c>
      <c r="W37">
        <f>_r*COS(N37)</f>
        <v>-0.98041782997380367</v>
      </c>
      <c r="Z37">
        <f t="shared" si="8"/>
        <v>2.8054461543576275</v>
      </c>
      <c r="AA37">
        <f t="shared" si="9"/>
        <v>4.8790367901871763</v>
      </c>
      <c r="AB37">
        <f t="shared" si="10"/>
        <v>4.2426406871192848</v>
      </c>
      <c r="AC37">
        <f>AE37*dt</f>
        <v>0.24925514036825791</v>
      </c>
      <c r="AD37">
        <f>AF37*dt</f>
        <v>0.21213203435596426</v>
      </c>
      <c r="AE37">
        <f>AA37+AB37*dt/2</f>
        <v>4.9851028073651582</v>
      </c>
      <c r="AF37">
        <f t="shared" si="11"/>
        <v>4.2426406871192848</v>
      </c>
      <c r="AH37">
        <f t="shared" si="12"/>
        <v>2.8054461543576275</v>
      </c>
      <c r="AI37">
        <v>10</v>
      </c>
      <c r="AK37">
        <f t="shared" si="13"/>
        <v>2.8054461543576275</v>
      </c>
      <c r="AL37">
        <f t="shared" si="14"/>
        <v>4.8790367901871763</v>
      </c>
      <c r="AM37">
        <f t="shared" si="15"/>
        <v>4.2426406871192848</v>
      </c>
      <c r="AN37">
        <f>AP37*dt</f>
        <v>0.24925514036825791</v>
      </c>
      <c r="AO37">
        <f>AQ37*dt</f>
        <v>0.21213203435596426</v>
      </c>
      <c r="AP37">
        <f>AL37+AM37*dt/2</f>
        <v>4.9851028073651582</v>
      </c>
      <c r="AQ37">
        <f t="shared" si="16"/>
        <v>4.2426406871192848</v>
      </c>
      <c r="AS37">
        <f>_r*SIN(AK37)+Z37</f>
        <v>3.1352978736121466</v>
      </c>
      <c r="AT37">
        <f>_r*COS(AK37)</f>
        <v>-0.94403275541944931</v>
      </c>
    </row>
    <row r="38" spans="3:46" x14ac:dyDescent="0.3">
      <c r="C38">
        <f t="shared" si="17"/>
        <v>3.6365491603879585</v>
      </c>
      <c r="D38">
        <f t="shared" si="18"/>
        <v>6.0609152673132618</v>
      </c>
      <c r="E38">
        <f>g*SIN(alpha)/(1+$G$10/(m*_r^2))</f>
        <v>5.0507627227610534</v>
      </c>
      <c r="F38">
        <f>H38*dt</f>
        <v>0.30935921676911443</v>
      </c>
      <c r="G38">
        <f>I38*dt</f>
        <v>0.2525381361380527</v>
      </c>
      <c r="H38">
        <f>D38+E38*dt/2</f>
        <v>6.1871843353822884</v>
      </c>
      <c r="I38">
        <f t="shared" si="19"/>
        <v>5.0507627227610534</v>
      </c>
      <c r="K38">
        <f t="shared" si="0"/>
        <v>3.6365491603879585</v>
      </c>
      <c r="L38">
        <v>10</v>
      </c>
      <c r="N38">
        <f t="shared" si="4"/>
        <v>3.6365491603879585</v>
      </c>
      <c r="O38">
        <f t="shared" si="5"/>
        <v>6.0609152673132618</v>
      </c>
      <c r="P38">
        <f t="shared" si="6"/>
        <v>5.0507627227610534</v>
      </c>
      <c r="Q38">
        <f>S38*dt</f>
        <v>0.30935921676911443</v>
      </c>
      <c r="R38">
        <f>T38*dt</f>
        <v>0.2525381361380527</v>
      </c>
      <c r="S38">
        <f>O38+P38*dt/2</f>
        <v>6.1871843353822884</v>
      </c>
      <c r="T38">
        <f t="shared" si="7"/>
        <v>5.0507627227610534</v>
      </c>
      <c r="V38">
        <f>_r*SIN(N38)+C38</f>
        <v>3.1615557822229996</v>
      </c>
      <c r="W38">
        <f>_r*COS(N38)</f>
        <v>-0.87998936965138419</v>
      </c>
      <c r="Z38">
        <f t="shared" si="8"/>
        <v>3.0547012947258851</v>
      </c>
      <c r="AA38">
        <f t="shared" si="9"/>
        <v>5.0911688245431401</v>
      </c>
      <c r="AB38">
        <f t="shared" si="10"/>
        <v>4.2426406871192848</v>
      </c>
      <c r="AC38">
        <f>AE38*dt</f>
        <v>0.25986174208605611</v>
      </c>
      <c r="AD38">
        <f>AF38*dt</f>
        <v>0.21213203435596426</v>
      </c>
      <c r="AE38">
        <f>AA38+AB38*dt/2</f>
        <v>5.197234841721122</v>
      </c>
      <c r="AF38">
        <f t="shared" si="11"/>
        <v>4.2426406871192848</v>
      </c>
      <c r="AH38">
        <f t="shared" si="12"/>
        <v>3.0547012947258851</v>
      </c>
      <c r="AI38">
        <v>10</v>
      </c>
      <c r="AK38">
        <f t="shared" si="13"/>
        <v>3.0547012947258851</v>
      </c>
      <c r="AL38">
        <f t="shared" si="14"/>
        <v>5.0911688245431401</v>
      </c>
      <c r="AM38">
        <f t="shared" si="15"/>
        <v>4.2426406871192848</v>
      </c>
      <c r="AN38">
        <f>AP38*dt</f>
        <v>0.25986174208605611</v>
      </c>
      <c r="AO38">
        <f>AQ38*dt</f>
        <v>0.21213203435596426</v>
      </c>
      <c r="AP38">
        <f>AL38+AM38*dt/2</f>
        <v>5.197234841721122</v>
      </c>
      <c r="AQ38">
        <f t="shared" si="16"/>
        <v>4.2426406871192848</v>
      </c>
      <c r="AS38">
        <f>_r*SIN(AK38)+Z38</f>
        <v>3.1414833549979306</v>
      </c>
      <c r="AT38">
        <f>_r*COS(AK38)</f>
        <v>-0.99622732045198359</v>
      </c>
    </row>
    <row r="39" spans="3:46" x14ac:dyDescent="0.3">
      <c r="C39">
        <f t="shared" si="17"/>
        <v>3.9459083771570729</v>
      </c>
      <c r="D39">
        <f t="shared" si="18"/>
        <v>6.3134534034513141</v>
      </c>
      <c r="E39">
        <f>g*SIN(alpha)/(1+$G$10/(m*_r^2))</f>
        <v>5.0507627227610534</v>
      </c>
      <c r="F39">
        <f>H39*dt</f>
        <v>0.32198612357601708</v>
      </c>
      <c r="G39">
        <f>I39*dt</f>
        <v>0.2525381361380527</v>
      </c>
      <c r="H39">
        <f>D39+E39*dt/2</f>
        <v>6.4397224715203407</v>
      </c>
      <c r="I39">
        <f t="shared" si="19"/>
        <v>5.0507627227610534</v>
      </c>
      <c r="K39">
        <f t="shared" si="0"/>
        <v>3.9459083771570729</v>
      </c>
      <c r="L39">
        <v>10</v>
      </c>
      <c r="N39">
        <f t="shared" si="4"/>
        <v>3.9459083771570729</v>
      </c>
      <c r="O39">
        <f t="shared" si="5"/>
        <v>6.3134534034513141</v>
      </c>
      <c r="P39">
        <f t="shared" si="6"/>
        <v>5.0507627227610534</v>
      </c>
      <c r="Q39">
        <f>S39*dt</f>
        <v>0.32198612357601708</v>
      </c>
      <c r="R39">
        <f>T39*dt</f>
        <v>0.2525381361380527</v>
      </c>
      <c r="S39">
        <f>O39+P39*dt/2</f>
        <v>6.4397224715203407</v>
      </c>
      <c r="T39">
        <f t="shared" si="7"/>
        <v>5.0507627227610534</v>
      </c>
      <c r="V39">
        <f>_r*SIN(N39)+C39</f>
        <v>3.2255521825631277</v>
      </c>
      <c r="W39">
        <f>_r*COS(N39)</f>
        <v>-0.69360432013514006</v>
      </c>
      <c r="Z39">
        <f t="shared" si="8"/>
        <v>3.3145630368119412</v>
      </c>
      <c r="AA39">
        <f t="shared" si="9"/>
        <v>5.303300858899104</v>
      </c>
      <c r="AB39">
        <f t="shared" si="10"/>
        <v>4.2426406871192848</v>
      </c>
      <c r="AC39">
        <f>AE39*dt</f>
        <v>0.27046834380385432</v>
      </c>
      <c r="AD39">
        <f>AF39*dt</f>
        <v>0.21213203435596426</v>
      </c>
      <c r="AE39">
        <f>AA39+AB39*dt/2</f>
        <v>5.4093668760770859</v>
      </c>
      <c r="AF39">
        <f t="shared" si="11"/>
        <v>4.2426406871192848</v>
      </c>
      <c r="AH39">
        <f t="shared" si="12"/>
        <v>3.3145630368119412</v>
      </c>
      <c r="AI39">
        <v>10</v>
      </c>
      <c r="AK39">
        <f t="shared" si="13"/>
        <v>3.3145630368119412</v>
      </c>
      <c r="AL39">
        <f t="shared" si="14"/>
        <v>5.303300858899104</v>
      </c>
      <c r="AM39">
        <f t="shared" si="15"/>
        <v>4.2426406871192848</v>
      </c>
      <c r="AN39">
        <f>AP39*dt</f>
        <v>0.27046834380385432</v>
      </c>
      <c r="AO39">
        <f>AQ39*dt</f>
        <v>0.21213203435596426</v>
      </c>
      <c r="AP39">
        <f>AL39+AM39*dt/2</f>
        <v>5.4093668760770859</v>
      </c>
      <c r="AQ39">
        <f t="shared" si="16"/>
        <v>4.2426406871192848</v>
      </c>
      <c r="AS39">
        <f>_r*SIN(AK39)+Z39</f>
        <v>3.1424538739566934</v>
      </c>
      <c r="AT39">
        <f>_r*COS(AK39)</f>
        <v>-0.98507788324642931</v>
      </c>
    </row>
    <row r="40" spans="3:46" x14ac:dyDescent="0.3">
      <c r="C40">
        <f t="shared" si="17"/>
        <v>4.2678945007330897</v>
      </c>
      <c r="D40">
        <f t="shared" si="18"/>
        <v>6.5659915395893664</v>
      </c>
      <c r="E40">
        <f>g*SIN(alpha)/(1+$G$10/(m*_r^2))</f>
        <v>5.0507627227610534</v>
      </c>
      <c r="F40">
        <f>H40*dt</f>
        <v>0.33461303038291967</v>
      </c>
      <c r="G40">
        <f>I40*dt</f>
        <v>0.2525381361380527</v>
      </c>
      <c r="H40">
        <f>D40+E40*dt/2</f>
        <v>6.692260607658393</v>
      </c>
      <c r="I40">
        <f t="shared" si="19"/>
        <v>5.0507627227610534</v>
      </c>
      <c r="K40">
        <f t="shared" si="0"/>
        <v>4.2678945007330897</v>
      </c>
      <c r="L40">
        <v>10</v>
      </c>
      <c r="N40">
        <f t="shared" si="4"/>
        <v>4.2678945007330897</v>
      </c>
      <c r="O40">
        <f t="shared" si="5"/>
        <v>6.5659915395893664</v>
      </c>
      <c r="P40">
        <f t="shared" si="6"/>
        <v>5.0507627227610534</v>
      </c>
      <c r="Q40">
        <f>S40*dt</f>
        <v>0.33461303038291967</v>
      </c>
      <c r="R40">
        <f>T40*dt</f>
        <v>0.2525381361380527</v>
      </c>
      <c r="S40">
        <f>O40+P40*dt/2</f>
        <v>6.692260607658393</v>
      </c>
      <c r="T40">
        <f t="shared" si="7"/>
        <v>5.0507627227610534</v>
      </c>
      <c r="V40">
        <f>_r*SIN(N40)+C40</f>
        <v>3.3650663454600513</v>
      </c>
      <c r="W40">
        <f>_r*COS(N40)</f>
        <v>-0.43000153726037094</v>
      </c>
      <c r="Z40">
        <f t="shared" si="8"/>
        <v>3.5850313806157956</v>
      </c>
      <c r="AA40">
        <f t="shared" si="9"/>
        <v>5.5154328932550678</v>
      </c>
      <c r="AB40">
        <f t="shared" si="10"/>
        <v>4.2426406871192848</v>
      </c>
      <c r="AC40">
        <f>AE40*dt</f>
        <v>0.28107494552165252</v>
      </c>
      <c r="AD40">
        <f>AF40*dt</f>
        <v>0.21213203435596426</v>
      </c>
      <c r="AE40">
        <f>AA40+AB40*dt/2</f>
        <v>5.6214989104330497</v>
      </c>
      <c r="AF40">
        <f t="shared" si="11"/>
        <v>4.2426406871192848</v>
      </c>
      <c r="AH40">
        <f t="shared" si="12"/>
        <v>3.5850313806157956</v>
      </c>
      <c r="AI40">
        <v>10</v>
      </c>
      <c r="AK40">
        <f t="shared" si="13"/>
        <v>3.5850313806157956</v>
      </c>
      <c r="AL40">
        <f t="shared" si="14"/>
        <v>5.5154328932550678</v>
      </c>
      <c r="AM40">
        <f t="shared" si="15"/>
        <v>4.2426406871192848</v>
      </c>
      <c r="AN40">
        <f>AP40*dt</f>
        <v>0.28107494552165252</v>
      </c>
      <c r="AO40">
        <f>AQ40*dt</f>
        <v>0.21213203435596426</v>
      </c>
      <c r="AP40">
        <f>AL40+AM40*dt/2</f>
        <v>5.6214989104330497</v>
      </c>
      <c r="AQ40">
        <f t="shared" si="16"/>
        <v>4.2426406871192848</v>
      </c>
      <c r="AS40">
        <f>_r*SIN(AK40)+Z40</f>
        <v>3.1559832460165094</v>
      </c>
      <c r="AT40">
        <f>_r*COS(AK40)</f>
        <v>-0.90328162728845141</v>
      </c>
    </row>
    <row r="41" spans="3:46" x14ac:dyDescent="0.3">
      <c r="C41">
        <f t="shared" si="17"/>
        <v>4.6025075311160091</v>
      </c>
      <c r="D41">
        <f t="shared" si="18"/>
        <v>6.8185296757274187</v>
      </c>
      <c r="E41">
        <f>g*SIN(alpha)/(1+$G$10/(m*_r^2))</f>
        <v>5.0507627227610534</v>
      </c>
      <c r="F41">
        <f>H41*dt</f>
        <v>0.34723993718982227</v>
      </c>
      <c r="G41">
        <f>I41*dt</f>
        <v>0.2525381361380527</v>
      </c>
      <c r="H41">
        <f>D41+E41*dt/2</f>
        <v>6.9447987437964454</v>
      </c>
      <c r="I41">
        <f t="shared" si="19"/>
        <v>5.0507627227610534</v>
      </c>
      <c r="K41">
        <f t="shared" si="0"/>
        <v>4.6025075311160091</v>
      </c>
      <c r="L41">
        <v>10</v>
      </c>
      <c r="N41">
        <f t="shared" si="4"/>
        <v>4.6025075311160091</v>
      </c>
      <c r="O41">
        <f t="shared" si="5"/>
        <v>6.8185296757274187</v>
      </c>
      <c r="P41">
        <f t="shared" si="6"/>
        <v>5.0507627227610534</v>
      </c>
      <c r="Q41">
        <f>S41*dt</f>
        <v>0.34723993718982227</v>
      </c>
      <c r="R41">
        <f>T41*dt</f>
        <v>0.2525381361380527</v>
      </c>
      <c r="S41">
        <f>O41+P41*dt/2</f>
        <v>6.9447987437964454</v>
      </c>
      <c r="T41">
        <f t="shared" si="7"/>
        <v>5.0507627227610534</v>
      </c>
      <c r="V41">
        <f>_r*SIN(N41)+C41</f>
        <v>3.6085384258461621</v>
      </c>
      <c r="W41">
        <f>_r*COS(N41)</f>
        <v>-0.1096604658437116</v>
      </c>
      <c r="Z41">
        <f t="shared" si="8"/>
        <v>3.866106326137448</v>
      </c>
      <c r="AA41">
        <f t="shared" si="9"/>
        <v>5.7275649276110316</v>
      </c>
      <c r="AB41">
        <f t="shared" si="10"/>
        <v>4.2426406871192848</v>
      </c>
      <c r="AC41">
        <f>AE41*dt</f>
        <v>0.29168154723945067</v>
      </c>
      <c r="AD41">
        <f>AF41*dt</f>
        <v>0.21213203435596426</v>
      </c>
      <c r="AE41">
        <f>AA41+AB41*dt/2</f>
        <v>5.8336309447890136</v>
      </c>
      <c r="AF41">
        <f t="shared" si="11"/>
        <v>4.2426406871192848</v>
      </c>
      <c r="AH41">
        <f t="shared" si="12"/>
        <v>3.866106326137448</v>
      </c>
      <c r="AI41">
        <v>10</v>
      </c>
      <c r="AK41">
        <f t="shared" si="13"/>
        <v>3.866106326137448</v>
      </c>
      <c r="AL41">
        <f t="shared" si="14"/>
        <v>5.7275649276110316</v>
      </c>
      <c r="AM41">
        <f t="shared" si="15"/>
        <v>4.2426406871192848</v>
      </c>
      <c r="AN41">
        <f>AP41*dt</f>
        <v>0.29168154723945067</v>
      </c>
      <c r="AO41">
        <f>AQ41*dt</f>
        <v>0.21213203435596426</v>
      </c>
      <c r="AP41">
        <f>AL41+AM41*dt/2</f>
        <v>5.8336309447890136</v>
      </c>
      <c r="AQ41">
        <f t="shared" si="16"/>
        <v>4.2426406871192848</v>
      </c>
      <c r="AS41">
        <f>_r*SIN(AK41)+Z41</f>
        <v>3.203334977697252</v>
      </c>
      <c r="AT41">
        <f>_r*COS(AK41)</f>
        <v>-0.748821834408402</v>
      </c>
    </row>
    <row r="42" spans="3:46" x14ac:dyDescent="0.3">
      <c r="C42">
        <f t="shared" si="17"/>
        <v>4.9497474683058318</v>
      </c>
      <c r="D42">
        <f t="shared" si="18"/>
        <v>7.0710678118654711</v>
      </c>
      <c r="E42">
        <f>g*SIN(alpha)/(1+$G$10/(m*_r^2))</f>
        <v>5.0507627227610534</v>
      </c>
      <c r="F42">
        <f>H42*dt</f>
        <v>0.35986684399672492</v>
      </c>
      <c r="G42">
        <f>I42*dt</f>
        <v>0.2525381361380527</v>
      </c>
      <c r="H42">
        <f>D42+E42*dt/2</f>
        <v>7.1973368799344977</v>
      </c>
      <c r="I42">
        <f t="shared" si="19"/>
        <v>5.0507627227610534</v>
      </c>
      <c r="K42">
        <f t="shared" si="0"/>
        <v>4.9497474683058318</v>
      </c>
      <c r="L42">
        <v>10</v>
      </c>
      <c r="N42">
        <f t="shared" si="4"/>
        <v>4.9497474683058318</v>
      </c>
      <c r="O42">
        <f t="shared" si="5"/>
        <v>7.0710678118654711</v>
      </c>
      <c r="P42">
        <f t="shared" si="6"/>
        <v>5.0507627227610534</v>
      </c>
      <c r="Q42">
        <f>S42*dt</f>
        <v>0.35986684399672492</v>
      </c>
      <c r="R42">
        <f>T42*dt</f>
        <v>0.2525381361380527</v>
      </c>
      <c r="S42">
        <f>O42+P42*dt/2</f>
        <v>7.1973368799344977</v>
      </c>
      <c r="T42">
        <f t="shared" si="7"/>
        <v>5.0507627227610534</v>
      </c>
      <c r="V42">
        <f>_r*SIN(N42)+C42</f>
        <v>3.9777849886203036</v>
      </c>
      <c r="W42">
        <f>_r*COS(N42)</f>
        <v>0.2351359991229735</v>
      </c>
      <c r="Z42">
        <f t="shared" si="8"/>
        <v>4.1577878733768987</v>
      </c>
      <c r="AA42">
        <f t="shared" si="9"/>
        <v>5.9396969619669955</v>
      </c>
      <c r="AB42">
        <f t="shared" si="10"/>
        <v>4.2426406871192848</v>
      </c>
      <c r="AC42">
        <f>AE42*dt</f>
        <v>0.30228814895724887</v>
      </c>
      <c r="AD42">
        <f>AF42*dt</f>
        <v>0.21213203435596426</v>
      </c>
      <c r="AE42">
        <f>AA42+AB42*dt/2</f>
        <v>6.0457629791449774</v>
      </c>
      <c r="AF42">
        <f t="shared" si="11"/>
        <v>4.2426406871192848</v>
      </c>
      <c r="AH42">
        <f t="shared" si="12"/>
        <v>4.1577878733768987</v>
      </c>
      <c r="AI42">
        <v>10</v>
      </c>
      <c r="AK42">
        <f t="shared" si="13"/>
        <v>4.1577878733768987</v>
      </c>
      <c r="AL42">
        <f t="shared" si="14"/>
        <v>5.9396969619669955</v>
      </c>
      <c r="AM42">
        <f t="shared" si="15"/>
        <v>4.2426406871192848</v>
      </c>
      <c r="AN42">
        <f>AP42*dt</f>
        <v>0.30228814895724887</v>
      </c>
      <c r="AO42">
        <f>AQ42*dt</f>
        <v>0.21213203435596426</v>
      </c>
      <c r="AP42">
        <f>AL42+AM42*dt/2</f>
        <v>6.0457629791449774</v>
      </c>
      <c r="AQ42">
        <f t="shared" si="16"/>
        <v>4.2426406871192848</v>
      </c>
      <c r="AS42">
        <f>_r*SIN(AK42)+Z42</f>
        <v>3.3076773067391154</v>
      </c>
      <c r="AT42">
        <f>_r*COS(AK42)</f>
        <v>-0.52660423896013886</v>
      </c>
    </row>
    <row r="43" spans="3:46" x14ac:dyDescent="0.3">
      <c r="C43">
        <f t="shared" si="17"/>
        <v>5.309614312302557</v>
      </c>
      <c r="D43">
        <f t="shared" si="18"/>
        <v>7.3236059480035234</v>
      </c>
      <c r="E43">
        <f>g*SIN(alpha)/(1+$G$10/(m*_r^2))</f>
        <v>5.0507627227610534</v>
      </c>
      <c r="F43">
        <f>H43*dt</f>
        <v>0.37249375080362751</v>
      </c>
      <c r="G43">
        <f>I43*dt</f>
        <v>0.2525381361380527</v>
      </c>
      <c r="H43">
        <f>D43+E43*dt/2</f>
        <v>7.44987501607255</v>
      </c>
      <c r="I43">
        <f t="shared" si="19"/>
        <v>5.0507627227610534</v>
      </c>
      <c r="K43">
        <f t="shared" si="0"/>
        <v>5.309614312302557</v>
      </c>
      <c r="L43">
        <v>10</v>
      </c>
      <c r="N43">
        <f t="shared" si="4"/>
        <v>5.309614312302557</v>
      </c>
      <c r="O43">
        <f t="shared" si="5"/>
        <v>7.3236059480035234</v>
      </c>
      <c r="P43">
        <f t="shared" si="6"/>
        <v>5.0507627227610534</v>
      </c>
      <c r="Q43">
        <f>S43*dt</f>
        <v>0.37249375080362751</v>
      </c>
      <c r="R43">
        <f>T43*dt</f>
        <v>0.2525381361380527</v>
      </c>
      <c r="S43">
        <f>O43+P43*dt/2</f>
        <v>7.44987501607255</v>
      </c>
      <c r="T43">
        <f t="shared" si="7"/>
        <v>5.0507627227610534</v>
      </c>
      <c r="V43">
        <f>_r*SIN(N43)+C43</f>
        <v>4.4827151809922547</v>
      </c>
      <c r="W43">
        <f>_r*COS(N43)</f>
        <v>0.56235027041717367</v>
      </c>
      <c r="Z43">
        <f t="shared" si="8"/>
        <v>4.4600760223341478</v>
      </c>
      <c r="AA43">
        <f t="shared" si="9"/>
        <v>6.1518289963229593</v>
      </c>
      <c r="AB43">
        <f t="shared" si="10"/>
        <v>4.2426406871192848</v>
      </c>
      <c r="AC43">
        <f>AE43*dt</f>
        <v>0.31289475067504707</v>
      </c>
      <c r="AD43">
        <f>AF43*dt</f>
        <v>0.21213203435596426</v>
      </c>
      <c r="AE43">
        <f>AA43+AB43*dt/2</f>
        <v>6.2578950135009412</v>
      </c>
      <c r="AF43">
        <f t="shared" si="11"/>
        <v>4.2426406871192848</v>
      </c>
      <c r="AH43">
        <f t="shared" si="12"/>
        <v>4.4600760223341478</v>
      </c>
      <c r="AI43">
        <v>10</v>
      </c>
      <c r="AK43">
        <f t="shared" si="13"/>
        <v>4.4600760223341478</v>
      </c>
      <c r="AL43">
        <f t="shared" si="14"/>
        <v>6.1518289963229593</v>
      </c>
      <c r="AM43">
        <f t="shared" si="15"/>
        <v>4.2426406871192848</v>
      </c>
      <c r="AN43">
        <f>AP43*dt</f>
        <v>0.31289475067504707</v>
      </c>
      <c r="AO43">
        <f>AQ43*dt</f>
        <v>0.21213203435596426</v>
      </c>
      <c r="AP43">
        <f>AL43+AM43*dt/2</f>
        <v>6.2578950135009412</v>
      </c>
      <c r="AQ43">
        <f t="shared" si="16"/>
        <v>4.2426406871192848</v>
      </c>
      <c r="AS43">
        <f>_r*SIN(AK43)+Z43</f>
        <v>3.491738426823118</v>
      </c>
      <c r="AT43">
        <f>_r*COS(AK43)</f>
        <v>-0.24964434926494436</v>
      </c>
    </row>
    <row r="44" spans="3:46" x14ac:dyDescent="0.3">
      <c r="C44">
        <f t="shared" si="17"/>
        <v>5.6821080631061847</v>
      </c>
      <c r="D44">
        <f t="shared" si="18"/>
        <v>7.5761440841415757</v>
      </c>
      <c r="E44">
        <f>g*SIN(alpha)/(1+$G$10/(m*_r^2))</f>
        <v>5.0507627227610534</v>
      </c>
      <c r="F44">
        <f>H44*dt</f>
        <v>0.38512065761053016</v>
      </c>
      <c r="G44">
        <f>I44*dt</f>
        <v>0.2525381361380527</v>
      </c>
      <c r="H44">
        <f>D44+E44*dt/2</f>
        <v>7.7024131522106023</v>
      </c>
      <c r="I44">
        <f t="shared" si="19"/>
        <v>5.0507627227610534</v>
      </c>
      <c r="K44">
        <f t="shared" si="0"/>
        <v>5.6821080631061847</v>
      </c>
      <c r="L44">
        <v>10</v>
      </c>
      <c r="N44">
        <f t="shared" si="4"/>
        <v>5.6821080631061847</v>
      </c>
      <c r="O44">
        <f t="shared" si="5"/>
        <v>7.5761440841415757</v>
      </c>
      <c r="P44">
        <f t="shared" si="6"/>
        <v>5.0507627227610534</v>
      </c>
      <c r="Q44">
        <f>S44*dt</f>
        <v>0.38512065761053016</v>
      </c>
      <c r="R44">
        <f>T44*dt</f>
        <v>0.2525381361380527</v>
      </c>
      <c r="S44">
        <f>O44+P44*dt/2</f>
        <v>7.7024131522106023</v>
      </c>
      <c r="T44">
        <f t="shared" si="7"/>
        <v>5.0507627227610534</v>
      </c>
      <c r="V44">
        <f>_r*SIN(N44)+C44</f>
        <v>5.1165768296043792</v>
      </c>
      <c r="W44">
        <f>_r*COS(N44)</f>
        <v>0.82472687838697611</v>
      </c>
      <c r="Z44">
        <f t="shared" si="8"/>
        <v>4.7729707730091953</v>
      </c>
      <c r="AA44">
        <f t="shared" si="9"/>
        <v>6.3639610306789232</v>
      </c>
      <c r="AB44">
        <f t="shared" si="10"/>
        <v>4.2426406871192848</v>
      </c>
      <c r="AC44">
        <f>AE44*dt</f>
        <v>0.32350135239284528</v>
      </c>
      <c r="AD44">
        <f>AF44*dt</f>
        <v>0.21213203435596426</v>
      </c>
      <c r="AE44">
        <f>AA44+AB44*dt/2</f>
        <v>6.4700270478569051</v>
      </c>
      <c r="AF44">
        <f t="shared" si="11"/>
        <v>4.2426406871192848</v>
      </c>
      <c r="AH44">
        <f t="shared" si="12"/>
        <v>4.7729707730091953</v>
      </c>
      <c r="AI44">
        <v>10</v>
      </c>
      <c r="AK44">
        <f t="shared" si="13"/>
        <v>4.7729707730091953</v>
      </c>
      <c r="AL44">
        <f t="shared" si="14"/>
        <v>6.3639610306789232</v>
      </c>
      <c r="AM44">
        <f t="shared" si="15"/>
        <v>4.2426406871192848</v>
      </c>
      <c r="AN44">
        <f>AP44*dt</f>
        <v>0.32350135239284528</v>
      </c>
      <c r="AO44">
        <f>AQ44*dt</f>
        <v>0.21213203435596426</v>
      </c>
      <c r="AP44">
        <f>AL44+AM44*dt/2</f>
        <v>6.4700270478569051</v>
      </c>
      <c r="AQ44">
        <f t="shared" si="16"/>
        <v>4.2426406871192848</v>
      </c>
      <c r="AS44">
        <f>_r*SIN(AK44)+Z44</f>
        <v>3.7748052886255099</v>
      </c>
      <c r="AT44">
        <f>_r*COS(AK44)</f>
        <v>6.0544742010206286E-2</v>
      </c>
    </row>
    <row r="45" spans="3:46" x14ac:dyDescent="0.3">
      <c r="C45">
        <f t="shared" si="17"/>
        <v>6.0672287207167148</v>
      </c>
      <c r="D45">
        <f t="shared" si="18"/>
        <v>7.828682220279628</v>
      </c>
      <c r="E45">
        <f>g*SIN(alpha)/(1+$G$10/(m*_r^2))</f>
        <v>5.0507627227610534</v>
      </c>
      <c r="F45">
        <f>H45*dt</f>
        <v>0.39774756441743275</v>
      </c>
      <c r="G45">
        <f>I45*dt</f>
        <v>0.2525381361380527</v>
      </c>
      <c r="H45">
        <f>D45+E45*dt/2</f>
        <v>7.9549512883486546</v>
      </c>
      <c r="I45">
        <f t="shared" si="19"/>
        <v>5.0507627227610534</v>
      </c>
      <c r="K45">
        <f t="shared" si="0"/>
        <v>6.0672287207167148</v>
      </c>
      <c r="L45">
        <v>10</v>
      </c>
      <c r="N45">
        <f t="shared" si="4"/>
        <v>6.0672287207167148</v>
      </c>
      <c r="O45">
        <f t="shared" si="5"/>
        <v>7.828682220279628</v>
      </c>
      <c r="P45">
        <f t="shared" si="6"/>
        <v>5.0507627227610534</v>
      </c>
      <c r="Q45">
        <f>S45*dt</f>
        <v>0.39774756441743275</v>
      </c>
      <c r="R45">
        <f>T45*dt</f>
        <v>0.2525381361380527</v>
      </c>
      <c r="S45">
        <f>O45+P45*dt/2</f>
        <v>7.9549512883486546</v>
      </c>
      <c r="T45">
        <f t="shared" si="7"/>
        <v>5.0507627227610534</v>
      </c>
      <c r="V45">
        <f>_r*SIN(N45)+C45</f>
        <v>5.8529468277778109</v>
      </c>
      <c r="W45">
        <f>_r*COS(N45)</f>
        <v>0.97677186198135335</v>
      </c>
      <c r="Z45">
        <f t="shared" si="8"/>
        <v>5.0964721254020402</v>
      </c>
      <c r="AA45">
        <f t="shared" si="9"/>
        <v>6.576093065034887</v>
      </c>
      <c r="AB45">
        <f t="shared" si="10"/>
        <v>4.2426406871192848</v>
      </c>
      <c r="AC45">
        <f>AE45*dt</f>
        <v>0.33410795411064348</v>
      </c>
      <c r="AD45">
        <f>AF45*dt</f>
        <v>0.21213203435596426</v>
      </c>
      <c r="AE45">
        <f>AA45+AB45*dt/2</f>
        <v>6.6821590822128689</v>
      </c>
      <c r="AF45">
        <f t="shared" si="11"/>
        <v>4.2426406871192848</v>
      </c>
      <c r="AH45">
        <f t="shared" si="12"/>
        <v>5.0964721254020402</v>
      </c>
      <c r="AI45">
        <v>10</v>
      </c>
      <c r="AK45">
        <f t="shared" si="13"/>
        <v>5.0964721254020402</v>
      </c>
      <c r="AL45">
        <f t="shared" si="14"/>
        <v>6.576093065034887</v>
      </c>
      <c r="AM45">
        <f t="shared" si="15"/>
        <v>4.2426406871192848</v>
      </c>
      <c r="AN45">
        <f>AP45*dt</f>
        <v>0.33410795411064348</v>
      </c>
      <c r="AO45">
        <f>AQ45*dt</f>
        <v>0.21213203435596426</v>
      </c>
      <c r="AP45">
        <f>AL45+AM45*dt/2</f>
        <v>6.6821590822128689</v>
      </c>
      <c r="AQ45">
        <f t="shared" si="16"/>
        <v>4.2426406871192848</v>
      </c>
      <c r="AS45">
        <f>_r*SIN(AK45)+Z45</f>
        <v>4.1693297490553309</v>
      </c>
      <c r="AT45">
        <f>_r*COS(AK45)</f>
        <v>0.37470923925382055</v>
      </c>
    </row>
    <row r="46" spans="3:46" x14ac:dyDescent="0.3">
      <c r="C46">
        <f t="shared" si="17"/>
        <v>6.4649762851341475</v>
      </c>
      <c r="D46">
        <f t="shared" si="18"/>
        <v>8.0812203564176812</v>
      </c>
      <c r="E46">
        <f>g*SIN(alpha)/(1+$G$10/(m*_r^2))</f>
        <v>5.0507627227610534</v>
      </c>
      <c r="F46">
        <f>H46*dt</f>
        <v>0.4103744712243354</v>
      </c>
      <c r="G46">
        <f>I46*dt</f>
        <v>0.2525381361380527</v>
      </c>
      <c r="H46">
        <f>D46+E46*dt/2</f>
        <v>8.2074894244867078</v>
      </c>
      <c r="I46">
        <f t="shared" si="19"/>
        <v>5.0507627227610534</v>
      </c>
      <c r="K46">
        <f t="shared" si="0"/>
        <v>6.4649762851341475</v>
      </c>
      <c r="L46">
        <v>10</v>
      </c>
      <c r="N46">
        <f t="shared" si="4"/>
        <v>6.4649762851341475</v>
      </c>
      <c r="O46">
        <f t="shared" si="5"/>
        <v>8.0812203564176812</v>
      </c>
      <c r="P46">
        <f t="shared" si="6"/>
        <v>5.0507627227610534</v>
      </c>
      <c r="Q46">
        <f>S46*dt</f>
        <v>0.4103744712243354</v>
      </c>
      <c r="R46">
        <f>T46*dt</f>
        <v>0.2525381361380527</v>
      </c>
      <c r="S46">
        <f>O46+P46*dt/2</f>
        <v>8.2074894244867078</v>
      </c>
      <c r="T46">
        <f t="shared" si="7"/>
        <v>5.0507627227610534</v>
      </c>
      <c r="V46">
        <f>_r*SIN(N46)+C46</f>
        <v>6.6457676128547654</v>
      </c>
      <c r="W46">
        <f>_r*COS(N46)</f>
        <v>0.98352147705122128</v>
      </c>
      <c r="Z46">
        <f t="shared" si="8"/>
        <v>5.4305800795126835</v>
      </c>
      <c r="AA46">
        <f t="shared" si="9"/>
        <v>6.7882250993908508</v>
      </c>
      <c r="AB46">
        <f t="shared" si="10"/>
        <v>4.2426406871192848</v>
      </c>
      <c r="AC46">
        <f>AE46*dt</f>
        <v>0.34471455582844168</v>
      </c>
      <c r="AD46">
        <f>AF46*dt</f>
        <v>0.21213203435596426</v>
      </c>
      <c r="AE46">
        <f>AA46+AB46*dt/2</f>
        <v>6.8942911165688328</v>
      </c>
      <c r="AF46">
        <f t="shared" si="11"/>
        <v>4.2426406871192848</v>
      </c>
      <c r="AH46">
        <f t="shared" si="12"/>
        <v>5.4305800795126835</v>
      </c>
      <c r="AI46">
        <v>10</v>
      </c>
      <c r="AK46">
        <f t="shared" si="13"/>
        <v>5.4305800795126835</v>
      </c>
      <c r="AL46">
        <f t="shared" si="14"/>
        <v>6.7882250993908508</v>
      </c>
      <c r="AM46">
        <f t="shared" si="15"/>
        <v>4.2426406871192848</v>
      </c>
      <c r="AN46">
        <f>AP46*dt</f>
        <v>0.34471455582844168</v>
      </c>
      <c r="AO46">
        <f>AQ46*dt</f>
        <v>0.21213203435596426</v>
      </c>
      <c r="AP46">
        <f>AL46+AM46*dt/2</f>
        <v>6.8942911165688328</v>
      </c>
      <c r="AQ46">
        <f t="shared" si="16"/>
        <v>4.2426406871192848</v>
      </c>
      <c r="AS46">
        <f>_r*SIN(AK46)+Z46</f>
        <v>4.677582819513983</v>
      </c>
      <c r="AT46">
        <f>_r*COS(AK46)</f>
        <v>0.65802365188072831</v>
      </c>
    </row>
    <row r="47" spans="3:46" x14ac:dyDescent="0.3">
      <c r="C47">
        <f t="shared" si="17"/>
        <v>6.8753507563584826</v>
      </c>
      <c r="D47">
        <f t="shared" si="18"/>
        <v>8.3337584925557344</v>
      </c>
      <c r="E47">
        <f>g*SIN(alpha)/(1+$G$10/(m*_r^2))</f>
        <v>5.0507627227610534</v>
      </c>
      <c r="F47">
        <f>H47*dt</f>
        <v>0.42300137803123805</v>
      </c>
      <c r="G47">
        <f>I47*dt</f>
        <v>0.2525381361380527</v>
      </c>
      <c r="H47">
        <f>D47+E47*dt/2</f>
        <v>8.460027560624761</v>
      </c>
      <c r="I47">
        <f t="shared" si="19"/>
        <v>5.0507627227610534</v>
      </c>
      <c r="K47">
        <f t="shared" si="0"/>
        <v>6.8753507563584826</v>
      </c>
      <c r="L47">
        <v>10</v>
      </c>
      <c r="N47">
        <f t="shared" si="4"/>
        <v>6.8753507563584826</v>
      </c>
      <c r="O47">
        <f t="shared" si="5"/>
        <v>8.3337584925557344</v>
      </c>
      <c r="P47">
        <f t="shared" si="6"/>
        <v>5.0507627227610534</v>
      </c>
      <c r="Q47">
        <f>S47*dt</f>
        <v>0.42300137803123805</v>
      </c>
      <c r="R47">
        <f>T47*dt</f>
        <v>0.2525381361380527</v>
      </c>
      <c r="S47">
        <f>O47+P47*dt/2</f>
        <v>8.460027560624761</v>
      </c>
      <c r="T47">
        <f t="shared" si="7"/>
        <v>5.0507627227610534</v>
      </c>
      <c r="V47">
        <f>_r*SIN(N47)+C47</f>
        <v>7.433509833241045</v>
      </c>
      <c r="W47">
        <f>_r*COS(N47)</f>
        <v>0.82973396031113844</v>
      </c>
      <c r="Z47">
        <f t="shared" si="8"/>
        <v>5.7752946353411252</v>
      </c>
      <c r="AA47">
        <f t="shared" si="9"/>
        <v>7.0003571337468147</v>
      </c>
      <c r="AB47">
        <f t="shared" si="10"/>
        <v>4.2426406871192848</v>
      </c>
      <c r="AC47">
        <f>AE47*dt</f>
        <v>0.35532115754623983</v>
      </c>
      <c r="AD47">
        <f>AF47*dt</f>
        <v>0.21213203435596426</v>
      </c>
      <c r="AE47">
        <f>AA47+AB47*dt/2</f>
        <v>7.1064231509247966</v>
      </c>
      <c r="AF47">
        <f t="shared" si="11"/>
        <v>4.2426406871192848</v>
      </c>
      <c r="AH47">
        <f t="shared" si="12"/>
        <v>5.7752946353411252</v>
      </c>
      <c r="AI47">
        <v>10</v>
      </c>
      <c r="AK47">
        <f t="shared" si="13"/>
        <v>5.7752946353411252</v>
      </c>
      <c r="AL47">
        <f t="shared" si="14"/>
        <v>7.0003571337468147</v>
      </c>
      <c r="AM47">
        <f t="shared" si="15"/>
        <v>4.2426406871192848</v>
      </c>
      <c r="AN47">
        <f>AP47*dt</f>
        <v>0.35532115754623983</v>
      </c>
      <c r="AO47">
        <f>AQ47*dt</f>
        <v>0.21213203435596426</v>
      </c>
      <c r="AP47">
        <f>AL47+AM47*dt/2</f>
        <v>7.1064231509247966</v>
      </c>
      <c r="AQ47">
        <f t="shared" si="16"/>
        <v>4.2426406871192848</v>
      </c>
      <c r="AS47">
        <f>_r*SIN(AK47)+Z47</f>
        <v>5.2889593776755497</v>
      </c>
      <c r="AT47">
        <f>_r*COS(AK47)</f>
        <v>0.8737722913616327</v>
      </c>
    </row>
    <row r="48" spans="3:46" x14ac:dyDescent="0.3">
      <c r="C48">
        <f t="shared" si="17"/>
        <v>7.2983521343897202</v>
      </c>
      <c r="D48">
        <f t="shared" si="18"/>
        <v>8.5862966286937876</v>
      </c>
      <c r="E48">
        <f>g*SIN(alpha)/(1+$G$10/(m*_r^2))</f>
        <v>5.0507627227610534</v>
      </c>
      <c r="F48">
        <f>H48*dt</f>
        <v>0.43562828483814076</v>
      </c>
      <c r="G48">
        <f>I48*dt</f>
        <v>0.2525381361380527</v>
      </c>
      <c r="H48">
        <f>D48+E48*dt/2</f>
        <v>8.7125656967628142</v>
      </c>
      <c r="I48">
        <f t="shared" si="19"/>
        <v>5.0507627227610534</v>
      </c>
      <c r="K48">
        <f t="shared" si="0"/>
        <v>7.2983521343897202</v>
      </c>
      <c r="L48">
        <v>10</v>
      </c>
      <c r="N48">
        <f t="shared" si="4"/>
        <v>7.2983521343897202</v>
      </c>
      <c r="O48">
        <f t="shared" si="5"/>
        <v>8.5862966286937876</v>
      </c>
      <c r="P48">
        <f t="shared" si="6"/>
        <v>5.0507627227610534</v>
      </c>
      <c r="Q48">
        <f>S48*dt</f>
        <v>0.43562828483814076</v>
      </c>
      <c r="R48">
        <f>T48*dt</f>
        <v>0.2525381361380527</v>
      </c>
      <c r="S48">
        <f>O48+P48*dt/2</f>
        <v>8.7125656967628142</v>
      </c>
      <c r="T48">
        <f t="shared" si="7"/>
        <v>5.0507627227610534</v>
      </c>
      <c r="V48">
        <f>_r*SIN(N48)+C48</f>
        <v>8.147920695697886</v>
      </c>
      <c r="W48">
        <f>_r*COS(N48)</f>
        <v>0.52747820773637066</v>
      </c>
      <c r="Z48">
        <f t="shared" si="8"/>
        <v>6.1306157928873652</v>
      </c>
      <c r="AA48">
        <f t="shared" si="9"/>
        <v>7.2124891681027785</v>
      </c>
      <c r="AB48">
        <f t="shared" si="10"/>
        <v>4.2426406871192848</v>
      </c>
      <c r="AC48">
        <f>AE48*dt</f>
        <v>0.36592775926403803</v>
      </c>
      <c r="AD48">
        <f>AF48*dt</f>
        <v>0.21213203435596426</v>
      </c>
      <c r="AE48">
        <f>AA48+AB48*dt/2</f>
        <v>7.3185551852807604</v>
      </c>
      <c r="AF48">
        <f t="shared" si="11"/>
        <v>4.2426406871192848</v>
      </c>
      <c r="AH48">
        <f t="shared" si="12"/>
        <v>6.1306157928873652</v>
      </c>
      <c r="AI48">
        <v>10</v>
      </c>
      <c r="AK48">
        <f t="shared" si="13"/>
        <v>6.1306157928873652</v>
      </c>
      <c r="AL48">
        <f t="shared" si="14"/>
        <v>7.2124891681027785</v>
      </c>
      <c r="AM48">
        <f t="shared" si="15"/>
        <v>4.2426406871192848</v>
      </c>
      <c r="AN48">
        <f>AP48*dt</f>
        <v>0.36592775926403803</v>
      </c>
      <c r="AO48">
        <f>AQ48*dt</f>
        <v>0.21213203435596426</v>
      </c>
      <c r="AP48">
        <f>AL48+AM48*dt/2</f>
        <v>7.3185551852807604</v>
      </c>
      <c r="AQ48">
        <f t="shared" si="16"/>
        <v>4.2426406871192848</v>
      </c>
      <c r="AS48">
        <f>_r*SIN(AK48)+Z48</f>
        <v>5.9786374951181864</v>
      </c>
      <c r="AT48">
        <f>_r*COS(AK48)</f>
        <v>0.98838383081026926</v>
      </c>
    </row>
    <row r="49" spans="3:46" x14ac:dyDescent="0.3">
      <c r="C49">
        <f t="shared" si="17"/>
        <v>7.7339804192278612</v>
      </c>
      <c r="D49">
        <f t="shared" si="18"/>
        <v>8.8388347648318408</v>
      </c>
      <c r="E49">
        <f>g*SIN(alpha)/(1+$G$10/(m*_r^2))</f>
        <v>5.0507627227610534</v>
      </c>
      <c r="F49">
        <f>H49*dt</f>
        <v>0.4482551916450434</v>
      </c>
      <c r="G49">
        <f>I49*dt</f>
        <v>0.2525381361380527</v>
      </c>
      <c r="H49">
        <f>D49+E49*dt/2</f>
        <v>8.9651038329008674</v>
      </c>
      <c r="I49">
        <f t="shared" si="19"/>
        <v>5.0507627227610534</v>
      </c>
      <c r="K49">
        <f t="shared" si="0"/>
        <v>7.7339804192278612</v>
      </c>
      <c r="L49">
        <v>10</v>
      </c>
      <c r="N49">
        <f t="shared" si="4"/>
        <v>7.7339804192278612</v>
      </c>
      <c r="O49">
        <f t="shared" si="5"/>
        <v>8.8388347648318408</v>
      </c>
      <c r="P49">
        <f t="shared" si="6"/>
        <v>5.0507627227610534</v>
      </c>
      <c r="Q49">
        <f>S49*dt</f>
        <v>0.4482551916450434</v>
      </c>
      <c r="R49">
        <f>T49*dt</f>
        <v>0.2525381361380527</v>
      </c>
      <c r="S49">
        <f>O49+P49*dt/2</f>
        <v>8.9651038329008674</v>
      </c>
      <c r="T49">
        <f t="shared" si="7"/>
        <v>5.0507627227610534</v>
      </c>
      <c r="V49">
        <f>_r*SIN(N49)+C49</f>
        <v>8.7267889096609963</v>
      </c>
      <c r="W49">
        <f>_r*COS(N49)</f>
        <v>0.11971341329976766</v>
      </c>
      <c r="Z49">
        <f t="shared" si="8"/>
        <v>6.4965435521514037</v>
      </c>
      <c r="AA49">
        <f t="shared" si="9"/>
        <v>7.4246212024587424</v>
      </c>
      <c r="AB49">
        <f t="shared" si="10"/>
        <v>4.2426406871192848</v>
      </c>
      <c r="AC49">
        <f>AE49*dt</f>
        <v>0.37653436098183624</v>
      </c>
      <c r="AD49">
        <f>AF49*dt</f>
        <v>0.21213203435596426</v>
      </c>
      <c r="AE49">
        <f>AA49+AB49*dt/2</f>
        <v>7.5306872196367243</v>
      </c>
      <c r="AF49">
        <f t="shared" si="11"/>
        <v>4.2426406871192848</v>
      </c>
      <c r="AH49">
        <f t="shared" si="12"/>
        <v>6.4965435521514037</v>
      </c>
      <c r="AI49">
        <v>10</v>
      </c>
      <c r="AK49">
        <f t="shared" si="13"/>
        <v>6.4965435521514037</v>
      </c>
      <c r="AL49">
        <f t="shared" si="14"/>
        <v>7.4246212024587424</v>
      </c>
      <c r="AM49">
        <f t="shared" si="15"/>
        <v>4.2426406871192848</v>
      </c>
      <c r="AN49">
        <f>AP49*dt</f>
        <v>0.37653436098183624</v>
      </c>
      <c r="AO49">
        <f>AQ49*dt</f>
        <v>0.21213203435596426</v>
      </c>
      <c r="AP49">
        <f>AL49+AM49*dt/2</f>
        <v>7.5306872196367243</v>
      </c>
      <c r="AQ49">
        <f t="shared" si="16"/>
        <v>4.2426406871192848</v>
      </c>
      <c r="AS49">
        <f>_r*SIN(AK49)+Z49</f>
        <v>6.7082867377411688</v>
      </c>
      <c r="AT49">
        <f>_r*COS(AK49)</f>
        <v>0.97732534161163465</v>
      </c>
    </row>
    <row r="50" spans="3:46" x14ac:dyDescent="0.3">
      <c r="C50">
        <f t="shared" si="17"/>
        <v>8.1822356108729046</v>
      </c>
      <c r="D50">
        <f t="shared" si="18"/>
        <v>9.091372900969894</v>
      </c>
      <c r="E50">
        <f>g*SIN(alpha)/(1+$G$10/(m*_r^2))</f>
        <v>5.0507627227610534</v>
      </c>
      <c r="F50">
        <f>H50*dt</f>
        <v>0.46088209845194605</v>
      </c>
      <c r="G50">
        <f>I50*dt</f>
        <v>0.2525381361380527</v>
      </c>
      <c r="H50">
        <f>D50+E50*dt/2</f>
        <v>9.2176419690389206</v>
      </c>
      <c r="I50">
        <f t="shared" si="19"/>
        <v>5.0507627227610534</v>
      </c>
      <c r="K50">
        <f t="shared" si="0"/>
        <v>8.1822356108729046</v>
      </c>
      <c r="L50">
        <v>10</v>
      </c>
      <c r="N50">
        <f t="shared" si="4"/>
        <v>8.1822356108729046</v>
      </c>
      <c r="O50">
        <f t="shared" si="5"/>
        <v>9.091372900969894</v>
      </c>
      <c r="P50">
        <f t="shared" si="6"/>
        <v>5.0507627227610534</v>
      </c>
      <c r="Q50">
        <f>S50*dt</f>
        <v>0.46088209845194605</v>
      </c>
      <c r="R50">
        <f>T50*dt</f>
        <v>0.2525381361380527</v>
      </c>
      <c r="S50">
        <f>O50+P50*dt/2</f>
        <v>9.2176419690389206</v>
      </c>
      <c r="T50">
        <f t="shared" si="7"/>
        <v>5.0507627227610534</v>
      </c>
      <c r="V50">
        <f>_r*SIN(N50)+C50</f>
        <v>9.1288422986768953</v>
      </c>
      <c r="W50">
        <f>_r*COS(N50)</f>
        <v>-0.32239072350915748</v>
      </c>
      <c r="Z50">
        <f t="shared" si="8"/>
        <v>6.8730779131332396</v>
      </c>
      <c r="AA50">
        <f t="shared" si="9"/>
        <v>7.6367532368147062</v>
      </c>
      <c r="AB50">
        <f t="shared" si="10"/>
        <v>4.2426406871192848</v>
      </c>
      <c r="AC50">
        <f>AE50*dt</f>
        <v>0.38714096269963444</v>
      </c>
      <c r="AD50">
        <f>AF50*dt</f>
        <v>0.21213203435596426</v>
      </c>
      <c r="AE50">
        <f>AA50+AB50*dt/2</f>
        <v>7.7428192539926881</v>
      </c>
      <c r="AF50">
        <f t="shared" si="11"/>
        <v>4.2426406871192848</v>
      </c>
      <c r="AH50">
        <f t="shared" si="12"/>
        <v>6.8730779131332396</v>
      </c>
      <c r="AI50">
        <v>10</v>
      </c>
      <c r="AK50">
        <f t="shared" si="13"/>
        <v>6.8730779131332396</v>
      </c>
      <c r="AL50">
        <f t="shared" si="14"/>
        <v>7.6367532368147062</v>
      </c>
      <c r="AM50">
        <f t="shared" si="15"/>
        <v>4.2426406871192848</v>
      </c>
      <c r="AN50">
        <f>AP50*dt</f>
        <v>0.38714096269963444</v>
      </c>
      <c r="AO50">
        <f>AQ50*dt</f>
        <v>0.21213203435596426</v>
      </c>
      <c r="AP50">
        <f>AL50+AM50*dt/2</f>
        <v>7.7428192539926881</v>
      </c>
      <c r="AQ50">
        <f t="shared" si="16"/>
        <v>4.2426406871192848</v>
      </c>
      <c r="AS50">
        <f>_r*SIN(AK50)+Z50</f>
        <v>7.4293496947560023</v>
      </c>
      <c r="AT50">
        <f>_r*COS(AK50)</f>
        <v>0.83100042416970965</v>
      </c>
    </row>
    <row r="51" spans="3:46" x14ac:dyDescent="0.3">
      <c r="C51">
        <f t="shared" si="17"/>
        <v>8.6431177093248515</v>
      </c>
      <c r="D51">
        <f t="shared" si="18"/>
        <v>9.3439110371079472</v>
      </c>
      <c r="E51">
        <f>g*SIN(alpha)/(1+$G$10/(m*_r^2))</f>
        <v>5.0507627227610534</v>
      </c>
      <c r="F51">
        <f>H51*dt</f>
        <v>0.4735090052588487</v>
      </c>
      <c r="G51">
        <f>I51*dt</f>
        <v>0.2525381361380527</v>
      </c>
      <c r="H51">
        <f>D51+E51*dt/2</f>
        <v>9.4701801051769738</v>
      </c>
      <c r="I51">
        <f t="shared" si="19"/>
        <v>5.0507627227610534</v>
      </c>
      <c r="K51">
        <f t="shared" si="0"/>
        <v>8.6431177093248515</v>
      </c>
      <c r="L51">
        <v>10</v>
      </c>
      <c r="N51">
        <f t="shared" si="4"/>
        <v>8.6431177093248515</v>
      </c>
      <c r="O51">
        <f t="shared" si="5"/>
        <v>9.3439110371079472</v>
      </c>
      <c r="P51">
        <f t="shared" si="6"/>
        <v>5.0507627227610534</v>
      </c>
      <c r="Q51">
        <f>S51*dt</f>
        <v>0.4735090052588487</v>
      </c>
      <c r="R51">
        <f>T51*dt</f>
        <v>0.2525381361380527</v>
      </c>
      <c r="S51">
        <f>O51+P51*dt/2</f>
        <v>9.4701801051769738</v>
      </c>
      <c r="T51">
        <f t="shared" si="7"/>
        <v>5.0507627227610534</v>
      </c>
      <c r="V51">
        <f>_r*SIN(N51)+C51</f>
        <v>9.3475764539397161</v>
      </c>
      <c r="W51">
        <f>_r*COS(N51)</f>
        <v>-0.70974493808385064</v>
      </c>
      <c r="Z51">
        <f t="shared" si="8"/>
        <v>7.2602188758328738</v>
      </c>
      <c r="AA51">
        <f t="shared" si="9"/>
        <v>7.84888527117067</v>
      </c>
      <c r="AB51">
        <f t="shared" si="10"/>
        <v>4.2426406871192848</v>
      </c>
      <c r="AC51">
        <f>AE51*dt</f>
        <v>0.39774756441743264</v>
      </c>
      <c r="AD51">
        <f>AF51*dt</f>
        <v>0.21213203435596426</v>
      </c>
      <c r="AE51">
        <f>AA51+AB51*dt/2</f>
        <v>7.9549512883486519</v>
      </c>
      <c r="AF51">
        <f t="shared" si="11"/>
        <v>4.2426406871192848</v>
      </c>
      <c r="AH51">
        <f t="shared" si="12"/>
        <v>7.2602188758328738</v>
      </c>
      <c r="AI51">
        <v>10</v>
      </c>
      <c r="AK51">
        <f t="shared" si="13"/>
        <v>7.2602188758328738</v>
      </c>
      <c r="AL51">
        <f t="shared" si="14"/>
        <v>7.84888527117067</v>
      </c>
      <c r="AM51">
        <f t="shared" si="15"/>
        <v>4.2426406871192848</v>
      </c>
      <c r="AN51">
        <f>AP51*dt</f>
        <v>0.39774756441743264</v>
      </c>
      <c r="AO51">
        <f>AQ51*dt</f>
        <v>0.21213203435596426</v>
      </c>
      <c r="AP51">
        <f>AL51+AM51*dt/2</f>
        <v>7.9549512883486519</v>
      </c>
      <c r="AQ51">
        <f t="shared" si="16"/>
        <v>4.2426406871192848</v>
      </c>
      <c r="AS51">
        <f>_r*SIN(AK51)+Z51</f>
        <v>8.0890602255373096</v>
      </c>
      <c r="AT51">
        <f>_r*COS(AK51)</f>
        <v>0.55948370576821138</v>
      </c>
    </row>
    <row r="52" spans="3:46" x14ac:dyDescent="0.3">
      <c r="C52">
        <f t="shared" si="17"/>
        <v>9.1166267145837008</v>
      </c>
      <c r="D52">
        <f t="shared" si="18"/>
        <v>9.5964491732460004</v>
      </c>
      <c r="E52">
        <f>g*SIN(alpha)/(1+$G$10/(m*_r^2))</f>
        <v>5.0507627227610534</v>
      </c>
      <c r="F52">
        <f>H52*dt</f>
        <v>0.48613591206575135</v>
      </c>
      <c r="G52">
        <f>I52*dt</f>
        <v>0.2525381361380527</v>
      </c>
      <c r="H52">
        <f>D52+E52*dt/2</f>
        <v>9.722718241315027</v>
      </c>
      <c r="I52">
        <f t="shared" si="19"/>
        <v>5.0507627227610534</v>
      </c>
      <c r="K52">
        <f t="shared" si="0"/>
        <v>9.1166267145837008</v>
      </c>
      <c r="L52">
        <v>10</v>
      </c>
      <c r="N52">
        <f t="shared" si="4"/>
        <v>9.1166267145837008</v>
      </c>
      <c r="O52">
        <f t="shared" si="5"/>
        <v>9.5964491732460004</v>
      </c>
      <c r="P52">
        <f t="shared" si="6"/>
        <v>5.0507627227610534</v>
      </c>
      <c r="Q52">
        <f>S52*dt</f>
        <v>0.48613591206575135</v>
      </c>
      <c r="R52">
        <f>T52*dt</f>
        <v>0.2525381361380527</v>
      </c>
      <c r="S52">
        <f>O52+P52*dt/2</f>
        <v>9.722718241315027</v>
      </c>
      <c r="T52">
        <f t="shared" si="7"/>
        <v>5.0507627227610534</v>
      </c>
      <c r="V52">
        <f>_r*SIN(N52)+C52</f>
        <v>9.4199242003818675</v>
      </c>
      <c r="W52">
        <f>_r*COS(N52)</f>
        <v>-0.9528959203966143</v>
      </c>
      <c r="Z52">
        <f t="shared" si="8"/>
        <v>7.6579664402503065</v>
      </c>
      <c r="AA52">
        <f t="shared" si="9"/>
        <v>8.0610173055266348</v>
      </c>
      <c r="AB52">
        <f t="shared" si="10"/>
        <v>4.2426406871192848</v>
      </c>
      <c r="AC52">
        <f>AE52*dt</f>
        <v>0.40835416613523084</v>
      </c>
      <c r="AD52">
        <f>AF52*dt</f>
        <v>0.21213203435596426</v>
      </c>
      <c r="AE52">
        <f>AA52+AB52*dt/2</f>
        <v>8.1670833227046167</v>
      </c>
      <c r="AF52">
        <f t="shared" si="11"/>
        <v>4.2426406871192848</v>
      </c>
      <c r="AH52">
        <f t="shared" si="12"/>
        <v>7.6579664402503065</v>
      </c>
      <c r="AI52">
        <v>10</v>
      </c>
      <c r="AK52">
        <f t="shared" si="13"/>
        <v>7.6579664402503065</v>
      </c>
      <c r="AL52">
        <f t="shared" si="14"/>
        <v>8.0610173055266348</v>
      </c>
      <c r="AM52">
        <f t="shared" si="15"/>
        <v>4.2426406871192848</v>
      </c>
      <c r="AN52">
        <f>AP52*dt</f>
        <v>0.40835416613523084</v>
      </c>
      <c r="AO52">
        <f>AQ52*dt</f>
        <v>0.21213203435596426</v>
      </c>
      <c r="AP52">
        <f>AL52+AM52*dt/2</f>
        <v>8.1670833227046167</v>
      </c>
      <c r="AQ52">
        <f t="shared" si="16"/>
        <v>4.2426406871192848</v>
      </c>
      <c r="AS52">
        <f>_r*SIN(AK52)+Z52</f>
        <v>8.6388168937206267</v>
      </c>
      <c r="AT52">
        <f>_r*COS(AK52)</f>
        <v>0.1947623883789325</v>
      </c>
    </row>
    <row r="53" spans="3:46" x14ac:dyDescent="0.3">
      <c r="C53">
        <f t="shared" si="17"/>
        <v>9.6027626266494526</v>
      </c>
      <c r="D53">
        <f t="shared" si="18"/>
        <v>9.8489873093840536</v>
      </c>
      <c r="E53">
        <f>g*SIN(alpha)/(1+$G$10/(m*_r^2))</f>
        <v>5.0507627227610534</v>
      </c>
      <c r="F53">
        <f>H53*dt</f>
        <v>0.49876281887265406</v>
      </c>
      <c r="G53">
        <f>I53*dt</f>
        <v>0.2525381361380527</v>
      </c>
      <c r="H53">
        <f>D53+E53*dt/2</f>
        <v>9.9752563774530802</v>
      </c>
      <c r="I53">
        <f t="shared" si="19"/>
        <v>5.0507627227610534</v>
      </c>
      <c r="K53">
        <f t="shared" si="0"/>
        <v>9.6027626266494526</v>
      </c>
      <c r="L53">
        <v>10</v>
      </c>
      <c r="N53">
        <f t="shared" si="4"/>
        <v>9.6027626266494526</v>
      </c>
      <c r="O53">
        <f t="shared" si="5"/>
        <v>9.8489873093840536</v>
      </c>
      <c r="P53">
        <f t="shared" si="6"/>
        <v>5.0507627227610534</v>
      </c>
      <c r="Q53">
        <f>S53*dt</f>
        <v>0.49876281887265406</v>
      </c>
      <c r="R53">
        <f>T53*dt</f>
        <v>0.2525381361380527</v>
      </c>
      <c r="S53">
        <f>O53+P53*dt/2</f>
        <v>9.9752563774530802</v>
      </c>
      <c r="T53">
        <f t="shared" si="7"/>
        <v>5.0507627227610534</v>
      </c>
      <c r="V53">
        <f>_r*SIN(N53)+C53</f>
        <v>9.4257161892147767</v>
      </c>
      <c r="W53">
        <f>_r*COS(N53)</f>
        <v>-0.98420249897655188</v>
      </c>
      <c r="Z53">
        <f t="shared" si="8"/>
        <v>8.0663206063855366</v>
      </c>
      <c r="AA53">
        <f t="shared" si="9"/>
        <v>8.2731493398825986</v>
      </c>
      <c r="AB53">
        <f t="shared" si="10"/>
        <v>4.2426406871192848</v>
      </c>
      <c r="AC53">
        <f>AE53*dt</f>
        <v>0.41896076785302905</v>
      </c>
      <c r="AD53">
        <f>AF53*dt</f>
        <v>0.21213203435596426</v>
      </c>
      <c r="AE53">
        <f>AA53+AB53*dt/2</f>
        <v>8.3792153570605805</v>
      </c>
      <c r="AF53">
        <f t="shared" si="11"/>
        <v>4.2426406871192848</v>
      </c>
      <c r="AH53">
        <f t="shared" si="12"/>
        <v>8.0663206063855366</v>
      </c>
      <c r="AI53">
        <v>10</v>
      </c>
      <c r="AK53">
        <f t="shared" si="13"/>
        <v>8.0663206063855366</v>
      </c>
      <c r="AL53">
        <f t="shared" si="14"/>
        <v>8.2731493398825986</v>
      </c>
      <c r="AM53">
        <f t="shared" si="15"/>
        <v>4.2426406871192848</v>
      </c>
      <c r="AN53">
        <f>AP53*dt</f>
        <v>0.41896076785302905</v>
      </c>
      <c r="AO53">
        <f>AQ53*dt</f>
        <v>0.21213203435596426</v>
      </c>
      <c r="AP53">
        <f>AL53+AM53*dt/2</f>
        <v>8.3792153570605805</v>
      </c>
      <c r="AQ53">
        <f t="shared" si="16"/>
        <v>4.2426406871192848</v>
      </c>
      <c r="AS53">
        <f>_r*SIN(AK53)+Z53</f>
        <v>9.0438612642991068</v>
      </c>
      <c r="AT53">
        <f>_r*COS(AK53)</f>
        <v>-0.21074691486686836</v>
      </c>
    </row>
    <row r="54" spans="3:46" x14ac:dyDescent="0.3">
      <c r="C54">
        <f t="shared" si="17"/>
        <v>10.101525445522107</v>
      </c>
      <c r="D54">
        <f t="shared" si="18"/>
        <v>10.101525445522107</v>
      </c>
      <c r="E54">
        <f>g*SIN(alpha)/(1+$G$10/(m*_r^2))</f>
        <v>5.0507627227610534</v>
      </c>
      <c r="F54">
        <f>H54*dt</f>
        <v>0.51138972567955665</v>
      </c>
      <c r="G54">
        <f>I54*dt</f>
        <v>0.2525381361380527</v>
      </c>
      <c r="H54">
        <f>D54+E54*dt/2</f>
        <v>10.227794513591133</v>
      </c>
      <c r="I54">
        <f t="shared" si="19"/>
        <v>5.0507627227610534</v>
      </c>
      <c r="K54">
        <f t="shared" si="0"/>
        <v>10.101525445522107</v>
      </c>
      <c r="L54">
        <v>10</v>
      </c>
      <c r="N54">
        <f t="shared" si="4"/>
        <v>10.101525445522107</v>
      </c>
      <c r="O54">
        <f t="shared" si="5"/>
        <v>10.101525445522107</v>
      </c>
      <c r="P54">
        <f t="shared" si="6"/>
        <v>5.0507627227610534</v>
      </c>
      <c r="Q54">
        <f>S54*dt</f>
        <v>0.51138972567955665</v>
      </c>
      <c r="R54">
        <f>T54*dt</f>
        <v>0.2525381361380527</v>
      </c>
      <c r="S54">
        <f>O54+P54*dt/2</f>
        <v>10.227794513591133</v>
      </c>
      <c r="T54">
        <f t="shared" si="7"/>
        <v>5.0507627227610534</v>
      </c>
      <c r="V54">
        <f>_r*SIN(N54)+C54</f>
        <v>9.4752648101204535</v>
      </c>
      <c r="W54">
        <f>_r*COS(N54)</f>
        <v>-0.77961376113195735</v>
      </c>
      <c r="Z54">
        <f t="shared" si="8"/>
        <v>8.485281374238566</v>
      </c>
      <c r="AA54">
        <f t="shared" si="9"/>
        <v>8.4852813742385624</v>
      </c>
      <c r="AB54">
        <f t="shared" si="10"/>
        <v>4.2426406871192848</v>
      </c>
      <c r="AC54">
        <f>AE54*dt</f>
        <v>0.42956736957082725</v>
      </c>
      <c r="AD54">
        <f>AF54*dt</f>
        <v>0.21213203435596426</v>
      </c>
      <c r="AE54">
        <f>AA54+AB54*dt/2</f>
        <v>8.5913473914165444</v>
      </c>
      <c r="AF54">
        <f t="shared" si="11"/>
        <v>4.2426406871192848</v>
      </c>
      <c r="AH54">
        <f t="shared" si="12"/>
        <v>8.485281374238566</v>
      </c>
      <c r="AI54">
        <v>10</v>
      </c>
      <c r="AK54">
        <f t="shared" si="13"/>
        <v>8.485281374238566</v>
      </c>
      <c r="AL54">
        <f t="shared" si="14"/>
        <v>8.4852813742385624</v>
      </c>
      <c r="AM54">
        <f t="shared" si="15"/>
        <v>4.2426406871192848</v>
      </c>
      <c r="AN54">
        <f>AP54*dt</f>
        <v>0.42956736957082725</v>
      </c>
      <c r="AO54">
        <f>AQ54*dt</f>
        <v>0.21213203435596426</v>
      </c>
      <c r="AP54">
        <f>AL54+AM54*dt/2</f>
        <v>8.5913473914165444</v>
      </c>
      <c r="AQ54">
        <f t="shared" si="16"/>
        <v>4.2426406871192848</v>
      </c>
      <c r="AS54">
        <f>_r*SIN(AK54)+Z54</f>
        <v>9.2925424650927031</v>
      </c>
      <c r="AT54">
        <f>_r*COS(AK54)</f>
        <v>-0.59019448590527235</v>
      </c>
    </row>
    <row r="55" spans="3:46" x14ac:dyDescent="0.3">
      <c r="C55">
        <f t="shared" si="17"/>
        <v>10.612915171201664</v>
      </c>
      <c r="D55">
        <f t="shared" si="18"/>
        <v>10.35406358166016</v>
      </c>
      <c r="E55">
        <f>g*SIN(alpha)/(1+$G$10/(m*_r^2))</f>
        <v>5.0507627227610534</v>
      </c>
      <c r="F55">
        <f>H55*dt</f>
        <v>0.52401663248645936</v>
      </c>
      <c r="G55">
        <f>I55*dt</f>
        <v>0.2525381361380527</v>
      </c>
      <c r="H55">
        <f>D55+E55*dt/2</f>
        <v>10.480332649729187</v>
      </c>
      <c r="I55">
        <f t="shared" si="19"/>
        <v>5.0507627227610534</v>
      </c>
      <c r="K55">
        <f t="shared" si="0"/>
        <v>10.612915171201664</v>
      </c>
      <c r="L55">
        <v>10</v>
      </c>
      <c r="N55">
        <f t="shared" si="4"/>
        <v>10.612915171201664</v>
      </c>
      <c r="O55">
        <f t="shared" si="5"/>
        <v>10.35406358166016</v>
      </c>
      <c r="P55">
        <f t="shared" si="6"/>
        <v>5.0507627227610534</v>
      </c>
      <c r="Q55">
        <f>S55*dt</f>
        <v>0.52401663248645936</v>
      </c>
      <c r="R55">
        <f>T55*dt</f>
        <v>0.2525381361380527</v>
      </c>
      <c r="S55">
        <f>O55+P55*dt/2</f>
        <v>10.480332649729187</v>
      </c>
      <c r="T55">
        <f t="shared" si="7"/>
        <v>5.0507627227610534</v>
      </c>
      <c r="V55">
        <f>_r*SIN(N55)+C55</f>
        <v>9.6852401383976083</v>
      </c>
      <c r="W55">
        <f>_r*COS(N55)</f>
        <v>-0.3733885824606768</v>
      </c>
      <c r="Z55">
        <f t="shared" si="8"/>
        <v>8.9148487438093937</v>
      </c>
      <c r="AA55">
        <f t="shared" si="9"/>
        <v>8.6974134085945263</v>
      </c>
      <c r="AB55">
        <f t="shared" si="10"/>
        <v>4.2426406871192848</v>
      </c>
      <c r="AC55">
        <f>AE55*dt</f>
        <v>0.44017397128862545</v>
      </c>
      <c r="AD55">
        <f>AF55*dt</f>
        <v>0.21213203435596426</v>
      </c>
      <c r="AE55">
        <f>AA55+AB55*dt/2</f>
        <v>8.8034794257725082</v>
      </c>
      <c r="AF55">
        <f t="shared" si="11"/>
        <v>4.2426406871192848</v>
      </c>
      <c r="AH55">
        <f t="shared" si="12"/>
        <v>8.9148487438093937</v>
      </c>
      <c r="AI55">
        <v>10</v>
      </c>
      <c r="AK55">
        <f t="shared" si="13"/>
        <v>8.9148487438093937</v>
      </c>
      <c r="AL55">
        <f t="shared" si="14"/>
        <v>8.6974134085945263</v>
      </c>
      <c r="AM55">
        <f t="shared" si="15"/>
        <v>4.2426406871192848</v>
      </c>
      <c r="AN55">
        <f>AP55*dt</f>
        <v>0.44017397128862545</v>
      </c>
      <c r="AO55">
        <f>AQ55*dt</f>
        <v>0.21213203435596426</v>
      </c>
      <c r="AP55">
        <f>AL55+AM55*dt/2</f>
        <v>8.8034794257725082</v>
      </c>
      <c r="AQ55">
        <f t="shared" si="16"/>
        <v>4.2426406871192848</v>
      </c>
      <c r="AS55">
        <f>_r*SIN(AK55)+Z55</f>
        <v>9.4029642139600043</v>
      </c>
      <c r="AT55">
        <f>_r*COS(AK55)</f>
        <v>-0.87277906012899331</v>
      </c>
    </row>
    <row r="56" spans="3:46" x14ac:dyDescent="0.3">
      <c r="C56">
        <f t="shared" si="17"/>
        <v>11.136931803688123</v>
      </c>
      <c r="D56">
        <f t="shared" si="18"/>
        <v>10.606601717798213</v>
      </c>
      <c r="E56">
        <f>g*SIN(alpha)/(1+$G$10/(m*_r^2))</f>
        <v>5.0507627227610534</v>
      </c>
      <c r="F56">
        <f>H56*dt</f>
        <v>0.53664353929336206</v>
      </c>
      <c r="G56">
        <f>I56*dt</f>
        <v>0.2525381361380527</v>
      </c>
      <c r="H56">
        <f>D56+E56*dt/2</f>
        <v>10.73287078586724</v>
      </c>
      <c r="I56">
        <f t="shared" si="19"/>
        <v>5.0507627227610534</v>
      </c>
      <c r="K56">
        <f t="shared" si="0"/>
        <v>11.136931803688123</v>
      </c>
      <c r="L56">
        <v>10</v>
      </c>
      <c r="N56">
        <f t="shared" si="4"/>
        <v>11.136931803688123</v>
      </c>
      <c r="O56">
        <f t="shared" si="5"/>
        <v>10.606601717798213</v>
      </c>
      <c r="P56">
        <f t="shared" si="6"/>
        <v>5.0507627227610534</v>
      </c>
      <c r="Q56">
        <f>S56*dt</f>
        <v>0.53664353929336206</v>
      </c>
      <c r="R56">
        <f>T56*dt</f>
        <v>0.2525381361380527</v>
      </c>
      <c r="S56">
        <f>O56+P56*dt/2</f>
        <v>10.73287078586724</v>
      </c>
      <c r="T56">
        <f t="shared" si="7"/>
        <v>5.0507627227610534</v>
      </c>
      <c r="V56">
        <f>_r*SIN(N56)+C56</f>
        <v>10.146906151855053</v>
      </c>
      <c r="W56">
        <f>_r*COS(N56)</f>
        <v>0.14088721983381908</v>
      </c>
      <c r="Z56">
        <f t="shared" si="8"/>
        <v>9.3550227150980199</v>
      </c>
      <c r="AA56">
        <f t="shared" si="9"/>
        <v>8.9095454429504901</v>
      </c>
      <c r="AB56">
        <f t="shared" si="10"/>
        <v>4.2426406871192848</v>
      </c>
      <c r="AC56">
        <f>AE56*dt</f>
        <v>0.4507805730064236</v>
      </c>
      <c r="AD56">
        <f>AF56*dt</f>
        <v>0.21213203435596426</v>
      </c>
      <c r="AE56">
        <f>AA56+AB56*dt/2</f>
        <v>9.015611460128472</v>
      </c>
      <c r="AF56">
        <f t="shared" si="11"/>
        <v>4.2426406871192848</v>
      </c>
      <c r="AH56">
        <f t="shared" si="12"/>
        <v>9.3550227150980199</v>
      </c>
      <c r="AI56">
        <v>10</v>
      </c>
      <c r="AK56">
        <f t="shared" si="13"/>
        <v>9.3550227150980199</v>
      </c>
      <c r="AL56">
        <f t="shared" si="14"/>
        <v>8.9095454429504901</v>
      </c>
      <c r="AM56">
        <f t="shared" si="15"/>
        <v>4.2426406871192848</v>
      </c>
      <c r="AN56">
        <f>AP56*dt</f>
        <v>0.4507805730064236</v>
      </c>
      <c r="AO56">
        <f>AQ56*dt</f>
        <v>0.21213203435596426</v>
      </c>
      <c r="AP56">
        <f>AL56+AM56*dt/2</f>
        <v>9.015611460128472</v>
      </c>
      <c r="AQ56">
        <f t="shared" si="16"/>
        <v>4.2426406871192848</v>
      </c>
      <c r="AS56">
        <f>_r*SIN(AK56)+Z56</f>
        <v>9.4247214054176869</v>
      </c>
      <c r="AT56">
        <f>_r*COS(AK56)</f>
        <v>-0.99756808918876472</v>
      </c>
    </row>
    <row r="57" spans="3:46" x14ac:dyDescent="0.3">
      <c r="C57">
        <f t="shared" si="17"/>
        <v>11.673575342981485</v>
      </c>
      <c r="D57">
        <f t="shared" si="18"/>
        <v>10.859139853936266</v>
      </c>
      <c r="E57">
        <f>g*SIN(alpha)/(1+$G$10/(m*_r^2))</f>
        <v>5.0507627227610534</v>
      </c>
      <c r="F57">
        <f>H57*dt</f>
        <v>0.54927044610026465</v>
      </c>
      <c r="G57">
        <f>I57*dt</f>
        <v>0.2525381361380527</v>
      </c>
      <c r="H57">
        <f>D57+E57*dt/2</f>
        <v>10.985408922005293</v>
      </c>
      <c r="I57">
        <f t="shared" si="19"/>
        <v>5.0507627227610534</v>
      </c>
      <c r="K57">
        <f t="shared" si="0"/>
        <v>11.673575342981485</v>
      </c>
      <c r="L57">
        <v>10</v>
      </c>
      <c r="N57">
        <f t="shared" si="4"/>
        <v>11.673575342981485</v>
      </c>
      <c r="O57">
        <f t="shared" si="5"/>
        <v>10.859139853936266</v>
      </c>
      <c r="P57">
        <f t="shared" si="6"/>
        <v>5.0507627227610534</v>
      </c>
      <c r="Q57">
        <f>S57*dt</f>
        <v>0.54927044610026465</v>
      </c>
      <c r="R57">
        <f>T57*dt</f>
        <v>0.2525381361380527</v>
      </c>
      <c r="S57">
        <f>O57+P57*dt/2</f>
        <v>10.985408922005293</v>
      </c>
      <c r="T57">
        <f t="shared" si="7"/>
        <v>5.0507627227610534</v>
      </c>
      <c r="V57">
        <f>_r*SIN(N57)+C57</f>
        <v>10.894747256162587</v>
      </c>
      <c r="W57">
        <f>_r*COS(N57)</f>
        <v>0.62723744402101567</v>
      </c>
      <c r="Z57">
        <f t="shared" si="8"/>
        <v>9.8058032881044426</v>
      </c>
      <c r="AA57">
        <f t="shared" si="9"/>
        <v>9.121677477306454</v>
      </c>
      <c r="AB57">
        <f t="shared" si="10"/>
        <v>4.2426406871192848</v>
      </c>
      <c r="AC57">
        <f>AE57*dt</f>
        <v>0.4613871747242218</v>
      </c>
      <c r="AD57">
        <f>AF57*dt</f>
        <v>0.21213203435596426</v>
      </c>
      <c r="AE57">
        <f>AA57+AB57*dt/2</f>
        <v>9.2277434944844359</v>
      </c>
      <c r="AF57">
        <f t="shared" si="11"/>
        <v>4.2426406871192848</v>
      </c>
      <c r="AH57">
        <f t="shared" si="12"/>
        <v>9.8058032881044426</v>
      </c>
      <c r="AI57">
        <v>10</v>
      </c>
      <c r="AK57">
        <f t="shared" si="13"/>
        <v>9.8058032881044426</v>
      </c>
      <c r="AL57">
        <f t="shared" si="14"/>
        <v>9.121677477306454</v>
      </c>
      <c r="AM57">
        <f t="shared" si="15"/>
        <v>4.2426406871192848</v>
      </c>
      <c r="AN57">
        <f>AP57*dt</f>
        <v>0.4613871747242218</v>
      </c>
      <c r="AO57">
        <f>AQ57*dt</f>
        <v>0.21213203435596426</v>
      </c>
      <c r="AP57">
        <f>AL57+AM57*dt/2</f>
        <v>9.2277434944844359</v>
      </c>
      <c r="AQ57">
        <f t="shared" si="16"/>
        <v>4.2426406871192848</v>
      </c>
      <c r="AS57">
        <f>_r*SIN(AK57)+Z57</f>
        <v>9.4339308285959476</v>
      </c>
      <c r="AT57">
        <f>_r*COS(AK57)</f>
        <v>-0.92828383259599156</v>
      </c>
    </row>
    <row r="58" spans="3:46" x14ac:dyDescent="0.3">
      <c r="C58">
        <f t="shared" si="17"/>
        <v>12.222845789081749</v>
      </c>
      <c r="D58">
        <f t="shared" si="18"/>
        <v>11.11167799007432</v>
      </c>
      <c r="E58">
        <f>g*SIN(alpha)/(1+$G$10/(m*_r^2))</f>
        <v>5.0507627227610534</v>
      </c>
      <c r="F58">
        <f>H58*dt</f>
        <v>0.56189735290716736</v>
      </c>
      <c r="G58">
        <f>I58*dt</f>
        <v>0.2525381361380527</v>
      </c>
      <c r="H58">
        <f>D58+E58*dt/2</f>
        <v>11.237947058143346</v>
      </c>
      <c r="I58">
        <f t="shared" si="19"/>
        <v>5.0507627227610534</v>
      </c>
      <c r="K58">
        <f t="shared" si="0"/>
        <v>12.222845789081749</v>
      </c>
      <c r="L58">
        <v>10</v>
      </c>
      <c r="N58">
        <f t="shared" si="4"/>
        <v>12.222845789081749</v>
      </c>
      <c r="O58">
        <f t="shared" si="5"/>
        <v>11.11167799007432</v>
      </c>
      <c r="P58">
        <f t="shared" si="6"/>
        <v>5.0507627227610534</v>
      </c>
      <c r="Q58">
        <f>S58*dt</f>
        <v>0.56189735290716736</v>
      </c>
      <c r="R58">
        <f>T58*dt</f>
        <v>0.2525381361380527</v>
      </c>
      <c r="S58">
        <f>O58+P58*dt/2</f>
        <v>11.237947058143346</v>
      </c>
      <c r="T58">
        <f t="shared" si="7"/>
        <v>5.0507627227610534</v>
      </c>
      <c r="V58">
        <f>_r*SIN(N58)+C58</f>
        <v>11.886037730031845</v>
      </c>
      <c r="W58">
        <f>_r*COS(N58)</f>
        <v>0.94157332765910284</v>
      </c>
      <c r="Z58">
        <f t="shared" si="8"/>
        <v>10.267190462828664</v>
      </c>
      <c r="AA58">
        <f t="shared" si="9"/>
        <v>9.3338095116624178</v>
      </c>
      <c r="AB58">
        <f t="shared" si="10"/>
        <v>4.2426406871192848</v>
      </c>
      <c r="AC58">
        <f>AE58*dt</f>
        <v>0.47199377644202001</v>
      </c>
      <c r="AD58">
        <f>AF58*dt</f>
        <v>0.21213203435596426</v>
      </c>
      <c r="AE58">
        <f>AA58+AB58*dt/2</f>
        <v>9.4398755288403997</v>
      </c>
      <c r="AF58">
        <f t="shared" si="11"/>
        <v>4.2426406871192848</v>
      </c>
      <c r="AH58">
        <f t="shared" si="12"/>
        <v>10.267190462828664</v>
      </c>
      <c r="AI58">
        <v>10</v>
      </c>
      <c r="AK58">
        <f t="shared" si="13"/>
        <v>10.267190462828664</v>
      </c>
      <c r="AL58">
        <f t="shared" si="14"/>
        <v>9.3338095116624178</v>
      </c>
      <c r="AM58">
        <f t="shared" si="15"/>
        <v>4.2426406871192848</v>
      </c>
      <c r="AN58">
        <f>AP58*dt</f>
        <v>0.47199377644202001</v>
      </c>
      <c r="AO58">
        <f>AQ58*dt</f>
        <v>0.21213203435596426</v>
      </c>
      <c r="AP58">
        <f>AL58+AM58*dt/2</f>
        <v>9.4398755288403997</v>
      </c>
      <c r="AQ58">
        <f t="shared" si="16"/>
        <v>4.2426406871192848</v>
      </c>
      <c r="AS58">
        <f>_r*SIN(AK58)+Z58</f>
        <v>9.5209392559502621</v>
      </c>
      <c r="AT58">
        <f>_r*COS(AK58)</f>
        <v>-0.66566443215221294</v>
      </c>
    </row>
    <row r="59" spans="3:46" x14ac:dyDescent="0.3">
      <c r="C59">
        <f t="shared" si="17"/>
        <v>12.784743141988915</v>
      </c>
      <c r="D59">
        <f t="shared" si="18"/>
        <v>11.364216126212373</v>
      </c>
      <c r="E59">
        <f>g*SIN(alpha)/(1+$G$10/(m*_r^2))</f>
        <v>5.0507627227610534</v>
      </c>
      <c r="F59">
        <f>H59*dt</f>
        <v>0.57452425971406995</v>
      </c>
      <c r="G59">
        <f>I59*dt</f>
        <v>0.2525381361380527</v>
      </c>
      <c r="H59">
        <f>D59+E59*dt/2</f>
        <v>11.490485194281399</v>
      </c>
      <c r="I59">
        <f t="shared" si="19"/>
        <v>5.0507627227610534</v>
      </c>
      <c r="K59">
        <f t="shared" si="0"/>
        <v>12.784743141988915</v>
      </c>
      <c r="L59">
        <v>10</v>
      </c>
      <c r="N59">
        <f t="shared" si="4"/>
        <v>12.784743141988915</v>
      </c>
      <c r="O59">
        <f t="shared" si="5"/>
        <v>11.364216126212373</v>
      </c>
      <c r="P59">
        <f t="shared" si="6"/>
        <v>5.0507627227610534</v>
      </c>
      <c r="Q59">
        <f>S59*dt</f>
        <v>0.57452425971406995</v>
      </c>
      <c r="R59">
        <f>T59*dt</f>
        <v>0.2525381361380527</v>
      </c>
      <c r="S59">
        <f>O59+P59*dt/2</f>
        <v>11.490485194281399</v>
      </c>
      <c r="T59">
        <f t="shared" si="7"/>
        <v>5.0507627227610534</v>
      </c>
      <c r="V59">
        <f>_r*SIN(N59)+C59</f>
        <v>13.001384230627254</v>
      </c>
      <c r="W59">
        <f>_r*COS(N59)</f>
        <v>0.97625131944269106</v>
      </c>
      <c r="Z59">
        <f t="shared" si="8"/>
        <v>10.739184239270683</v>
      </c>
      <c r="AA59">
        <f t="shared" si="9"/>
        <v>9.5459415460183816</v>
      </c>
      <c r="AB59">
        <f t="shared" si="10"/>
        <v>4.2426406871192848</v>
      </c>
      <c r="AC59">
        <f>AE59*dt</f>
        <v>0.48260037815981821</v>
      </c>
      <c r="AD59">
        <f>AF59*dt</f>
        <v>0.21213203435596426</v>
      </c>
      <c r="AE59">
        <f>AA59+AB59*dt/2</f>
        <v>9.6520075631963635</v>
      </c>
      <c r="AF59">
        <f t="shared" si="11"/>
        <v>4.2426406871192848</v>
      </c>
      <c r="AH59">
        <f t="shared" si="12"/>
        <v>10.739184239270683</v>
      </c>
      <c r="AI59">
        <v>10</v>
      </c>
      <c r="AK59">
        <f t="shared" si="13"/>
        <v>10.739184239270683</v>
      </c>
      <c r="AL59">
        <f t="shared" si="14"/>
        <v>9.5459415460183816</v>
      </c>
      <c r="AM59">
        <f t="shared" si="15"/>
        <v>4.2426406871192848</v>
      </c>
      <c r="AN59">
        <f>AP59*dt</f>
        <v>0.48260037815981821</v>
      </c>
      <c r="AO59">
        <f>AQ59*dt</f>
        <v>0.21213203435596426</v>
      </c>
      <c r="AP59">
        <f>AL59+AM59*dt/2</f>
        <v>9.6520075631963635</v>
      </c>
      <c r="AQ59">
        <f t="shared" si="16"/>
        <v>4.2426406871192848</v>
      </c>
      <c r="AS59">
        <f>_r*SIN(AK59)+Z59</f>
        <v>9.771872511644963</v>
      </c>
      <c r="AT59">
        <f>_r*COS(AK59)</f>
        <v>-0.2535902632155777</v>
      </c>
    </row>
    <row r="60" spans="3:46" x14ac:dyDescent="0.3">
      <c r="C60">
        <f t="shared" si="17"/>
        <v>13.359267401702985</v>
      </c>
      <c r="D60">
        <f t="shared" si="18"/>
        <v>11.616754262350426</v>
      </c>
      <c r="E60">
        <f>g*SIN(alpha)/(1+$G$10/(m*_r^2))</f>
        <v>5.0507627227610534</v>
      </c>
      <c r="F60">
        <f>H60*dt</f>
        <v>0.58715116652097266</v>
      </c>
      <c r="G60">
        <f>I60*dt</f>
        <v>0.2525381361380527</v>
      </c>
      <c r="H60">
        <f>D60+E60*dt/2</f>
        <v>11.743023330419453</v>
      </c>
      <c r="I60">
        <f t="shared" si="19"/>
        <v>5.0507627227610534</v>
      </c>
      <c r="K60">
        <f t="shared" si="0"/>
        <v>13.359267401702985</v>
      </c>
      <c r="L60">
        <v>10</v>
      </c>
      <c r="N60">
        <f t="shared" si="4"/>
        <v>13.359267401702985</v>
      </c>
      <c r="O60">
        <f t="shared" si="5"/>
        <v>11.616754262350426</v>
      </c>
      <c r="P60">
        <f t="shared" si="6"/>
        <v>5.0507627227610534</v>
      </c>
      <c r="Q60">
        <f>S60*dt</f>
        <v>0.58715116652097266</v>
      </c>
      <c r="R60">
        <f>T60*dt</f>
        <v>0.2525381361380527</v>
      </c>
      <c r="S60">
        <f>O60+P60*dt/2</f>
        <v>11.743023330419453</v>
      </c>
      <c r="T60">
        <f t="shared" si="7"/>
        <v>5.0507627227610534</v>
      </c>
      <c r="V60">
        <f>_r*SIN(N60)+C60</f>
        <v>14.071656581052519</v>
      </c>
      <c r="W60">
        <f>_r*COS(N60)</f>
        <v>0.70178462304734057</v>
      </c>
      <c r="Z60">
        <f t="shared" si="8"/>
        <v>11.221784617430501</v>
      </c>
      <c r="AA60">
        <f t="shared" si="9"/>
        <v>9.7580735803743455</v>
      </c>
      <c r="AB60">
        <f t="shared" si="10"/>
        <v>4.2426406871192848</v>
      </c>
      <c r="AC60">
        <f>AE60*dt</f>
        <v>0.49320697987761641</v>
      </c>
      <c r="AD60">
        <f>AF60*dt</f>
        <v>0.21213203435596426</v>
      </c>
      <c r="AE60">
        <f>AA60+AB60*dt/2</f>
        <v>9.8641395975523274</v>
      </c>
      <c r="AF60">
        <f t="shared" si="11"/>
        <v>4.2426406871192848</v>
      </c>
      <c r="AH60">
        <f t="shared" si="12"/>
        <v>11.221784617430501</v>
      </c>
      <c r="AI60">
        <v>10</v>
      </c>
      <c r="AK60">
        <f t="shared" si="13"/>
        <v>11.221784617430501</v>
      </c>
      <c r="AL60">
        <f t="shared" si="14"/>
        <v>9.7580735803743455</v>
      </c>
      <c r="AM60">
        <f t="shared" si="15"/>
        <v>4.2426406871192848</v>
      </c>
      <c r="AN60">
        <f>AP60*dt</f>
        <v>0.49320697987761641</v>
      </c>
      <c r="AO60">
        <f>AQ60*dt</f>
        <v>0.21213203435596426</v>
      </c>
      <c r="AP60">
        <f>AL60+AM60*dt/2</f>
        <v>9.8641395975523274</v>
      </c>
      <c r="AQ60">
        <f t="shared" si="16"/>
        <v>4.2426406871192848</v>
      </c>
      <c r="AS60">
        <f>_r*SIN(AK60)+Z60</f>
        <v>10.247261256576131</v>
      </c>
      <c r="AT60">
        <f>_r*COS(AK60)</f>
        <v>0.22428602085084257</v>
      </c>
    </row>
    <row r="61" spans="3:46" x14ac:dyDescent="0.3">
      <c r="C61">
        <f t="shared" si="17"/>
        <v>13.946418568223958</v>
      </c>
      <c r="D61">
        <f t="shared" si="18"/>
        <v>11.869292398488479</v>
      </c>
      <c r="E61">
        <f>g*SIN(alpha)/(1+$G$10/(m*_r^2))</f>
        <v>5.0507627227610534</v>
      </c>
      <c r="F61">
        <f>H61*dt</f>
        <v>0.59977807332787536</v>
      </c>
      <c r="G61">
        <f>I61*dt</f>
        <v>0.2525381361380527</v>
      </c>
      <c r="H61">
        <f>D61+E61*dt/2</f>
        <v>11.995561466557506</v>
      </c>
      <c r="I61">
        <f t="shared" si="19"/>
        <v>5.0507627227610534</v>
      </c>
      <c r="K61">
        <f t="shared" si="0"/>
        <v>13.946418568223958</v>
      </c>
      <c r="L61">
        <v>10</v>
      </c>
      <c r="N61">
        <f t="shared" si="4"/>
        <v>13.946418568223958</v>
      </c>
      <c r="O61">
        <f t="shared" si="5"/>
        <v>11.869292398488479</v>
      </c>
      <c r="P61">
        <f t="shared" si="6"/>
        <v>5.0507627227610534</v>
      </c>
      <c r="Q61">
        <f>S61*dt</f>
        <v>0.59977807332787536</v>
      </c>
      <c r="R61">
        <f>T61*dt</f>
        <v>0.2525381361380527</v>
      </c>
      <c r="S61">
        <f>O61+P61*dt/2</f>
        <v>11.995561466557506</v>
      </c>
      <c r="T61">
        <f t="shared" si="7"/>
        <v>5.0507627227610534</v>
      </c>
      <c r="V61">
        <f>_r*SIN(N61)+C61</f>
        <v>14.928281191478174</v>
      </c>
      <c r="W61">
        <f>_r*COS(N61)</f>
        <v>0.18959374740837165</v>
      </c>
      <c r="Z61">
        <f t="shared" si="8"/>
        <v>11.714991597308117</v>
      </c>
      <c r="AA61">
        <f t="shared" si="9"/>
        <v>9.9702056147303093</v>
      </c>
      <c r="AB61">
        <f t="shared" si="10"/>
        <v>4.2426406871192848</v>
      </c>
      <c r="AC61">
        <f>AE61*dt</f>
        <v>0.50381358159541456</v>
      </c>
      <c r="AD61">
        <f>AF61*dt</f>
        <v>0.21213203435596426</v>
      </c>
      <c r="AE61">
        <f>AA61+AB61*dt/2</f>
        <v>10.076271631908291</v>
      </c>
      <c r="AF61">
        <f t="shared" si="11"/>
        <v>4.2426406871192848</v>
      </c>
      <c r="AH61">
        <f t="shared" si="12"/>
        <v>11.714991597308117</v>
      </c>
      <c r="AI61">
        <v>10</v>
      </c>
      <c r="AK61">
        <f t="shared" si="13"/>
        <v>11.714991597308117</v>
      </c>
      <c r="AL61">
        <f t="shared" si="14"/>
        <v>9.9702056147303093</v>
      </c>
      <c r="AM61">
        <f t="shared" si="15"/>
        <v>4.2426406871192848</v>
      </c>
      <c r="AN61">
        <f>AP61*dt</f>
        <v>0.50381358159541456</v>
      </c>
      <c r="AO61">
        <f>AQ61*dt</f>
        <v>0.21213203435596426</v>
      </c>
      <c r="AP61">
        <f>AL61+AM61*dt/2</f>
        <v>10.076271631908291</v>
      </c>
      <c r="AQ61">
        <f t="shared" si="16"/>
        <v>4.2426406871192848</v>
      </c>
      <c r="AS61">
        <f>_r*SIN(AK61)+Z61</f>
        <v>10.962801778795065</v>
      </c>
      <c r="AT61">
        <f>_r*COS(AK61)</f>
        <v>0.65894649018361284</v>
      </c>
    </row>
    <row r="62" spans="3:46" x14ac:dyDescent="0.3">
      <c r="C62">
        <f t="shared" si="17"/>
        <v>14.546196641551834</v>
      </c>
      <c r="D62">
        <f t="shared" si="18"/>
        <v>12.121830534626532</v>
      </c>
      <c r="E62">
        <f>g*SIN(alpha)/(1+$G$10/(m*_r^2))</f>
        <v>5.0507627227610534</v>
      </c>
      <c r="F62">
        <f>H62*dt</f>
        <v>0.61240498013477795</v>
      </c>
      <c r="G62">
        <f>I62*dt</f>
        <v>0.2525381361380527</v>
      </c>
      <c r="H62">
        <f>D62+E62*dt/2</f>
        <v>12.248099602695559</v>
      </c>
      <c r="I62">
        <f t="shared" si="19"/>
        <v>5.0507627227610534</v>
      </c>
      <c r="K62">
        <f t="shared" si="0"/>
        <v>14.546196641551834</v>
      </c>
      <c r="L62">
        <v>10</v>
      </c>
      <c r="N62">
        <f t="shared" si="4"/>
        <v>14.546196641551834</v>
      </c>
      <c r="O62">
        <f t="shared" si="5"/>
        <v>12.121830534626532</v>
      </c>
      <c r="P62">
        <f t="shared" si="6"/>
        <v>5.0507627227610534</v>
      </c>
      <c r="Q62">
        <f>S62*dt</f>
        <v>0.61240498013477795</v>
      </c>
      <c r="R62">
        <f>T62*dt</f>
        <v>0.2525381361380527</v>
      </c>
      <c r="S62">
        <f>O62+P62*dt/2</f>
        <v>12.248099602695559</v>
      </c>
      <c r="T62">
        <f t="shared" si="7"/>
        <v>5.0507627227610534</v>
      </c>
      <c r="V62">
        <f>_r*SIN(N62)+C62</f>
        <v>15.463703803054113</v>
      </c>
      <c r="W62">
        <f>_r*COS(N62)</f>
        <v>-0.39771925851287349</v>
      </c>
      <c r="Z62">
        <f t="shared" si="8"/>
        <v>12.218805178903532</v>
      </c>
      <c r="AA62">
        <f t="shared" si="9"/>
        <v>10.182337649086273</v>
      </c>
      <c r="AB62">
        <f t="shared" si="10"/>
        <v>4.2426406871192848</v>
      </c>
      <c r="AC62">
        <f>AE62*dt</f>
        <v>0.51442018331321282</v>
      </c>
      <c r="AD62">
        <f>AF62*dt</f>
        <v>0.21213203435596426</v>
      </c>
      <c r="AE62">
        <f>AA62+AB62*dt/2</f>
        <v>10.288403666264255</v>
      </c>
      <c r="AF62">
        <f t="shared" si="11"/>
        <v>4.2426406871192848</v>
      </c>
      <c r="AH62">
        <f t="shared" si="12"/>
        <v>12.218805178903532</v>
      </c>
      <c r="AI62">
        <v>10</v>
      </c>
      <c r="AK62">
        <f t="shared" si="13"/>
        <v>12.218805178903532</v>
      </c>
      <c r="AL62">
        <f t="shared" si="14"/>
        <v>10.182337649086273</v>
      </c>
      <c r="AM62">
        <f t="shared" si="15"/>
        <v>4.2426406871192848</v>
      </c>
      <c r="AN62">
        <f>AP62*dt</f>
        <v>0.51442018331321282</v>
      </c>
      <c r="AO62">
        <f>AQ62*dt</f>
        <v>0.21213203435596426</v>
      </c>
      <c r="AP62">
        <f>AL62+AM62*dt/2</f>
        <v>10.288403666264255</v>
      </c>
      <c r="AQ62">
        <f t="shared" si="16"/>
        <v>4.2426406871192848</v>
      </c>
      <c r="AS62">
        <f>_r*SIN(AK62)+Z62</f>
        <v>11.87819534888461</v>
      </c>
      <c r="AT62">
        <f>_r*COS(AK62)</f>
        <v>0.94020473498833257</v>
      </c>
    </row>
    <row r="63" spans="3:46" x14ac:dyDescent="0.3">
      <c r="C63">
        <f t="shared" si="17"/>
        <v>15.158601621686612</v>
      </c>
      <c r="D63">
        <f t="shared" si="18"/>
        <v>12.374368670764586</v>
      </c>
      <c r="E63">
        <f>g*SIN(alpha)/(1+$G$10/(m*_r^2))</f>
        <v>5.0507627227610534</v>
      </c>
      <c r="F63">
        <f>H63*dt</f>
        <v>0.62503188694168066</v>
      </c>
      <c r="G63">
        <f>I63*dt</f>
        <v>0.2525381361380527</v>
      </c>
      <c r="H63">
        <f>D63+E63*dt/2</f>
        <v>12.500637738833612</v>
      </c>
      <c r="I63">
        <f t="shared" si="19"/>
        <v>5.0507627227610534</v>
      </c>
      <c r="K63">
        <f t="shared" si="0"/>
        <v>15.158601621686612</v>
      </c>
      <c r="L63">
        <v>10</v>
      </c>
      <c r="N63">
        <f t="shared" si="4"/>
        <v>15.158601621686612</v>
      </c>
      <c r="O63">
        <f t="shared" si="5"/>
        <v>12.374368670764586</v>
      </c>
      <c r="P63">
        <f t="shared" si="6"/>
        <v>5.0507627227610534</v>
      </c>
      <c r="Q63">
        <f>S63*dt</f>
        <v>0.62503188694168066</v>
      </c>
      <c r="R63">
        <f>T63*dt</f>
        <v>0.2525381361380527</v>
      </c>
      <c r="S63">
        <f>O63+P63*dt/2</f>
        <v>12.500637738833612</v>
      </c>
      <c r="T63">
        <f t="shared" si="7"/>
        <v>5.0507627227610534</v>
      </c>
      <c r="V63">
        <f>_r*SIN(N63)+C63</f>
        <v>15.680744531942798</v>
      </c>
      <c r="W63">
        <f>_r*COS(N63)</f>
        <v>-0.85285800768310793</v>
      </c>
      <c r="Z63">
        <f t="shared" si="8"/>
        <v>12.733225362216745</v>
      </c>
      <c r="AA63">
        <f t="shared" si="9"/>
        <v>10.394469683442237</v>
      </c>
      <c r="AB63">
        <f t="shared" si="10"/>
        <v>4.2426406871192848</v>
      </c>
      <c r="AC63">
        <f>AE63*dt</f>
        <v>0.52502678503101097</v>
      </c>
      <c r="AD63">
        <f>AF63*dt</f>
        <v>0.21213203435596426</v>
      </c>
      <c r="AE63">
        <f>AA63+AB63*dt/2</f>
        <v>10.500535700620219</v>
      </c>
      <c r="AF63">
        <f t="shared" si="11"/>
        <v>4.2426406871192848</v>
      </c>
      <c r="AH63">
        <f t="shared" si="12"/>
        <v>12.733225362216745</v>
      </c>
      <c r="AI63">
        <v>10</v>
      </c>
      <c r="AK63">
        <f t="shared" si="13"/>
        <v>12.733225362216745</v>
      </c>
      <c r="AL63">
        <f t="shared" si="14"/>
        <v>10.394469683442237</v>
      </c>
      <c r="AM63">
        <f t="shared" si="15"/>
        <v>4.2426406871192848</v>
      </c>
      <c r="AN63">
        <f>AP63*dt</f>
        <v>0.52502678503101097</v>
      </c>
      <c r="AO63">
        <f>AQ63*dt</f>
        <v>0.21213203435596426</v>
      </c>
      <c r="AP63">
        <f>AL63+AM63*dt/2</f>
        <v>10.500535700620219</v>
      </c>
      <c r="AQ63">
        <f t="shared" si="16"/>
        <v>4.2426406871192848</v>
      </c>
      <c r="AS63">
        <f>_r*SIN(AK63)+Z63</f>
        <v>12.899306966968211</v>
      </c>
      <c r="AT63">
        <f>_r*COS(AK63)</f>
        <v>0.98611201217872668</v>
      </c>
    </row>
    <row r="64" spans="3:46" x14ac:dyDescent="0.3">
      <c r="C64">
        <f t="shared" si="17"/>
        <v>15.783633508628293</v>
      </c>
      <c r="D64">
        <f t="shared" si="18"/>
        <v>12.626906806902639</v>
      </c>
      <c r="E64">
        <f>g*SIN(alpha)/(1+$G$10/(m*_r^2))</f>
        <v>5.0507627227610534</v>
      </c>
      <c r="F64">
        <f>H64*dt</f>
        <v>0.63765879374858336</v>
      </c>
      <c r="G64">
        <f>I64*dt</f>
        <v>0.2525381361380527</v>
      </c>
      <c r="H64">
        <f>D64+E64*dt/2</f>
        <v>12.753175874971665</v>
      </c>
      <c r="I64">
        <f t="shared" si="19"/>
        <v>5.0507627227610534</v>
      </c>
      <c r="K64">
        <f t="shared" si="0"/>
        <v>15.783633508628293</v>
      </c>
      <c r="L64">
        <v>10</v>
      </c>
      <c r="N64">
        <f t="shared" si="4"/>
        <v>15.783633508628293</v>
      </c>
      <c r="O64">
        <f t="shared" si="5"/>
        <v>12.626906806902639</v>
      </c>
      <c r="P64">
        <f t="shared" si="6"/>
        <v>5.0507627227610534</v>
      </c>
      <c r="Q64">
        <f>S64*dt</f>
        <v>0.63765879374858336</v>
      </c>
      <c r="R64">
        <f>T64*dt</f>
        <v>0.2525381361380527</v>
      </c>
      <c r="S64">
        <f>O64+P64*dt/2</f>
        <v>12.753175874971665</v>
      </c>
      <c r="T64">
        <f t="shared" si="7"/>
        <v>5.0507627227610534</v>
      </c>
      <c r="V64">
        <f>_r*SIN(N64)+C64</f>
        <v>15.70803546172478</v>
      </c>
      <c r="W64">
        <f>_r*COS(N64)</f>
        <v>-0.99713837319821064</v>
      </c>
      <c r="Z64">
        <f t="shared" si="8"/>
        <v>13.258252147247756</v>
      </c>
      <c r="AA64">
        <f t="shared" si="9"/>
        <v>10.606601717798201</v>
      </c>
      <c r="AB64">
        <f t="shared" si="10"/>
        <v>4.2426406871192848</v>
      </c>
      <c r="AC64">
        <f>AE64*dt</f>
        <v>0.53563338674880911</v>
      </c>
      <c r="AD64">
        <f>AF64*dt</f>
        <v>0.21213203435596426</v>
      </c>
      <c r="AE64">
        <f>AA64+AB64*dt/2</f>
        <v>10.712667734976183</v>
      </c>
      <c r="AF64">
        <f t="shared" si="11"/>
        <v>4.2426406871192848</v>
      </c>
      <c r="AH64">
        <f t="shared" si="12"/>
        <v>13.258252147247756</v>
      </c>
      <c r="AI64">
        <v>10</v>
      </c>
      <c r="AK64">
        <f t="shared" si="13"/>
        <v>13.258252147247756</v>
      </c>
      <c r="AL64">
        <f t="shared" si="14"/>
        <v>10.606601717798201</v>
      </c>
      <c r="AM64">
        <f t="shared" si="15"/>
        <v>4.2426406871192848</v>
      </c>
      <c r="AN64">
        <f>AP64*dt</f>
        <v>0.53563338674880911</v>
      </c>
      <c r="AO64">
        <f>AQ64*dt</f>
        <v>0.21213203435596426</v>
      </c>
      <c r="AP64">
        <f>AL64+AM64*dt/2</f>
        <v>10.712667734976183</v>
      </c>
      <c r="AQ64">
        <f t="shared" si="16"/>
        <v>4.2426406871192848</v>
      </c>
      <c r="AS64">
        <f>_r*SIN(AK64)+Z64</f>
        <v>13.89623932663261</v>
      </c>
      <c r="AT64">
        <f>_r*COS(AK64)</f>
        <v>0.77004698489154444</v>
      </c>
    </row>
    <row r="65" spans="3:46" x14ac:dyDescent="0.3">
      <c r="C65">
        <f t="shared" si="17"/>
        <v>16.421292302376877</v>
      </c>
      <c r="D65">
        <f t="shared" si="18"/>
        <v>12.879444943040692</v>
      </c>
      <c r="E65">
        <f>g*SIN(alpha)/(1+$G$10/(m*_r^2))</f>
        <v>5.0507627227610534</v>
      </c>
      <c r="F65">
        <f>H65*dt</f>
        <v>0.65028570055548596</v>
      </c>
      <c r="G65">
        <f>I65*dt</f>
        <v>0.2525381361380527</v>
      </c>
      <c r="H65">
        <f>D65+E65*dt/2</f>
        <v>13.005714011109719</v>
      </c>
      <c r="I65">
        <f t="shared" si="19"/>
        <v>5.0507627227610534</v>
      </c>
      <c r="K65">
        <f t="shared" si="0"/>
        <v>16.421292302376877</v>
      </c>
      <c r="L65">
        <v>10</v>
      </c>
      <c r="N65">
        <f t="shared" si="4"/>
        <v>16.421292302376877</v>
      </c>
      <c r="O65">
        <f t="shared" si="5"/>
        <v>12.879444943040692</v>
      </c>
      <c r="P65">
        <f t="shared" si="6"/>
        <v>5.0507627227610534</v>
      </c>
      <c r="Q65">
        <f>S65*dt</f>
        <v>0.65028570055548596</v>
      </c>
      <c r="R65">
        <f>T65*dt</f>
        <v>0.2525381361380527</v>
      </c>
      <c r="S65">
        <f>O65+P65*dt/2</f>
        <v>13.005714011109719</v>
      </c>
      <c r="T65">
        <f t="shared" si="7"/>
        <v>5.0507627227610534</v>
      </c>
      <c r="V65">
        <f>_r*SIN(N65)+C65</f>
        <v>15.766937535185351</v>
      </c>
      <c r="W65">
        <f>_r*COS(N65)</f>
        <v>-0.75618770067604502</v>
      </c>
      <c r="Z65">
        <f t="shared" si="8"/>
        <v>13.793885533996566</v>
      </c>
      <c r="AA65">
        <f t="shared" si="9"/>
        <v>10.818733752154165</v>
      </c>
      <c r="AB65">
        <f t="shared" si="10"/>
        <v>4.2426406871192848</v>
      </c>
      <c r="AC65">
        <f>AE65*dt</f>
        <v>0.54623998846660737</v>
      </c>
      <c r="AD65">
        <f>AF65*dt</f>
        <v>0.21213203435596426</v>
      </c>
      <c r="AE65">
        <f>AA65+AB65*dt/2</f>
        <v>10.924799769332147</v>
      </c>
      <c r="AF65">
        <f t="shared" si="11"/>
        <v>4.2426406871192848</v>
      </c>
      <c r="AH65">
        <f t="shared" si="12"/>
        <v>13.793885533996566</v>
      </c>
      <c r="AI65">
        <v>10</v>
      </c>
      <c r="AK65">
        <f t="shared" si="13"/>
        <v>13.793885533996566</v>
      </c>
      <c r="AL65">
        <f t="shared" si="14"/>
        <v>10.818733752154165</v>
      </c>
      <c r="AM65">
        <f t="shared" si="15"/>
        <v>4.2426406871192848</v>
      </c>
      <c r="AN65">
        <f>AP65*dt</f>
        <v>0.54623998846660737</v>
      </c>
      <c r="AO65">
        <f>AQ65*dt</f>
        <v>0.21213203435596426</v>
      </c>
      <c r="AP65">
        <f>AL65+AM65*dt/2</f>
        <v>10.924799769332147</v>
      </c>
      <c r="AQ65">
        <f t="shared" si="16"/>
        <v>4.2426406871192848</v>
      </c>
      <c r="AS65">
        <f>_r*SIN(AK65)+Z65</f>
        <v>14.735540818944136</v>
      </c>
      <c r="AT65">
        <f>_r*COS(AK65)</f>
        <v>0.33657885306464214</v>
      </c>
    </row>
    <row r="66" spans="3:46" x14ac:dyDescent="0.3">
      <c r="C66">
        <f t="shared" si="17"/>
        <v>17.071578002932362</v>
      </c>
      <c r="D66">
        <f t="shared" si="18"/>
        <v>13.131983079178745</v>
      </c>
      <c r="E66">
        <f>g*SIN(alpha)/(1+$G$10/(m*_r^2))</f>
        <v>5.0507627227610534</v>
      </c>
      <c r="F66">
        <f>H66*dt</f>
        <v>0.66291260736238866</v>
      </c>
      <c r="G66">
        <f>I66*dt</f>
        <v>0.2525381361380527</v>
      </c>
      <c r="H66">
        <f>D66+E66*dt/2</f>
        <v>13.258252147247772</v>
      </c>
      <c r="I66">
        <f t="shared" si="19"/>
        <v>5.0507627227610534</v>
      </c>
      <c r="K66">
        <f t="shared" si="0"/>
        <v>17.071578002932362</v>
      </c>
      <c r="L66">
        <v>10</v>
      </c>
      <c r="N66">
        <f t="shared" si="4"/>
        <v>17.071578002932362</v>
      </c>
      <c r="O66">
        <f t="shared" si="5"/>
        <v>13.131983079178745</v>
      </c>
      <c r="P66">
        <f t="shared" si="6"/>
        <v>5.0507627227610534</v>
      </c>
      <c r="Q66">
        <f>S66*dt</f>
        <v>0.66291260736238866</v>
      </c>
      <c r="R66">
        <f>T66*dt</f>
        <v>0.2525381361380527</v>
      </c>
      <c r="S66">
        <f>O66+P66*dt/2</f>
        <v>13.258252147247772</v>
      </c>
      <c r="T66">
        <f t="shared" si="7"/>
        <v>5.0507627227610534</v>
      </c>
      <c r="V66">
        <f>_r*SIN(N66)+C66</f>
        <v>16.09296344835224</v>
      </c>
      <c r="W66">
        <f>_r*COS(N66)</f>
        <v>-0.20570258521455026</v>
      </c>
      <c r="Z66">
        <f t="shared" si="8"/>
        <v>14.340125522463174</v>
      </c>
      <c r="AA66">
        <f t="shared" si="9"/>
        <v>11.030865786510129</v>
      </c>
      <c r="AB66">
        <f t="shared" si="10"/>
        <v>4.2426406871192848</v>
      </c>
      <c r="AC66">
        <f>AE66*dt</f>
        <v>0.55684659018440552</v>
      </c>
      <c r="AD66">
        <f>AF66*dt</f>
        <v>0.21213203435596426</v>
      </c>
      <c r="AE66">
        <f>AA66+AB66*dt/2</f>
        <v>11.13693180368811</v>
      </c>
      <c r="AF66">
        <f t="shared" si="11"/>
        <v>4.2426406871192848</v>
      </c>
      <c r="AH66">
        <f t="shared" si="12"/>
        <v>14.340125522463174</v>
      </c>
      <c r="AI66">
        <v>10</v>
      </c>
      <c r="AK66">
        <f t="shared" si="13"/>
        <v>14.340125522463174</v>
      </c>
      <c r="AL66">
        <f t="shared" si="14"/>
        <v>11.030865786510129</v>
      </c>
      <c r="AM66">
        <f t="shared" si="15"/>
        <v>4.2426406871192848</v>
      </c>
      <c r="AN66">
        <f>AP66*dt</f>
        <v>0.55684659018440552</v>
      </c>
      <c r="AO66">
        <f>AQ66*dt</f>
        <v>0.21213203435596426</v>
      </c>
      <c r="AP66">
        <f>AL66+AM66*dt/2</f>
        <v>11.13693180368811</v>
      </c>
      <c r="AQ66">
        <f t="shared" si="16"/>
        <v>4.2426406871192848</v>
      </c>
      <c r="AS66">
        <f>_r*SIN(AK66)+Z66</f>
        <v>15.31960003243522</v>
      </c>
      <c r="AT66">
        <f>_r*COS(AK66)</f>
        <v>-0.20156806372790767</v>
      </c>
    </row>
    <row r="67" spans="3:46" x14ac:dyDescent="0.3">
      <c r="C67">
        <f t="shared" si="17"/>
        <v>17.734490610294753</v>
      </c>
      <c r="D67">
        <f t="shared" si="18"/>
        <v>13.384521215316799</v>
      </c>
      <c r="E67">
        <f>g*SIN(alpha)/(1+$G$10/(m*_r^2))</f>
        <v>5.0507627227610534</v>
      </c>
      <c r="F67">
        <f>H67*dt</f>
        <v>0.67553951416929126</v>
      </c>
      <c r="G67">
        <f>I67*dt</f>
        <v>0.2525381361380527</v>
      </c>
      <c r="H67">
        <f>D67+E67*dt/2</f>
        <v>13.510790283385825</v>
      </c>
      <c r="I67">
        <f t="shared" si="19"/>
        <v>5.0507627227610534</v>
      </c>
      <c r="K67">
        <f t="shared" si="0"/>
        <v>17.734490610294753</v>
      </c>
      <c r="L67">
        <v>10</v>
      </c>
      <c r="N67">
        <f t="shared" si="4"/>
        <v>17.734490610294753</v>
      </c>
      <c r="O67">
        <f t="shared" si="5"/>
        <v>13.384521215316799</v>
      </c>
      <c r="P67">
        <f t="shared" si="6"/>
        <v>5.0507627227610534</v>
      </c>
      <c r="Q67">
        <f>S67*dt</f>
        <v>0.67553951416929126</v>
      </c>
      <c r="R67">
        <f>T67*dt</f>
        <v>0.2525381361380527</v>
      </c>
      <c r="S67">
        <f>O67+P67*dt/2</f>
        <v>13.510790283385825</v>
      </c>
      <c r="T67">
        <f t="shared" si="7"/>
        <v>5.0507627227610534</v>
      </c>
      <c r="V67">
        <f>_r*SIN(N67)+C67</f>
        <v>16.836551075881033</v>
      </c>
      <c r="W67">
        <f>_r*COS(N67)</f>
        <v>0.44011883910697558</v>
      </c>
      <c r="Z67">
        <f t="shared" si="8"/>
        <v>14.896972112647578</v>
      </c>
      <c r="AA67">
        <f t="shared" si="9"/>
        <v>11.242997820866092</v>
      </c>
      <c r="AB67">
        <f t="shared" si="10"/>
        <v>4.2426406871192848</v>
      </c>
      <c r="AC67">
        <f>AE67*dt</f>
        <v>0.56745319190220378</v>
      </c>
      <c r="AD67">
        <f>AF67*dt</f>
        <v>0.21213203435596426</v>
      </c>
      <c r="AE67">
        <f>AA67+AB67*dt/2</f>
        <v>11.349063838044074</v>
      </c>
      <c r="AF67">
        <f t="shared" si="11"/>
        <v>4.2426406871192848</v>
      </c>
      <c r="AH67">
        <f t="shared" si="12"/>
        <v>14.896972112647578</v>
      </c>
      <c r="AI67">
        <v>10</v>
      </c>
      <c r="AK67">
        <f t="shared" si="13"/>
        <v>14.896972112647578</v>
      </c>
      <c r="AL67">
        <f t="shared" si="14"/>
        <v>11.242997820866092</v>
      </c>
      <c r="AM67">
        <f t="shared" si="15"/>
        <v>4.2426406871192848</v>
      </c>
      <c r="AN67">
        <f>AP67*dt</f>
        <v>0.56745319190220378</v>
      </c>
      <c r="AO67">
        <f>AQ67*dt</f>
        <v>0.21213203435596426</v>
      </c>
      <c r="AP67">
        <f>AL67+AM67*dt/2</f>
        <v>11.349063838044074</v>
      </c>
      <c r="AQ67">
        <f t="shared" si="16"/>
        <v>4.2426406871192848</v>
      </c>
      <c r="AS67">
        <f>_r*SIN(AK67)+Z67</f>
        <v>15.621942331167158</v>
      </c>
      <c r="AT67">
        <f>_r*COS(AK67)</f>
        <v>-0.68878021331893025</v>
      </c>
    </row>
    <row r="68" spans="3:46" x14ac:dyDescent="0.3">
      <c r="C68">
        <f t="shared" si="17"/>
        <v>18.410030124464043</v>
      </c>
      <c r="D68">
        <f t="shared" si="18"/>
        <v>13.637059351454852</v>
      </c>
      <c r="E68">
        <f>g*SIN(alpha)/(1+$G$10/(m*_r^2))</f>
        <v>5.0507627227610534</v>
      </c>
      <c r="F68">
        <f>H68*dt</f>
        <v>0.68816642097619396</v>
      </c>
      <c r="G68">
        <f>I68*dt</f>
        <v>0.2525381361380527</v>
      </c>
      <c r="H68">
        <f>D68+E68*dt/2</f>
        <v>13.763328419523878</v>
      </c>
      <c r="I68">
        <f t="shared" si="19"/>
        <v>5.0507627227610534</v>
      </c>
      <c r="K68">
        <f t="shared" si="0"/>
        <v>18.410030124464043</v>
      </c>
      <c r="L68">
        <v>10</v>
      </c>
      <c r="N68">
        <f t="shared" si="4"/>
        <v>18.410030124464043</v>
      </c>
      <c r="O68">
        <f t="shared" si="5"/>
        <v>13.637059351454852</v>
      </c>
      <c r="P68">
        <f t="shared" si="6"/>
        <v>5.0507627227610534</v>
      </c>
      <c r="Q68">
        <f>S68*dt</f>
        <v>0.68816642097619396</v>
      </c>
      <c r="R68">
        <f>T68*dt</f>
        <v>0.2525381361380527</v>
      </c>
      <c r="S68">
        <f>O68+P68*dt/2</f>
        <v>13.763328419523878</v>
      </c>
      <c r="T68">
        <f t="shared" si="7"/>
        <v>5.0507627227610534</v>
      </c>
      <c r="V68">
        <f>_r*SIN(N68)+C68</f>
        <v>17.984519743157485</v>
      </c>
      <c r="W68">
        <f>_r*COS(N68)</f>
        <v>0.90495354322768773</v>
      </c>
      <c r="Z68">
        <f t="shared" si="8"/>
        <v>15.464425304549781</v>
      </c>
      <c r="AA68">
        <f t="shared" si="9"/>
        <v>11.455129855222056</v>
      </c>
      <c r="AB68">
        <f t="shared" si="10"/>
        <v>4.2426406871192848</v>
      </c>
      <c r="AC68">
        <f>AE68*dt</f>
        <v>0.57805979362000193</v>
      </c>
      <c r="AD68">
        <f>AF68*dt</f>
        <v>0.21213203435596426</v>
      </c>
      <c r="AE68">
        <f>AA68+AB68*dt/2</f>
        <v>11.561195872400038</v>
      </c>
      <c r="AF68">
        <f t="shared" si="11"/>
        <v>4.2426406871192848</v>
      </c>
      <c r="AH68">
        <f t="shared" si="12"/>
        <v>15.464425304549781</v>
      </c>
      <c r="AI68">
        <v>10</v>
      </c>
      <c r="AK68">
        <f t="shared" si="13"/>
        <v>15.464425304549781</v>
      </c>
      <c r="AL68">
        <f t="shared" si="14"/>
        <v>11.455129855222056</v>
      </c>
      <c r="AM68">
        <f t="shared" si="15"/>
        <v>4.2426406871192848</v>
      </c>
      <c r="AN68">
        <f>AP68*dt</f>
        <v>0.57805979362000193</v>
      </c>
      <c r="AO68">
        <f>AQ68*dt</f>
        <v>0.21213203435596426</v>
      </c>
      <c r="AP68">
        <f>AL68+AM68*dt/2</f>
        <v>11.561195872400038</v>
      </c>
      <c r="AQ68">
        <f t="shared" si="16"/>
        <v>4.2426406871192848</v>
      </c>
      <c r="AS68">
        <f>_r*SIN(AK68)+Z68</f>
        <v>15.70556299432852</v>
      </c>
      <c r="AT68">
        <f>_r*COS(AK68)</f>
        <v>-0.97049091421206624</v>
      </c>
    </row>
    <row r="69" spans="3:46" x14ac:dyDescent="0.3">
      <c r="C69">
        <f t="shared" si="17"/>
        <v>19.098196545440238</v>
      </c>
      <c r="D69">
        <f t="shared" si="18"/>
        <v>13.889597487592905</v>
      </c>
      <c r="E69">
        <f>g*SIN(alpha)/(1+$G$10/(m*_r^2))</f>
        <v>5.0507627227610534</v>
      </c>
      <c r="F69">
        <f>H69*dt</f>
        <v>0.70079332778309666</v>
      </c>
      <c r="G69">
        <f>I69*dt</f>
        <v>0.2525381361380527</v>
      </c>
      <c r="H69">
        <f>D69+E69*dt/2</f>
        <v>14.015866555661932</v>
      </c>
      <c r="I69">
        <f t="shared" si="19"/>
        <v>5.0507627227610534</v>
      </c>
      <c r="K69">
        <f t="shared" si="0"/>
        <v>19.098196545440238</v>
      </c>
      <c r="L69">
        <v>10</v>
      </c>
      <c r="N69">
        <f t="shared" si="4"/>
        <v>19.098196545440238</v>
      </c>
      <c r="O69">
        <f t="shared" si="5"/>
        <v>13.889597487592905</v>
      </c>
      <c r="P69">
        <f t="shared" si="6"/>
        <v>5.0507627227610534</v>
      </c>
      <c r="Q69">
        <f>S69*dt</f>
        <v>0.70079332778309666</v>
      </c>
      <c r="R69">
        <f>T69*dt</f>
        <v>0.2525381361380527</v>
      </c>
      <c r="S69">
        <f>O69+P69*dt/2</f>
        <v>14.015866555661932</v>
      </c>
      <c r="T69">
        <f t="shared" si="7"/>
        <v>5.0507627227610534</v>
      </c>
      <c r="V69">
        <f>_r*SIN(N69)+C69</f>
        <v>19.344283160123506</v>
      </c>
      <c r="W69">
        <f>_r*COS(N69)</f>
        <v>0.96924784140782494</v>
      </c>
      <c r="Z69">
        <f t="shared" si="8"/>
        <v>16.042485098169784</v>
      </c>
      <c r="AA69">
        <f t="shared" si="9"/>
        <v>11.66726188957802</v>
      </c>
      <c r="AB69">
        <f t="shared" si="10"/>
        <v>4.2426406871192848</v>
      </c>
      <c r="AC69">
        <f>AE69*dt</f>
        <v>0.58866639533780007</v>
      </c>
      <c r="AD69">
        <f>AF69*dt</f>
        <v>0.21213203435596426</v>
      </c>
      <c r="AE69">
        <f>AA69+AB69*dt/2</f>
        <v>11.773327906756002</v>
      </c>
      <c r="AF69">
        <f t="shared" si="11"/>
        <v>4.2426406871192848</v>
      </c>
      <c r="AH69">
        <f t="shared" si="12"/>
        <v>16.042485098169784</v>
      </c>
      <c r="AI69">
        <v>10</v>
      </c>
      <c r="AK69">
        <f t="shared" si="13"/>
        <v>16.042485098169784</v>
      </c>
      <c r="AL69">
        <f t="shared" si="14"/>
        <v>11.66726188957802</v>
      </c>
      <c r="AM69">
        <f t="shared" si="15"/>
        <v>4.2426406871192848</v>
      </c>
      <c r="AN69">
        <f>AP69*dt</f>
        <v>0.58866639533780007</v>
      </c>
      <c r="AO69">
        <f>AQ69*dt</f>
        <v>0.21213203435596426</v>
      </c>
      <c r="AP69">
        <f>AL69+AM69*dt/2</f>
        <v>11.773327906756002</v>
      </c>
      <c r="AQ69">
        <f t="shared" si="16"/>
        <v>4.2426406871192848</v>
      </c>
      <c r="AS69">
        <f>_r*SIN(AK69)+Z69</f>
        <v>15.71416755433382</v>
      </c>
      <c r="AT69">
        <f>_r*COS(AK69)</f>
        <v>-0.94456740914003534</v>
      </c>
    </row>
    <row r="70" spans="3:46" x14ac:dyDescent="0.3">
      <c r="C70">
        <f t="shared" si="17"/>
        <v>19.798989873223334</v>
      </c>
      <c r="D70">
        <f t="shared" si="18"/>
        <v>14.142135623730958</v>
      </c>
      <c r="E70">
        <f>g*SIN(alpha)/(1+$G$10/(m*_r^2))</f>
        <v>5.0507627227610534</v>
      </c>
      <c r="F70">
        <f>H70*dt</f>
        <v>0.71342023458999926</v>
      </c>
      <c r="G70">
        <f>I70*dt</f>
        <v>0.2525381361380527</v>
      </c>
      <c r="H70">
        <f>D70+E70*dt/2</f>
        <v>14.268404691799985</v>
      </c>
      <c r="I70">
        <f t="shared" si="19"/>
        <v>5.0507627227610534</v>
      </c>
      <c r="K70">
        <f t="shared" si="0"/>
        <v>19.798989873223334</v>
      </c>
      <c r="L70">
        <v>10</v>
      </c>
      <c r="N70">
        <f t="shared" si="4"/>
        <v>19.798989873223334</v>
      </c>
      <c r="O70">
        <f t="shared" si="5"/>
        <v>14.142135623730958</v>
      </c>
      <c r="P70">
        <f t="shared" si="6"/>
        <v>5.0507627227610534</v>
      </c>
      <c r="Q70">
        <f>S70*dt</f>
        <v>0.71342023458999926</v>
      </c>
      <c r="R70">
        <f>T70*dt</f>
        <v>0.2525381361380527</v>
      </c>
      <c r="S70">
        <f>O70+P70*dt/2</f>
        <v>14.268404691799985</v>
      </c>
      <c r="T70">
        <f t="shared" si="7"/>
        <v>5.0507627227610534</v>
      </c>
      <c r="V70">
        <f>_r*SIN(N70)+C70</f>
        <v>20.612075986983879</v>
      </c>
      <c r="W70">
        <f>_r*COS(N70)</f>
        <v>0.58214342872678326</v>
      </c>
      <c r="Z70">
        <f t="shared" si="8"/>
        <v>16.631151493507584</v>
      </c>
      <c r="AA70">
        <f t="shared" si="9"/>
        <v>11.879393923933984</v>
      </c>
      <c r="AB70">
        <f t="shared" si="10"/>
        <v>4.2426406871192848</v>
      </c>
      <c r="AC70">
        <f>AE70*dt</f>
        <v>0.59927299705559833</v>
      </c>
      <c r="AD70">
        <f>AF70*dt</f>
        <v>0.21213203435596426</v>
      </c>
      <c r="AE70">
        <f>AA70+AB70*dt/2</f>
        <v>11.985459941111966</v>
      </c>
      <c r="AF70">
        <f t="shared" si="11"/>
        <v>4.2426406871192848</v>
      </c>
      <c r="AH70">
        <f t="shared" si="12"/>
        <v>16.631151493507584</v>
      </c>
      <c r="AI70">
        <v>10</v>
      </c>
      <c r="AK70">
        <f t="shared" si="13"/>
        <v>16.631151493507584</v>
      </c>
      <c r="AL70">
        <f t="shared" si="14"/>
        <v>11.879393923933984</v>
      </c>
      <c r="AM70">
        <f t="shared" si="15"/>
        <v>4.2426406871192848</v>
      </c>
      <c r="AN70">
        <f>AP70*dt</f>
        <v>0.59927299705559833</v>
      </c>
      <c r="AO70">
        <f>AQ70*dt</f>
        <v>0.21213203435596426</v>
      </c>
      <c r="AP70">
        <f>AL70+AM70*dt/2</f>
        <v>11.985459941111966</v>
      </c>
      <c r="AQ70">
        <f t="shared" si="16"/>
        <v>4.2426406871192848</v>
      </c>
      <c r="AS70">
        <f>_r*SIN(AK70)+Z70</f>
        <v>15.833622428991251</v>
      </c>
      <c r="AT70">
        <f>_r*COS(AK70)</f>
        <v>-0.60328052450887382</v>
      </c>
    </row>
    <row r="71" spans="3:46" x14ac:dyDescent="0.3">
      <c r="C71">
        <f t="shared" si="17"/>
        <v>20.512410107813334</v>
      </c>
      <c r="D71">
        <f t="shared" si="18"/>
        <v>14.394673759869011</v>
      </c>
      <c r="E71">
        <f>g*SIN(alpha)/(1+$G$10/(m*_r^2))</f>
        <v>5.0507627227610534</v>
      </c>
      <c r="F71">
        <f>H71*dt</f>
        <v>0.72604714139690196</v>
      </c>
      <c r="G71">
        <f>I71*dt</f>
        <v>0.2525381361380527</v>
      </c>
      <c r="H71">
        <f>D71+E71*dt/2</f>
        <v>14.520942827938038</v>
      </c>
      <c r="I71">
        <f t="shared" si="19"/>
        <v>5.0507627227610534</v>
      </c>
      <c r="K71">
        <f t="shared" si="0"/>
        <v>20.512410107813334</v>
      </c>
      <c r="L71">
        <v>10</v>
      </c>
      <c r="N71">
        <f t="shared" si="4"/>
        <v>20.512410107813334</v>
      </c>
      <c r="O71">
        <f t="shared" si="5"/>
        <v>14.394673759869011</v>
      </c>
      <c r="P71">
        <f t="shared" si="6"/>
        <v>5.0507627227610534</v>
      </c>
      <c r="Q71">
        <f>S71*dt</f>
        <v>0.72604714139690196</v>
      </c>
      <c r="R71">
        <f>T71*dt</f>
        <v>0.2525381361380527</v>
      </c>
      <c r="S71">
        <f>O71+P71*dt/2</f>
        <v>14.520942827938038</v>
      </c>
      <c r="T71">
        <f t="shared" si="7"/>
        <v>5.0507627227610534</v>
      </c>
      <c r="V71">
        <f>_r*SIN(N71)+C71</f>
        <v>21.508175774708963</v>
      </c>
      <c r="W71">
        <f>_r*COS(N71)</f>
        <v>-9.1927888216270126E-2</v>
      </c>
      <c r="Z71">
        <f t="shared" si="8"/>
        <v>17.230424490563184</v>
      </c>
      <c r="AA71">
        <f t="shared" si="9"/>
        <v>12.091525958289948</v>
      </c>
      <c r="AB71">
        <f t="shared" si="10"/>
        <v>4.2426406871192848</v>
      </c>
      <c r="AC71">
        <f>AE71*dt</f>
        <v>0.60987959877339648</v>
      </c>
      <c r="AD71">
        <f>AF71*dt</f>
        <v>0.21213203435596426</v>
      </c>
      <c r="AE71">
        <f>AA71+AB71*dt/2</f>
        <v>12.19759197546793</v>
      </c>
      <c r="AF71">
        <f t="shared" si="11"/>
        <v>4.2426406871192848</v>
      </c>
      <c r="AH71">
        <f t="shared" si="12"/>
        <v>17.230424490563184</v>
      </c>
      <c r="AI71">
        <v>10</v>
      </c>
      <c r="AK71">
        <f t="shared" si="13"/>
        <v>17.230424490563184</v>
      </c>
      <c r="AL71">
        <f t="shared" si="14"/>
        <v>12.091525958289948</v>
      </c>
      <c r="AM71">
        <f t="shared" si="15"/>
        <v>4.2426406871192848</v>
      </c>
      <c r="AN71">
        <f>AP71*dt</f>
        <v>0.60987959877339648</v>
      </c>
      <c r="AO71">
        <f>AQ71*dt</f>
        <v>0.21213203435596426</v>
      </c>
      <c r="AP71">
        <f>AL71+AM71*dt/2</f>
        <v>12.19759197546793</v>
      </c>
      <c r="AQ71">
        <f t="shared" si="16"/>
        <v>4.2426406871192848</v>
      </c>
      <c r="AS71">
        <f>_r*SIN(AK71)+Z71</f>
        <v>16.231592404303349</v>
      </c>
      <c r="AT71">
        <f>_r*COS(AK71)</f>
        <v>-4.8316285637721355E-2</v>
      </c>
    </row>
    <row r="72" spans="3:46" x14ac:dyDescent="0.3">
      <c r="C72">
        <f t="shared" si="17"/>
        <v>21.238457249210235</v>
      </c>
      <c r="D72">
        <f t="shared" si="18"/>
        <v>14.647211896007065</v>
      </c>
      <c r="E72">
        <f>g*SIN(alpha)/(1+$G$10/(m*_r^2))</f>
        <v>5.0507627227610534</v>
      </c>
      <c r="F72">
        <f>H72*dt</f>
        <v>0.73867404820380456</v>
      </c>
      <c r="G72">
        <f>I72*dt</f>
        <v>0.2525381361380527</v>
      </c>
      <c r="H72">
        <f>D72+E72*dt/2</f>
        <v>14.773480964076091</v>
      </c>
      <c r="I72">
        <f t="shared" si="19"/>
        <v>5.0507627227610534</v>
      </c>
      <c r="K72">
        <f t="shared" si="0"/>
        <v>21.238457249210235</v>
      </c>
      <c r="L72">
        <v>10</v>
      </c>
      <c r="N72">
        <f t="shared" si="4"/>
        <v>21.238457249210235</v>
      </c>
      <c r="O72">
        <f t="shared" si="5"/>
        <v>14.647211896007065</v>
      </c>
      <c r="P72">
        <f t="shared" si="6"/>
        <v>5.0507627227610534</v>
      </c>
      <c r="Q72">
        <f>S72*dt</f>
        <v>0.73867404820380456</v>
      </c>
      <c r="R72">
        <f>T72*dt</f>
        <v>0.2525381361380527</v>
      </c>
      <c r="S72">
        <f>O72+P72*dt/2</f>
        <v>14.773480964076091</v>
      </c>
      <c r="T72">
        <f t="shared" si="7"/>
        <v>5.0507627227610534</v>
      </c>
      <c r="V72">
        <f>_r*SIN(N72)+C72</f>
        <v>21.922062751439828</v>
      </c>
      <c r="W72">
        <f>_r*COS(N72)</f>
        <v>-0.72985170913098785</v>
      </c>
      <c r="Z72">
        <f t="shared" si="8"/>
        <v>17.840304089336581</v>
      </c>
      <c r="AA72">
        <f t="shared" si="9"/>
        <v>12.303657992645912</v>
      </c>
      <c r="AB72">
        <f t="shared" si="10"/>
        <v>4.2426406871192848</v>
      </c>
      <c r="AC72">
        <f>AE72*dt</f>
        <v>0.62048620049119474</v>
      </c>
      <c r="AD72">
        <f>AF72*dt</f>
        <v>0.21213203435596426</v>
      </c>
      <c r="AE72">
        <f>AA72+AB72*dt/2</f>
        <v>12.409724009823893</v>
      </c>
      <c r="AF72">
        <f t="shared" si="11"/>
        <v>4.2426406871192848</v>
      </c>
      <c r="AH72">
        <f t="shared" si="12"/>
        <v>17.840304089336581</v>
      </c>
      <c r="AI72">
        <v>10</v>
      </c>
      <c r="AK72">
        <f t="shared" si="13"/>
        <v>17.840304089336581</v>
      </c>
      <c r="AL72">
        <f t="shared" si="14"/>
        <v>12.303657992645912</v>
      </c>
      <c r="AM72">
        <f t="shared" si="15"/>
        <v>4.2426406871192848</v>
      </c>
      <c r="AN72">
        <f>AP72*dt</f>
        <v>0.62048620049119474</v>
      </c>
      <c r="AO72">
        <f>AQ72*dt</f>
        <v>0.21213203435596426</v>
      </c>
      <c r="AP72">
        <f>AL72+AM72*dt/2</f>
        <v>12.409724009823893</v>
      </c>
      <c r="AQ72">
        <f t="shared" si="16"/>
        <v>4.2426406871192848</v>
      </c>
      <c r="AS72">
        <f>_r*SIN(AK72)+Z72</f>
        <v>16.993870402755292</v>
      </c>
      <c r="AT72">
        <f>_r*COS(AK72)</f>
        <v>0.53249414477570411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5</vt:i4>
      </vt:variant>
    </vt:vector>
  </HeadingPairs>
  <TitlesOfParts>
    <vt:vector size="6" baseType="lpstr">
      <vt:lpstr>Лист1</vt:lpstr>
      <vt:lpstr>_r</vt:lpstr>
      <vt:lpstr>alpha</vt:lpstr>
      <vt:lpstr>dt</vt:lpstr>
      <vt:lpstr>g</vt:lpstr>
      <vt:lpstr>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 Windows</cp:lastModifiedBy>
  <dcterms:created xsi:type="dcterms:W3CDTF">2019-04-08T20:30:34Z</dcterms:created>
  <dcterms:modified xsi:type="dcterms:W3CDTF">2019-04-08T22:08:30Z</dcterms:modified>
</cp:coreProperties>
</file>