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Programacao/Crash Front-End/"/>
    </mc:Choice>
  </mc:AlternateContent>
  <xr:revisionPtr revIDLastSave="0" documentId="13_ncr:1_{06B8330B-CDD4-D74B-B53C-2FF5BE759124}" xr6:coauthVersionLast="47" xr6:coauthVersionMax="47" xr10:uidLastSave="{00000000-0000-0000-0000-000000000000}"/>
  <bookViews>
    <workbookView xWindow="0" yWindow="0" windowWidth="28800" windowHeight="18000" activeTab="2" xr2:uid="{B7F103DF-D168-024A-8AD5-096E3547085A}"/>
  </bookViews>
  <sheets>
    <sheet name="ATP - Torneios" sheetId="1" r:id="rId1"/>
    <sheet name="WTA - Torneios" sheetId="2" r:id="rId2"/>
    <sheet name="Predictions" sheetId="3" r:id="rId3"/>
    <sheet name="Análise dos Torneios" sheetId="4" r:id="rId4"/>
    <sheet name="Calendár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D6" i="4"/>
  <c r="D2" i="4"/>
  <c r="F2" i="4" s="1"/>
  <c r="D3" i="4"/>
  <c r="D4" i="4"/>
  <c r="D5" i="4"/>
  <c r="F5" i="4" s="1"/>
  <c r="D7" i="4"/>
  <c r="D8" i="4"/>
  <c r="D9" i="4"/>
  <c r="D10" i="4"/>
  <c r="F10" i="4" s="1"/>
  <c r="D11" i="4"/>
  <c r="D12" i="4"/>
  <c r="D13" i="4"/>
  <c r="D14" i="4"/>
  <c r="D15" i="4"/>
  <c r="D16" i="4"/>
  <c r="D17" i="4"/>
  <c r="D18" i="4"/>
  <c r="F18" i="4" s="1"/>
  <c r="D19" i="4"/>
  <c r="D20" i="4"/>
  <c r="D21" i="4"/>
  <c r="F21" i="4" s="1"/>
  <c r="D22" i="4"/>
  <c r="D23" i="4"/>
  <c r="D24" i="4"/>
  <c r="D25" i="4"/>
  <c r="D26" i="4"/>
  <c r="F26" i="4" s="1"/>
  <c r="D27" i="4"/>
  <c r="D28" i="4"/>
  <c r="D29" i="4"/>
  <c r="D30" i="4"/>
  <c r="D31" i="4"/>
  <c r="D32" i="4"/>
  <c r="D33" i="4"/>
  <c r="D34" i="4"/>
  <c r="F34" i="4" s="1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F61" i="4" s="1"/>
  <c r="D62" i="4"/>
  <c r="D63" i="4"/>
  <c r="D64" i="4"/>
  <c r="D65" i="4"/>
  <c r="D66" i="4"/>
  <c r="D67" i="4"/>
  <c r="D68" i="4"/>
  <c r="D69" i="4"/>
  <c r="D70" i="4"/>
  <c r="D71" i="4"/>
  <c r="D72" i="4"/>
  <c r="C3" i="4"/>
  <c r="C28" i="4"/>
  <c r="C4" i="4"/>
  <c r="C40" i="4"/>
  <c r="C7" i="4"/>
  <c r="C32" i="4"/>
  <c r="C12" i="4"/>
  <c r="C33" i="4"/>
  <c r="C38" i="4"/>
  <c r="C5" i="4"/>
  <c r="C13" i="4"/>
  <c r="C35" i="4"/>
  <c r="C27" i="4"/>
  <c r="C14" i="4"/>
  <c r="C34" i="4"/>
  <c r="C15" i="4"/>
  <c r="C2" i="4"/>
  <c r="C11" i="4"/>
  <c r="C10" i="4"/>
  <c r="C30" i="4"/>
  <c r="C20" i="4"/>
  <c r="C26" i="4"/>
  <c r="C31" i="4"/>
  <c r="C8" i="4"/>
  <c r="C39" i="4"/>
  <c r="C17" i="4"/>
  <c r="C9" i="4"/>
  <c r="C24" i="4"/>
  <c r="C37" i="4"/>
  <c r="C18" i="4"/>
  <c r="C23" i="4"/>
  <c r="C36" i="4"/>
  <c r="C21" i="4"/>
  <c r="C29" i="4"/>
  <c r="C19" i="4"/>
  <c r="C22" i="4"/>
  <c r="C25" i="4"/>
  <c r="C16" i="4"/>
  <c r="C41" i="4"/>
  <c r="C6" i="4"/>
  <c r="C59" i="4"/>
  <c r="C60" i="4"/>
  <c r="C71" i="4"/>
  <c r="C43" i="4"/>
  <c r="C44" i="4"/>
  <c r="C69" i="4"/>
  <c r="C52" i="4"/>
  <c r="C65" i="4"/>
  <c r="C54" i="4"/>
  <c r="C57" i="4"/>
  <c r="C62" i="4"/>
  <c r="C48" i="4"/>
  <c r="C61" i="4"/>
  <c r="C50" i="4"/>
  <c r="C49" i="4"/>
  <c r="C64" i="4"/>
  <c r="C55" i="4"/>
  <c r="C58" i="4"/>
  <c r="C68" i="4"/>
  <c r="C51" i="4"/>
  <c r="C66" i="4"/>
  <c r="C70" i="4"/>
  <c r="C67" i="4"/>
  <c r="C63" i="4"/>
  <c r="C56" i="4"/>
  <c r="C46" i="4"/>
  <c r="C47" i="4"/>
  <c r="C53" i="4"/>
  <c r="C45" i="4"/>
  <c r="C72" i="4"/>
  <c r="C42" i="4"/>
  <c r="F14" i="4" l="1"/>
  <c r="F12" i="4"/>
  <c r="F7" i="4"/>
  <c r="F6" i="4"/>
  <c r="F36" i="4"/>
  <c r="F62" i="4"/>
  <c r="F54" i="4"/>
  <c r="F46" i="4"/>
  <c r="F38" i="4"/>
  <c r="F30" i="4"/>
  <c r="F22" i="4"/>
  <c r="F47" i="4"/>
  <c r="F39" i="4"/>
  <c r="F31" i="4"/>
  <c r="F23" i="4"/>
  <c r="F15" i="4"/>
  <c r="F63" i="4"/>
  <c r="F70" i="4"/>
  <c r="F42" i="4"/>
  <c r="F27" i="4"/>
  <c r="F49" i="4"/>
  <c r="F25" i="4"/>
  <c r="F64" i="4"/>
  <c r="F40" i="4"/>
  <c r="F32" i="4"/>
  <c r="F8" i="4"/>
  <c r="F57" i="4"/>
  <c r="F33" i="4"/>
  <c r="F72" i="4"/>
  <c r="F48" i="4"/>
  <c r="F16" i="4"/>
  <c r="F51" i="4"/>
  <c r="F65" i="4"/>
  <c r="F41" i="4"/>
  <c r="F17" i="4"/>
  <c r="F9" i="4"/>
  <c r="F56" i="4"/>
  <c r="F24" i="4"/>
  <c r="F11" i="4"/>
  <c r="F66" i="4"/>
  <c r="F58" i="4"/>
  <c r="F50" i="4"/>
  <c r="F71" i="4"/>
  <c r="F55" i="4"/>
  <c r="F69" i="4"/>
  <c r="F53" i="4"/>
  <c r="F45" i="4"/>
  <c r="F37" i="4"/>
  <c r="F29" i="4"/>
  <c r="F13" i="4"/>
  <c r="F68" i="4"/>
  <c r="F60" i="4"/>
  <c r="F52" i="4"/>
  <c r="F44" i="4"/>
  <c r="F28" i="4"/>
  <c r="F20" i="4"/>
  <c r="F4" i="4"/>
  <c r="F67" i="4"/>
  <c r="F59" i="4"/>
  <c r="F43" i="4"/>
  <c r="F35" i="4"/>
  <c r="F19" i="4"/>
  <c r="F3" i="4"/>
</calcChain>
</file>

<file path=xl/sharedStrings.xml><?xml version="1.0" encoding="utf-8"?>
<sst xmlns="http://schemas.openxmlformats.org/spreadsheetml/2006/main" count="1196" uniqueCount="345">
  <si>
    <t>ATP CUP</t>
  </si>
  <si>
    <t>ATP 250</t>
  </si>
  <si>
    <t>ATP 500</t>
  </si>
  <si>
    <t>Código</t>
  </si>
  <si>
    <t>atp_cup</t>
  </si>
  <si>
    <t>adelaide_1</t>
  </si>
  <si>
    <t>melbourne</t>
  </si>
  <si>
    <t>adelaide_2</t>
  </si>
  <si>
    <t>sydney</t>
  </si>
  <si>
    <t>australian_open</t>
  </si>
  <si>
    <t>pune</t>
  </si>
  <si>
    <t>rotterdam</t>
  </si>
  <si>
    <t>open_sud_de_france</t>
  </si>
  <si>
    <t>cordoba_open</t>
  </si>
  <si>
    <t>argentina_open</t>
  </si>
  <si>
    <t>dallas_open</t>
  </si>
  <si>
    <t>rio_open</t>
  </si>
  <si>
    <t>marseille</t>
  </si>
  <si>
    <t>delray_beach</t>
  </si>
  <si>
    <t>qatar_open</t>
  </si>
  <si>
    <t>dubai</t>
  </si>
  <si>
    <t>abierto_mexicano</t>
  </si>
  <si>
    <t>chile_open</t>
  </si>
  <si>
    <t>bnp_paribas_open</t>
  </si>
  <si>
    <t>miami_open</t>
  </si>
  <si>
    <t>houston</t>
  </si>
  <si>
    <t>marrakech</t>
  </si>
  <si>
    <t>monte_carlo_masters</t>
  </si>
  <si>
    <t>barcelona_open</t>
  </si>
  <si>
    <t>serbia_open</t>
  </si>
  <si>
    <t>estoril_open</t>
  </si>
  <si>
    <t>bmw_open</t>
  </si>
  <si>
    <t>madrid_open</t>
  </si>
  <si>
    <t>rome_masters</t>
  </si>
  <si>
    <t>geneva_open</t>
  </si>
  <si>
    <t>lyon_open</t>
  </si>
  <si>
    <t>roland_garros</t>
  </si>
  <si>
    <t>libema_open</t>
  </si>
  <si>
    <t>mercedes_cup</t>
  </si>
  <si>
    <t>halle</t>
  </si>
  <si>
    <t>london_open</t>
  </si>
  <si>
    <t>mallorca_championship</t>
  </si>
  <si>
    <t>eastbourne</t>
  </si>
  <si>
    <t>wimbleton</t>
  </si>
  <si>
    <t>País</t>
  </si>
  <si>
    <t>Estado</t>
  </si>
  <si>
    <t>Nome</t>
  </si>
  <si>
    <t>Categoria</t>
  </si>
  <si>
    <t>Data</t>
  </si>
  <si>
    <t>Surface</t>
  </si>
  <si>
    <t>Draw</t>
  </si>
  <si>
    <t>A decorrer</t>
  </si>
  <si>
    <t>Em breve</t>
  </si>
  <si>
    <t>Agendado</t>
  </si>
  <si>
    <t>ADELAIDE INTERNATIONAL 1</t>
  </si>
  <si>
    <t>MELBOURNE</t>
  </si>
  <si>
    <t>ADELAIDE INTERNATIONAL 2</t>
  </si>
  <si>
    <t>SYDNEY TENNIS CLASSIC</t>
  </si>
  <si>
    <t>AUSTRALIA OPEN</t>
  </si>
  <si>
    <t>OPEN SUD DE FRANCE</t>
  </si>
  <si>
    <t>CORDOBA OPEN</t>
  </si>
  <si>
    <t>TATA OPEN MAHARASHTRA</t>
  </si>
  <si>
    <t>ABN AMRD WORLD TENNIS</t>
  </si>
  <si>
    <t>ARGENTINA OPEN</t>
  </si>
  <si>
    <t>DALLAS OPEN</t>
  </si>
  <si>
    <t>RIO OPEN</t>
  </si>
  <si>
    <t>OPEN 13 PROVENCE</t>
  </si>
  <si>
    <t>DELRAY BEACH OPEN</t>
  </si>
  <si>
    <t>QATAR OPEN</t>
  </si>
  <si>
    <t>DUBAI CHAMPIONSHIPS</t>
  </si>
  <si>
    <t>ABIERTO MEXICANO</t>
  </si>
  <si>
    <t>CHILE OPEN</t>
  </si>
  <si>
    <t>BNP PARIBAS OPEN</t>
  </si>
  <si>
    <t>MIAMI OPEN</t>
  </si>
  <si>
    <t>HOUSTON CHAMPIONSHIPS</t>
  </si>
  <si>
    <t>GRAND PRIX HASSAN II</t>
  </si>
  <si>
    <t>MONTE CARLO MASTERS</t>
  </si>
  <si>
    <t>BARCELONA OPEN</t>
  </si>
  <si>
    <t>SERBIA OPEN</t>
  </si>
  <si>
    <t>ESTORIL OPEN</t>
  </si>
  <si>
    <t>BMW OPEN</t>
  </si>
  <si>
    <t>MADRID OPEN</t>
  </si>
  <si>
    <t xml:space="preserve">NTERNAZIONALI BNL D’ITALIA </t>
  </si>
  <si>
    <t>GENEVE OPEN</t>
  </si>
  <si>
    <t>LYON OPEN</t>
  </si>
  <si>
    <t>ROLAND-GARROS</t>
  </si>
  <si>
    <t>LIBEMA OPEN</t>
  </si>
  <si>
    <t>MERCEDESCUP</t>
  </si>
  <si>
    <t>TERRA WORTMANN OPEN OPEN</t>
  </si>
  <si>
    <t>CINCH CHAMPIONSHIPS</t>
  </si>
  <si>
    <t>MALLORCA CHAMPIONSHIPS</t>
  </si>
  <si>
    <t>EASTBOURNE INTERNATIONAL</t>
  </si>
  <si>
    <t>WIMBLETON</t>
  </si>
  <si>
    <t>australia</t>
  </si>
  <si>
    <t>france</t>
  </si>
  <si>
    <t>india</t>
  </si>
  <si>
    <t>holanda</t>
  </si>
  <si>
    <t>argentina</t>
  </si>
  <si>
    <t>usa</t>
  </si>
  <si>
    <t>brazil</t>
  </si>
  <si>
    <t>qatar</t>
  </si>
  <si>
    <t>uae</t>
  </si>
  <si>
    <t>mexico</t>
  </si>
  <si>
    <t>chile</t>
  </si>
  <si>
    <t>marrocos</t>
  </si>
  <si>
    <t>monaco</t>
  </si>
  <si>
    <t>spain</t>
  </si>
  <si>
    <t>serbia</t>
  </si>
  <si>
    <t>portugal</t>
  </si>
  <si>
    <t>germany</t>
  </si>
  <si>
    <t>italia</t>
  </si>
  <si>
    <t>switzerland</t>
  </si>
  <si>
    <t>uk</t>
  </si>
  <si>
    <t>Masters 1000</t>
  </si>
  <si>
    <t>H</t>
  </si>
  <si>
    <t>C</t>
  </si>
  <si>
    <t>G</t>
  </si>
  <si>
    <t>melbourne_1</t>
  </si>
  <si>
    <t>melbourne_2</t>
  </si>
  <si>
    <t>st_petersburg</t>
  </si>
  <si>
    <t>guadalajara</t>
  </si>
  <si>
    <t>lyon</t>
  </si>
  <si>
    <t>monterrey</t>
  </si>
  <si>
    <t>charleston_open</t>
  </si>
  <si>
    <t>bogota</t>
  </si>
  <si>
    <t>porsche_gp</t>
  </si>
  <si>
    <t>istanbul</t>
  </si>
  <si>
    <t>cologne_open</t>
  </si>
  <si>
    <t>rabat</t>
  </si>
  <si>
    <t>strasbourg</t>
  </si>
  <si>
    <t>roland-garros</t>
  </si>
  <si>
    <t>berlin_open</t>
  </si>
  <si>
    <t>birmingham</t>
  </si>
  <si>
    <t>bad_hamburg_open</t>
  </si>
  <si>
    <t>-</t>
  </si>
  <si>
    <t>russia</t>
  </si>
  <si>
    <t>colombia</t>
  </si>
  <si>
    <t>turkey</t>
  </si>
  <si>
    <t>MELBOURNE 1</t>
  </si>
  <si>
    <t>MELBOURNE 2</t>
  </si>
  <si>
    <t>ST. PETERSBURG LADIES TROPHY</t>
  </si>
  <si>
    <t>ABIERTO GUADALAJARA</t>
  </si>
  <si>
    <t>OPEN DE LYON</t>
  </si>
  <si>
    <t>ABIERTO MONTERREY 2022</t>
  </si>
  <si>
    <t>CHARLESTON OPEN</t>
  </si>
  <si>
    <t>COPA COLSANITAS BOGOTA</t>
  </si>
  <si>
    <t>PORSCHE TENNIS GRAND PRIX</t>
  </si>
  <si>
    <t>ISTANBUL CHAMPIONSHIP</t>
  </si>
  <si>
    <t>MUTA MADRID OPEN</t>
  </si>
  <si>
    <t>COLOGNE OPEN</t>
  </si>
  <si>
    <t>RABAT GRAND PRIX</t>
  </si>
  <si>
    <t>INTERNATIONAUX DE STRASBOURG</t>
  </si>
  <si>
    <t>nottingham</t>
  </si>
  <si>
    <t>BETT1OPEN BERLIN</t>
  </si>
  <si>
    <t>VIKING OPEN NOTTINGHAM</t>
  </si>
  <si>
    <t>VIKING CLASSIC BIRMINGHAM</t>
  </si>
  <si>
    <t>VIKING INTERNATIONAL</t>
  </si>
  <si>
    <t>BAD HOMBURG OPEN</t>
  </si>
  <si>
    <t>WTA 500</t>
  </si>
  <si>
    <t>WTA 250</t>
  </si>
  <si>
    <t>WTA.1000</t>
  </si>
  <si>
    <t>WTA 1000</t>
  </si>
  <si>
    <t>GRAND-SLAM</t>
  </si>
  <si>
    <t>Terminado</t>
  </si>
  <si>
    <t>Torneio</t>
  </si>
  <si>
    <t>Ronda</t>
  </si>
  <si>
    <t>Jogador 1</t>
  </si>
  <si>
    <t>Jogador 2</t>
  </si>
  <si>
    <t>Odd</t>
  </si>
  <si>
    <t>Bet</t>
  </si>
  <si>
    <t>Resultado</t>
  </si>
  <si>
    <t>Group Stage</t>
  </si>
  <si>
    <t>WTA</t>
  </si>
  <si>
    <t>Comp</t>
  </si>
  <si>
    <t>ATP</t>
  </si>
  <si>
    <t>31.12. 23:00</t>
  </si>
  <si>
    <t>Delbonis F. (Arg)</t>
  </si>
  <si>
    <t>Metreveli A. (Geo)</t>
  </si>
  <si>
    <t>Tabilo A. (Chi)</t>
  </si>
  <si>
    <t>Carreno-Busta P. (Esp)</t>
  </si>
  <si>
    <t>01.01. 00:30</t>
  </si>
  <si>
    <t>Garin C. (Chi)</t>
  </si>
  <si>
    <t>Bautista-Agut R. (Esp)</t>
  </si>
  <si>
    <t>Schwartzman D. (Arg)</t>
  </si>
  <si>
    <t>Basilashvili N. (Geo)</t>
  </si>
  <si>
    <t>01.01. 06:30</t>
  </si>
  <si>
    <t>Lajovic D. (Srb)</t>
  </si>
  <si>
    <t>Durasovic V. (Nor)</t>
  </si>
  <si>
    <t>Pervolarakis M. (Gre)</t>
  </si>
  <si>
    <t>Majchrzak K. (Pol)</t>
  </si>
  <si>
    <t>01.01. 08:00</t>
  </si>
  <si>
    <t>Tsitsipas S. (Gre)</t>
  </si>
  <si>
    <t>Hurkacz H. (Pol)</t>
  </si>
  <si>
    <t>01.01. 23:00</t>
  </si>
  <si>
    <t>Rublev A. (Rus)</t>
  </si>
  <si>
    <t>Miedler L. (Aut)</t>
  </si>
  <si>
    <t>Shapovalov D. (Can)</t>
  </si>
  <si>
    <t>Isner J. (Usa)</t>
  </si>
  <si>
    <t>02.01. 00:30</t>
  </si>
  <si>
    <t>Fritz T. (Usa)</t>
  </si>
  <si>
    <t>Medvedev D. (Rus)</t>
  </si>
  <si>
    <t>Novak D. (Aut)</t>
  </si>
  <si>
    <t>02.01. 06:30</t>
  </si>
  <si>
    <t>Sinner J. (Ita)</t>
  </si>
  <si>
    <t>Duckworth J. (Aus)</t>
  </si>
  <si>
    <t>Evans D. (Gbr)</t>
  </si>
  <si>
    <t>02.01. 08:00</t>
  </si>
  <si>
    <t>Berrettini M. (Ita)</t>
  </si>
  <si>
    <t>De Minaur A. (Aus)</t>
  </si>
  <si>
    <t>Zverev A. (Ger)</t>
  </si>
  <si>
    <t>Norrie C. (Gbr)</t>
  </si>
  <si>
    <t>02.01. 23:00</t>
  </si>
  <si>
    <t>03.01. 00:30</t>
  </si>
  <si>
    <t>Ruud C. (Nor)</t>
  </si>
  <si>
    <t>03.01. 06:30</t>
  </si>
  <si>
    <t>03.01. 08:00</t>
  </si>
  <si>
    <t>03.01. 23:00</t>
  </si>
  <si>
    <t>04.01. 00:30</t>
  </si>
  <si>
    <t>04.01. 06:30</t>
  </si>
  <si>
    <t>04.01. 08:00</t>
  </si>
  <si>
    <t>04.01. 23:00</t>
  </si>
  <si>
    <t>05.01. 00:30</t>
  </si>
  <si>
    <t>05.01. 06:30</t>
  </si>
  <si>
    <t>05.01. 08:00</t>
  </si>
  <si>
    <t>05.01. 23:00</t>
  </si>
  <si>
    <t>06.01. 00:30</t>
  </si>
  <si>
    <t>06.01. 06:30</t>
  </si>
  <si>
    <t>06.01. 08:00</t>
  </si>
  <si>
    <t>AugerAliassime F. (Can)</t>
  </si>
  <si>
    <t>Struff JL. (Ger)</t>
  </si>
  <si>
    <t>CarrenoBusta P. (Esp)</t>
  </si>
  <si>
    <t>BautistaAgut R. (Esp)</t>
  </si>
  <si>
    <t>Australia Open</t>
  </si>
  <si>
    <t>Indian Wells</t>
  </si>
  <si>
    <t>Miami Open</t>
  </si>
  <si>
    <t>Monte-Carlo Masters</t>
  </si>
  <si>
    <t>Barcelona Open</t>
  </si>
  <si>
    <t>Estoril Open</t>
  </si>
  <si>
    <t>Madrid Open</t>
  </si>
  <si>
    <t>Rome Open</t>
  </si>
  <si>
    <t>Roland-Garros</t>
  </si>
  <si>
    <t>Wimbleton</t>
  </si>
  <si>
    <t>Sydney</t>
  </si>
  <si>
    <t>Melbourne</t>
  </si>
  <si>
    <t>Miami</t>
  </si>
  <si>
    <t>Monaco</t>
  </si>
  <si>
    <t>Barcelona</t>
  </si>
  <si>
    <t>Estoril</t>
  </si>
  <si>
    <t>Madrid</t>
  </si>
  <si>
    <t>Roma</t>
  </si>
  <si>
    <t>Paris</t>
  </si>
  <si>
    <t>Londres</t>
  </si>
  <si>
    <t>Sydney Classic</t>
  </si>
  <si>
    <t>Qatar Open /Dubai Open</t>
  </si>
  <si>
    <t>Pune Open</t>
  </si>
  <si>
    <t>Pune</t>
  </si>
  <si>
    <t>St. Peterburg Open</t>
  </si>
  <si>
    <t>Dubai Championship</t>
  </si>
  <si>
    <t>Dubai</t>
  </si>
  <si>
    <t>St. Petersburg</t>
  </si>
  <si>
    <t>Doha/Dubai</t>
  </si>
  <si>
    <t>Abierto Monterrey</t>
  </si>
  <si>
    <t>Monterrey</t>
  </si>
  <si>
    <t>Grand Prix Hassan II</t>
  </si>
  <si>
    <t>Marrakech</t>
  </si>
  <si>
    <t>Geneve Open</t>
  </si>
  <si>
    <t>Geneve</t>
  </si>
  <si>
    <t>Libema Open</t>
  </si>
  <si>
    <t>Eastbourne International</t>
  </si>
  <si>
    <t>Both</t>
  </si>
  <si>
    <t>Berlin Open</t>
  </si>
  <si>
    <t>....</t>
  </si>
  <si>
    <t>Eastbourne</t>
  </si>
  <si>
    <t>Berlin</t>
  </si>
  <si>
    <t>Aviao</t>
  </si>
  <si>
    <t>Escala</t>
  </si>
  <si>
    <t>Amsterdão / Singapura</t>
  </si>
  <si>
    <t>Partida</t>
  </si>
  <si>
    <t>Chegada</t>
  </si>
  <si>
    <t>KLM / Singapura Airlines</t>
  </si>
  <si>
    <t>Companhia</t>
  </si>
  <si>
    <t>Hotel</t>
  </si>
  <si>
    <t>Meriton Suites Campbell Street</t>
  </si>
  <si>
    <t>Preço</t>
  </si>
  <si>
    <t>Check-In</t>
  </si>
  <si>
    <t>Check-Out</t>
  </si>
  <si>
    <t>JetStar</t>
  </si>
  <si>
    <t>Pegasus Apart-Hotel</t>
  </si>
  <si>
    <t>Hyatt Pune </t>
  </si>
  <si>
    <t>W1</t>
  </si>
  <si>
    <t>H1 +4</t>
  </si>
  <si>
    <t xml:space="preserve">W1 </t>
  </si>
  <si>
    <t>H1 -1.5</t>
  </si>
  <si>
    <t>Krajinovic F. (Srb)</t>
  </si>
  <si>
    <t>W2</t>
  </si>
  <si>
    <t>H1 +5.5</t>
  </si>
  <si>
    <t>Ganha</t>
  </si>
  <si>
    <t>Perdida</t>
  </si>
  <si>
    <t>Pendente</t>
  </si>
  <si>
    <t>Column1</t>
  </si>
  <si>
    <t>CS 0-2</t>
  </si>
  <si>
    <t>Safiullin R. (Rus)</t>
  </si>
  <si>
    <t>Rinderknech A. (Fra)</t>
  </si>
  <si>
    <t>H2 -1,5</t>
  </si>
  <si>
    <t>Humbert U. (Fra)</t>
  </si>
  <si>
    <t>CS 2-0</t>
  </si>
  <si>
    <t>Ganhos</t>
  </si>
  <si>
    <t>Bets</t>
  </si>
  <si>
    <t>Profit</t>
  </si>
  <si>
    <t>Cancelado</t>
  </si>
  <si>
    <t>Alexandrova E. (Rus)</t>
  </si>
  <si>
    <t>Fernandez L. A. (Can)</t>
  </si>
  <si>
    <t>Badosa G. P. (Esp)</t>
  </si>
  <si>
    <t>Azarenka V. (Blr)</t>
  </si>
  <si>
    <t>Doi M. (Jpn)</t>
  </si>
  <si>
    <t>Kucova K. (Svk)</t>
  </si>
  <si>
    <t>Hon P. (Aus)</t>
  </si>
  <si>
    <t>Kvitova P. (Cze)</t>
  </si>
  <si>
    <t>Juvan K. (Slo)</t>
  </si>
  <si>
    <t>Paquet C. (Fra)</t>
  </si>
  <si>
    <t>Rybakina E. (Kaz)</t>
  </si>
  <si>
    <t>Sanders S. (Aus)</t>
  </si>
  <si>
    <t>Svitolina E. (Ukr)</t>
  </si>
  <si>
    <t>Gasanova A. (Rus)</t>
  </si>
  <si>
    <t>Watson H. (Gbr)</t>
  </si>
  <si>
    <t>Tomljanovic A. (Aus)</t>
  </si>
  <si>
    <t>Zidansek T. (Slo)</t>
  </si>
  <si>
    <t>Sakkari M. (Gre)</t>
  </si>
  <si>
    <t>Bonzi B. (Fra)</t>
  </si>
  <si>
    <t>Ymer M. (Swe)</t>
  </si>
  <si>
    <t>Cerundolo J. M. (Arg)</t>
  </si>
  <si>
    <t>Bolt A. (Aus)</t>
  </si>
  <si>
    <t>Djere L. (Srb)</t>
  </si>
  <si>
    <t>Carballes Baena R. (Esp)</t>
  </si>
  <si>
    <t>Johnson S. (Usa)</t>
  </si>
  <si>
    <t>Vukic A. (Aus)</t>
  </si>
  <si>
    <t>Kokkinakis T. (Aus)</t>
  </si>
  <si>
    <t>Millman J. (Aus)</t>
  </si>
  <si>
    <t>Monteiro T. (Bra)</t>
  </si>
  <si>
    <t>Altmaier D. (Ger)</t>
  </si>
  <si>
    <t>Nishioka Y. (Jpn)</t>
  </si>
  <si>
    <t>Kwon S. (Kor)</t>
  </si>
  <si>
    <t>Vesely J. (Cze)</t>
  </si>
  <si>
    <t>Paul T. (Usa)</t>
  </si>
  <si>
    <t>Round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</si>
</sst>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164" formatCode="dd/mm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1469E-2B8E-4648-8A8B-364D624ED0B0}" name="Table1" displayName="Table1" ref="A1:J66" totalsRowShown="0">
  <autoFilter ref="A1:J66" xr:uid="{ADD1469E-2B8E-4648-8A8B-364D624ED0B0}"/>
  <tableColumns count="10">
    <tableColumn id="10" xr3:uid="{0183D76E-645D-4546-8368-BA6AA9A32A3C}" name="Column1"/>
    <tableColumn id="1" xr3:uid="{937DCA70-0324-F14C-8A09-179A8A2A4A51}" name="Comp"/>
    <tableColumn id="2" xr3:uid="{5DEFAFC1-FA4E-1F46-A62F-2ECAAF2DC440}" name="Torneio"/>
    <tableColumn id="3" xr3:uid="{602E7AC8-EA01-7648-AECD-0DE8ADB46027}" name="Data"/>
    <tableColumn id="4" xr3:uid="{F07A8388-960B-884A-9E58-3AC73DDECD8D}" name="Ronda"/>
    <tableColumn id="5" xr3:uid="{436C323A-6B0A-9C4F-A74E-AD849AB5B4E8}" name="Jogador 1"/>
    <tableColumn id="6" xr3:uid="{2D386952-DC25-2F47-A143-E92130CCD9C7}" name="Jogador 2"/>
    <tableColumn id="7" xr3:uid="{33B9FCBC-C771-8B49-AFD7-6F87D74C8FEB}" name="Odd" dataDxfId="3"/>
    <tableColumn id="8" xr3:uid="{8A717F2D-A58E-6347-8AC8-4D807FDDC9A6}" name="Bet"/>
    <tableColumn id="9" xr3:uid="{3CEF916C-7FAE-3046-9861-C176B7F3E3FF}" name="Resul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1CBE6D-C650-6C46-89F4-3E417CA6DD6E}" name="Table2" displayName="Table2" ref="A1:F72" totalsRowShown="0" headerRowDxfId="5">
  <autoFilter ref="A1:F72" xr:uid="{6F1CBE6D-C650-6C46-89F4-3E417CA6DD6E}"/>
  <sortState xmlns:xlrd2="http://schemas.microsoft.com/office/spreadsheetml/2017/richdata2" ref="A2:D72">
    <sortCondition ref="A1:A72"/>
  </sortState>
  <tableColumns count="6">
    <tableColumn id="1" xr3:uid="{1AF22F5C-6F5D-3D4E-9DA5-0A225A651FA9}" name="Comp" dataDxfId="4"/>
    <tableColumn id="2" xr3:uid="{5F716C96-ED80-3047-BFBF-CAB8711DF7B1}" name="Torneio"/>
    <tableColumn id="3" xr3:uid="{58089929-2EDB-EA49-AF42-F0B5A2C02879}" name="Estado"/>
    <tableColumn id="4" xr3:uid="{C8966180-641A-3F46-AFC5-94347EDFF7E3}" name="Ganhos" dataDxfId="2">
      <calculatedColumnFormula>SUMIFS(Table1[Odd],Table1[Resultado],"Ganha",Table1[Torneio],Table2[[#This Row],[Torneio]],Table1[Comp],Table2[[#This Row],[Comp]])</calculatedColumnFormula>
    </tableColumn>
    <tableColumn id="5" xr3:uid="{19B1B195-AB6E-F540-9571-F711E72BECF0}" name="Bets" dataDxfId="0">
      <calculatedColumnFormula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calculatedColumnFormula>
    </tableColumn>
    <tableColumn id="6" xr3:uid="{B4E70FBB-EAFA-D840-B432-50E90A90B29C}" name="Profit" dataDxfId="1">
      <calculatedColumnFormula>Table2[[#This Row],[Ganhos]]-Table2[[#This Row],[Bets]]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CB07-40F1-EA4C-9F5F-39C7F77EBC31}">
  <dimension ref="A1:H42"/>
  <sheetViews>
    <sheetView workbookViewId="0">
      <selection activeCell="A3" sqref="A3"/>
    </sheetView>
  </sheetViews>
  <sheetFormatPr baseColWidth="10" defaultRowHeight="16" x14ac:dyDescent="0.2"/>
  <cols>
    <col min="1" max="1" width="19.33203125" customWidth="1"/>
    <col min="2" max="2" width="17" customWidth="1"/>
    <col min="4" max="4" width="25.1640625" bestFit="1" customWidth="1"/>
    <col min="5" max="5" width="14.83203125" customWidth="1"/>
  </cols>
  <sheetData>
    <row r="1" spans="1:8" x14ac:dyDescent="0.2">
      <c r="A1" t="s">
        <v>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">
      <c r="A2" t="s">
        <v>4</v>
      </c>
      <c r="B2" t="s">
        <v>93</v>
      </c>
      <c r="C2" t="s">
        <v>51</v>
      </c>
      <c r="D2" t="s">
        <v>0</v>
      </c>
      <c r="E2" s="1" t="s">
        <v>0</v>
      </c>
      <c r="F2" s="2">
        <v>44197</v>
      </c>
      <c r="G2" t="s">
        <v>114</v>
      </c>
      <c r="H2">
        <v>16</v>
      </c>
    </row>
    <row r="3" spans="1:8" x14ac:dyDescent="0.2">
      <c r="A3" t="s">
        <v>5</v>
      </c>
      <c r="B3" t="s">
        <v>93</v>
      </c>
      <c r="C3" t="s">
        <v>51</v>
      </c>
      <c r="D3" t="s">
        <v>54</v>
      </c>
      <c r="E3" s="1" t="s">
        <v>1</v>
      </c>
      <c r="F3" s="2">
        <v>44199</v>
      </c>
      <c r="G3" t="s">
        <v>114</v>
      </c>
      <c r="H3">
        <v>28</v>
      </c>
    </row>
    <row r="4" spans="1:8" x14ac:dyDescent="0.2">
      <c r="A4" t="s">
        <v>6</v>
      </c>
      <c r="B4" t="s">
        <v>93</v>
      </c>
      <c r="C4" t="s">
        <v>51</v>
      </c>
      <c r="D4" t="s">
        <v>55</v>
      </c>
      <c r="E4" s="1" t="s">
        <v>1</v>
      </c>
      <c r="F4" s="2">
        <v>44200</v>
      </c>
      <c r="G4" t="s">
        <v>114</v>
      </c>
      <c r="H4">
        <v>28</v>
      </c>
    </row>
    <row r="5" spans="1:8" x14ac:dyDescent="0.2">
      <c r="A5" t="s">
        <v>7</v>
      </c>
      <c r="B5" t="s">
        <v>93</v>
      </c>
      <c r="C5" t="s">
        <v>52</v>
      </c>
      <c r="D5" t="s">
        <v>56</v>
      </c>
      <c r="E5" s="1" t="s">
        <v>1</v>
      </c>
      <c r="F5" s="2">
        <v>44206</v>
      </c>
      <c r="G5" t="s">
        <v>114</v>
      </c>
      <c r="H5">
        <v>28</v>
      </c>
    </row>
    <row r="6" spans="1:8" x14ac:dyDescent="0.2">
      <c r="A6" t="s">
        <v>8</v>
      </c>
      <c r="B6" t="s">
        <v>93</v>
      </c>
      <c r="C6" t="s">
        <v>52</v>
      </c>
      <c r="D6" t="s">
        <v>57</v>
      </c>
      <c r="E6" s="1" t="s">
        <v>1</v>
      </c>
      <c r="F6" s="2">
        <v>44206</v>
      </c>
      <c r="G6" t="s">
        <v>114</v>
      </c>
      <c r="H6">
        <v>28</v>
      </c>
    </row>
    <row r="7" spans="1:8" x14ac:dyDescent="0.2">
      <c r="A7" t="s">
        <v>9</v>
      </c>
      <c r="B7" t="s">
        <v>93</v>
      </c>
      <c r="C7" t="s">
        <v>52</v>
      </c>
      <c r="D7" t="s">
        <v>58</v>
      </c>
      <c r="E7" t="s">
        <v>162</v>
      </c>
      <c r="F7" s="2">
        <v>44213</v>
      </c>
      <c r="G7" t="s">
        <v>114</v>
      </c>
      <c r="H7">
        <v>128</v>
      </c>
    </row>
    <row r="8" spans="1:8" x14ac:dyDescent="0.2">
      <c r="A8" t="s">
        <v>12</v>
      </c>
      <c r="B8" t="s">
        <v>94</v>
      </c>
      <c r="C8" t="s">
        <v>53</v>
      </c>
      <c r="D8" t="s">
        <v>59</v>
      </c>
      <c r="E8" s="1" t="s">
        <v>1</v>
      </c>
      <c r="F8" s="2">
        <v>44227</v>
      </c>
      <c r="G8" t="s">
        <v>114</v>
      </c>
      <c r="H8">
        <v>28</v>
      </c>
    </row>
    <row r="9" spans="1:8" x14ac:dyDescent="0.2">
      <c r="A9" t="s">
        <v>13</v>
      </c>
      <c r="B9" t="s">
        <v>97</v>
      </c>
      <c r="C9" t="s">
        <v>53</v>
      </c>
      <c r="D9" t="s">
        <v>60</v>
      </c>
      <c r="E9" s="1" t="s">
        <v>1</v>
      </c>
      <c r="F9" s="2">
        <v>44227</v>
      </c>
      <c r="G9" t="s">
        <v>115</v>
      </c>
      <c r="H9">
        <v>28</v>
      </c>
    </row>
    <row r="10" spans="1:8" x14ac:dyDescent="0.2">
      <c r="A10" t="s">
        <v>10</v>
      </c>
      <c r="B10" t="s">
        <v>95</v>
      </c>
      <c r="C10" t="s">
        <v>53</v>
      </c>
      <c r="D10" t="s">
        <v>61</v>
      </c>
      <c r="E10" s="1" t="s">
        <v>1</v>
      </c>
      <c r="F10" s="2">
        <v>44227</v>
      </c>
      <c r="G10" t="s">
        <v>114</v>
      </c>
      <c r="H10">
        <v>28</v>
      </c>
    </row>
    <row r="11" spans="1:8" x14ac:dyDescent="0.2">
      <c r="A11" t="s">
        <v>11</v>
      </c>
      <c r="B11" t="s">
        <v>96</v>
      </c>
      <c r="C11" t="s">
        <v>53</v>
      </c>
      <c r="D11" t="s">
        <v>62</v>
      </c>
      <c r="E11" s="1" t="s">
        <v>2</v>
      </c>
      <c r="F11" s="2">
        <v>44234</v>
      </c>
      <c r="G11" t="s">
        <v>114</v>
      </c>
      <c r="H11">
        <v>32</v>
      </c>
    </row>
    <row r="12" spans="1:8" x14ac:dyDescent="0.2">
      <c r="A12" t="s">
        <v>14</v>
      </c>
      <c r="B12" t="s">
        <v>97</v>
      </c>
      <c r="C12" t="s">
        <v>53</v>
      </c>
      <c r="D12" t="s">
        <v>63</v>
      </c>
      <c r="E12" s="1" t="s">
        <v>1</v>
      </c>
      <c r="F12" s="2">
        <v>44234</v>
      </c>
      <c r="G12" t="s">
        <v>115</v>
      </c>
      <c r="H12">
        <v>28</v>
      </c>
    </row>
    <row r="13" spans="1:8" x14ac:dyDescent="0.2">
      <c r="A13" t="s">
        <v>15</v>
      </c>
      <c r="B13" t="s">
        <v>98</v>
      </c>
      <c r="C13" t="s">
        <v>53</v>
      </c>
      <c r="D13" t="s">
        <v>64</v>
      </c>
      <c r="E13" s="1" t="s">
        <v>1</v>
      </c>
      <c r="F13" s="2">
        <v>44234</v>
      </c>
      <c r="G13" t="s">
        <v>114</v>
      </c>
      <c r="H13">
        <v>28</v>
      </c>
    </row>
    <row r="14" spans="1:8" x14ac:dyDescent="0.2">
      <c r="A14" t="s">
        <v>16</v>
      </c>
      <c r="B14" t="s">
        <v>99</v>
      </c>
      <c r="C14" t="s">
        <v>53</v>
      </c>
      <c r="D14" t="s">
        <v>65</v>
      </c>
      <c r="E14" s="1" t="s">
        <v>2</v>
      </c>
      <c r="F14" s="2">
        <v>44241</v>
      </c>
      <c r="G14" t="s">
        <v>115</v>
      </c>
      <c r="H14">
        <v>28</v>
      </c>
    </row>
    <row r="15" spans="1:8" x14ac:dyDescent="0.2">
      <c r="A15" t="s">
        <v>17</v>
      </c>
      <c r="B15" t="s">
        <v>94</v>
      </c>
      <c r="C15" t="s">
        <v>53</v>
      </c>
      <c r="D15" t="s">
        <v>66</v>
      </c>
      <c r="E15" s="1" t="s">
        <v>1</v>
      </c>
      <c r="F15" s="2">
        <v>44241</v>
      </c>
      <c r="G15" t="s">
        <v>114</v>
      </c>
      <c r="H15">
        <v>28</v>
      </c>
    </row>
    <row r="16" spans="1:8" x14ac:dyDescent="0.2">
      <c r="A16" t="s">
        <v>18</v>
      </c>
      <c r="B16" t="s">
        <v>98</v>
      </c>
      <c r="C16" t="s">
        <v>53</v>
      </c>
      <c r="D16" t="s">
        <v>67</v>
      </c>
      <c r="E16" s="1" t="s">
        <v>1</v>
      </c>
      <c r="F16" s="2">
        <v>44241</v>
      </c>
      <c r="G16" t="s">
        <v>114</v>
      </c>
      <c r="H16">
        <v>28</v>
      </c>
    </row>
    <row r="17" spans="1:8" x14ac:dyDescent="0.2">
      <c r="A17" t="s">
        <v>19</v>
      </c>
      <c r="B17" t="s">
        <v>100</v>
      </c>
      <c r="C17" t="s">
        <v>53</v>
      </c>
      <c r="D17" t="s">
        <v>68</v>
      </c>
      <c r="E17" s="1" t="s">
        <v>1</v>
      </c>
      <c r="F17" s="2">
        <v>44241</v>
      </c>
      <c r="G17" t="s">
        <v>114</v>
      </c>
      <c r="H17">
        <v>28</v>
      </c>
    </row>
    <row r="18" spans="1:8" x14ac:dyDescent="0.2">
      <c r="A18" t="s">
        <v>20</v>
      </c>
      <c r="B18" t="s">
        <v>101</v>
      </c>
      <c r="C18" t="s">
        <v>53</v>
      </c>
      <c r="D18" t="s">
        <v>69</v>
      </c>
      <c r="E18" s="1" t="s">
        <v>2</v>
      </c>
      <c r="F18" s="2">
        <v>44248</v>
      </c>
      <c r="G18" t="s">
        <v>114</v>
      </c>
      <c r="H18">
        <v>32</v>
      </c>
    </row>
    <row r="19" spans="1:8" x14ac:dyDescent="0.2">
      <c r="A19" t="s">
        <v>21</v>
      </c>
      <c r="B19" t="s">
        <v>102</v>
      </c>
      <c r="C19" t="s">
        <v>53</v>
      </c>
      <c r="D19" t="s">
        <v>70</v>
      </c>
      <c r="E19" s="1" t="s">
        <v>2</v>
      </c>
      <c r="F19" s="2">
        <v>44248</v>
      </c>
      <c r="G19" t="s">
        <v>114</v>
      </c>
      <c r="H19">
        <v>32</v>
      </c>
    </row>
    <row r="20" spans="1:8" x14ac:dyDescent="0.2">
      <c r="A20" t="s">
        <v>22</v>
      </c>
      <c r="B20" t="s">
        <v>103</v>
      </c>
      <c r="C20" t="s">
        <v>53</v>
      </c>
      <c r="D20" t="s">
        <v>71</v>
      </c>
      <c r="E20" s="1" t="s">
        <v>1</v>
      </c>
      <c r="F20" s="2">
        <v>44248</v>
      </c>
      <c r="G20" t="s">
        <v>115</v>
      </c>
      <c r="H20">
        <v>28</v>
      </c>
    </row>
    <row r="21" spans="1:8" x14ac:dyDescent="0.2">
      <c r="A21" t="s">
        <v>23</v>
      </c>
      <c r="B21" t="s">
        <v>98</v>
      </c>
      <c r="C21" t="s">
        <v>53</v>
      </c>
      <c r="D21" t="s">
        <v>72</v>
      </c>
      <c r="E21" s="1" t="s">
        <v>113</v>
      </c>
      <c r="F21" s="2">
        <v>44265</v>
      </c>
      <c r="G21" t="s">
        <v>114</v>
      </c>
      <c r="H21">
        <v>96</v>
      </c>
    </row>
    <row r="22" spans="1:8" x14ac:dyDescent="0.2">
      <c r="A22" t="s">
        <v>24</v>
      </c>
      <c r="B22" t="s">
        <v>98</v>
      </c>
      <c r="C22" t="s">
        <v>53</v>
      </c>
      <c r="D22" t="s">
        <v>73</v>
      </c>
      <c r="E22" s="1" t="s">
        <v>113</v>
      </c>
      <c r="F22" s="2">
        <v>44278</v>
      </c>
      <c r="G22" t="s">
        <v>114</v>
      </c>
      <c r="H22">
        <v>96</v>
      </c>
    </row>
    <row r="23" spans="1:8" x14ac:dyDescent="0.2">
      <c r="A23" t="s">
        <v>25</v>
      </c>
      <c r="B23" t="s">
        <v>98</v>
      </c>
      <c r="C23" t="s">
        <v>53</v>
      </c>
      <c r="D23" t="s">
        <v>74</v>
      </c>
      <c r="E23" s="1" t="s">
        <v>1</v>
      </c>
      <c r="F23" s="2">
        <v>44290</v>
      </c>
      <c r="G23" t="s">
        <v>115</v>
      </c>
      <c r="H23">
        <v>28</v>
      </c>
    </row>
    <row r="24" spans="1:8" x14ac:dyDescent="0.2">
      <c r="A24" t="s">
        <v>26</v>
      </c>
      <c r="B24" t="s">
        <v>104</v>
      </c>
      <c r="C24" t="s">
        <v>53</v>
      </c>
      <c r="D24" t="s">
        <v>75</v>
      </c>
      <c r="E24" s="1" t="s">
        <v>1</v>
      </c>
      <c r="F24" s="2">
        <v>44290</v>
      </c>
      <c r="G24" t="s">
        <v>115</v>
      </c>
      <c r="H24">
        <v>28</v>
      </c>
    </row>
    <row r="25" spans="1:8" x14ac:dyDescent="0.2">
      <c r="A25" t="s">
        <v>27</v>
      </c>
      <c r="B25" t="s">
        <v>105</v>
      </c>
      <c r="C25" t="s">
        <v>53</v>
      </c>
      <c r="D25" t="s">
        <v>76</v>
      </c>
      <c r="E25" s="1" t="s">
        <v>113</v>
      </c>
      <c r="F25" s="2">
        <v>44296</v>
      </c>
      <c r="G25" t="s">
        <v>115</v>
      </c>
      <c r="H25">
        <v>56</v>
      </c>
    </row>
    <row r="26" spans="1:8" x14ac:dyDescent="0.2">
      <c r="A26" t="s">
        <v>28</v>
      </c>
      <c r="B26" t="s">
        <v>106</v>
      </c>
      <c r="C26" t="s">
        <v>53</v>
      </c>
      <c r="D26" t="s">
        <v>77</v>
      </c>
      <c r="E26" s="1" t="s">
        <v>2</v>
      </c>
      <c r="F26" s="2">
        <v>44304</v>
      </c>
      <c r="G26" t="s">
        <v>115</v>
      </c>
      <c r="H26">
        <v>48</v>
      </c>
    </row>
    <row r="27" spans="1:8" x14ac:dyDescent="0.2">
      <c r="A27" t="s">
        <v>29</v>
      </c>
      <c r="B27" t="s">
        <v>107</v>
      </c>
      <c r="C27" t="s">
        <v>53</v>
      </c>
      <c r="D27" t="s">
        <v>78</v>
      </c>
      <c r="E27" s="1" t="s">
        <v>1</v>
      </c>
      <c r="F27" s="2">
        <v>44304</v>
      </c>
      <c r="G27" t="s">
        <v>115</v>
      </c>
      <c r="H27">
        <v>28</v>
      </c>
    </row>
    <row r="28" spans="1:8" x14ac:dyDescent="0.2">
      <c r="A28" t="s">
        <v>30</v>
      </c>
      <c r="B28" t="s">
        <v>108</v>
      </c>
      <c r="C28" t="s">
        <v>53</v>
      </c>
      <c r="D28" t="s">
        <v>79</v>
      </c>
      <c r="E28" s="1" t="s">
        <v>1</v>
      </c>
      <c r="F28" s="2">
        <v>44311</v>
      </c>
      <c r="G28" t="s">
        <v>115</v>
      </c>
      <c r="H28">
        <v>28</v>
      </c>
    </row>
    <row r="29" spans="1:8" x14ac:dyDescent="0.2">
      <c r="A29" t="s">
        <v>31</v>
      </c>
      <c r="B29" t="s">
        <v>109</v>
      </c>
      <c r="C29" t="s">
        <v>53</v>
      </c>
      <c r="D29" t="s">
        <v>80</v>
      </c>
      <c r="E29" s="1" t="s">
        <v>1</v>
      </c>
      <c r="F29" s="2">
        <v>44311</v>
      </c>
      <c r="G29" t="s">
        <v>115</v>
      </c>
      <c r="H29">
        <v>28</v>
      </c>
    </row>
    <row r="30" spans="1:8" x14ac:dyDescent="0.2">
      <c r="A30" t="s">
        <v>32</v>
      </c>
      <c r="B30" t="s">
        <v>106</v>
      </c>
      <c r="C30" t="s">
        <v>53</v>
      </c>
      <c r="D30" t="s">
        <v>81</v>
      </c>
      <c r="E30" s="1" t="s">
        <v>113</v>
      </c>
      <c r="F30" s="2">
        <v>44317</v>
      </c>
      <c r="G30" t="s">
        <v>115</v>
      </c>
      <c r="H30">
        <v>56</v>
      </c>
    </row>
    <row r="31" spans="1:8" x14ac:dyDescent="0.2">
      <c r="A31" t="s">
        <v>33</v>
      </c>
      <c r="B31" t="s">
        <v>110</v>
      </c>
      <c r="C31" t="s">
        <v>53</v>
      </c>
      <c r="D31" t="s">
        <v>82</v>
      </c>
      <c r="E31" s="1" t="s">
        <v>113</v>
      </c>
      <c r="F31" s="2">
        <v>44324</v>
      </c>
      <c r="G31" t="s">
        <v>115</v>
      </c>
      <c r="H31">
        <v>56</v>
      </c>
    </row>
    <row r="32" spans="1:8" x14ac:dyDescent="0.2">
      <c r="A32" t="s">
        <v>34</v>
      </c>
      <c r="B32" t="s">
        <v>111</v>
      </c>
      <c r="C32" t="s">
        <v>53</v>
      </c>
      <c r="D32" t="s">
        <v>83</v>
      </c>
      <c r="E32" s="1" t="s">
        <v>1</v>
      </c>
      <c r="F32" s="2">
        <v>44331</v>
      </c>
      <c r="G32" t="s">
        <v>115</v>
      </c>
      <c r="H32">
        <v>28</v>
      </c>
    </row>
    <row r="33" spans="1:8" x14ac:dyDescent="0.2">
      <c r="A33" t="s">
        <v>35</v>
      </c>
      <c r="B33" t="s">
        <v>94</v>
      </c>
      <c r="C33" t="s">
        <v>53</v>
      </c>
      <c r="D33" t="s">
        <v>84</v>
      </c>
      <c r="E33" s="1" t="s">
        <v>1</v>
      </c>
      <c r="F33" s="2">
        <v>44331</v>
      </c>
      <c r="G33" t="s">
        <v>115</v>
      </c>
      <c r="H33">
        <v>28</v>
      </c>
    </row>
    <row r="34" spans="1:8" x14ac:dyDescent="0.2">
      <c r="A34" t="s">
        <v>36</v>
      </c>
      <c r="B34" t="s">
        <v>94</v>
      </c>
      <c r="C34" t="s">
        <v>53</v>
      </c>
      <c r="D34" t="s">
        <v>85</v>
      </c>
      <c r="E34" t="s">
        <v>162</v>
      </c>
      <c r="F34" s="2">
        <v>44338</v>
      </c>
      <c r="G34" t="s">
        <v>115</v>
      </c>
      <c r="H34">
        <v>128</v>
      </c>
    </row>
    <row r="35" spans="1:8" x14ac:dyDescent="0.2">
      <c r="A35" t="s">
        <v>37</v>
      </c>
      <c r="B35" t="s">
        <v>109</v>
      </c>
      <c r="C35" t="s">
        <v>53</v>
      </c>
      <c r="D35" t="s">
        <v>86</v>
      </c>
      <c r="E35" s="1" t="s">
        <v>1</v>
      </c>
      <c r="F35" s="2">
        <v>44353</v>
      </c>
      <c r="G35" t="s">
        <v>116</v>
      </c>
      <c r="H35">
        <v>28</v>
      </c>
    </row>
    <row r="36" spans="1:8" x14ac:dyDescent="0.2">
      <c r="A36" t="s">
        <v>38</v>
      </c>
      <c r="B36" t="s">
        <v>109</v>
      </c>
      <c r="C36" t="s">
        <v>53</v>
      </c>
      <c r="D36" t="s">
        <v>87</v>
      </c>
      <c r="E36" s="1" t="s">
        <v>1</v>
      </c>
      <c r="F36" s="2">
        <v>44353</v>
      </c>
      <c r="G36" t="s">
        <v>116</v>
      </c>
      <c r="H36">
        <v>28</v>
      </c>
    </row>
    <row r="37" spans="1:8" x14ac:dyDescent="0.2">
      <c r="A37" t="s">
        <v>39</v>
      </c>
      <c r="B37" t="s">
        <v>109</v>
      </c>
      <c r="C37" t="s">
        <v>53</v>
      </c>
      <c r="D37" t="s">
        <v>88</v>
      </c>
      <c r="E37" s="1" t="s">
        <v>2</v>
      </c>
      <c r="F37" s="2">
        <v>44360</v>
      </c>
      <c r="G37" t="s">
        <v>116</v>
      </c>
      <c r="H37">
        <v>32</v>
      </c>
    </row>
    <row r="38" spans="1:8" x14ac:dyDescent="0.2">
      <c r="A38" t="s">
        <v>40</v>
      </c>
      <c r="B38" t="s">
        <v>112</v>
      </c>
      <c r="C38" t="s">
        <v>53</v>
      </c>
      <c r="D38" t="s">
        <v>89</v>
      </c>
      <c r="E38" s="1" t="s">
        <v>2</v>
      </c>
      <c r="F38" s="2">
        <v>44360</v>
      </c>
      <c r="G38" t="s">
        <v>116</v>
      </c>
      <c r="H38">
        <v>32</v>
      </c>
    </row>
    <row r="39" spans="1:8" x14ac:dyDescent="0.2">
      <c r="A39" t="s">
        <v>41</v>
      </c>
      <c r="B39" t="s">
        <v>106</v>
      </c>
      <c r="C39" t="s">
        <v>53</v>
      </c>
      <c r="D39" t="s">
        <v>90</v>
      </c>
      <c r="E39" s="1" t="s">
        <v>1</v>
      </c>
      <c r="F39" s="2">
        <v>44366</v>
      </c>
      <c r="G39" t="s">
        <v>116</v>
      </c>
      <c r="H39">
        <v>28</v>
      </c>
    </row>
    <row r="40" spans="1:8" x14ac:dyDescent="0.2">
      <c r="A40" t="s">
        <v>42</v>
      </c>
      <c r="B40" t="s">
        <v>112</v>
      </c>
      <c r="C40" t="s">
        <v>53</v>
      </c>
      <c r="D40" t="s">
        <v>91</v>
      </c>
      <c r="E40" s="1" t="s">
        <v>1</v>
      </c>
      <c r="F40" s="2">
        <v>44367</v>
      </c>
      <c r="G40" t="s">
        <v>116</v>
      </c>
      <c r="H40">
        <v>28</v>
      </c>
    </row>
    <row r="41" spans="1:8" x14ac:dyDescent="0.2">
      <c r="A41" t="s">
        <v>43</v>
      </c>
      <c r="B41" t="s">
        <v>112</v>
      </c>
      <c r="C41" t="s">
        <v>163</v>
      </c>
      <c r="D41" t="s">
        <v>92</v>
      </c>
      <c r="E41" t="s">
        <v>162</v>
      </c>
      <c r="F41" s="2">
        <v>44374</v>
      </c>
      <c r="G41" t="s">
        <v>116</v>
      </c>
      <c r="H41">
        <v>128</v>
      </c>
    </row>
    <row r="42" spans="1:8" x14ac:dyDescent="0.2">
      <c r="E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949A-07AD-5948-A16A-95BD219D4C58}">
  <dimension ref="A1:H32"/>
  <sheetViews>
    <sheetView workbookViewId="0">
      <selection activeCell="D34" sqref="D34"/>
    </sheetView>
  </sheetViews>
  <sheetFormatPr baseColWidth="10" defaultRowHeight="16" x14ac:dyDescent="0.2"/>
  <cols>
    <col min="1" max="1" width="17.6640625" customWidth="1"/>
    <col min="4" max="4" width="31.1640625" customWidth="1"/>
    <col min="5" max="5" width="12" bestFit="1" customWidth="1"/>
    <col min="6" max="6" width="10.83203125" style="3"/>
  </cols>
  <sheetData>
    <row r="1" spans="1:8" x14ac:dyDescent="0.2">
      <c r="A1" t="s">
        <v>3</v>
      </c>
      <c r="B1" t="s">
        <v>44</v>
      </c>
      <c r="C1" t="s">
        <v>45</v>
      </c>
      <c r="D1" t="s">
        <v>46</v>
      </c>
      <c r="E1" t="s">
        <v>47</v>
      </c>
      <c r="F1" s="3" t="s">
        <v>48</v>
      </c>
      <c r="G1" t="s">
        <v>49</v>
      </c>
      <c r="H1" t="s">
        <v>50</v>
      </c>
    </row>
    <row r="2" spans="1:8" x14ac:dyDescent="0.2">
      <c r="A2" t="s">
        <v>5</v>
      </c>
      <c r="B2" t="s">
        <v>93</v>
      </c>
      <c r="C2" t="s">
        <v>51</v>
      </c>
      <c r="D2" t="s">
        <v>54</v>
      </c>
      <c r="E2" t="s">
        <v>158</v>
      </c>
      <c r="F2" s="3">
        <v>44199</v>
      </c>
      <c r="G2" t="s">
        <v>114</v>
      </c>
      <c r="H2" t="s">
        <v>134</v>
      </c>
    </row>
    <row r="3" spans="1:8" x14ac:dyDescent="0.2">
      <c r="A3" t="s">
        <v>117</v>
      </c>
      <c r="B3" t="s">
        <v>93</v>
      </c>
      <c r="C3" t="s">
        <v>51</v>
      </c>
      <c r="D3" t="s">
        <v>138</v>
      </c>
      <c r="E3" t="s">
        <v>159</v>
      </c>
      <c r="F3" s="3">
        <v>44200</v>
      </c>
      <c r="G3" t="s">
        <v>114</v>
      </c>
      <c r="H3" t="s">
        <v>134</v>
      </c>
    </row>
    <row r="4" spans="1:8" x14ac:dyDescent="0.2">
      <c r="A4" t="s">
        <v>118</v>
      </c>
      <c r="B4" t="s">
        <v>93</v>
      </c>
      <c r="C4" t="s">
        <v>51</v>
      </c>
      <c r="D4" t="s">
        <v>139</v>
      </c>
      <c r="E4" t="s">
        <v>159</v>
      </c>
      <c r="F4" s="3">
        <v>44200</v>
      </c>
      <c r="G4" t="s">
        <v>114</v>
      </c>
      <c r="H4" t="s">
        <v>134</v>
      </c>
    </row>
    <row r="5" spans="1:8" x14ac:dyDescent="0.2">
      <c r="A5" t="s">
        <v>8</v>
      </c>
      <c r="B5" t="s">
        <v>93</v>
      </c>
      <c r="C5" t="s">
        <v>52</v>
      </c>
      <c r="D5" t="s">
        <v>57</v>
      </c>
      <c r="E5" t="s">
        <v>158</v>
      </c>
      <c r="F5" s="3">
        <v>44206</v>
      </c>
      <c r="G5" t="s">
        <v>114</v>
      </c>
      <c r="H5" t="s">
        <v>134</v>
      </c>
    </row>
    <row r="6" spans="1:8" x14ac:dyDescent="0.2">
      <c r="A6" t="s">
        <v>7</v>
      </c>
      <c r="B6" t="s">
        <v>93</v>
      </c>
      <c r="C6" t="s">
        <v>52</v>
      </c>
      <c r="D6" t="s">
        <v>56</v>
      </c>
      <c r="E6" t="s">
        <v>159</v>
      </c>
      <c r="F6" s="3">
        <v>44206</v>
      </c>
      <c r="G6" t="s">
        <v>114</v>
      </c>
      <c r="H6" t="s">
        <v>134</v>
      </c>
    </row>
    <row r="7" spans="1:8" x14ac:dyDescent="0.2">
      <c r="A7" t="s">
        <v>9</v>
      </c>
      <c r="B7" t="s">
        <v>93</v>
      </c>
      <c r="C7" t="s">
        <v>52</v>
      </c>
      <c r="D7" t="s">
        <v>58</v>
      </c>
      <c r="E7" t="s">
        <v>162</v>
      </c>
      <c r="F7" s="3">
        <v>44213</v>
      </c>
      <c r="G7" t="s">
        <v>114</v>
      </c>
      <c r="H7" t="s">
        <v>134</v>
      </c>
    </row>
    <row r="8" spans="1:8" x14ac:dyDescent="0.2">
      <c r="A8" t="s">
        <v>119</v>
      </c>
      <c r="B8" t="s">
        <v>135</v>
      </c>
      <c r="C8" t="s">
        <v>53</v>
      </c>
      <c r="D8" t="s">
        <v>140</v>
      </c>
      <c r="E8" t="s">
        <v>158</v>
      </c>
      <c r="F8" s="3">
        <v>44234</v>
      </c>
      <c r="G8" t="s">
        <v>114</v>
      </c>
      <c r="H8" t="s">
        <v>134</v>
      </c>
    </row>
    <row r="9" spans="1:8" x14ac:dyDescent="0.2">
      <c r="A9" t="s">
        <v>20</v>
      </c>
      <c r="B9" t="s">
        <v>101</v>
      </c>
      <c r="C9" t="s">
        <v>53</v>
      </c>
      <c r="D9" t="s">
        <v>69</v>
      </c>
      <c r="E9" t="s">
        <v>158</v>
      </c>
      <c r="F9" s="3">
        <v>44241</v>
      </c>
      <c r="G9" t="s">
        <v>114</v>
      </c>
      <c r="H9" t="s">
        <v>134</v>
      </c>
    </row>
    <row r="10" spans="1:8" x14ac:dyDescent="0.2">
      <c r="A10" t="s">
        <v>19</v>
      </c>
      <c r="B10" t="s">
        <v>100</v>
      </c>
      <c r="C10" t="s">
        <v>53</v>
      </c>
      <c r="D10" t="s">
        <v>68</v>
      </c>
      <c r="E10" t="s">
        <v>160</v>
      </c>
      <c r="F10" s="3">
        <v>44248</v>
      </c>
      <c r="G10" t="s">
        <v>114</v>
      </c>
      <c r="H10" t="s">
        <v>134</v>
      </c>
    </row>
    <row r="11" spans="1:8" x14ac:dyDescent="0.2">
      <c r="A11" t="s">
        <v>120</v>
      </c>
      <c r="B11" t="s">
        <v>102</v>
      </c>
      <c r="C11" t="s">
        <v>53</v>
      </c>
      <c r="D11" t="s">
        <v>141</v>
      </c>
      <c r="E11" t="s">
        <v>159</v>
      </c>
      <c r="F11" s="3">
        <v>44248</v>
      </c>
      <c r="G11" t="s">
        <v>114</v>
      </c>
      <c r="H11" t="s">
        <v>134</v>
      </c>
    </row>
    <row r="12" spans="1:8" x14ac:dyDescent="0.2">
      <c r="A12" t="s">
        <v>121</v>
      </c>
      <c r="B12" t="s">
        <v>94</v>
      </c>
      <c r="C12" t="s">
        <v>53</v>
      </c>
      <c r="D12" t="s">
        <v>142</v>
      </c>
      <c r="E12" t="s">
        <v>159</v>
      </c>
      <c r="F12" s="3">
        <v>44255</v>
      </c>
      <c r="G12" t="s">
        <v>114</v>
      </c>
      <c r="H12" t="s">
        <v>134</v>
      </c>
    </row>
    <row r="13" spans="1:8" x14ac:dyDescent="0.2">
      <c r="A13" t="s">
        <v>122</v>
      </c>
      <c r="B13" t="s">
        <v>102</v>
      </c>
      <c r="C13" t="s">
        <v>53</v>
      </c>
      <c r="D13" t="s">
        <v>143</v>
      </c>
      <c r="E13" t="s">
        <v>159</v>
      </c>
      <c r="F13" s="3">
        <v>44255</v>
      </c>
      <c r="G13" t="s">
        <v>114</v>
      </c>
      <c r="H13" t="s">
        <v>134</v>
      </c>
    </row>
    <row r="14" spans="1:8" x14ac:dyDescent="0.2">
      <c r="A14" t="s">
        <v>23</v>
      </c>
      <c r="B14" t="s">
        <v>98</v>
      </c>
      <c r="C14" t="s">
        <v>53</v>
      </c>
      <c r="D14" t="s">
        <v>72</v>
      </c>
      <c r="E14" t="s">
        <v>161</v>
      </c>
      <c r="F14" s="3">
        <v>44262</v>
      </c>
      <c r="G14" t="s">
        <v>114</v>
      </c>
      <c r="H14" t="s">
        <v>134</v>
      </c>
    </row>
    <row r="15" spans="1:8" x14ac:dyDescent="0.2">
      <c r="A15" t="s">
        <v>24</v>
      </c>
      <c r="B15" t="s">
        <v>98</v>
      </c>
      <c r="C15" t="s">
        <v>53</v>
      </c>
      <c r="D15" t="s">
        <v>73</v>
      </c>
      <c r="E15" t="s">
        <v>161</v>
      </c>
      <c r="F15" s="3">
        <v>44276</v>
      </c>
      <c r="G15" t="s">
        <v>114</v>
      </c>
      <c r="H15" t="s">
        <v>134</v>
      </c>
    </row>
    <row r="16" spans="1:8" x14ac:dyDescent="0.2">
      <c r="A16" t="s">
        <v>123</v>
      </c>
      <c r="B16" t="s">
        <v>98</v>
      </c>
      <c r="C16" t="s">
        <v>53</v>
      </c>
      <c r="D16" t="s">
        <v>144</v>
      </c>
      <c r="E16" t="s">
        <v>158</v>
      </c>
      <c r="F16" s="3">
        <v>44290</v>
      </c>
      <c r="G16" t="s">
        <v>115</v>
      </c>
      <c r="H16" t="s">
        <v>134</v>
      </c>
    </row>
    <row r="17" spans="1:8" x14ac:dyDescent="0.2">
      <c r="A17" t="s">
        <v>124</v>
      </c>
      <c r="B17" t="s">
        <v>136</v>
      </c>
      <c r="C17" t="s">
        <v>53</v>
      </c>
      <c r="D17" t="s">
        <v>145</v>
      </c>
      <c r="E17" t="s">
        <v>159</v>
      </c>
      <c r="F17" s="3">
        <v>44290</v>
      </c>
      <c r="G17" t="s">
        <v>115</v>
      </c>
      <c r="H17" t="s">
        <v>134</v>
      </c>
    </row>
    <row r="18" spans="1:8" x14ac:dyDescent="0.2">
      <c r="A18" t="s">
        <v>125</v>
      </c>
      <c r="B18" t="s">
        <v>109</v>
      </c>
      <c r="C18" t="s">
        <v>53</v>
      </c>
      <c r="D18" t="s">
        <v>146</v>
      </c>
      <c r="E18" t="s">
        <v>158</v>
      </c>
      <c r="F18" s="3">
        <v>44304</v>
      </c>
      <c r="G18" t="s">
        <v>115</v>
      </c>
      <c r="H18" t="s">
        <v>134</v>
      </c>
    </row>
    <row r="19" spans="1:8" x14ac:dyDescent="0.2">
      <c r="A19" t="s">
        <v>126</v>
      </c>
      <c r="B19" t="s">
        <v>137</v>
      </c>
      <c r="C19" t="s">
        <v>53</v>
      </c>
      <c r="D19" t="s">
        <v>147</v>
      </c>
      <c r="E19" t="s">
        <v>159</v>
      </c>
      <c r="F19" s="3">
        <v>44304</v>
      </c>
      <c r="G19" t="s">
        <v>115</v>
      </c>
      <c r="H19" t="s">
        <v>134</v>
      </c>
    </row>
    <row r="20" spans="1:8" x14ac:dyDescent="0.2">
      <c r="A20" t="s">
        <v>32</v>
      </c>
      <c r="B20" t="s">
        <v>106</v>
      </c>
      <c r="C20" t="s">
        <v>53</v>
      </c>
      <c r="D20" t="s">
        <v>148</v>
      </c>
      <c r="E20" t="s">
        <v>161</v>
      </c>
      <c r="F20" s="3">
        <v>44312</v>
      </c>
      <c r="G20" t="s">
        <v>115</v>
      </c>
      <c r="H20" t="s">
        <v>134</v>
      </c>
    </row>
    <row r="21" spans="1:8" x14ac:dyDescent="0.2">
      <c r="A21" t="s">
        <v>33</v>
      </c>
      <c r="B21" t="s">
        <v>110</v>
      </c>
      <c r="C21" t="s">
        <v>53</v>
      </c>
      <c r="D21" t="s">
        <v>82</v>
      </c>
      <c r="E21" t="s">
        <v>161</v>
      </c>
      <c r="F21" s="3">
        <v>44325</v>
      </c>
      <c r="G21" t="s">
        <v>115</v>
      </c>
      <c r="H21" t="s">
        <v>134</v>
      </c>
    </row>
    <row r="22" spans="1:8" x14ac:dyDescent="0.2">
      <c r="A22" t="s">
        <v>127</v>
      </c>
      <c r="B22" t="s">
        <v>109</v>
      </c>
      <c r="C22" t="s">
        <v>53</v>
      </c>
      <c r="D22" t="s">
        <v>149</v>
      </c>
      <c r="E22" t="s">
        <v>159</v>
      </c>
      <c r="F22" s="3">
        <v>44332</v>
      </c>
      <c r="G22" t="s">
        <v>115</v>
      </c>
      <c r="H22" t="s">
        <v>134</v>
      </c>
    </row>
    <row r="23" spans="1:8" x14ac:dyDescent="0.2">
      <c r="A23" t="s">
        <v>128</v>
      </c>
      <c r="B23" t="s">
        <v>104</v>
      </c>
      <c r="C23" t="s">
        <v>53</v>
      </c>
      <c r="D23" t="s">
        <v>150</v>
      </c>
      <c r="E23" t="s">
        <v>159</v>
      </c>
      <c r="F23" s="3">
        <v>44332</v>
      </c>
      <c r="G23" t="s">
        <v>115</v>
      </c>
      <c r="H23" t="s">
        <v>134</v>
      </c>
    </row>
    <row r="24" spans="1:8" x14ac:dyDescent="0.2">
      <c r="A24" t="s">
        <v>129</v>
      </c>
      <c r="B24" t="s">
        <v>94</v>
      </c>
      <c r="C24" t="s">
        <v>53</v>
      </c>
      <c r="D24" t="s">
        <v>151</v>
      </c>
      <c r="E24" t="s">
        <v>159</v>
      </c>
      <c r="F24" s="3">
        <v>44332</v>
      </c>
      <c r="G24" t="s">
        <v>115</v>
      </c>
      <c r="H24" t="s">
        <v>134</v>
      </c>
    </row>
    <row r="25" spans="1:8" x14ac:dyDescent="0.2">
      <c r="A25" t="s">
        <v>130</v>
      </c>
      <c r="B25" t="s">
        <v>94</v>
      </c>
      <c r="C25" t="s">
        <v>53</v>
      </c>
      <c r="D25" t="s">
        <v>85</v>
      </c>
      <c r="E25" t="s">
        <v>162</v>
      </c>
      <c r="F25" s="3">
        <v>44339</v>
      </c>
      <c r="G25" t="s">
        <v>115</v>
      </c>
      <c r="H25" t="s">
        <v>134</v>
      </c>
    </row>
    <row r="26" spans="1:8" x14ac:dyDescent="0.2">
      <c r="A26" t="s">
        <v>152</v>
      </c>
      <c r="B26" t="s">
        <v>112</v>
      </c>
      <c r="C26" t="s">
        <v>53</v>
      </c>
      <c r="D26" t="s">
        <v>154</v>
      </c>
      <c r="E26" t="s">
        <v>159</v>
      </c>
      <c r="F26" s="3">
        <v>44353</v>
      </c>
      <c r="G26" t="s">
        <v>116</v>
      </c>
      <c r="H26" t="s">
        <v>134</v>
      </c>
    </row>
    <row r="27" spans="1:8" x14ac:dyDescent="0.2">
      <c r="A27" t="s">
        <v>37</v>
      </c>
      <c r="B27" t="s">
        <v>109</v>
      </c>
      <c r="C27" t="s">
        <v>53</v>
      </c>
      <c r="D27" t="s">
        <v>86</v>
      </c>
      <c r="E27" t="s">
        <v>159</v>
      </c>
      <c r="F27" s="3">
        <v>44353</v>
      </c>
      <c r="G27" t="s">
        <v>116</v>
      </c>
      <c r="H27" t="s">
        <v>134</v>
      </c>
    </row>
    <row r="28" spans="1:8" x14ac:dyDescent="0.2">
      <c r="A28" t="s">
        <v>131</v>
      </c>
      <c r="B28" t="s">
        <v>109</v>
      </c>
      <c r="C28" t="s">
        <v>53</v>
      </c>
      <c r="D28" t="s">
        <v>153</v>
      </c>
      <c r="E28" t="s">
        <v>158</v>
      </c>
      <c r="F28" s="3">
        <v>44360</v>
      </c>
      <c r="G28" t="s">
        <v>116</v>
      </c>
      <c r="H28" t="s">
        <v>134</v>
      </c>
    </row>
    <row r="29" spans="1:8" x14ac:dyDescent="0.2">
      <c r="A29" t="s">
        <v>132</v>
      </c>
      <c r="B29" t="s">
        <v>112</v>
      </c>
      <c r="C29" t="s">
        <v>53</v>
      </c>
      <c r="D29" t="s">
        <v>155</v>
      </c>
      <c r="E29" t="s">
        <v>158</v>
      </c>
      <c r="F29" s="3">
        <v>44360</v>
      </c>
      <c r="G29" t="s">
        <v>116</v>
      </c>
      <c r="H29" t="s">
        <v>134</v>
      </c>
    </row>
    <row r="30" spans="1:8" x14ac:dyDescent="0.2">
      <c r="A30" t="s">
        <v>42</v>
      </c>
      <c r="B30" t="s">
        <v>112</v>
      </c>
      <c r="C30" t="s">
        <v>53</v>
      </c>
      <c r="D30" t="s">
        <v>156</v>
      </c>
      <c r="E30" t="s">
        <v>159</v>
      </c>
      <c r="F30" s="3">
        <v>44367</v>
      </c>
      <c r="G30" t="s">
        <v>116</v>
      </c>
      <c r="H30" t="s">
        <v>134</v>
      </c>
    </row>
    <row r="31" spans="1:8" x14ac:dyDescent="0.2">
      <c r="A31" t="s">
        <v>133</v>
      </c>
      <c r="B31" t="s">
        <v>112</v>
      </c>
      <c r="C31" t="s">
        <v>53</v>
      </c>
      <c r="D31" t="s">
        <v>157</v>
      </c>
      <c r="E31" t="s">
        <v>159</v>
      </c>
      <c r="F31" s="3">
        <v>44367</v>
      </c>
      <c r="G31" t="s">
        <v>116</v>
      </c>
      <c r="H31" t="s">
        <v>134</v>
      </c>
    </row>
    <row r="32" spans="1:8" x14ac:dyDescent="0.2">
      <c r="A32" t="s">
        <v>43</v>
      </c>
      <c r="B32" t="s">
        <v>112</v>
      </c>
      <c r="C32" t="s">
        <v>163</v>
      </c>
      <c r="D32" t="s">
        <v>92</v>
      </c>
      <c r="E32" t="s">
        <v>162</v>
      </c>
      <c r="F32" s="3">
        <v>44374</v>
      </c>
      <c r="G32" t="s">
        <v>116</v>
      </c>
      <c r="H32" t="s">
        <v>134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E82C-2737-2D46-8186-52D2A313CF54}">
  <dimension ref="A1:J66"/>
  <sheetViews>
    <sheetView tabSelected="1" topLeftCell="A44" workbookViewId="0">
      <selection activeCell="E70" sqref="E70"/>
    </sheetView>
  </sheetViews>
  <sheetFormatPr baseColWidth="10" defaultRowHeight="16" x14ac:dyDescent="0.2"/>
  <cols>
    <col min="4" max="4" width="11.33203125" bestFit="1" customWidth="1"/>
    <col min="5" max="5" width="19.33203125" bestFit="1" customWidth="1"/>
    <col min="6" max="7" width="21" bestFit="1" customWidth="1"/>
    <col min="8" max="8" width="12" bestFit="1" customWidth="1"/>
    <col min="9" max="9" width="11.6640625" customWidth="1"/>
  </cols>
  <sheetData>
    <row r="1" spans="1:10" x14ac:dyDescent="0.2">
      <c r="A1" t="s">
        <v>299</v>
      </c>
      <c r="B1" t="s">
        <v>173</v>
      </c>
      <c r="C1" t="s">
        <v>164</v>
      </c>
      <c r="D1" t="s">
        <v>48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">
      <c r="A2">
        <v>1</v>
      </c>
      <c r="B2" t="s">
        <v>174</v>
      </c>
      <c r="C2" t="s">
        <v>4</v>
      </c>
      <c r="D2" t="s">
        <v>175</v>
      </c>
      <c r="E2" t="s">
        <v>171</v>
      </c>
      <c r="F2" t="s">
        <v>176</v>
      </c>
      <c r="G2" t="s">
        <v>177</v>
      </c>
      <c r="H2" s="14">
        <v>1.21</v>
      </c>
      <c r="I2" t="s">
        <v>289</v>
      </c>
      <c r="J2" t="s">
        <v>296</v>
      </c>
    </row>
    <row r="3" spans="1:10" x14ac:dyDescent="0.2">
      <c r="A3">
        <v>2</v>
      </c>
      <c r="B3" t="s">
        <v>174</v>
      </c>
      <c r="C3" t="s">
        <v>4</v>
      </c>
      <c r="D3" t="s">
        <v>175</v>
      </c>
      <c r="E3" t="s">
        <v>171</v>
      </c>
      <c r="F3" t="s">
        <v>178</v>
      </c>
      <c r="G3" t="s">
        <v>179</v>
      </c>
      <c r="H3" s="14">
        <v>2.42</v>
      </c>
      <c r="I3" t="s">
        <v>290</v>
      </c>
      <c r="J3" t="s">
        <v>296</v>
      </c>
    </row>
    <row r="4" spans="1:10" x14ac:dyDescent="0.2">
      <c r="A4">
        <v>3</v>
      </c>
      <c r="B4" t="s">
        <v>174</v>
      </c>
      <c r="C4" t="s">
        <v>4</v>
      </c>
      <c r="D4" t="s">
        <v>180</v>
      </c>
      <c r="E4" t="s">
        <v>171</v>
      </c>
      <c r="F4" t="s">
        <v>181</v>
      </c>
      <c r="G4" t="s">
        <v>182</v>
      </c>
      <c r="H4" s="14">
        <v>3.56</v>
      </c>
      <c r="I4" t="s">
        <v>291</v>
      </c>
      <c r="J4" t="s">
        <v>297</v>
      </c>
    </row>
    <row r="5" spans="1:10" x14ac:dyDescent="0.2">
      <c r="A5">
        <v>4</v>
      </c>
      <c r="B5" t="s">
        <v>174</v>
      </c>
      <c r="C5" t="s">
        <v>4</v>
      </c>
      <c r="D5" t="s">
        <v>180</v>
      </c>
      <c r="E5" t="s">
        <v>171</v>
      </c>
      <c r="F5" t="s">
        <v>183</v>
      </c>
      <c r="G5" t="s">
        <v>184</v>
      </c>
      <c r="H5" s="14">
        <v>1.68</v>
      </c>
      <c r="I5" t="s">
        <v>292</v>
      </c>
      <c r="J5" t="s">
        <v>296</v>
      </c>
    </row>
    <row r="6" spans="1:10" x14ac:dyDescent="0.2">
      <c r="A6">
        <v>5</v>
      </c>
      <c r="B6" t="s">
        <v>174</v>
      </c>
      <c r="C6" t="s">
        <v>4</v>
      </c>
      <c r="D6" t="s">
        <v>185</v>
      </c>
      <c r="E6" t="s">
        <v>171</v>
      </c>
      <c r="F6" t="s">
        <v>293</v>
      </c>
      <c r="G6" t="s">
        <v>187</v>
      </c>
      <c r="H6" s="14">
        <v>7.73</v>
      </c>
      <c r="I6" t="s">
        <v>294</v>
      </c>
      <c r="J6" t="s">
        <v>297</v>
      </c>
    </row>
    <row r="7" spans="1:10" x14ac:dyDescent="0.2">
      <c r="A7">
        <v>6</v>
      </c>
      <c r="B7" t="s">
        <v>174</v>
      </c>
      <c r="C7" t="s">
        <v>4</v>
      </c>
      <c r="D7" t="s">
        <v>185</v>
      </c>
      <c r="E7" t="s">
        <v>171</v>
      </c>
      <c r="F7" t="s">
        <v>188</v>
      </c>
      <c r="G7" t="s">
        <v>189</v>
      </c>
      <c r="H7" s="14">
        <v>1.83</v>
      </c>
      <c r="I7" t="s">
        <v>295</v>
      </c>
      <c r="J7" t="s">
        <v>297</v>
      </c>
    </row>
    <row r="8" spans="1:10" x14ac:dyDescent="0.2">
      <c r="A8">
        <v>7</v>
      </c>
      <c r="B8" t="s">
        <v>174</v>
      </c>
      <c r="C8" t="s">
        <v>4</v>
      </c>
      <c r="D8" t="s">
        <v>190</v>
      </c>
      <c r="E8" t="s">
        <v>171</v>
      </c>
      <c r="F8" t="s">
        <v>186</v>
      </c>
      <c r="G8" t="s">
        <v>213</v>
      </c>
      <c r="H8" s="15">
        <v>1.57</v>
      </c>
      <c r="I8" s="13" t="s">
        <v>300</v>
      </c>
      <c r="J8" t="s">
        <v>296</v>
      </c>
    </row>
    <row r="9" spans="1:10" x14ac:dyDescent="0.2">
      <c r="A9">
        <v>8</v>
      </c>
      <c r="B9" t="s">
        <v>174</v>
      </c>
      <c r="C9" t="s">
        <v>4</v>
      </c>
      <c r="D9" t="s">
        <v>190</v>
      </c>
      <c r="E9" t="s">
        <v>171</v>
      </c>
      <c r="F9" t="s">
        <v>191</v>
      </c>
      <c r="G9" t="s">
        <v>192</v>
      </c>
      <c r="H9" s="15">
        <v>1.76</v>
      </c>
      <c r="I9" s="13" t="s">
        <v>292</v>
      </c>
      <c r="J9" s="13" t="s">
        <v>309</v>
      </c>
    </row>
    <row r="10" spans="1:10" x14ac:dyDescent="0.2">
      <c r="A10">
        <v>9</v>
      </c>
      <c r="B10" t="s">
        <v>174</v>
      </c>
      <c r="C10" t="s">
        <v>4</v>
      </c>
      <c r="D10" t="s">
        <v>193</v>
      </c>
      <c r="E10" t="s">
        <v>171</v>
      </c>
      <c r="F10" t="s">
        <v>301</v>
      </c>
      <c r="G10" t="s">
        <v>302</v>
      </c>
      <c r="H10" s="15">
        <v>1.65</v>
      </c>
      <c r="I10" s="13" t="s">
        <v>303</v>
      </c>
      <c r="J10" s="13" t="s">
        <v>298</v>
      </c>
    </row>
    <row r="11" spans="1:10" x14ac:dyDescent="0.2">
      <c r="A11">
        <v>10</v>
      </c>
      <c r="B11" t="s">
        <v>174</v>
      </c>
      <c r="C11" t="s">
        <v>4</v>
      </c>
      <c r="D11" t="s">
        <v>193</v>
      </c>
      <c r="E11" t="s">
        <v>171</v>
      </c>
      <c r="F11" t="s">
        <v>196</v>
      </c>
      <c r="G11" t="s">
        <v>197</v>
      </c>
      <c r="H11" s="15">
        <v>1.63</v>
      </c>
      <c r="I11" s="13" t="s">
        <v>292</v>
      </c>
      <c r="J11" s="13" t="s">
        <v>298</v>
      </c>
    </row>
    <row r="12" spans="1:10" x14ac:dyDescent="0.2">
      <c r="A12">
        <v>11</v>
      </c>
      <c r="B12" t="s">
        <v>174</v>
      </c>
      <c r="C12" t="s">
        <v>4</v>
      </c>
      <c r="D12" t="s">
        <v>198</v>
      </c>
      <c r="E12" t="s">
        <v>171</v>
      </c>
      <c r="F12" t="s">
        <v>228</v>
      </c>
      <c r="G12" t="s">
        <v>199</v>
      </c>
      <c r="H12" s="15">
        <v>1.86</v>
      </c>
      <c r="I12" s="13" t="s">
        <v>292</v>
      </c>
      <c r="J12" s="13" t="s">
        <v>298</v>
      </c>
    </row>
    <row r="13" spans="1:10" x14ac:dyDescent="0.2">
      <c r="A13">
        <v>12</v>
      </c>
      <c r="B13" t="s">
        <v>174</v>
      </c>
      <c r="C13" t="s">
        <v>4</v>
      </c>
      <c r="D13" t="s">
        <v>198</v>
      </c>
      <c r="E13" t="s">
        <v>171</v>
      </c>
      <c r="F13" t="s">
        <v>200</v>
      </c>
      <c r="G13" t="s">
        <v>304</v>
      </c>
      <c r="H13" s="15">
        <v>1.43</v>
      </c>
      <c r="I13" s="13" t="s">
        <v>305</v>
      </c>
      <c r="J13" s="13" t="s">
        <v>298</v>
      </c>
    </row>
    <row r="14" spans="1:10" x14ac:dyDescent="0.2">
      <c r="A14">
        <v>13</v>
      </c>
      <c r="B14" t="s">
        <v>174</v>
      </c>
      <c r="C14" t="s">
        <v>4</v>
      </c>
      <c r="D14" t="s">
        <v>202</v>
      </c>
      <c r="E14" t="s">
        <v>171</v>
      </c>
      <c r="F14" t="s">
        <v>203</v>
      </c>
      <c r="G14" t="s">
        <v>204</v>
      </c>
      <c r="H14" s="15">
        <v>5.08</v>
      </c>
      <c r="I14" s="13" t="s">
        <v>294</v>
      </c>
      <c r="J14" s="13" t="s">
        <v>298</v>
      </c>
    </row>
    <row r="15" spans="1:10" x14ac:dyDescent="0.2">
      <c r="A15">
        <v>14</v>
      </c>
      <c r="B15" t="s">
        <v>174</v>
      </c>
      <c r="C15" t="s">
        <v>4</v>
      </c>
      <c r="D15" t="s">
        <v>202</v>
      </c>
      <c r="E15" t="s">
        <v>171</v>
      </c>
      <c r="F15" t="s">
        <v>229</v>
      </c>
      <c r="G15" t="s">
        <v>205</v>
      </c>
      <c r="H15" s="14">
        <v>2.4</v>
      </c>
      <c r="I15" s="13" t="s">
        <v>289</v>
      </c>
      <c r="J15" s="13" t="s">
        <v>298</v>
      </c>
    </row>
    <row r="16" spans="1:10" x14ac:dyDescent="0.2">
      <c r="A16">
        <v>15</v>
      </c>
      <c r="B16" t="s">
        <v>174</v>
      </c>
      <c r="C16" t="s">
        <v>4</v>
      </c>
      <c r="D16" t="s">
        <v>206</v>
      </c>
      <c r="E16" t="s">
        <v>171</v>
      </c>
      <c r="F16" t="s">
        <v>207</v>
      </c>
      <c r="G16" t="s">
        <v>208</v>
      </c>
      <c r="H16" s="15">
        <v>1.58</v>
      </c>
      <c r="I16" s="13" t="s">
        <v>292</v>
      </c>
      <c r="J16" s="13" t="s">
        <v>298</v>
      </c>
    </row>
    <row r="17" spans="1:10" x14ac:dyDescent="0.2">
      <c r="A17">
        <v>16</v>
      </c>
      <c r="B17" t="s">
        <v>174</v>
      </c>
      <c r="C17" t="s">
        <v>4</v>
      </c>
      <c r="D17" t="s">
        <v>206</v>
      </c>
      <c r="E17" t="s">
        <v>171</v>
      </c>
      <c r="F17" t="s">
        <v>209</v>
      </c>
      <c r="G17" t="s">
        <v>210</v>
      </c>
      <c r="H17" s="15">
        <v>1.72</v>
      </c>
      <c r="I17" s="13" t="s">
        <v>305</v>
      </c>
      <c r="J17" s="13" t="s">
        <v>298</v>
      </c>
    </row>
    <row r="18" spans="1:10" x14ac:dyDescent="0.2">
      <c r="A18">
        <v>17</v>
      </c>
      <c r="B18" t="s">
        <v>174</v>
      </c>
      <c r="C18" t="s">
        <v>4</v>
      </c>
      <c r="D18" t="s">
        <v>211</v>
      </c>
      <c r="E18" t="s">
        <v>171</v>
      </c>
      <c r="F18" t="s">
        <v>187</v>
      </c>
      <c r="G18" t="s">
        <v>230</v>
      </c>
      <c r="H18" s="15" t="s">
        <v>134</v>
      </c>
      <c r="I18" s="13" t="s">
        <v>134</v>
      </c>
      <c r="J18" s="13" t="s">
        <v>134</v>
      </c>
    </row>
    <row r="19" spans="1:10" x14ac:dyDescent="0.2">
      <c r="A19">
        <v>18</v>
      </c>
      <c r="B19" t="s">
        <v>174</v>
      </c>
      <c r="C19" t="s">
        <v>4</v>
      </c>
      <c r="D19" t="s">
        <v>211</v>
      </c>
      <c r="E19" t="s">
        <v>171</v>
      </c>
      <c r="F19" t="s">
        <v>189</v>
      </c>
      <c r="G19" t="s">
        <v>177</v>
      </c>
      <c r="H19" s="15" t="s">
        <v>134</v>
      </c>
      <c r="I19" s="13" t="s">
        <v>134</v>
      </c>
      <c r="J19" s="13" t="s">
        <v>134</v>
      </c>
    </row>
    <row r="20" spans="1:10" x14ac:dyDescent="0.2">
      <c r="A20">
        <v>19</v>
      </c>
      <c r="B20" t="s">
        <v>174</v>
      </c>
      <c r="C20" t="s">
        <v>4</v>
      </c>
      <c r="D20" t="s">
        <v>212</v>
      </c>
      <c r="E20" t="s">
        <v>171</v>
      </c>
      <c r="F20" t="s">
        <v>192</v>
      </c>
      <c r="G20" t="s">
        <v>184</v>
      </c>
      <c r="H20" s="15" t="s">
        <v>134</v>
      </c>
      <c r="I20" s="13" t="s">
        <v>134</v>
      </c>
      <c r="J20" s="13" t="s">
        <v>134</v>
      </c>
    </row>
    <row r="21" spans="1:10" x14ac:dyDescent="0.2">
      <c r="A21">
        <v>20</v>
      </c>
      <c r="B21" t="s">
        <v>174</v>
      </c>
      <c r="C21" t="s">
        <v>4</v>
      </c>
      <c r="D21" t="s">
        <v>212</v>
      </c>
      <c r="E21" t="s">
        <v>171</v>
      </c>
      <c r="F21" t="s">
        <v>213</v>
      </c>
      <c r="G21" t="s">
        <v>231</v>
      </c>
      <c r="H21" s="15" t="s">
        <v>134</v>
      </c>
      <c r="I21" s="13" t="s">
        <v>134</v>
      </c>
      <c r="J21" s="13" t="s">
        <v>134</v>
      </c>
    </row>
    <row r="22" spans="1:10" x14ac:dyDescent="0.2">
      <c r="A22">
        <v>21</v>
      </c>
      <c r="B22" t="s">
        <v>174</v>
      </c>
      <c r="C22" t="s">
        <v>4</v>
      </c>
      <c r="D22" t="s">
        <v>214</v>
      </c>
      <c r="E22" t="s">
        <v>171</v>
      </c>
      <c r="F22" t="s">
        <v>186</v>
      </c>
      <c r="G22" t="s">
        <v>178</v>
      </c>
      <c r="H22" s="15" t="s">
        <v>134</v>
      </c>
      <c r="I22" s="13" t="s">
        <v>134</v>
      </c>
      <c r="J22" s="13" t="s">
        <v>134</v>
      </c>
    </row>
    <row r="23" spans="1:10" x14ac:dyDescent="0.2">
      <c r="A23">
        <v>22</v>
      </c>
      <c r="B23" t="s">
        <v>174</v>
      </c>
      <c r="C23" t="s">
        <v>4</v>
      </c>
      <c r="D23" t="s">
        <v>214</v>
      </c>
      <c r="E23" t="s">
        <v>171</v>
      </c>
      <c r="F23" t="s">
        <v>188</v>
      </c>
      <c r="G23" t="s">
        <v>176</v>
      </c>
      <c r="H23" s="15" t="s">
        <v>134</v>
      </c>
      <c r="I23" s="13" t="s">
        <v>134</v>
      </c>
      <c r="J23" s="13" t="s">
        <v>134</v>
      </c>
    </row>
    <row r="24" spans="1:10" x14ac:dyDescent="0.2">
      <c r="A24">
        <v>23</v>
      </c>
      <c r="B24" t="s">
        <v>174</v>
      </c>
      <c r="C24" t="s">
        <v>4</v>
      </c>
      <c r="D24" t="s">
        <v>215</v>
      </c>
      <c r="E24" t="s">
        <v>171</v>
      </c>
      <c r="F24" t="s">
        <v>191</v>
      </c>
      <c r="G24" t="s">
        <v>183</v>
      </c>
      <c r="H24" s="15" t="s">
        <v>134</v>
      </c>
      <c r="I24" s="13" t="s">
        <v>134</v>
      </c>
      <c r="J24" s="13" t="s">
        <v>134</v>
      </c>
    </row>
    <row r="25" spans="1:10" x14ac:dyDescent="0.2">
      <c r="A25">
        <v>24</v>
      </c>
      <c r="B25" t="s">
        <v>174</v>
      </c>
      <c r="C25" t="s">
        <v>4</v>
      </c>
      <c r="D25" t="s">
        <v>216</v>
      </c>
      <c r="E25" t="s">
        <v>171</v>
      </c>
      <c r="F25" t="s">
        <v>203</v>
      </c>
      <c r="G25" t="s">
        <v>195</v>
      </c>
      <c r="H25" s="15" t="s">
        <v>134</v>
      </c>
      <c r="I25" s="13" t="s">
        <v>134</v>
      </c>
      <c r="J25" s="13" t="s">
        <v>134</v>
      </c>
    </row>
    <row r="26" spans="1:10" x14ac:dyDescent="0.2">
      <c r="A26">
        <v>25</v>
      </c>
      <c r="B26" t="s">
        <v>174</v>
      </c>
      <c r="C26" t="s">
        <v>4</v>
      </c>
      <c r="D26" t="s">
        <v>216</v>
      </c>
      <c r="E26" t="s">
        <v>171</v>
      </c>
      <c r="F26" t="s">
        <v>229</v>
      </c>
      <c r="G26" t="s">
        <v>197</v>
      </c>
      <c r="H26" s="15" t="s">
        <v>134</v>
      </c>
      <c r="I26" s="13" t="s">
        <v>134</v>
      </c>
      <c r="J26" s="13" t="s">
        <v>134</v>
      </c>
    </row>
    <row r="27" spans="1:10" x14ac:dyDescent="0.2">
      <c r="A27">
        <v>26</v>
      </c>
      <c r="B27" t="s">
        <v>174</v>
      </c>
      <c r="C27" t="s">
        <v>4</v>
      </c>
      <c r="D27" t="s">
        <v>217</v>
      </c>
      <c r="E27" t="s">
        <v>171</v>
      </c>
      <c r="F27" t="s">
        <v>207</v>
      </c>
      <c r="G27" t="s">
        <v>201</v>
      </c>
      <c r="H27" s="15" t="s">
        <v>134</v>
      </c>
      <c r="I27" s="13" t="s">
        <v>134</v>
      </c>
      <c r="J27" s="13" t="s">
        <v>134</v>
      </c>
    </row>
    <row r="28" spans="1:10" x14ac:dyDescent="0.2">
      <c r="A28">
        <v>27</v>
      </c>
      <c r="B28" t="s">
        <v>174</v>
      </c>
      <c r="C28" t="s">
        <v>4</v>
      </c>
      <c r="D28" t="s">
        <v>217</v>
      </c>
      <c r="E28" t="s">
        <v>171</v>
      </c>
      <c r="F28" t="s">
        <v>209</v>
      </c>
      <c r="G28" t="s">
        <v>199</v>
      </c>
      <c r="H28" s="15" t="s">
        <v>134</v>
      </c>
      <c r="I28" s="13" t="s">
        <v>134</v>
      </c>
      <c r="J28" s="13" t="s">
        <v>134</v>
      </c>
    </row>
    <row r="29" spans="1:10" x14ac:dyDescent="0.2">
      <c r="A29">
        <v>28</v>
      </c>
      <c r="B29" t="s">
        <v>174</v>
      </c>
      <c r="C29" t="s">
        <v>4</v>
      </c>
      <c r="D29" t="s">
        <v>218</v>
      </c>
      <c r="E29" t="s">
        <v>171</v>
      </c>
      <c r="F29" t="s">
        <v>194</v>
      </c>
      <c r="G29" t="s">
        <v>204</v>
      </c>
      <c r="H29" s="15" t="s">
        <v>134</v>
      </c>
      <c r="I29" s="13" t="s">
        <v>134</v>
      </c>
      <c r="J29" s="13" t="s">
        <v>134</v>
      </c>
    </row>
    <row r="30" spans="1:10" x14ac:dyDescent="0.2">
      <c r="A30">
        <v>29</v>
      </c>
      <c r="B30" t="s">
        <v>174</v>
      </c>
      <c r="C30" t="s">
        <v>4</v>
      </c>
      <c r="D30" t="s">
        <v>218</v>
      </c>
      <c r="E30" t="s">
        <v>171</v>
      </c>
      <c r="F30" t="s">
        <v>196</v>
      </c>
      <c r="G30" t="s">
        <v>205</v>
      </c>
      <c r="H30" s="15" t="s">
        <v>134</v>
      </c>
      <c r="I30" s="13" t="s">
        <v>134</v>
      </c>
      <c r="J30" s="13" t="s">
        <v>134</v>
      </c>
    </row>
    <row r="31" spans="1:10" x14ac:dyDescent="0.2">
      <c r="A31">
        <v>30</v>
      </c>
      <c r="B31" t="s">
        <v>174</v>
      </c>
      <c r="C31" t="s">
        <v>4</v>
      </c>
      <c r="D31" t="s">
        <v>219</v>
      </c>
      <c r="E31" t="s">
        <v>171</v>
      </c>
      <c r="F31" t="s">
        <v>228</v>
      </c>
      <c r="G31" t="s">
        <v>210</v>
      </c>
      <c r="H31" s="15" t="s">
        <v>134</v>
      </c>
      <c r="I31" s="13" t="s">
        <v>134</v>
      </c>
      <c r="J31" s="13" t="s">
        <v>134</v>
      </c>
    </row>
    <row r="32" spans="1:10" x14ac:dyDescent="0.2">
      <c r="A32">
        <v>31</v>
      </c>
      <c r="B32" t="s">
        <v>174</v>
      </c>
      <c r="C32" t="s">
        <v>4</v>
      </c>
      <c r="D32" t="s">
        <v>219</v>
      </c>
      <c r="E32" t="s">
        <v>171</v>
      </c>
      <c r="F32" t="s">
        <v>200</v>
      </c>
      <c r="G32" t="s">
        <v>208</v>
      </c>
      <c r="H32" s="15" t="s">
        <v>134</v>
      </c>
      <c r="I32" s="13" t="s">
        <v>134</v>
      </c>
      <c r="J32" s="13" t="s">
        <v>134</v>
      </c>
    </row>
    <row r="33" spans="1:10" x14ac:dyDescent="0.2">
      <c r="A33">
        <v>32</v>
      </c>
      <c r="B33" t="s">
        <v>174</v>
      </c>
      <c r="C33" t="s">
        <v>4</v>
      </c>
      <c r="D33" t="s">
        <v>220</v>
      </c>
      <c r="E33" t="s">
        <v>171</v>
      </c>
      <c r="F33" t="s">
        <v>187</v>
      </c>
      <c r="G33" t="s">
        <v>178</v>
      </c>
      <c r="H33" s="15" t="s">
        <v>134</v>
      </c>
      <c r="I33" s="13" t="s">
        <v>134</v>
      </c>
      <c r="J33" s="13" t="s">
        <v>134</v>
      </c>
    </row>
    <row r="34" spans="1:10" x14ac:dyDescent="0.2">
      <c r="A34">
        <v>33</v>
      </c>
      <c r="B34" t="s">
        <v>174</v>
      </c>
      <c r="C34" t="s">
        <v>4</v>
      </c>
      <c r="D34" t="s">
        <v>220</v>
      </c>
      <c r="E34" t="s">
        <v>171</v>
      </c>
      <c r="F34" t="s">
        <v>189</v>
      </c>
      <c r="G34" t="s">
        <v>176</v>
      </c>
      <c r="H34" s="15" t="s">
        <v>134</v>
      </c>
      <c r="I34" s="13" t="s">
        <v>134</v>
      </c>
      <c r="J34" s="13" t="s">
        <v>134</v>
      </c>
    </row>
    <row r="35" spans="1:10" x14ac:dyDescent="0.2">
      <c r="A35">
        <v>34</v>
      </c>
      <c r="B35" t="s">
        <v>174</v>
      </c>
      <c r="C35" t="s">
        <v>4</v>
      </c>
      <c r="D35" t="s">
        <v>221</v>
      </c>
      <c r="E35" t="s">
        <v>171</v>
      </c>
      <c r="F35" t="s">
        <v>192</v>
      </c>
      <c r="G35" t="s">
        <v>183</v>
      </c>
      <c r="H35" s="15" t="s">
        <v>134</v>
      </c>
      <c r="I35" s="13" t="s">
        <v>134</v>
      </c>
      <c r="J35" s="13" t="s">
        <v>134</v>
      </c>
    </row>
    <row r="36" spans="1:10" x14ac:dyDescent="0.2">
      <c r="A36">
        <v>35</v>
      </c>
      <c r="B36" t="s">
        <v>174</v>
      </c>
      <c r="C36" t="s">
        <v>4</v>
      </c>
      <c r="D36" t="s">
        <v>221</v>
      </c>
      <c r="E36" t="s">
        <v>171</v>
      </c>
      <c r="F36" t="s">
        <v>213</v>
      </c>
      <c r="G36" t="s">
        <v>181</v>
      </c>
      <c r="H36" s="15" t="s">
        <v>134</v>
      </c>
      <c r="I36" s="13" t="s">
        <v>134</v>
      </c>
      <c r="J36" s="13" t="s">
        <v>134</v>
      </c>
    </row>
    <row r="37" spans="1:10" x14ac:dyDescent="0.2">
      <c r="A37">
        <v>36</v>
      </c>
      <c r="B37" t="s">
        <v>174</v>
      </c>
      <c r="C37" t="s">
        <v>4</v>
      </c>
      <c r="D37" t="s">
        <v>222</v>
      </c>
      <c r="E37" t="s">
        <v>171</v>
      </c>
      <c r="F37" t="s">
        <v>186</v>
      </c>
      <c r="G37" t="s">
        <v>230</v>
      </c>
      <c r="H37" s="15" t="s">
        <v>134</v>
      </c>
      <c r="I37" s="13" t="s">
        <v>134</v>
      </c>
      <c r="J37" s="13" t="s">
        <v>134</v>
      </c>
    </row>
    <row r="38" spans="1:10" x14ac:dyDescent="0.2">
      <c r="A38">
        <v>37</v>
      </c>
      <c r="B38" t="s">
        <v>174</v>
      </c>
      <c r="C38" t="s">
        <v>4</v>
      </c>
      <c r="D38" t="s">
        <v>222</v>
      </c>
      <c r="E38" t="s">
        <v>171</v>
      </c>
      <c r="F38" t="s">
        <v>188</v>
      </c>
      <c r="G38" t="s">
        <v>177</v>
      </c>
      <c r="H38" s="15" t="s">
        <v>134</v>
      </c>
      <c r="I38" s="13" t="s">
        <v>134</v>
      </c>
      <c r="J38" s="13" t="s">
        <v>134</v>
      </c>
    </row>
    <row r="39" spans="1:10" x14ac:dyDescent="0.2">
      <c r="A39">
        <v>38</v>
      </c>
      <c r="B39" t="s">
        <v>174</v>
      </c>
      <c r="C39" t="s">
        <v>4</v>
      </c>
      <c r="D39" t="s">
        <v>223</v>
      </c>
      <c r="E39" t="s">
        <v>171</v>
      </c>
      <c r="F39" t="s">
        <v>191</v>
      </c>
      <c r="G39" t="s">
        <v>184</v>
      </c>
      <c r="H39" s="15" t="s">
        <v>134</v>
      </c>
      <c r="I39" s="13" t="s">
        <v>134</v>
      </c>
      <c r="J39" s="13" t="s">
        <v>134</v>
      </c>
    </row>
    <row r="40" spans="1:10" x14ac:dyDescent="0.2">
      <c r="A40">
        <v>39</v>
      </c>
      <c r="B40" t="s">
        <v>174</v>
      </c>
      <c r="C40" t="s">
        <v>4</v>
      </c>
      <c r="D40" t="s">
        <v>224</v>
      </c>
      <c r="E40" t="s">
        <v>171</v>
      </c>
      <c r="F40" t="s">
        <v>205</v>
      </c>
      <c r="G40" t="s">
        <v>197</v>
      </c>
      <c r="H40" s="15" t="s">
        <v>134</v>
      </c>
      <c r="I40" s="13" t="s">
        <v>134</v>
      </c>
      <c r="J40" s="13" t="s">
        <v>134</v>
      </c>
    </row>
    <row r="41" spans="1:10" x14ac:dyDescent="0.2">
      <c r="A41">
        <v>40</v>
      </c>
      <c r="B41" t="s">
        <v>174</v>
      </c>
      <c r="C41" t="s">
        <v>4</v>
      </c>
      <c r="D41" t="s">
        <v>224</v>
      </c>
      <c r="E41" t="s">
        <v>171</v>
      </c>
      <c r="F41" t="s">
        <v>194</v>
      </c>
      <c r="G41" t="s">
        <v>203</v>
      </c>
      <c r="H41" s="15" t="s">
        <v>134</v>
      </c>
      <c r="I41" s="13" t="s">
        <v>134</v>
      </c>
      <c r="J41" s="13" t="s">
        <v>134</v>
      </c>
    </row>
    <row r="42" spans="1:10" x14ac:dyDescent="0.2">
      <c r="A42">
        <v>41</v>
      </c>
      <c r="B42" t="s">
        <v>174</v>
      </c>
      <c r="C42" t="s">
        <v>4</v>
      </c>
      <c r="D42" t="s">
        <v>225</v>
      </c>
      <c r="E42" t="s">
        <v>171</v>
      </c>
      <c r="F42" t="s">
        <v>200</v>
      </c>
      <c r="G42" t="s">
        <v>207</v>
      </c>
      <c r="H42" s="15" t="s">
        <v>134</v>
      </c>
      <c r="I42" s="13" t="s">
        <v>134</v>
      </c>
      <c r="J42" s="13" t="s">
        <v>134</v>
      </c>
    </row>
    <row r="43" spans="1:10" x14ac:dyDescent="0.2">
      <c r="A43">
        <v>42</v>
      </c>
      <c r="B43" t="s">
        <v>174</v>
      </c>
      <c r="C43" t="s">
        <v>4</v>
      </c>
      <c r="D43" t="s">
        <v>225</v>
      </c>
      <c r="E43" t="s">
        <v>171</v>
      </c>
      <c r="F43" t="s">
        <v>210</v>
      </c>
      <c r="G43" t="s">
        <v>199</v>
      </c>
      <c r="H43" s="15" t="s">
        <v>134</v>
      </c>
      <c r="I43" s="13" t="s">
        <v>134</v>
      </c>
      <c r="J43" s="13" t="s">
        <v>134</v>
      </c>
    </row>
    <row r="44" spans="1:10" x14ac:dyDescent="0.2">
      <c r="A44">
        <v>43</v>
      </c>
      <c r="B44" t="s">
        <v>174</v>
      </c>
      <c r="C44" t="s">
        <v>4</v>
      </c>
      <c r="D44" t="s">
        <v>226</v>
      </c>
      <c r="E44" t="s">
        <v>171</v>
      </c>
      <c r="F44" t="s">
        <v>195</v>
      </c>
      <c r="G44" t="s">
        <v>204</v>
      </c>
      <c r="H44" s="15" t="s">
        <v>134</v>
      </c>
      <c r="I44" s="13" t="s">
        <v>134</v>
      </c>
      <c r="J44" s="13" t="s">
        <v>134</v>
      </c>
    </row>
    <row r="45" spans="1:10" x14ac:dyDescent="0.2">
      <c r="A45">
        <v>44</v>
      </c>
      <c r="B45" t="s">
        <v>174</v>
      </c>
      <c r="C45" t="s">
        <v>4</v>
      </c>
      <c r="D45" t="s">
        <v>226</v>
      </c>
      <c r="E45" t="s">
        <v>171</v>
      </c>
      <c r="F45" t="s">
        <v>229</v>
      </c>
      <c r="G45" t="s">
        <v>196</v>
      </c>
      <c r="H45" s="15" t="s">
        <v>134</v>
      </c>
      <c r="I45" s="13" t="s">
        <v>134</v>
      </c>
      <c r="J45" s="13" t="s">
        <v>134</v>
      </c>
    </row>
    <row r="46" spans="1:10" x14ac:dyDescent="0.2">
      <c r="A46">
        <v>45</v>
      </c>
      <c r="B46" t="s">
        <v>174</v>
      </c>
      <c r="C46" t="s">
        <v>4</v>
      </c>
      <c r="D46" t="s">
        <v>227</v>
      </c>
      <c r="E46" t="s">
        <v>171</v>
      </c>
      <c r="F46" t="s">
        <v>201</v>
      </c>
      <c r="G46" t="s">
        <v>208</v>
      </c>
      <c r="H46" s="15" t="s">
        <v>134</v>
      </c>
      <c r="I46" s="13" t="s">
        <v>134</v>
      </c>
      <c r="J46" s="13" t="s">
        <v>134</v>
      </c>
    </row>
    <row r="47" spans="1:10" x14ac:dyDescent="0.2">
      <c r="A47">
        <v>46</v>
      </c>
      <c r="B47" t="s">
        <v>174</v>
      </c>
      <c r="C47" t="s">
        <v>4</v>
      </c>
      <c r="D47" t="s">
        <v>227</v>
      </c>
      <c r="E47" t="s">
        <v>171</v>
      </c>
      <c r="F47" t="s">
        <v>209</v>
      </c>
      <c r="G47" t="s">
        <v>228</v>
      </c>
      <c r="H47" s="15" t="s">
        <v>134</v>
      </c>
      <c r="I47" s="13" t="s">
        <v>134</v>
      </c>
      <c r="J47" s="13" t="s">
        <v>134</v>
      </c>
    </row>
    <row r="48" spans="1:10" x14ac:dyDescent="0.2">
      <c r="A48">
        <v>47</v>
      </c>
      <c r="B48" t="s">
        <v>172</v>
      </c>
      <c r="C48" t="s">
        <v>5</v>
      </c>
      <c r="D48" t="s">
        <v>212</v>
      </c>
      <c r="F48" t="s">
        <v>310</v>
      </c>
      <c r="G48" t="s">
        <v>311</v>
      </c>
      <c r="H48" s="14"/>
    </row>
    <row r="49" spans="1:8" x14ac:dyDescent="0.2">
      <c r="A49">
        <v>48</v>
      </c>
      <c r="B49" t="s">
        <v>172</v>
      </c>
      <c r="C49" t="s">
        <v>5</v>
      </c>
      <c r="D49" t="s">
        <v>212</v>
      </c>
      <c r="F49" t="s">
        <v>312</v>
      </c>
      <c r="G49" t="s">
        <v>313</v>
      </c>
      <c r="H49" s="14"/>
    </row>
    <row r="50" spans="1:8" x14ac:dyDescent="0.2">
      <c r="A50">
        <v>49</v>
      </c>
      <c r="B50" t="s">
        <v>172</v>
      </c>
      <c r="C50" t="s">
        <v>5</v>
      </c>
      <c r="D50" t="s">
        <v>212</v>
      </c>
      <c r="F50" t="s">
        <v>314</v>
      </c>
      <c r="G50" t="s">
        <v>315</v>
      </c>
      <c r="H50" s="14"/>
    </row>
    <row r="51" spans="1:8" x14ac:dyDescent="0.2">
      <c r="A51">
        <v>50</v>
      </c>
      <c r="B51" t="s">
        <v>172</v>
      </c>
      <c r="C51" t="s">
        <v>5</v>
      </c>
      <c r="D51" t="s">
        <v>212</v>
      </c>
      <c r="F51" t="s">
        <v>316</v>
      </c>
      <c r="G51" t="s">
        <v>317</v>
      </c>
      <c r="H51" s="14"/>
    </row>
    <row r="52" spans="1:8" x14ac:dyDescent="0.2">
      <c r="A52">
        <v>51</v>
      </c>
      <c r="B52" t="s">
        <v>172</v>
      </c>
      <c r="C52" t="s">
        <v>5</v>
      </c>
      <c r="D52" t="s">
        <v>212</v>
      </c>
      <c r="F52" t="s">
        <v>318</v>
      </c>
      <c r="G52" t="s">
        <v>319</v>
      </c>
      <c r="H52" s="14"/>
    </row>
    <row r="53" spans="1:8" x14ac:dyDescent="0.2">
      <c r="A53">
        <v>52</v>
      </c>
      <c r="B53" t="s">
        <v>172</v>
      </c>
      <c r="C53" t="s">
        <v>5</v>
      </c>
      <c r="D53" t="s">
        <v>212</v>
      </c>
      <c r="F53" t="s">
        <v>320</v>
      </c>
      <c r="G53" t="s">
        <v>321</v>
      </c>
      <c r="H53" s="14"/>
    </row>
    <row r="54" spans="1:8" x14ac:dyDescent="0.2">
      <c r="A54">
        <v>53</v>
      </c>
      <c r="B54" t="s">
        <v>172</v>
      </c>
      <c r="C54" t="s">
        <v>5</v>
      </c>
      <c r="D54" t="s">
        <v>212</v>
      </c>
      <c r="F54" t="s">
        <v>322</v>
      </c>
      <c r="G54" t="s">
        <v>323</v>
      </c>
      <c r="H54" s="14"/>
    </row>
    <row r="55" spans="1:8" x14ac:dyDescent="0.2">
      <c r="A55">
        <v>54</v>
      </c>
      <c r="B55" t="s">
        <v>172</v>
      </c>
      <c r="C55" t="s">
        <v>5</v>
      </c>
      <c r="D55" t="s">
        <v>212</v>
      </c>
      <c r="F55" t="s">
        <v>324</v>
      </c>
      <c r="G55" t="s">
        <v>325</v>
      </c>
      <c r="H55" s="14"/>
    </row>
    <row r="56" spans="1:8" x14ac:dyDescent="0.2">
      <c r="A56">
        <v>55</v>
      </c>
      <c r="B56" t="s">
        <v>172</v>
      </c>
      <c r="C56" t="s">
        <v>5</v>
      </c>
      <c r="D56" t="s">
        <v>212</v>
      </c>
      <c r="F56" t="s">
        <v>326</v>
      </c>
      <c r="G56" t="s">
        <v>327</v>
      </c>
      <c r="H56" s="14"/>
    </row>
    <row r="57" spans="1:8" x14ac:dyDescent="0.2">
      <c r="A57">
        <v>56</v>
      </c>
      <c r="B57" t="s">
        <v>174</v>
      </c>
      <c r="C57" t="s">
        <v>5</v>
      </c>
      <c r="D57" t="s">
        <v>212</v>
      </c>
      <c r="E57" t="s">
        <v>344</v>
      </c>
      <c r="F57" t="s">
        <v>328</v>
      </c>
      <c r="G57" t="s">
        <v>329</v>
      </c>
      <c r="H57" s="14"/>
    </row>
    <row r="58" spans="1:8" x14ac:dyDescent="0.2">
      <c r="A58">
        <v>57</v>
      </c>
      <c r="B58" t="s">
        <v>174</v>
      </c>
      <c r="C58" t="s">
        <v>5</v>
      </c>
      <c r="D58" t="s">
        <v>212</v>
      </c>
      <c r="F58" t="s">
        <v>330</v>
      </c>
      <c r="G58" t="s">
        <v>331</v>
      </c>
      <c r="H58" s="14"/>
    </row>
    <row r="59" spans="1:8" x14ac:dyDescent="0.2">
      <c r="A59">
        <v>58</v>
      </c>
      <c r="B59" t="s">
        <v>174</v>
      </c>
      <c r="C59" t="s">
        <v>5</v>
      </c>
      <c r="D59" t="s">
        <v>212</v>
      </c>
      <c r="F59" t="s">
        <v>332</v>
      </c>
      <c r="G59" t="s">
        <v>333</v>
      </c>
      <c r="H59" s="14"/>
    </row>
    <row r="60" spans="1:8" x14ac:dyDescent="0.2">
      <c r="A60">
        <v>59</v>
      </c>
      <c r="B60" t="s">
        <v>174</v>
      </c>
      <c r="C60" t="s">
        <v>5</v>
      </c>
      <c r="D60" t="s">
        <v>212</v>
      </c>
      <c r="F60" t="s">
        <v>334</v>
      </c>
      <c r="G60" t="s">
        <v>335</v>
      </c>
      <c r="H60" s="14"/>
    </row>
    <row r="61" spans="1:8" x14ac:dyDescent="0.2">
      <c r="A61">
        <v>60</v>
      </c>
      <c r="B61" t="s">
        <v>174</v>
      </c>
      <c r="C61" t="s">
        <v>5</v>
      </c>
      <c r="D61" t="s">
        <v>212</v>
      </c>
      <c r="F61" t="s">
        <v>336</v>
      </c>
      <c r="G61" t="s">
        <v>337</v>
      </c>
      <c r="H61" s="14"/>
    </row>
    <row r="62" spans="1:8" x14ac:dyDescent="0.2">
      <c r="A62">
        <v>61</v>
      </c>
      <c r="B62" t="s">
        <v>174</v>
      </c>
      <c r="C62" t="s">
        <v>5</v>
      </c>
      <c r="D62" t="s">
        <v>212</v>
      </c>
      <c r="F62" t="s">
        <v>338</v>
      </c>
      <c r="G62" t="s">
        <v>339</v>
      </c>
      <c r="H62" s="14"/>
    </row>
    <row r="63" spans="1:8" x14ac:dyDescent="0.2">
      <c r="A63">
        <v>62</v>
      </c>
      <c r="B63" t="s">
        <v>174</v>
      </c>
      <c r="C63" t="s">
        <v>5</v>
      </c>
      <c r="D63" t="s">
        <v>212</v>
      </c>
      <c r="F63" t="s">
        <v>340</v>
      </c>
      <c r="G63" t="s">
        <v>341</v>
      </c>
      <c r="H63" s="14"/>
    </row>
    <row r="64" spans="1:8" x14ac:dyDescent="0.2">
      <c r="A64">
        <v>63</v>
      </c>
      <c r="B64" t="s">
        <v>174</v>
      </c>
      <c r="C64" t="s">
        <v>5</v>
      </c>
      <c r="D64" t="s">
        <v>212</v>
      </c>
      <c r="F64" t="s">
        <v>342</v>
      </c>
      <c r="G64" t="s">
        <v>343</v>
      </c>
      <c r="H64" s="14"/>
    </row>
    <row r="65" spans="8:8" x14ac:dyDescent="0.2">
      <c r="H65" s="14"/>
    </row>
    <row r="66" spans="8:8" x14ac:dyDescent="0.2">
      <c r="H66" s="1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454E-1BE5-8841-BC89-90F9713D7EDB}">
  <dimension ref="A1:F72"/>
  <sheetViews>
    <sheetView workbookViewId="0">
      <selection activeCell="H24" sqref="H24"/>
    </sheetView>
  </sheetViews>
  <sheetFormatPr baseColWidth="10" defaultRowHeight="16" x14ac:dyDescent="0.2"/>
  <cols>
    <col min="2" max="2" width="17.6640625" bestFit="1" customWidth="1"/>
  </cols>
  <sheetData>
    <row r="1" spans="1:6" x14ac:dyDescent="0.2">
      <c r="A1" s="5" t="s">
        <v>173</v>
      </c>
      <c r="B1" s="5" t="s">
        <v>164</v>
      </c>
      <c r="C1" s="5" t="s">
        <v>45</v>
      </c>
      <c r="D1" s="5" t="s">
        <v>306</v>
      </c>
      <c r="E1" s="5" t="s">
        <v>307</v>
      </c>
      <c r="F1" s="5" t="s">
        <v>308</v>
      </c>
    </row>
    <row r="2" spans="1:6" x14ac:dyDescent="0.2">
      <c r="A2" s="4" t="s">
        <v>174</v>
      </c>
      <c r="B2" t="s">
        <v>21</v>
      </c>
      <c r="C2" t="str">
        <f>'ATP - Torneios'!C19</f>
        <v>Agendado</v>
      </c>
      <c r="D2">
        <f>SUMIFS(Table1[Odd],Table1[Resultado],"Ganha",Table1[Torneio],Table2[[#This Row],[Torneio]],Table1[Comp],Table2[[#This Row],[Comp]])</f>
        <v>0</v>
      </c>
      <c r="E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">
        <f>Table2[[#This Row],[Ganhos]]-Table2[[#This Row],[Bets]]</f>
        <v>0</v>
      </c>
    </row>
    <row r="3" spans="1:6" x14ac:dyDescent="0.2">
      <c r="A3" s="4" t="s">
        <v>174</v>
      </c>
      <c r="B3" t="s">
        <v>5</v>
      </c>
      <c r="C3" t="str">
        <f>'ATP - Torneios'!C3</f>
        <v>A decorrer</v>
      </c>
      <c r="D3">
        <f>SUMIFS(Table1[Odd],Table1[Resultado],"Ganha",Table1[Torneio],Table2[[#This Row],[Torneio]],Table1[Comp],Table2[[#This Row],[Comp]])</f>
        <v>0</v>
      </c>
      <c r="E3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8</v>
      </c>
      <c r="F3">
        <f>Table2[[#This Row],[Ganhos]]-Table2[[#This Row],[Bets]]</f>
        <v>-8</v>
      </c>
    </row>
    <row r="4" spans="1:6" x14ac:dyDescent="0.2">
      <c r="A4" s="4" t="s">
        <v>174</v>
      </c>
      <c r="B4" t="s">
        <v>7</v>
      </c>
      <c r="C4" t="str">
        <f>'ATP - Torneios'!C5</f>
        <v>Em breve</v>
      </c>
      <c r="D4">
        <f>SUMIFS(Table1[Odd],Table1[Resultado],"Ganha",Table1[Torneio],Table2[[#This Row],[Torneio]],Table1[Comp],Table2[[#This Row],[Comp]])</f>
        <v>0</v>
      </c>
      <c r="E4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">
        <f>Table2[[#This Row],[Ganhos]]-Table2[[#This Row],[Bets]]</f>
        <v>0</v>
      </c>
    </row>
    <row r="5" spans="1:6" x14ac:dyDescent="0.2">
      <c r="A5" s="4" t="s">
        <v>174</v>
      </c>
      <c r="B5" t="s">
        <v>14</v>
      </c>
      <c r="C5" t="str">
        <f>'ATP - Torneios'!C12</f>
        <v>Agendado</v>
      </c>
      <c r="D5">
        <f>SUMIFS(Table1[Odd],Table1[Resultado],"Ganha",Table1[Torneio],Table2[[#This Row],[Torneio]],Table1[Comp],Table2[[#This Row],[Comp]])</f>
        <v>0</v>
      </c>
      <c r="E5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">
        <f>Table2[[#This Row],[Ganhos]]-Table2[[#This Row],[Bets]]</f>
        <v>0</v>
      </c>
    </row>
    <row r="6" spans="1:6" x14ac:dyDescent="0.2">
      <c r="A6" s="4" t="s">
        <v>174</v>
      </c>
      <c r="B6" t="s">
        <v>4</v>
      </c>
      <c r="C6" t="str">
        <f>'ATP - Torneios'!C2</f>
        <v>A decorrer</v>
      </c>
      <c r="D6" s="14">
        <f>SUMIFS(Table1[Odd],Table1[Resultado],"Ganha",Table1[Torneio],Table2[[#This Row],[Torneio]],Table1[Comp],Table2[[#This Row],[Comp]])</f>
        <v>6.88</v>
      </c>
      <c r="E6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8</v>
      </c>
      <c r="F6">
        <f>Table2[[#This Row],[Ganhos]]-Table2[[#This Row],[Bets]]</f>
        <v>-1.1200000000000001</v>
      </c>
    </row>
    <row r="7" spans="1:6" x14ac:dyDescent="0.2">
      <c r="A7" s="4" t="s">
        <v>174</v>
      </c>
      <c r="B7" t="s">
        <v>9</v>
      </c>
      <c r="C7" t="str">
        <f>'ATP - Torneios'!C7</f>
        <v>Em breve</v>
      </c>
      <c r="D7">
        <f>SUMIFS(Table1[Odd],Table1[Resultado],"Ganha",Table1[Torneio],Table2[[#This Row],[Torneio]],Table1[Comp],Table2[[#This Row],[Comp]])</f>
        <v>0</v>
      </c>
      <c r="E7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7">
        <f>Table2[[#This Row],[Ganhos]]-Table2[[#This Row],[Bets]]</f>
        <v>0</v>
      </c>
    </row>
    <row r="8" spans="1:6" x14ac:dyDescent="0.2">
      <c r="A8" s="4" t="s">
        <v>174</v>
      </c>
      <c r="B8" t="s">
        <v>28</v>
      </c>
      <c r="C8" t="str">
        <f>'ATP - Torneios'!C26</f>
        <v>Agendado</v>
      </c>
      <c r="D8">
        <f>SUMIFS(Table1[Odd],Table1[Resultado],"Ganha",Table1[Torneio],Table2[[#This Row],[Torneio]],Table1[Comp],Table2[[#This Row],[Comp]])</f>
        <v>0</v>
      </c>
      <c r="E8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8">
        <f>Table2[[#This Row],[Ganhos]]-Table2[[#This Row],[Bets]]</f>
        <v>0</v>
      </c>
    </row>
    <row r="9" spans="1:6" x14ac:dyDescent="0.2">
      <c r="A9" s="4" t="s">
        <v>174</v>
      </c>
      <c r="B9" t="s">
        <v>31</v>
      </c>
      <c r="C9" t="str">
        <f>'ATP - Torneios'!C29</f>
        <v>Agendado</v>
      </c>
      <c r="D9">
        <f>SUMIFS(Table1[Odd],Table1[Resultado],"Ganha",Table1[Torneio],Table2[[#This Row],[Torneio]],Table1[Comp],Table2[[#This Row],[Comp]])</f>
        <v>0</v>
      </c>
      <c r="E9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9">
        <f>Table2[[#This Row],[Ganhos]]-Table2[[#This Row],[Bets]]</f>
        <v>0</v>
      </c>
    </row>
    <row r="10" spans="1:6" x14ac:dyDescent="0.2">
      <c r="A10" s="4" t="s">
        <v>174</v>
      </c>
      <c r="B10" t="s">
        <v>23</v>
      </c>
      <c r="C10" t="str">
        <f>'ATP - Torneios'!C21</f>
        <v>Agendado</v>
      </c>
      <c r="D10">
        <f>SUMIFS(Table1[Odd],Table1[Resultado],"Ganha",Table1[Torneio],Table2[[#This Row],[Torneio]],Table1[Comp],Table2[[#This Row],[Comp]])</f>
        <v>0</v>
      </c>
      <c r="E10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0">
        <f>Table2[[#This Row],[Ganhos]]-Table2[[#This Row],[Bets]]</f>
        <v>0</v>
      </c>
    </row>
    <row r="11" spans="1:6" x14ac:dyDescent="0.2">
      <c r="A11" s="4" t="s">
        <v>174</v>
      </c>
      <c r="B11" t="s">
        <v>22</v>
      </c>
      <c r="C11" t="str">
        <f>'ATP - Torneios'!C20</f>
        <v>Agendado</v>
      </c>
      <c r="D11">
        <f>SUMIFS(Table1[Odd],Table1[Resultado],"Ganha",Table1[Torneio],Table2[[#This Row],[Torneio]],Table1[Comp],Table2[[#This Row],[Comp]])</f>
        <v>0</v>
      </c>
      <c r="E11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1">
        <f>Table2[[#This Row],[Ganhos]]-Table2[[#This Row],[Bets]]</f>
        <v>0</v>
      </c>
    </row>
    <row r="12" spans="1:6" x14ac:dyDescent="0.2">
      <c r="A12" s="4" t="s">
        <v>174</v>
      </c>
      <c r="B12" t="s">
        <v>13</v>
      </c>
      <c r="C12" t="str">
        <f>'ATP - Torneios'!C9</f>
        <v>Agendado</v>
      </c>
      <c r="D12">
        <f>SUMIFS(Table1[Odd],Table1[Resultado],"Ganha",Table1[Torneio],Table2[[#This Row],[Torneio]],Table1[Comp],Table2[[#This Row],[Comp]])</f>
        <v>0</v>
      </c>
      <c r="E1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2">
        <f>Table2[[#This Row],[Ganhos]]-Table2[[#This Row],[Bets]]</f>
        <v>0</v>
      </c>
    </row>
    <row r="13" spans="1:6" x14ac:dyDescent="0.2">
      <c r="A13" s="4" t="s">
        <v>174</v>
      </c>
      <c r="B13" t="s">
        <v>15</v>
      </c>
      <c r="C13" t="str">
        <f>'ATP - Torneios'!C13</f>
        <v>Agendado</v>
      </c>
      <c r="D13">
        <f>SUMIFS(Table1[Odd],Table1[Resultado],"Ganha",Table1[Torneio],Table2[[#This Row],[Torneio]],Table1[Comp],Table2[[#This Row],[Comp]])</f>
        <v>0</v>
      </c>
      <c r="E13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3">
        <f>Table2[[#This Row],[Ganhos]]-Table2[[#This Row],[Bets]]</f>
        <v>0</v>
      </c>
    </row>
    <row r="14" spans="1:6" x14ac:dyDescent="0.2">
      <c r="A14" s="4" t="s">
        <v>174</v>
      </c>
      <c r="B14" t="s">
        <v>18</v>
      </c>
      <c r="C14" t="str">
        <f>'ATP - Torneios'!C16</f>
        <v>Agendado</v>
      </c>
      <c r="D14">
        <f>SUMIFS(Table1[Odd],Table1[Resultado],"Ganha",Table1[Torneio],Table2[[#This Row],[Torneio]],Table1[Comp],Table2[[#This Row],[Comp]])</f>
        <v>0</v>
      </c>
      <c r="E14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4">
        <f>Table2[[#This Row],[Ganhos]]-Table2[[#This Row],[Bets]]</f>
        <v>0</v>
      </c>
    </row>
    <row r="15" spans="1:6" x14ac:dyDescent="0.2">
      <c r="A15" s="4" t="s">
        <v>174</v>
      </c>
      <c r="B15" t="s">
        <v>20</v>
      </c>
      <c r="C15" t="str">
        <f>'ATP - Torneios'!C18</f>
        <v>Agendado</v>
      </c>
      <c r="D15">
        <f>SUMIFS(Table1[Odd],Table1[Resultado],"Ganha",Table1[Torneio],Table2[[#This Row],[Torneio]],Table1[Comp],Table2[[#This Row],[Comp]])</f>
        <v>0</v>
      </c>
      <c r="E15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5">
        <f>Table2[[#This Row],[Ganhos]]-Table2[[#This Row],[Bets]]</f>
        <v>0</v>
      </c>
    </row>
    <row r="16" spans="1:6" x14ac:dyDescent="0.2">
      <c r="A16" s="4" t="s">
        <v>174</v>
      </c>
      <c r="B16" t="s">
        <v>42</v>
      </c>
      <c r="C16" t="str">
        <f>'ATP - Torneios'!C40</f>
        <v>Agendado</v>
      </c>
      <c r="D16">
        <f>SUMIFS(Table1[Odd],Table1[Resultado],"Ganha",Table1[Torneio],Table2[[#This Row],[Torneio]],Table1[Comp],Table2[[#This Row],[Comp]])</f>
        <v>0</v>
      </c>
      <c r="E16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6">
        <f>Table2[[#This Row],[Ganhos]]-Table2[[#This Row],[Bets]]</f>
        <v>0</v>
      </c>
    </row>
    <row r="17" spans="1:6" x14ac:dyDescent="0.2">
      <c r="A17" s="4" t="s">
        <v>174</v>
      </c>
      <c r="B17" t="s">
        <v>30</v>
      </c>
      <c r="C17" t="str">
        <f>'ATP - Torneios'!C28</f>
        <v>Agendado</v>
      </c>
      <c r="D17">
        <f>SUMIFS(Table1[Odd],Table1[Resultado],"Ganha",Table1[Torneio],Table2[[#This Row],[Torneio]],Table1[Comp],Table2[[#This Row],[Comp]])</f>
        <v>0</v>
      </c>
      <c r="E17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7">
        <f>Table2[[#This Row],[Ganhos]]-Table2[[#This Row],[Bets]]</f>
        <v>0</v>
      </c>
    </row>
    <row r="18" spans="1:6" x14ac:dyDescent="0.2">
      <c r="A18" s="4" t="s">
        <v>174</v>
      </c>
      <c r="B18" t="s">
        <v>34</v>
      </c>
      <c r="C18" t="str">
        <f>'ATP - Torneios'!C32</f>
        <v>Agendado</v>
      </c>
      <c r="D18">
        <f>SUMIFS(Table1[Odd],Table1[Resultado],"Ganha",Table1[Torneio],Table2[[#This Row],[Torneio]],Table1[Comp],Table2[[#This Row],[Comp]])</f>
        <v>0</v>
      </c>
      <c r="E18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8">
        <f>Table2[[#This Row],[Ganhos]]-Table2[[#This Row],[Bets]]</f>
        <v>0</v>
      </c>
    </row>
    <row r="19" spans="1:6" x14ac:dyDescent="0.2">
      <c r="A19" s="4" t="s">
        <v>174</v>
      </c>
      <c r="B19" t="s">
        <v>39</v>
      </c>
      <c r="C19" t="str">
        <f>'ATP - Torneios'!C37</f>
        <v>Agendado</v>
      </c>
      <c r="D19">
        <f>SUMIFS(Table1[Odd],Table1[Resultado],"Ganha",Table1[Torneio],Table2[[#This Row],[Torneio]],Table1[Comp],Table2[[#This Row],[Comp]])</f>
        <v>0</v>
      </c>
      <c r="E19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19">
        <f>Table2[[#This Row],[Ganhos]]-Table2[[#This Row],[Bets]]</f>
        <v>0</v>
      </c>
    </row>
    <row r="20" spans="1:6" x14ac:dyDescent="0.2">
      <c r="A20" s="4" t="s">
        <v>174</v>
      </c>
      <c r="B20" t="s">
        <v>25</v>
      </c>
      <c r="C20" t="str">
        <f>'ATP - Torneios'!C23</f>
        <v>Agendado</v>
      </c>
      <c r="D20">
        <f>SUMIFS(Table1[Odd],Table1[Resultado],"Ganha",Table1[Torneio],Table2[[#This Row],[Torneio]],Table1[Comp],Table2[[#This Row],[Comp]])</f>
        <v>0</v>
      </c>
      <c r="E20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0">
        <f>Table2[[#This Row],[Ganhos]]-Table2[[#This Row],[Bets]]</f>
        <v>0</v>
      </c>
    </row>
    <row r="21" spans="1:6" x14ac:dyDescent="0.2">
      <c r="A21" s="4" t="s">
        <v>174</v>
      </c>
      <c r="B21" t="s">
        <v>37</v>
      </c>
      <c r="C21" t="str">
        <f>'ATP - Torneios'!C35</f>
        <v>Agendado</v>
      </c>
      <c r="D21">
        <f>SUMIFS(Table1[Odd],Table1[Resultado],"Ganha",Table1[Torneio],Table2[[#This Row],[Torneio]],Table1[Comp],Table2[[#This Row],[Comp]])</f>
        <v>0</v>
      </c>
      <c r="E21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1">
        <f>Table2[[#This Row],[Ganhos]]-Table2[[#This Row],[Bets]]</f>
        <v>0</v>
      </c>
    </row>
    <row r="22" spans="1:6" x14ac:dyDescent="0.2">
      <c r="A22" s="4" t="s">
        <v>174</v>
      </c>
      <c r="B22" t="s">
        <v>40</v>
      </c>
      <c r="C22" t="str">
        <f>'ATP - Torneios'!C38</f>
        <v>Agendado</v>
      </c>
      <c r="D22">
        <f>SUMIFS(Table1[Odd],Table1[Resultado],"Ganha",Table1[Torneio],Table2[[#This Row],[Torneio]],Table1[Comp],Table2[[#This Row],[Comp]])</f>
        <v>0</v>
      </c>
      <c r="E2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2">
        <f>Table2[[#This Row],[Ganhos]]-Table2[[#This Row],[Bets]]</f>
        <v>0</v>
      </c>
    </row>
    <row r="23" spans="1:6" x14ac:dyDescent="0.2">
      <c r="A23" s="4" t="s">
        <v>174</v>
      </c>
      <c r="B23" t="s">
        <v>35</v>
      </c>
      <c r="C23" t="str">
        <f>'ATP - Torneios'!C33</f>
        <v>Agendado</v>
      </c>
      <c r="D23">
        <f>SUMIFS(Table1[Odd],Table1[Resultado],"Ganha",Table1[Torneio],Table2[[#This Row],[Torneio]],Table1[Comp],Table2[[#This Row],[Comp]])</f>
        <v>0</v>
      </c>
      <c r="E23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3">
        <f>Table2[[#This Row],[Ganhos]]-Table2[[#This Row],[Bets]]</f>
        <v>0</v>
      </c>
    </row>
    <row r="24" spans="1:6" x14ac:dyDescent="0.2">
      <c r="A24" s="4" t="s">
        <v>174</v>
      </c>
      <c r="B24" t="s">
        <v>32</v>
      </c>
      <c r="C24" t="str">
        <f>'ATP - Torneios'!C30</f>
        <v>Agendado</v>
      </c>
      <c r="D24">
        <f>SUMIFS(Table1[Odd],Table1[Resultado],"Ganha",Table1[Torneio],Table2[[#This Row],[Torneio]],Table1[Comp],Table2[[#This Row],[Comp]])</f>
        <v>0</v>
      </c>
      <c r="E24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4">
        <f>Table2[[#This Row],[Ganhos]]-Table2[[#This Row],[Bets]]</f>
        <v>0</v>
      </c>
    </row>
    <row r="25" spans="1:6" x14ac:dyDescent="0.2">
      <c r="A25" s="4" t="s">
        <v>174</v>
      </c>
      <c r="B25" t="s">
        <v>41</v>
      </c>
      <c r="C25" t="str">
        <f>'ATP - Torneios'!C39</f>
        <v>Agendado</v>
      </c>
      <c r="D25">
        <f>SUMIFS(Table1[Odd],Table1[Resultado],"Ganha",Table1[Torneio],Table2[[#This Row],[Torneio]],Table1[Comp],Table2[[#This Row],[Comp]])</f>
        <v>0</v>
      </c>
      <c r="E25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5">
        <f>Table2[[#This Row],[Ganhos]]-Table2[[#This Row],[Bets]]</f>
        <v>0</v>
      </c>
    </row>
    <row r="26" spans="1:6" x14ac:dyDescent="0.2">
      <c r="A26" s="4" t="s">
        <v>174</v>
      </c>
      <c r="B26" t="s">
        <v>26</v>
      </c>
      <c r="C26" t="str">
        <f>'ATP - Torneios'!C24</f>
        <v>Agendado</v>
      </c>
      <c r="D26">
        <f>SUMIFS(Table1[Odd],Table1[Resultado],"Ganha",Table1[Torneio],Table2[[#This Row],[Torneio]],Table1[Comp],Table2[[#This Row],[Comp]])</f>
        <v>0</v>
      </c>
      <c r="E26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6">
        <f>Table2[[#This Row],[Ganhos]]-Table2[[#This Row],[Bets]]</f>
        <v>0</v>
      </c>
    </row>
    <row r="27" spans="1:6" x14ac:dyDescent="0.2">
      <c r="A27" s="4" t="s">
        <v>174</v>
      </c>
      <c r="B27" t="s">
        <v>17</v>
      </c>
      <c r="C27" t="str">
        <f>'ATP - Torneios'!C15</f>
        <v>Agendado</v>
      </c>
      <c r="D27">
        <f>SUMIFS(Table1[Odd],Table1[Resultado],"Ganha",Table1[Torneio],Table2[[#This Row],[Torneio]],Table1[Comp],Table2[[#This Row],[Comp]])</f>
        <v>0</v>
      </c>
      <c r="E27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7">
        <f>Table2[[#This Row],[Ganhos]]-Table2[[#This Row],[Bets]]</f>
        <v>0</v>
      </c>
    </row>
    <row r="28" spans="1:6" x14ac:dyDescent="0.2">
      <c r="A28" s="4" t="s">
        <v>174</v>
      </c>
      <c r="B28" t="s">
        <v>6</v>
      </c>
      <c r="C28" t="str">
        <f>'ATP - Torneios'!C4</f>
        <v>A decorrer</v>
      </c>
      <c r="D28">
        <f>SUMIFS(Table1[Odd],Table1[Resultado],"Ganha",Table1[Torneio],Table2[[#This Row],[Torneio]],Table1[Comp],Table2[[#This Row],[Comp]])</f>
        <v>0</v>
      </c>
      <c r="E28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8">
        <f>Table2[[#This Row],[Ganhos]]-Table2[[#This Row],[Bets]]</f>
        <v>0</v>
      </c>
    </row>
    <row r="29" spans="1:6" x14ac:dyDescent="0.2">
      <c r="A29" s="4" t="s">
        <v>174</v>
      </c>
      <c r="B29" t="s">
        <v>38</v>
      </c>
      <c r="C29" t="str">
        <f>'ATP - Torneios'!C36</f>
        <v>Agendado</v>
      </c>
      <c r="D29">
        <f>SUMIFS(Table1[Odd],Table1[Resultado],"Ganha",Table1[Torneio],Table2[[#This Row],[Torneio]],Table1[Comp],Table2[[#This Row],[Comp]])</f>
        <v>0</v>
      </c>
      <c r="E29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29">
        <f>Table2[[#This Row],[Ganhos]]-Table2[[#This Row],[Bets]]</f>
        <v>0</v>
      </c>
    </row>
    <row r="30" spans="1:6" x14ac:dyDescent="0.2">
      <c r="A30" s="4" t="s">
        <v>174</v>
      </c>
      <c r="B30" t="s">
        <v>24</v>
      </c>
      <c r="C30" t="str">
        <f>'ATP - Torneios'!C22</f>
        <v>Agendado</v>
      </c>
      <c r="D30">
        <f>SUMIFS(Table1[Odd],Table1[Resultado],"Ganha",Table1[Torneio],Table2[[#This Row],[Torneio]],Table1[Comp],Table2[[#This Row],[Comp]])</f>
        <v>0</v>
      </c>
      <c r="E30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0">
        <f>Table2[[#This Row],[Ganhos]]-Table2[[#This Row],[Bets]]</f>
        <v>0</v>
      </c>
    </row>
    <row r="31" spans="1:6" x14ac:dyDescent="0.2">
      <c r="A31" s="4" t="s">
        <v>174</v>
      </c>
      <c r="B31" t="s">
        <v>27</v>
      </c>
      <c r="C31" t="str">
        <f>'ATP - Torneios'!C25</f>
        <v>Agendado</v>
      </c>
      <c r="D31">
        <f>SUMIFS(Table1[Odd],Table1[Resultado],"Ganha",Table1[Torneio],Table2[[#This Row],[Torneio]],Table1[Comp],Table2[[#This Row],[Comp]])</f>
        <v>0</v>
      </c>
      <c r="E31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1">
        <f>Table2[[#This Row],[Ganhos]]-Table2[[#This Row],[Bets]]</f>
        <v>0</v>
      </c>
    </row>
    <row r="32" spans="1:6" x14ac:dyDescent="0.2">
      <c r="A32" s="4" t="s">
        <v>174</v>
      </c>
      <c r="B32" t="s">
        <v>12</v>
      </c>
      <c r="C32" t="str">
        <f>'ATP - Torneios'!C8</f>
        <v>Agendado</v>
      </c>
      <c r="D32">
        <f>SUMIFS(Table1[Odd],Table1[Resultado],"Ganha",Table1[Torneio],Table2[[#This Row],[Torneio]],Table1[Comp],Table2[[#This Row],[Comp]])</f>
        <v>0</v>
      </c>
      <c r="E3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2">
        <f>Table2[[#This Row],[Ganhos]]-Table2[[#This Row],[Bets]]</f>
        <v>0</v>
      </c>
    </row>
    <row r="33" spans="1:6" x14ac:dyDescent="0.2">
      <c r="A33" s="4" t="s">
        <v>174</v>
      </c>
      <c r="B33" t="s">
        <v>10</v>
      </c>
      <c r="C33" t="str">
        <f>'ATP - Torneios'!C10</f>
        <v>Agendado</v>
      </c>
      <c r="D33">
        <f>SUMIFS(Table1[Odd],Table1[Resultado],"Ganha",Table1[Torneio],Table2[[#This Row],[Torneio]],Table1[Comp],Table2[[#This Row],[Comp]])</f>
        <v>0</v>
      </c>
      <c r="E33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3">
        <f>Table2[[#This Row],[Ganhos]]-Table2[[#This Row],[Bets]]</f>
        <v>0</v>
      </c>
    </row>
    <row r="34" spans="1:6" x14ac:dyDescent="0.2">
      <c r="A34" s="4" t="s">
        <v>174</v>
      </c>
      <c r="B34" t="s">
        <v>19</v>
      </c>
      <c r="C34" t="str">
        <f>'ATP - Torneios'!C17</f>
        <v>Agendado</v>
      </c>
      <c r="D34">
        <f>SUMIFS(Table1[Odd],Table1[Resultado],"Ganha",Table1[Torneio],Table2[[#This Row],[Torneio]],Table1[Comp],Table2[[#This Row],[Comp]])</f>
        <v>0</v>
      </c>
      <c r="E34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4">
        <f>Table2[[#This Row],[Ganhos]]-Table2[[#This Row],[Bets]]</f>
        <v>0</v>
      </c>
    </row>
    <row r="35" spans="1:6" x14ac:dyDescent="0.2">
      <c r="A35" s="4" t="s">
        <v>174</v>
      </c>
      <c r="B35" t="s">
        <v>16</v>
      </c>
      <c r="C35" t="str">
        <f>'ATP - Torneios'!C14</f>
        <v>Agendado</v>
      </c>
      <c r="D35">
        <f>SUMIFS(Table1[Odd],Table1[Resultado],"Ganha",Table1[Torneio],Table2[[#This Row],[Torneio]],Table1[Comp],Table2[[#This Row],[Comp]])</f>
        <v>0</v>
      </c>
      <c r="E35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5">
        <f>Table2[[#This Row],[Ganhos]]-Table2[[#This Row],[Bets]]</f>
        <v>0</v>
      </c>
    </row>
    <row r="36" spans="1:6" x14ac:dyDescent="0.2">
      <c r="A36" s="4" t="s">
        <v>174</v>
      </c>
      <c r="B36" t="s">
        <v>36</v>
      </c>
      <c r="C36" t="str">
        <f>'ATP - Torneios'!C34</f>
        <v>Agendado</v>
      </c>
      <c r="D36">
        <f>SUMIFS(Table1[Odd],Table1[Resultado],"Ganha",Table1[Torneio],Table2[[#This Row],[Torneio]],Table1[Comp],Table2[[#This Row],[Comp]])</f>
        <v>0</v>
      </c>
      <c r="E36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6">
        <f>Table2[[#This Row],[Ganhos]]-Table2[[#This Row],[Bets]]</f>
        <v>0</v>
      </c>
    </row>
    <row r="37" spans="1:6" x14ac:dyDescent="0.2">
      <c r="A37" s="4" t="s">
        <v>174</v>
      </c>
      <c r="B37" t="s">
        <v>33</v>
      </c>
      <c r="C37" t="str">
        <f>'ATP - Torneios'!C31</f>
        <v>Agendado</v>
      </c>
      <c r="D37">
        <f>SUMIFS(Table1[Odd],Table1[Resultado],"Ganha",Table1[Torneio],Table2[[#This Row],[Torneio]],Table1[Comp],Table2[[#This Row],[Comp]])</f>
        <v>0</v>
      </c>
      <c r="E37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7">
        <f>Table2[[#This Row],[Ganhos]]-Table2[[#This Row],[Bets]]</f>
        <v>0</v>
      </c>
    </row>
    <row r="38" spans="1:6" x14ac:dyDescent="0.2">
      <c r="A38" s="4" t="s">
        <v>174</v>
      </c>
      <c r="B38" t="s">
        <v>11</v>
      </c>
      <c r="C38" t="str">
        <f>'ATP - Torneios'!C11</f>
        <v>Agendado</v>
      </c>
      <c r="D38">
        <f>SUMIFS(Table1[Odd],Table1[Resultado],"Ganha",Table1[Torneio],Table2[[#This Row],[Torneio]],Table1[Comp],Table2[[#This Row],[Comp]])</f>
        <v>0</v>
      </c>
      <c r="E38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8">
        <f>Table2[[#This Row],[Ganhos]]-Table2[[#This Row],[Bets]]</f>
        <v>0</v>
      </c>
    </row>
    <row r="39" spans="1:6" x14ac:dyDescent="0.2">
      <c r="A39" s="4" t="s">
        <v>174</v>
      </c>
      <c r="B39" t="s">
        <v>29</v>
      </c>
      <c r="C39" t="str">
        <f>'ATP - Torneios'!C27</f>
        <v>Agendado</v>
      </c>
      <c r="D39">
        <f>SUMIFS(Table1[Odd],Table1[Resultado],"Ganha",Table1[Torneio],Table2[[#This Row],[Torneio]],Table1[Comp],Table2[[#This Row],[Comp]])</f>
        <v>0</v>
      </c>
      <c r="E39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39">
        <f>Table2[[#This Row],[Ganhos]]-Table2[[#This Row],[Bets]]</f>
        <v>0</v>
      </c>
    </row>
    <row r="40" spans="1:6" x14ac:dyDescent="0.2">
      <c r="A40" s="4" t="s">
        <v>174</v>
      </c>
      <c r="B40" t="s">
        <v>8</v>
      </c>
      <c r="C40" t="str">
        <f>'ATP - Torneios'!C6</f>
        <v>Em breve</v>
      </c>
      <c r="D40">
        <f>SUMIFS(Table1[Odd],Table1[Resultado],"Ganha",Table1[Torneio],Table2[[#This Row],[Torneio]],Table1[Comp],Table2[[#This Row],[Comp]])</f>
        <v>0</v>
      </c>
      <c r="E40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0">
        <f>Table2[[#This Row],[Ganhos]]-Table2[[#This Row],[Bets]]</f>
        <v>0</v>
      </c>
    </row>
    <row r="41" spans="1:6" x14ac:dyDescent="0.2">
      <c r="A41" s="4" t="s">
        <v>174</v>
      </c>
      <c r="B41" t="s">
        <v>43</v>
      </c>
      <c r="C41" t="str">
        <f>'ATP - Torneios'!C41</f>
        <v>Terminado</v>
      </c>
      <c r="D41">
        <f>SUMIFS(Table1[Odd],Table1[Resultado],"Ganha",Table1[Torneio],Table2[[#This Row],[Torneio]],Table1[Comp],Table2[[#This Row],[Comp]])</f>
        <v>0</v>
      </c>
      <c r="E41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1">
        <f>Table2[[#This Row],[Ganhos]]-Table2[[#This Row],[Bets]]</f>
        <v>0</v>
      </c>
    </row>
    <row r="42" spans="1:6" x14ac:dyDescent="0.2">
      <c r="A42" s="4" t="s">
        <v>172</v>
      </c>
      <c r="B42" t="s">
        <v>5</v>
      </c>
      <c r="C42" t="str">
        <f>'WTA - Torneios'!C2</f>
        <v>A decorrer</v>
      </c>
      <c r="D42">
        <f>SUMIFS(Table1[Odd],Table1[Resultado],"Ganha",Table1[Torneio],Table2[[#This Row],[Torneio]],Table1[Comp],Table2[[#This Row],[Comp]])</f>
        <v>0</v>
      </c>
      <c r="E4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9</v>
      </c>
      <c r="F42">
        <f>Table2[[#This Row],[Ganhos]]-Table2[[#This Row],[Bets]]</f>
        <v>-9</v>
      </c>
    </row>
    <row r="43" spans="1:6" x14ac:dyDescent="0.2">
      <c r="A43" s="4" t="s">
        <v>172</v>
      </c>
      <c r="B43" t="s">
        <v>7</v>
      </c>
      <c r="C43" t="str">
        <f>'WTA - Torneios'!C6</f>
        <v>Em breve</v>
      </c>
      <c r="D43">
        <f>SUMIFS(Table1[Odd],Table1[Resultado],"Ganha",Table1[Torneio],Table2[[#This Row],[Torneio]],Table1[Comp],Table2[[#This Row],[Comp]])</f>
        <v>0</v>
      </c>
      <c r="E43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3">
        <f>Table2[[#This Row],[Ganhos]]-Table2[[#This Row],[Bets]]</f>
        <v>0</v>
      </c>
    </row>
    <row r="44" spans="1:6" x14ac:dyDescent="0.2">
      <c r="A44" s="4" t="s">
        <v>172</v>
      </c>
      <c r="B44" t="s">
        <v>9</v>
      </c>
      <c r="C44" t="str">
        <f>'WTA - Torneios'!C7</f>
        <v>Em breve</v>
      </c>
      <c r="D44">
        <f>SUMIFS(Table1[Odd],Table1[Resultado],"Ganha",Table1[Torneio],Table2[[#This Row],[Torneio]],Table1[Comp],Table2[[#This Row],[Comp]])</f>
        <v>0</v>
      </c>
      <c r="E44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4">
        <f>Table2[[#This Row],[Ganhos]]-Table2[[#This Row],[Bets]]</f>
        <v>0</v>
      </c>
    </row>
    <row r="45" spans="1:6" x14ac:dyDescent="0.2">
      <c r="A45" s="4" t="s">
        <v>172</v>
      </c>
      <c r="B45" t="s">
        <v>133</v>
      </c>
      <c r="C45" t="str">
        <f>'WTA - Torneios'!C31</f>
        <v>Agendado</v>
      </c>
      <c r="D45">
        <f>SUMIFS(Table1[Odd],Table1[Resultado],"Ganha",Table1[Torneio],Table2[[#This Row],[Torneio]],Table1[Comp],Table2[[#This Row],[Comp]])</f>
        <v>0</v>
      </c>
      <c r="E45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5">
        <f>Table2[[#This Row],[Ganhos]]-Table2[[#This Row],[Bets]]</f>
        <v>0</v>
      </c>
    </row>
    <row r="46" spans="1:6" x14ac:dyDescent="0.2">
      <c r="A46" s="4" t="s">
        <v>172</v>
      </c>
      <c r="B46" t="s">
        <v>131</v>
      </c>
      <c r="C46" t="str">
        <f>'WTA - Torneios'!C28</f>
        <v>Agendado</v>
      </c>
      <c r="D46">
        <f>SUMIFS(Table1[Odd],Table1[Resultado],"Ganha",Table1[Torneio],Table2[[#This Row],[Torneio]],Table1[Comp],Table2[[#This Row],[Comp]])</f>
        <v>0</v>
      </c>
      <c r="E46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6">
        <f>Table2[[#This Row],[Ganhos]]-Table2[[#This Row],[Bets]]</f>
        <v>0</v>
      </c>
    </row>
    <row r="47" spans="1:6" x14ac:dyDescent="0.2">
      <c r="A47" s="4" t="s">
        <v>172</v>
      </c>
      <c r="B47" t="s">
        <v>132</v>
      </c>
      <c r="C47" t="str">
        <f>'WTA - Torneios'!C29</f>
        <v>Agendado</v>
      </c>
      <c r="D47">
        <f>SUMIFS(Table1[Odd],Table1[Resultado],"Ganha",Table1[Torneio],Table2[[#This Row],[Torneio]],Table1[Comp],Table2[[#This Row],[Comp]])</f>
        <v>0</v>
      </c>
      <c r="E47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7">
        <f>Table2[[#This Row],[Ganhos]]-Table2[[#This Row],[Bets]]</f>
        <v>0</v>
      </c>
    </row>
    <row r="48" spans="1:6" x14ac:dyDescent="0.2">
      <c r="A48" s="4" t="s">
        <v>172</v>
      </c>
      <c r="B48" t="s">
        <v>23</v>
      </c>
      <c r="C48" t="str">
        <f>'WTA - Torneios'!C14</f>
        <v>Agendado</v>
      </c>
      <c r="D48">
        <f>SUMIFS(Table1[Odd],Table1[Resultado],"Ganha",Table1[Torneio],Table2[[#This Row],[Torneio]],Table1[Comp],Table2[[#This Row],[Comp]])</f>
        <v>0</v>
      </c>
      <c r="E48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8">
        <f>Table2[[#This Row],[Ganhos]]-Table2[[#This Row],[Bets]]</f>
        <v>0</v>
      </c>
    </row>
    <row r="49" spans="1:6" x14ac:dyDescent="0.2">
      <c r="A49" s="4" t="s">
        <v>172</v>
      </c>
      <c r="B49" t="s">
        <v>124</v>
      </c>
      <c r="C49" t="str">
        <f>'WTA - Torneios'!C17</f>
        <v>Agendado</v>
      </c>
      <c r="D49">
        <f>SUMIFS(Table1[Odd],Table1[Resultado],"Ganha",Table1[Torneio],Table2[[#This Row],[Torneio]],Table1[Comp],Table2[[#This Row],[Comp]])</f>
        <v>0</v>
      </c>
      <c r="E49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49">
        <f>Table2[[#This Row],[Ganhos]]-Table2[[#This Row],[Bets]]</f>
        <v>0</v>
      </c>
    </row>
    <row r="50" spans="1:6" x14ac:dyDescent="0.2">
      <c r="A50" s="4" t="s">
        <v>172</v>
      </c>
      <c r="B50" t="s">
        <v>123</v>
      </c>
      <c r="C50" t="str">
        <f>'WTA - Torneios'!C16</f>
        <v>Agendado</v>
      </c>
      <c r="D50">
        <f>SUMIFS(Table1[Odd],Table1[Resultado],"Ganha",Table1[Torneio],Table2[[#This Row],[Torneio]],Table1[Comp],Table2[[#This Row],[Comp]])</f>
        <v>0</v>
      </c>
      <c r="E50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0">
        <f>Table2[[#This Row],[Ganhos]]-Table2[[#This Row],[Bets]]</f>
        <v>0</v>
      </c>
    </row>
    <row r="51" spans="1:6" x14ac:dyDescent="0.2">
      <c r="A51" s="4" t="s">
        <v>172</v>
      </c>
      <c r="B51" t="s">
        <v>127</v>
      </c>
      <c r="C51" t="str">
        <f>'WTA - Torneios'!C22</f>
        <v>Agendado</v>
      </c>
      <c r="D51">
        <f>SUMIFS(Table1[Odd],Table1[Resultado],"Ganha",Table1[Torneio],Table2[[#This Row],[Torneio]],Table1[Comp],Table2[[#This Row],[Comp]])</f>
        <v>0</v>
      </c>
      <c r="E51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1">
        <f>Table2[[#This Row],[Ganhos]]-Table2[[#This Row],[Bets]]</f>
        <v>0</v>
      </c>
    </row>
    <row r="52" spans="1:6" x14ac:dyDescent="0.2">
      <c r="A52" s="4" t="s">
        <v>172</v>
      </c>
      <c r="B52" t="s">
        <v>20</v>
      </c>
      <c r="C52" t="str">
        <f>'WTA - Torneios'!C9</f>
        <v>Agendado</v>
      </c>
      <c r="D52">
        <f>SUMIFS(Table1[Odd],Table1[Resultado],"Ganha",Table1[Torneio],Table2[[#This Row],[Torneio]],Table1[Comp],Table2[[#This Row],[Comp]])</f>
        <v>0</v>
      </c>
      <c r="E5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2">
        <f>Table2[[#This Row],[Ganhos]]-Table2[[#This Row],[Bets]]</f>
        <v>0</v>
      </c>
    </row>
    <row r="53" spans="1:6" x14ac:dyDescent="0.2">
      <c r="A53" s="4" t="s">
        <v>172</v>
      </c>
      <c r="B53" t="s">
        <v>42</v>
      </c>
      <c r="C53" t="str">
        <f>'WTA - Torneios'!C30</f>
        <v>Agendado</v>
      </c>
      <c r="D53">
        <f>SUMIFS(Table1[Odd],Table1[Resultado],"Ganha",Table1[Torneio],Table2[[#This Row],[Torneio]],Table1[Comp],Table2[[#This Row],[Comp]])</f>
        <v>0</v>
      </c>
      <c r="E53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3">
        <f>Table2[[#This Row],[Ganhos]]-Table2[[#This Row],[Bets]]</f>
        <v>0</v>
      </c>
    </row>
    <row r="54" spans="1:6" x14ac:dyDescent="0.2">
      <c r="A54" s="4" t="s">
        <v>172</v>
      </c>
      <c r="B54" t="s">
        <v>120</v>
      </c>
      <c r="C54" t="str">
        <f>'WTA - Torneios'!C11</f>
        <v>Agendado</v>
      </c>
      <c r="D54">
        <f>SUMIFS(Table1[Odd],Table1[Resultado],"Ganha",Table1[Torneio],Table2[[#This Row],[Torneio]],Table1[Comp],Table2[[#This Row],[Comp]])</f>
        <v>0</v>
      </c>
      <c r="E54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4">
        <f>Table2[[#This Row],[Ganhos]]-Table2[[#This Row],[Bets]]</f>
        <v>0</v>
      </c>
    </row>
    <row r="55" spans="1:6" x14ac:dyDescent="0.2">
      <c r="A55" s="4" t="s">
        <v>172</v>
      </c>
      <c r="B55" t="s">
        <v>126</v>
      </c>
      <c r="C55" t="str">
        <f>'WTA - Torneios'!C19</f>
        <v>Agendado</v>
      </c>
      <c r="D55">
        <f>SUMIFS(Table1[Odd],Table1[Resultado],"Ganha",Table1[Torneio],Table2[[#This Row],[Torneio]],Table1[Comp],Table2[[#This Row],[Comp]])</f>
        <v>0</v>
      </c>
      <c r="E55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5">
        <f>Table2[[#This Row],[Ganhos]]-Table2[[#This Row],[Bets]]</f>
        <v>0</v>
      </c>
    </row>
    <row r="56" spans="1:6" x14ac:dyDescent="0.2">
      <c r="A56" s="4" t="s">
        <v>172</v>
      </c>
      <c r="B56" t="s">
        <v>37</v>
      </c>
      <c r="C56" t="str">
        <f>'WTA - Torneios'!C27</f>
        <v>Agendado</v>
      </c>
      <c r="D56">
        <f>SUMIFS(Table1[Odd],Table1[Resultado],"Ganha",Table1[Torneio],Table2[[#This Row],[Torneio]],Table1[Comp],Table2[[#This Row],[Comp]])</f>
        <v>0</v>
      </c>
      <c r="E56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6">
        <f>Table2[[#This Row],[Ganhos]]-Table2[[#This Row],[Bets]]</f>
        <v>0</v>
      </c>
    </row>
    <row r="57" spans="1:6" x14ac:dyDescent="0.2">
      <c r="A57" s="4" t="s">
        <v>172</v>
      </c>
      <c r="B57" t="s">
        <v>121</v>
      </c>
      <c r="C57" t="str">
        <f>'WTA - Torneios'!C12</f>
        <v>Agendado</v>
      </c>
      <c r="D57">
        <f>SUMIFS(Table1[Odd],Table1[Resultado],"Ganha",Table1[Torneio],Table2[[#This Row],[Torneio]],Table1[Comp],Table2[[#This Row],[Comp]])</f>
        <v>0</v>
      </c>
      <c r="E57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7">
        <f>Table2[[#This Row],[Ganhos]]-Table2[[#This Row],[Bets]]</f>
        <v>0</v>
      </c>
    </row>
    <row r="58" spans="1:6" x14ac:dyDescent="0.2">
      <c r="A58" s="4" t="s">
        <v>172</v>
      </c>
      <c r="B58" t="s">
        <v>32</v>
      </c>
      <c r="C58" t="str">
        <f>'WTA - Torneios'!C20</f>
        <v>Agendado</v>
      </c>
      <c r="D58">
        <f>SUMIFS(Table1[Odd],Table1[Resultado],"Ganha",Table1[Torneio],Table2[[#This Row],[Torneio]],Table1[Comp],Table2[[#This Row],[Comp]])</f>
        <v>0</v>
      </c>
      <c r="E58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8">
        <f>Table2[[#This Row],[Ganhos]]-Table2[[#This Row],[Bets]]</f>
        <v>0</v>
      </c>
    </row>
    <row r="59" spans="1:6" x14ac:dyDescent="0.2">
      <c r="A59" s="4" t="s">
        <v>172</v>
      </c>
      <c r="B59" t="s">
        <v>117</v>
      </c>
      <c r="C59" t="str">
        <f>'WTA - Torneios'!C3</f>
        <v>A decorrer</v>
      </c>
      <c r="D59">
        <f>SUMIFS(Table1[Odd],Table1[Resultado],"Ganha",Table1[Torneio],Table2[[#This Row],[Torneio]],Table1[Comp],Table2[[#This Row],[Comp]])</f>
        <v>0</v>
      </c>
      <c r="E59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59">
        <f>Table2[[#This Row],[Ganhos]]-Table2[[#This Row],[Bets]]</f>
        <v>0</v>
      </c>
    </row>
    <row r="60" spans="1:6" x14ac:dyDescent="0.2">
      <c r="A60" s="4" t="s">
        <v>172</v>
      </c>
      <c r="B60" t="s">
        <v>118</v>
      </c>
      <c r="C60" t="str">
        <f>'WTA - Torneios'!C4</f>
        <v>A decorrer</v>
      </c>
      <c r="D60">
        <f>SUMIFS(Table1[Odd],Table1[Resultado],"Ganha",Table1[Torneio],Table2[[#This Row],[Torneio]],Table1[Comp],Table2[[#This Row],[Comp]])</f>
        <v>0</v>
      </c>
      <c r="E60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0">
        <f>Table2[[#This Row],[Ganhos]]-Table2[[#This Row],[Bets]]</f>
        <v>0</v>
      </c>
    </row>
    <row r="61" spans="1:6" x14ac:dyDescent="0.2">
      <c r="A61" s="4" t="s">
        <v>172</v>
      </c>
      <c r="B61" t="s">
        <v>24</v>
      </c>
      <c r="C61" t="str">
        <f>'WTA - Torneios'!C15</f>
        <v>Agendado</v>
      </c>
      <c r="D61">
        <f>SUMIFS(Table1[Odd],Table1[Resultado],"Ganha",Table1[Torneio],Table2[[#This Row],[Torneio]],Table1[Comp],Table2[[#This Row],[Comp]])</f>
        <v>0</v>
      </c>
      <c r="E61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1">
        <f>Table2[[#This Row],[Ganhos]]-Table2[[#This Row],[Bets]]</f>
        <v>0</v>
      </c>
    </row>
    <row r="62" spans="1:6" x14ac:dyDescent="0.2">
      <c r="A62" s="4" t="s">
        <v>172</v>
      </c>
      <c r="B62" t="s">
        <v>122</v>
      </c>
      <c r="C62" t="str">
        <f>'WTA - Torneios'!C13</f>
        <v>Agendado</v>
      </c>
      <c r="D62">
        <f>SUMIFS(Table1[Odd],Table1[Resultado],"Ganha",Table1[Torneio],Table2[[#This Row],[Torneio]],Table1[Comp],Table2[[#This Row],[Comp]])</f>
        <v>0</v>
      </c>
      <c r="E6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2">
        <f>Table2[[#This Row],[Ganhos]]-Table2[[#This Row],[Bets]]</f>
        <v>0</v>
      </c>
    </row>
    <row r="63" spans="1:6" x14ac:dyDescent="0.2">
      <c r="A63" s="4" t="s">
        <v>172</v>
      </c>
      <c r="B63" t="s">
        <v>152</v>
      </c>
      <c r="C63" t="str">
        <f>'WTA - Torneios'!C26</f>
        <v>Agendado</v>
      </c>
      <c r="D63">
        <f>SUMIFS(Table1[Odd],Table1[Resultado],"Ganha",Table1[Torneio],Table2[[#This Row],[Torneio]],Table1[Comp],Table2[[#This Row],[Comp]])</f>
        <v>0</v>
      </c>
      <c r="E63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3">
        <f>Table2[[#This Row],[Ganhos]]-Table2[[#This Row],[Bets]]</f>
        <v>0</v>
      </c>
    </row>
    <row r="64" spans="1:6" x14ac:dyDescent="0.2">
      <c r="A64" s="4" t="s">
        <v>172</v>
      </c>
      <c r="B64" t="s">
        <v>125</v>
      </c>
      <c r="C64" t="str">
        <f>'WTA - Torneios'!C18</f>
        <v>Agendado</v>
      </c>
      <c r="D64">
        <f>SUMIFS(Table1[Odd],Table1[Resultado],"Ganha",Table1[Torneio],Table2[[#This Row],[Torneio]],Table1[Comp],Table2[[#This Row],[Comp]])</f>
        <v>0</v>
      </c>
      <c r="E64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4">
        <f>Table2[[#This Row],[Ganhos]]-Table2[[#This Row],[Bets]]</f>
        <v>0</v>
      </c>
    </row>
    <row r="65" spans="1:6" x14ac:dyDescent="0.2">
      <c r="A65" s="4" t="s">
        <v>172</v>
      </c>
      <c r="B65" t="s">
        <v>19</v>
      </c>
      <c r="C65" t="str">
        <f>'WTA - Torneios'!C10</f>
        <v>Agendado</v>
      </c>
      <c r="D65">
        <f>SUMIFS(Table1[Odd],Table1[Resultado],"Ganha",Table1[Torneio],Table2[[#This Row],[Torneio]],Table1[Comp],Table2[[#This Row],[Comp]])</f>
        <v>0</v>
      </c>
      <c r="E65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5">
        <f>Table2[[#This Row],[Ganhos]]-Table2[[#This Row],[Bets]]</f>
        <v>0</v>
      </c>
    </row>
    <row r="66" spans="1:6" x14ac:dyDescent="0.2">
      <c r="A66" s="4" t="s">
        <v>172</v>
      </c>
      <c r="B66" t="s">
        <v>128</v>
      </c>
      <c r="C66" t="str">
        <f>'WTA - Torneios'!C23</f>
        <v>Agendado</v>
      </c>
      <c r="D66">
        <f>SUMIFS(Table1[Odd],Table1[Resultado],"Ganha",Table1[Torneio],Table2[[#This Row],[Torneio]],Table1[Comp],Table2[[#This Row],[Comp]])</f>
        <v>0</v>
      </c>
      <c r="E66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6">
        <f>Table2[[#This Row],[Ganhos]]-Table2[[#This Row],[Bets]]</f>
        <v>0</v>
      </c>
    </row>
    <row r="67" spans="1:6" x14ac:dyDescent="0.2">
      <c r="A67" s="4" t="s">
        <v>172</v>
      </c>
      <c r="B67" t="s">
        <v>130</v>
      </c>
      <c r="C67" t="str">
        <f>'WTA - Torneios'!C25</f>
        <v>Agendado</v>
      </c>
      <c r="D67">
        <f>SUMIFS(Table1[Odd],Table1[Resultado],"Ganha",Table1[Torneio],Table2[[#This Row],[Torneio]],Table1[Comp],Table2[[#This Row],[Comp]])</f>
        <v>0</v>
      </c>
      <c r="E67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7">
        <f>Table2[[#This Row],[Ganhos]]-Table2[[#This Row],[Bets]]</f>
        <v>0</v>
      </c>
    </row>
    <row r="68" spans="1:6" x14ac:dyDescent="0.2">
      <c r="A68" s="4" t="s">
        <v>172</v>
      </c>
      <c r="B68" t="s">
        <v>33</v>
      </c>
      <c r="C68" t="str">
        <f>'WTA - Torneios'!C21</f>
        <v>Agendado</v>
      </c>
      <c r="D68">
        <f>SUMIFS(Table1[Odd],Table1[Resultado],"Ganha",Table1[Torneio],Table2[[#This Row],[Torneio]],Table1[Comp],Table2[[#This Row],[Comp]])</f>
        <v>0</v>
      </c>
      <c r="E68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8">
        <f>Table2[[#This Row],[Ganhos]]-Table2[[#This Row],[Bets]]</f>
        <v>0</v>
      </c>
    </row>
    <row r="69" spans="1:6" x14ac:dyDescent="0.2">
      <c r="A69" s="4" t="s">
        <v>172</v>
      </c>
      <c r="B69" t="s">
        <v>119</v>
      </c>
      <c r="C69" t="str">
        <f>'WTA - Torneios'!C8</f>
        <v>Agendado</v>
      </c>
      <c r="D69">
        <f>SUMIFS(Table1[Odd],Table1[Resultado],"Ganha",Table1[Torneio],Table2[[#This Row],[Torneio]],Table1[Comp],Table2[[#This Row],[Comp]])</f>
        <v>0</v>
      </c>
      <c r="E69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69">
        <f>Table2[[#This Row],[Ganhos]]-Table2[[#This Row],[Bets]]</f>
        <v>0</v>
      </c>
    </row>
    <row r="70" spans="1:6" x14ac:dyDescent="0.2">
      <c r="A70" s="4" t="s">
        <v>172</v>
      </c>
      <c r="B70" t="s">
        <v>129</v>
      </c>
      <c r="C70" t="str">
        <f>'WTA - Torneios'!C24</f>
        <v>Agendado</v>
      </c>
      <c r="D70">
        <f>SUMIFS(Table1[Odd],Table1[Resultado],"Ganha",Table1[Torneio],Table2[[#This Row],[Torneio]],Table1[Comp],Table2[[#This Row],[Comp]])</f>
        <v>0</v>
      </c>
      <c r="E70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70">
        <f>Table2[[#This Row],[Ganhos]]-Table2[[#This Row],[Bets]]</f>
        <v>0</v>
      </c>
    </row>
    <row r="71" spans="1:6" x14ac:dyDescent="0.2">
      <c r="A71" s="4" t="s">
        <v>172</v>
      </c>
      <c r="B71" t="s">
        <v>8</v>
      </c>
      <c r="C71" t="str">
        <f>'WTA - Torneios'!C5</f>
        <v>Em breve</v>
      </c>
      <c r="D71">
        <f>SUMIFS(Table1[Odd],Table1[Resultado],"Ganha",Table1[Torneio],Table2[[#This Row],[Torneio]],Table1[Comp],Table2[[#This Row],[Comp]])</f>
        <v>0</v>
      </c>
      <c r="E71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71">
        <f>Table2[[#This Row],[Ganhos]]-Table2[[#This Row],[Bets]]</f>
        <v>0</v>
      </c>
    </row>
    <row r="72" spans="1:6" x14ac:dyDescent="0.2">
      <c r="A72" s="4" t="s">
        <v>172</v>
      </c>
      <c r="B72" t="s">
        <v>43</v>
      </c>
      <c r="C72" t="str">
        <f>'WTA - Torneios'!C32</f>
        <v>Terminado</v>
      </c>
      <c r="D72">
        <f>SUMIFS(Table1[Odd],Table1[Resultado],"Ganha",Table1[Torneio],Table2[[#This Row],[Torneio]],Table1[Comp],Table2[[#This Row],[Comp]])</f>
        <v>0</v>
      </c>
      <c r="E72">
        <f>COUNTIFS(Table1[Torneio],Table2[[#This Row],[Torneio]],Table1[Comp],Table2[[#This Row],[Comp]])-COUNTIFS(Table1[Resultado],"Pendente",Table1[Torneio],Table2[[#This Row],[Torneio]],Table1[Comp],Table2[[#This Row],[Comp]])-COUNTIFS(Table1[Resultado],"-",Table1[Torneio],Table2[[#This Row],[Torneio]],Table1[Comp],Table2[[#This Row],[Comp]])</f>
        <v>0</v>
      </c>
      <c r="F72">
        <f>Table2[[#This Row],[Ganhos]]-Table2[[#This Row],[Bets]]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1D75-7623-BB4C-81EF-EF3CBB43472E}">
  <dimension ref="A2:O29"/>
  <sheetViews>
    <sheetView workbookViewId="0">
      <selection activeCell="M27" sqref="M27"/>
    </sheetView>
  </sheetViews>
  <sheetFormatPr baseColWidth="10" defaultRowHeight="16" x14ac:dyDescent="0.2"/>
  <cols>
    <col min="1" max="1" width="3.1640625" customWidth="1"/>
    <col min="3" max="3" width="21.83203125" style="5" bestFit="1" customWidth="1"/>
    <col min="4" max="4" width="15.5" style="5" customWidth="1"/>
    <col min="5" max="5" width="10.83203125" style="5"/>
    <col min="6" max="6" width="2.6640625" customWidth="1"/>
    <col min="7" max="7" width="10.83203125" style="11"/>
    <col min="8" max="9" width="10.83203125" style="4"/>
    <col min="10" max="10" width="20" style="4" bestFit="1" customWidth="1"/>
    <col min="11" max="11" width="21.6640625" style="4" bestFit="1" customWidth="1"/>
    <col min="12" max="12" width="27.33203125" bestFit="1" customWidth="1"/>
    <col min="13" max="13" width="10.83203125" style="12"/>
  </cols>
  <sheetData>
    <row r="2" spans="1:15" x14ac:dyDescent="0.2">
      <c r="G2" s="11" t="s">
        <v>274</v>
      </c>
      <c r="H2" s="4" t="s">
        <v>277</v>
      </c>
      <c r="I2" s="4" t="s">
        <v>278</v>
      </c>
      <c r="J2" s="4" t="s">
        <v>275</v>
      </c>
      <c r="K2" s="4" t="s">
        <v>280</v>
      </c>
      <c r="L2" s="4" t="s">
        <v>281</v>
      </c>
      <c r="M2" s="11" t="s">
        <v>283</v>
      </c>
      <c r="N2" s="4" t="s">
        <v>284</v>
      </c>
      <c r="O2" s="4" t="s">
        <v>285</v>
      </c>
    </row>
    <row r="3" spans="1:15" x14ac:dyDescent="0.2">
      <c r="A3" s="6"/>
      <c r="B3">
        <v>1</v>
      </c>
      <c r="C3" s="5" t="s">
        <v>0</v>
      </c>
      <c r="D3" s="5" t="s">
        <v>242</v>
      </c>
      <c r="G3" s="11">
        <v>1137</v>
      </c>
      <c r="H3" s="10">
        <v>44560</v>
      </c>
      <c r="I3" s="10">
        <v>44561</v>
      </c>
      <c r="J3" s="4" t="s">
        <v>276</v>
      </c>
      <c r="K3" s="4" t="s">
        <v>279</v>
      </c>
      <c r="L3" t="s">
        <v>282</v>
      </c>
      <c r="M3" s="12">
        <v>2265</v>
      </c>
      <c r="N3" s="2">
        <v>44561</v>
      </c>
      <c r="O3" s="2">
        <v>44212</v>
      </c>
    </row>
    <row r="4" spans="1:15" x14ac:dyDescent="0.2">
      <c r="A4" s="6"/>
      <c r="B4">
        <v>2</v>
      </c>
      <c r="C4" s="5" t="s">
        <v>252</v>
      </c>
      <c r="D4" s="5" t="s">
        <v>242</v>
      </c>
    </row>
    <row r="5" spans="1:15" x14ac:dyDescent="0.2">
      <c r="A5" s="6"/>
      <c r="B5">
        <v>3</v>
      </c>
      <c r="C5" s="5" t="s">
        <v>232</v>
      </c>
      <c r="D5" s="5" t="s">
        <v>243</v>
      </c>
      <c r="G5" s="11">
        <v>35</v>
      </c>
      <c r="H5" s="10">
        <v>44212</v>
      </c>
      <c r="I5" s="10">
        <v>44212</v>
      </c>
      <c r="K5" s="5" t="s">
        <v>286</v>
      </c>
      <c r="L5" t="s">
        <v>287</v>
      </c>
      <c r="M5" s="12">
        <v>1778</v>
      </c>
      <c r="N5" s="2">
        <v>44212</v>
      </c>
      <c r="O5" s="2">
        <v>44226</v>
      </c>
    </row>
    <row r="6" spans="1:15" x14ac:dyDescent="0.2">
      <c r="A6" s="6"/>
      <c r="B6">
        <v>4</v>
      </c>
      <c r="C6" s="5" t="s">
        <v>232</v>
      </c>
      <c r="D6" s="5" t="s">
        <v>243</v>
      </c>
    </row>
    <row r="7" spans="1:15" x14ac:dyDescent="0.2">
      <c r="A7" s="7"/>
      <c r="B7">
        <v>5</v>
      </c>
      <c r="C7" s="5" t="s">
        <v>254</v>
      </c>
      <c r="D7" s="5" t="s">
        <v>255</v>
      </c>
      <c r="E7" s="5" t="s">
        <v>174</v>
      </c>
      <c r="L7" t="s">
        <v>288</v>
      </c>
      <c r="M7" s="12">
        <v>378</v>
      </c>
      <c r="N7" s="2">
        <v>44227</v>
      </c>
      <c r="O7" s="2">
        <v>44233</v>
      </c>
    </row>
    <row r="8" spans="1:15" x14ac:dyDescent="0.2">
      <c r="A8" s="7"/>
      <c r="B8">
        <v>6</v>
      </c>
      <c r="C8" s="5" t="s">
        <v>256</v>
      </c>
      <c r="D8" s="5" t="s">
        <v>259</v>
      </c>
      <c r="E8" s="5" t="s">
        <v>172</v>
      </c>
    </row>
    <row r="9" spans="1:15" x14ac:dyDescent="0.2">
      <c r="A9" s="8"/>
      <c r="B9">
        <v>7</v>
      </c>
      <c r="C9" s="5" t="s">
        <v>257</v>
      </c>
      <c r="D9" s="5" t="s">
        <v>258</v>
      </c>
      <c r="E9" s="5" t="s">
        <v>172</v>
      </c>
    </row>
    <row r="10" spans="1:15" x14ac:dyDescent="0.2">
      <c r="A10" s="8"/>
      <c r="B10">
        <v>8</v>
      </c>
      <c r="C10" s="5" t="s">
        <v>253</v>
      </c>
      <c r="D10" s="5" t="s">
        <v>260</v>
      </c>
      <c r="E10" s="5" t="s">
        <v>172</v>
      </c>
    </row>
    <row r="11" spans="1:15" x14ac:dyDescent="0.2">
      <c r="A11" s="9"/>
      <c r="B11">
        <v>9</v>
      </c>
      <c r="C11" s="5" t="s">
        <v>261</v>
      </c>
      <c r="D11" s="5" t="s">
        <v>262</v>
      </c>
      <c r="E11" s="5" t="s">
        <v>172</v>
      </c>
    </row>
    <row r="12" spans="1:15" x14ac:dyDescent="0.2">
      <c r="A12" s="9"/>
      <c r="B12">
        <v>10</v>
      </c>
      <c r="C12" s="5" t="s">
        <v>233</v>
      </c>
      <c r="D12" s="5" t="s">
        <v>233</v>
      </c>
    </row>
    <row r="13" spans="1:15" x14ac:dyDescent="0.2">
      <c r="A13" s="9"/>
      <c r="B13">
        <v>11</v>
      </c>
      <c r="C13" s="5" t="s">
        <v>233</v>
      </c>
      <c r="D13" s="5" t="s">
        <v>233</v>
      </c>
    </row>
    <row r="14" spans="1:15" x14ac:dyDescent="0.2">
      <c r="A14" s="9"/>
      <c r="B14">
        <v>12</v>
      </c>
      <c r="C14" s="5" t="s">
        <v>234</v>
      </c>
      <c r="D14" s="5" t="s">
        <v>244</v>
      </c>
    </row>
    <row r="15" spans="1:15" x14ac:dyDescent="0.2">
      <c r="A15" s="9"/>
      <c r="B15">
        <v>13</v>
      </c>
      <c r="C15" s="5" t="s">
        <v>234</v>
      </c>
      <c r="D15" s="5" t="s">
        <v>244</v>
      </c>
    </row>
    <row r="16" spans="1:15" x14ac:dyDescent="0.2">
      <c r="B16">
        <v>14</v>
      </c>
      <c r="C16" s="5" t="s">
        <v>263</v>
      </c>
      <c r="D16" s="5" t="s">
        <v>264</v>
      </c>
      <c r="E16" s="5" t="s">
        <v>174</v>
      </c>
    </row>
    <row r="17" spans="2:5" x14ac:dyDescent="0.2">
      <c r="B17">
        <v>15</v>
      </c>
      <c r="C17" s="5" t="s">
        <v>235</v>
      </c>
      <c r="D17" s="5" t="s">
        <v>245</v>
      </c>
    </row>
    <row r="18" spans="2:5" x14ac:dyDescent="0.2">
      <c r="B18">
        <v>16</v>
      </c>
      <c r="C18" s="5" t="s">
        <v>236</v>
      </c>
      <c r="D18" s="5" t="s">
        <v>246</v>
      </c>
      <c r="E18" s="5" t="s">
        <v>174</v>
      </c>
    </row>
    <row r="19" spans="2:5" x14ac:dyDescent="0.2">
      <c r="B19">
        <v>17</v>
      </c>
      <c r="C19" s="5" t="s">
        <v>237</v>
      </c>
      <c r="D19" s="5" t="s">
        <v>247</v>
      </c>
      <c r="E19" s="5" t="s">
        <v>174</v>
      </c>
    </row>
    <row r="20" spans="2:5" x14ac:dyDescent="0.2">
      <c r="B20">
        <v>18</v>
      </c>
      <c r="C20" s="5" t="s">
        <v>238</v>
      </c>
      <c r="D20" s="5" t="s">
        <v>248</v>
      </c>
    </row>
    <row r="21" spans="2:5" x14ac:dyDescent="0.2">
      <c r="B21">
        <v>19</v>
      </c>
      <c r="C21" s="5" t="s">
        <v>239</v>
      </c>
      <c r="D21" s="5" t="s">
        <v>249</v>
      </c>
    </row>
    <row r="22" spans="2:5" x14ac:dyDescent="0.2">
      <c r="B22">
        <v>20</v>
      </c>
      <c r="C22" s="5" t="s">
        <v>265</v>
      </c>
      <c r="D22" s="5" t="s">
        <v>266</v>
      </c>
      <c r="E22" s="5" t="s">
        <v>174</v>
      </c>
    </row>
    <row r="23" spans="2:5" x14ac:dyDescent="0.2">
      <c r="B23">
        <v>21</v>
      </c>
      <c r="C23" s="5" t="s">
        <v>240</v>
      </c>
      <c r="D23" s="5" t="s">
        <v>250</v>
      </c>
    </row>
    <row r="24" spans="2:5" x14ac:dyDescent="0.2">
      <c r="B24">
        <v>22</v>
      </c>
      <c r="C24" s="5" t="s">
        <v>240</v>
      </c>
      <c r="D24" s="5" t="s">
        <v>250</v>
      </c>
    </row>
    <row r="25" spans="2:5" x14ac:dyDescent="0.2">
      <c r="B25">
        <v>23</v>
      </c>
      <c r="C25" s="5" t="s">
        <v>267</v>
      </c>
      <c r="D25" s="5" t="s">
        <v>271</v>
      </c>
      <c r="E25" s="5" t="s">
        <v>269</v>
      </c>
    </row>
    <row r="26" spans="2:5" x14ac:dyDescent="0.2">
      <c r="B26">
        <v>24</v>
      </c>
      <c r="C26" s="5" t="s">
        <v>270</v>
      </c>
      <c r="D26" s="5" t="s">
        <v>273</v>
      </c>
      <c r="E26" s="5" t="s">
        <v>174</v>
      </c>
    </row>
    <row r="27" spans="2:5" x14ac:dyDescent="0.2">
      <c r="B27">
        <v>25</v>
      </c>
      <c r="C27" s="5" t="s">
        <v>268</v>
      </c>
      <c r="D27" s="5" t="s">
        <v>272</v>
      </c>
      <c r="E27" s="5" t="s">
        <v>269</v>
      </c>
    </row>
    <row r="28" spans="2:5" x14ac:dyDescent="0.2">
      <c r="B28">
        <v>26</v>
      </c>
      <c r="C28" s="5" t="s">
        <v>241</v>
      </c>
      <c r="D28" s="5" t="s">
        <v>251</v>
      </c>
    </row>
    <row r="29" spans="2:5" x14ac:dyDescent="0.2">
      <c r="B29">
        <v>27</v>
      </c>
      <c r="C29" s="5" t="s">
        <v>241</v>
      </c>
      <c r="D29" s="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ATP - Torneios</vt:lpstr>
      <vt:lpstr>WTA - Torneios</vt:lpstr>
      <vt:lpstr>Predictions</vt:lpstr>
      <vt:lpstr>Análise dos Torneios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Miguel Santos Cardoso</dc:creator>
  <cp:lastModifiedBy>Tiago Miguel Santos Cardoso</cp:lastModifiedBy>
  <dcterms:created xsi:type="dcterms:W3CDTF">2021-12-29T01:35:56Z</dcterms:created>
  <dcterms:modified xsi:type="dcterms:W3CDTF">2022-01-01T17:50:17Z</dcterms:modified>
</cp:coreProperties>
</file>