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" sheetId="1" r:id="rId4"/>
    <sheet state="visible" name="tiendas" sheetId="2" r:id="rId5"/>
    <sheet state="visible" name="Costos" sheetId="3" r:id="rId6"/>
  </sheets>
  <definedNames>
    <definedName hidden="1" localSheetId="1" name="_xlnm._FilterDatabase">tiendas!$A$1:$H$102</definedName>
  </definedNames>
  <calcPr/>
  <extLst>
    <ext uri="GoogleSheetsCustomDataVersion2">
      <go:sheetsCustomData xmlns:go="http://customooxmlschemas.google.com/" r:id="rId7" roundtripDataChecksum="II8MsXjm6Eypq8SJCbXQiy/W71NBIF3TmO7gCuz2DwU="/>
    </ext>
  </extLst>
</workbook>
</file>

<file path=xl/sharedStrings.xml><?xml version="1.0" encoding="utf-8"?>
<sst xmlns="http://schemas.openxmlformats.org/spreadsheetml/2006/main" count="552" uniqueCount="70">
  <si>
    <t>ID</t>
  </si>
  <si>
    <t>Producto</t>
  </si>
  <si>
    <t>Cantidad</t>
  </si>
  <si>
    <t>Costo Producto</t>
  </si>
  <si>
    <t>Valor Producto</t>
  </si>
  <si>
    <t>P008</t>
  </si>
  <si>
    <t>Falda</t>
  </si>
  <si>
    <t>P010</t>
  </si>
  <si>
    <t>Polerón</t>
  </si>
  <si>
    <t>P005</t>
  </si>
  <si>
    <t>Zapatilla</t>
  </si>
  <si>
    <t>P003</t>
  </si>
  <si>
    <t>Pantalón</t>
  </si>
  <si>
    <t>P007</t>
  </si>
  <si>
    <t>Suéter</t>
  </si>
  <si>
    <t>P001</t>
  </si>
  <si>
    <t>Polera</t>
  </si>
  <si>
    <t>P002</t>
  </si>
  <si>
    <t>Camisa</t>
  </si>
  <si>
    <t>P009</t>
  </si>
  <si>
    <t>Gorro</t>
  </si>
  <si>
    <t>P004</t>
  </si>
  <si>
    <t>Jeans</t>
  </si>
  <si>
    <t>P006</t>
  </si>
  <si>
    <t>Calcetín</t>
  </si>
  <si>
    <t>Numero Tienda</t>
  </si>
  <si>
    <t>ID_Producto</t>
  </si>
  <si>
    <t>Stock Producto</t>
  </si>
  <si>
    <t>Ubicación</t>
  </si>
  <si>
    <t>Ventas Mensuales</t>
  </si>
  <si>
    <t>Costo Operativo Tienda</t>
  </si>
  <si>
    <t>Producto valor tienda</t>
  </si>
  <si>
    <t>Ventas totales</t>
  </si>
  <si>
    <t>Tienda_1</t>
  </si>
  <si>
    <t>Santiago</t>
  </si>
  <si>
    <t>Tienda_2</t>
  </si>
  <si>
    <t>Valparaíso</t>
  </si>
  <si>
    <t>Tienda_3</t>
  </si>
  <si>
    <t>Concepción</t>
  </si>
  <si>
    <t>Tienda_4</t>
  </si>
  <si>
    <t>Antofagasta</t>
  </si>
  <si>
    <t>Tienda_5</t>
  </si>
  <si>
    <t>La Serena</t>
  </si>
  <si>
    <t>Tienda_6</t>
  </si>
  <si>
    <t>Temuco</t>
  </si>
  <si>
    <t>Tienda_7</t>
  </si>
  <si>
    <t>Iquique</t>
  </si>
  <si>
    <t>Tienda_8</t>
  </si>
  <si>
    <t>Rancagua</t>
  </si>
  <si>
    <t>Tienda_9</t>
  </si>
  <si>
    <t>Puerto Montt</t>
  </si>
  <si>
    <t>Tienda_10</t>
  </si>
  <si>
    <t>Copiapó</t>
  </si>
  <si>
    <t>Costo Fijo</t>
  </si>
  <si>
    <t>Costo Variable</t>
  </si>
  <si>
    <t>Costo Total</t>
  </si>
  <si>
    <t>Margen de Ganancia</t>
  </si>
  <si>
    <t>Impuestos total</t>
  </si>
  <si>
    <t>Venta publico</t>
  </si>
  <si>
    <t>Imagen</t>
  </si>
  <si>
    <t>https://images.app.goo.gl/msNad9F3CoAiVZQB6</t>
  </si>
  <si>
    <t>https://images.app.goo.gl/WFym4oRiquzDmfpA7</t>
  </si>
  <si>
    <t>https://images.app.goo.gl/6PWrQ47wQCzRNnsi8</t>
  </si>
  <si>
    <t>https://images.app.goo.gl/JSmL2EYuhe5q897dA</t>
  </si>
  <si>
    <t>https://images.app.goo.gl/GheZNc2Wdj6wMTrx6</t>
  </si>
  <si>
    <t>https://images.app.goo.gl/tJRLEsXDyyPYMZQQ6</t>
  </si>
  <si>
    <t>https://images.app.goo.gl/WpaZTvHyY9fzDTBB7</t>
  </si>
  <si>
    <t>https://images.app.goo.gl/oBiJoNfjDGSrCQQSA</t>
  </si>
  <si>
    <t>https://images.app.goo.gl/cwXLb9XU9h1fx1NN9</t>
  </si>
  <si>
    <t>https://images.app.goo.gl/fhQpYEege49GdqYn6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</si>
</sst>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1" numFmtId="0" xfId="0" applyAlignment="1" applyBorder="1" applyFont="1">
      <alignment horizontal="center" vertical="top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s.app.goo.gl/msNad9F3CoAiVZQB6" TargetMode="External"/><Relationship Id="rId2" Type="http://schemas.openxmlformats.org/officeDocument/2006/relationships/hyperlink" Target="https://images.app.goo.gl/WFym4oRiquzDmfpA7" TargetMode="External"/><Relationship Id="rId3" Type="http://schemas.openxmlformats.org/officeDocument/2006/relationships/hyperlink" Target="https://images.app.goo.gl/6PWrQ47wQCzRNnsi8" TargetMode="External"/><Relationship Id="rId4" Type="http://schemas.openxmlformats.org/officeDocument/2006/relationships/hyperlink" Target="https://images.app.goo.gl/JSmL2EYuhe5q897dA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images.app.goo.gl/fhQpYEege49GdqYn6" TargetMode="External"/><Relationship Id="rId9" Type="http://schemas.openxmlformats.org/officeDocument/2006/relationships/hyperlink" Target="https://images.app.goo.gl/cwXLb9XU9h1fx1NN9" TargetMode="External"/><Relationship Id="rId5" Type="http://schemas.openxmlformats.org/officeDocument/2006/relationships/hyperlink" Target="https://images.app.goo.gl/GheZNc2Wdj6wMTrx6" TargetMode="External"/><Relationship Id="rId6" Type="http://schemas.openxmlformats.org/officeDocument/2006/relationships/hyperlink" Target="https://images.app.goo.gl/tJRLEsXDyyPYMZQQ6" TargetMode="External"/><Relationship Id="rId7" Type="http://schemas.openxmlformats.org/officeDocument/2006/relationships/hyperlink" Target="https://images.app.goo.gl/WpaZTvHyY9fzDTBB7" TargetMode="External"/><Relationship Id="rId8" Type="http://schemas.openxmlformats.org/officeDocument/2006/relationships/hyperlink" Target="https://images.app.goo.gl/oBiJoNfjDGSrCQQ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16.0</v>
      </c>
      <c r="D2" s="2">
        <f>VLOOKUP(A2,Costos!A:E,5,0)</f>
        <v>687.56</v>
      </c>
      <c r="E2" s="2">
        <f>VLOOKUP(A:A,Costos!A:H,8,0)</f>
        <v>2475.216</v>
      </c>
    </row>
    <row r="3">
      <c r="A3" s="2" t="s">
        <v>7</v>
      </c>
      <c r="B3" s="2" t="s">
        <v>8</v>
      </c>
      <c r="C3" s="2">
        <v>3.0</v>
      </c>
      <c r="D3" s="2">
        <f>VLOOKUP(A3,Costos!A:E,5,0)</f>
        <v>878.09</v>
      </c>
      <c r="E3" s="2">
        <f>VLOOKUP(A:A,Costos!A:H,8,0)</f>
        <v>3161.124</v>
      </c>
    </row>
    <row r="4">
      <c r="A4" s="2" t="s">
        <v>9</v>
      </c>
      <c r="B4" s="2" t="s">
        <v>10</v>
      </c>
      <c r="C4" s="2">
        <v>8.0</v>
      </c>
      <c r="D4" s="2">
        <f>VLOOKUP(A4,Costos!A:E,5,0)</f>
        <v>683.06</v>
      </c>
      <c r="E4" s="2">
        <f>VLOOKUP(A:A,Costos!A:H,8,0)</f>
        <v>2459.016</v>
      </c>
    </row>
    <row r="5">
      <c r="A5" s="2" t="s">
        <v>11</v>
      </c>
      <c r="B5" s="2" t="s">
        <v>12</v>
      </c>
      <c r="C5" s="2">
        <v>21.0</v>
      </c>
      <c r="D5" s="2">
        <f>VLOOKUP(A5,Costos!A:E,5,0)</f>
        <v>418.08</v>
      </c>
      <c r="E5" s="2">
        <f>VLOOKUP(A:A,Costos!A:H,8,0)</f>
        <v>1505.088</v>
      </c>
    </row>
    <row r="6">
      <c r="A6" s="2" t="s">
        <v>13</v>
      </c>
      <c r="B6" s="2" t="s">
        <v>14</v>
      </c>
      <c r="C6" s="2">
        <v>11.0</v>
      </c>
      <c r="D6" s="2">
        <f>VLOOKUP(A6,Costos!A:E,5,0)</f>
        <v>1173.61</v>
      </c>
      <c r="E6" s="2">
        <f>VLOOKUP(A:A,Costos!A:H,8,0)</f>
        <v>4224.996</v>
      </c>
    </row>
    <row r="7">
      <c r="A7" s="2" t="s">
        <v>15</v>
      </c>
      <c r="B7" s="2" t="s">
        <v>16</v>
      </c>
      <c r="C7" s="2">
        <v>47.0</v>
      </c>
      <c r="D7" s="2">
        <f>VLOOKUP(A7,Costos!A:E,5,0)</f>
        <v>1026.65</v>
      </c>
      <c r="E7" s="2">
        <f>VLOOKUP(A:A,Costos!A:H,8,0)</f>
        <v>3695.94</v>
      </c>
    </row>
    <row r="8">
      <c r="A8" s="2" t="s">
        <v>17</v>
      </c>
      <c r="B8" s="2" t="s">
        <v>18</v>
      </c>
      <c r="C8" s="2">
        <v>22.0</v>
      </c>
      <c r="D8" s="2">
        <f>VLOOKUP(A8,Costos!A:E,5,0)</f>
        <v>847.4</v>
      </c>
      <c r="E8" s="2">
        <f>VLOOKUP(A:A,Costos!A:H,8,0)</f>
        <v>3050.64</v>
      </c>
    </row>
    <row r="9">
      <c r="A9" s="2" t="s">
        <v>11</v>
      </c>
      <c r="B9" s="2" t="s">
        <v>12</v>
      </c>
      <c r="C9" s="2">
        <v>57.0</v>
      </c>
      <c r="D9" s="2">
        <f>VLOOKUP(A9,Costos!A:E,5,0)</f>
        <v>418.08</v>
      </c>
      <c r="E9" s="2">
        <f>VLOOKUP(A:A,Costos!A:H,8,0)</f>
        <v>1505.088</v>
      </c>
    </row>
    <row r="10">
      <c r="A10" s="2" t="s">
        <v>7</v>
      </c>
      <c r="B10" s="2" t="s">
        <v>8</v>
      </c>
      <c r="C10" s="2">
        <v>21.0</v>
      </c>
      <c r="D10" s="2">
        <f>VLOOKUP(A10,Costos!A:E,5,0)</f>
        <v>878.09</v>
      </c>
      <c r="E10" s="2">
        <f>VLOOKUP(A:A,Costos!A:H,8,0)</f>
        <v>3161.124</v>
      </c>
    </row>
    <row r="11">
      <c r="A11" s="2" t="s">
        <v>5</v>
      </c>
      <c r="B11" s="2" t="s">
        <v>6</v>
      </c>
      <c r="C11" s="2">
        <v>6.0</v>
      </c>
      <c r="D11" s="2">
        <f>VLOOKUP(A11,Costos!A:E,5,0)</f>
        <v>687.56</v>
      </c>
      <c r="E11" s="2">
        <f>VLOOKUP(A:A,Costos!A:H,8,0)</f>
        <v>2475.216</v>
      </c>
    </row>
    <row r="12">
      <c r="A12" s="2" t="s">
        <v>13</v>
      </c>
      <c r="B12" s="2" t="s">
        <v>14</v>
      </c>
      <c r="C12" s="2">
        <v>97.0</v>
      </c>
      <c r="D12" s="2">
        <f>VLOOKUP(A12,Costos!A:E,5,0)</f>
        <v>1173.61</v>
      </c>
      <c r="E12" s="2">
        <f>VLOOKUP(A:A,Costos!A:H,8,0)</f>
        <v>4224.996</v>
      </c>
    </row>
    <row r="13">
      <c r="A13" s="2" t="s">
        <v>11</v>
      </c>
      <c r="B13" s="2" t="s">
        <v>12</v>
      </c>
      <c r="C13" s="2">
        <v>100.0</v>
      </c>
      <c r="D13" s="2">
        <f>VLOOKUP(A13,Costos!A:E,5,0)</f>
        <v>418.08</v>
      </c>
      <c r="E13" s="2">
        <f>VLOOKUP(A:A,Costos!A:H,8,0)</f>
        <v>1505.088</v>
      </c>
    </row>
    <row r="14">
      <c r="A14" s="2" t="s">
        <v>9</v>
      </c>
      <c r="B14" s="2" t="s">
        <v>10</v>
      </c>
      <c r="C14" s="2">
        <v>60.0</v>
      </c>
      <c r="D14" s="2">
        <f>VLOOKUP(A14,Costos!A:E,5,0)</f>
        <v>683.06</v>
      </c>
      <c r="E14" s="2">
        <f>VLOOKUP(A:A,Costos!A:H,8,0)</f>
        <v>2459.016</v>
      </c>
    </row>
    <row r="15">
      <c r="A15" s="2" t="s">
        <v>17</v>
      </c>
      <c r="B15" s="2" t="s">
        <v>18</v>
      </c>
      <c r="C15" s="2">
        <v>64.0</v>
      </c>
      <c r="D15" s="2">
        <f>VLOOKUP(A15,Costos!A:E,5,0)</f>
        <v>847.4</v>
      </c>
      <c r="E15" s="2">
        <f>VLOOKUP(A:A,Costos!A:H,8,0)</f>
        <v>3050.64</v>
      </c>
    </row>
    <row r="16">
      <c r="A16" s="2" t="s">
        <v>19</v>
      </c>
      <c r="B16" s="2" t="s">
        <v>20</v>
      </c>
      <c r="C16" s="2">
        <v>31.0</v>
      </c>
      <c r="D16" s="2">
        <f>VLOOKUP(A16,Costos!A:E,5,0)</f>
        <v>809.68</v>
      </c>
      <c r="E16" s="2">
        <f>VLOOKUP(A:A,Costos!A:H,8,0)</f>
        <v>2914.848</v>
      </c>
    </row>
    <row r="17">
      <c r="A17" s="2" t="s">
        <v>11</v>
      </c>
      <c r="B17" s="2" t="s">
        <v>12</v>
      </c>
      <c r="C17" s="2">
        <v>1.0</v>
      </c>
      <c r="D17" s="2">
        <f>VLOOKUP(A17,Costos!A:E,5,0)</f>
        <v>418.08</v>
      </c>
      <c r="E17" s="2">
        <f>VLOOKUP(A:A,Costos!A:H,8,0)</f>
        <v>1505.088</v>
      </c>
    </row>
    <row r="18">
      <c r="A18" s="2" t="s">
        <v>13</v>
      </c>
      <c r="B18" s="2" t="s">
        <v>14</v>
      </c>
      <c r="C18" s="2">
        <v>23.0</v>
      </c>
      <c r="D18" s="2">
        <f>VLOOKUP(A18,Costos!A:E,5,0)</f>
        <v>1173.61</v>
      </c>
      <c r="E18" s="2">
        <f>VLOOKUP(A:A,Costos!A:H,8,0)</f>
        <v>4224.996</v>
      </c>
    </row>
    <row r="19">
      <c r="A19" s="2" t="s">
        <v>7</v>
      </c>
      <c r="B19" s="2" t="s">
        <v>8</v>
      </c>
      <c r="C19" s="2">
        <v>57.0</v>
      </c>
      <c r="D19" s="2">
        <f>VLOOKUP(A19,Costos!A:E,5,0)</f>
        <v>878.09</v>
      </c>
      <c r="E19" s="2">
        <f>VLOOKUP(A:A,Costos!A:H,8,0)</f>
        <v>3161.124</v>
      </c>
    </row>
    <row r="20">
      <c r="A20" s="2" t="s">
        <v>21</v>
      </c>
      <c r="B20" s="2" t="s">
        <v>22</v>
      </c>
      <c r="C20" s="2">
        <v>35.0</v>
      </c>
      <c r="D20" s="2">
        <f>VLOOKUP(A20,Costos!A:E,5,0)</f>
        <v>705.6</v>
      </c>
      <c r="E20" s="2">
        <f>VLOOKUP(A:A,Costos!A:H,8,0)</f>
        <v>2540.16</v>
      </c>
    </row>
    <row r="21" ht="15.75" customHeight="1">
      <c r="A21" s="2" t="s">
        <v>23</v>
      </c>
      <c r="B21" s="2" t="s">
        <v>24</v>
      </c>
      <c r="C21" s="2">
        <v>20.0</v>
      </c>
      <c r="D21" s="2">
        <f>VLOOKUP(A21,Costos!A:E,5,0)</f>
        <v>480.78</v>
      </c>
      <c r="E21" s="2">
        <f>VLOOKUP(A:A,Costos!A:H,8,0)</f>
        <v>1730.808</v>
      </c>
    </row>
    <row r="22" ht="15.75" customHeight="1">
      <c r="A22" s="2" t="s">
        <v>21</v>
      </c>
      <c r="B22" s="2" t="s">
        <v>22</v>
      </c>
      <c r="C22" s="2">
        <v>2.0</v>
      </c>
      <c r="D22" s="2">
        <f>VLOOKUP(A22,Costos!A:E,5,0)</f>
        <v>705.6</v>
      </c>
      <c r="E22" s="2">
        <f>VLOOKUP(A:A,Costos!A:H,8,0)</f>
        <v>2540.16</v>
      </c>
    </row>
    <row r="23" ht="15.75" customHeight="1">
      <c r="A23" s="2" t="s">
        <v>5</v>
      </c>
      <c r="B23" s="2" t="s">
        <v>6</v>
      </c>
      <c r="C23" s="2">
        <v>90.0</v>
      </c>
      <c r="D23" s="2">
        <f>VLOOKUP(A23,Costos!A:E,5,0)</f>
        <v>687.56</v>
      </c>
      <c r="E23" s="2">
        <f>VLOOKUP(A:A,Costos!A:H,8,0)</f>
        <v>2475.216</v>
      </c>
    </row>
    <row r="24" ht="15.75" customHeight="1">
      <c r="A24" s="2" t="s">
        <v>13</v>
      </c>
      <c r="B24" s="2" t="s">
        <v>14</v>
      </c>
      <c r="C24" s="2">
        <v>37.0</v>
      </c>
      <c r="D24" s="2">
        <f>VLOOKUP(A24,Costos!A:E,5,0)</f>
        <v>1173.61</v>
      </c>
      <c r="E24" s="2">
        <f>VLOOKUP(A:A,Costos!A:H,8,0)</f>
        <v>4224.996</v>
      </c>
    </row>
    <row r="25" ht="15.75" customHeight="1">
      <c r="A25" s="2" t="s">
        <v>9</v>
      </c>
      <c r="B25" s="2" t="s">
        <v>10</v>
      </c>
      <c r="C25" s="2">
        <v>24.0</v>
      </c>
      <c r="D25" s="2">
        <f>VLOOKUP(A25,Costos!A:E,5,0)</f>
        <v>683.06</v>
      </c>
      <c r="E25" s="2">
        <f>VLOOKUP(A:A,Costos!A:H,8,0)</f>
        <v>2459.016</v>
      </c>
    </row>
    <row r="26" ht="15.75" customHeight="1">
      <c r="A26" s="2" t="s">
        <v>15</v>
      </c>
      <c r="B26" s="2" t="s">
        <v>16</v>
      </c>
      <c r="C26" s="2">
        <v>48.0</v>
      </c>
      <c r="D26" s="2">
        <f>VLOOKUP(A26,Costos!A:E,5,0)</f>
        <v>1026.65</v>
      </c>
      <c r="E26" s="2">
        <f>VLOOKUP(A:A,Costos!A:H,8,0)</f>
        <v>3695.94</v>
      </c>
    </row>
    <row r="27" ht="15.75" customHeight="1">
      <c r="A27" s="2" t="s">
        <v>17</v>
      </c>
      <c r="B27" s="2" t="s">
        <v>18</v>
      </c>
      <c r="C27" s="2">
        <v>100.0</v>
      </c>
      <c r="D27" s="2">
        <f>VLOOKUP(A27,Costos!A:E,5,0)</f>
        <v>847.4</v>
      </c>
      <c r="E27" s="2">
        <f>VLOOKUP(A:A,Costos!A:H,8,0)</f>
        <v>3050.64</v>
      </c>
    </row>
    <row r="28" ht="15.75" customHeight="1">
      <c r="A28" s="2" t="s">
        <v>5</v>
      </c>
      <c r="B28" s="2" t="s">
        <v>6</v>
      </c>
      <c r="C28" s="2">
        <v>69.0</v>
      </c>
      <c r="D28" s="2">
        <f>VLOOKUP(A28,Costos!A:E,5,0)</f>
        <v>687.56</v>
      </c>
      <c r="E28" s="2">
        <f>VLOOKUP(A:A,Costos!A:H,8,0)</f>
        <v>2475.216</v>
      </c>
    </row>
    <row r="29" ht="15.75" customHeight="1">
      <c r="A29" s="2" t="s">
        <v>23</v>
      </c>
      <c r="B29" s="2" t="s">
        <v>24</v>
      </c>
      <c r="C29" s="2">
        <v>82.0</v>
      </c>
      <c r="D29" s="2">
        <f>VLOOKUP(A29,Costos!A:E,5,0)</f>
        <v>480.78</v>
      </c>
      <c r="E29" s="2">
        <f>VLOOKUP(A:A,Costos!A:H,8,0)</f>
        <v>1730.808</v>
      </c>
    </row>
    <row r="30" ht="15.75" customHeight="1">
      <c r="A30" s="2" t="s">
        <v>17</v>
      </c>
      <c r="B30" s="2" t="s">
        <v>18</v>
      </c>
      <c r="C30" s="2">
        <v>81.0</v>
      </c>
      <c r="D30" s="2">
        <f>VLOOKUP(A30,Costos!A:E,5,0)</f>
        <v>847.4</v>
      </c>
      <c r="E30" s="2">
        <f>VLOOKUP(A:A,Costos!A:H,8,0)</f>
        <v>3050.64</v>
      </c>
    </row>
    <row r="31" ht="15.75" customHeight="1">
      <c r="A31" s="2" t="s">
        <v>15</v>
      </c>
      <c r="B31" s="2" t="s">
        <v>16</v>
      </c>
      <c r="C31" s="2">
        <v>95.0</v>
      </c>
      <c r="D31" s="2">
        <f>VLOOKUP(A31,Costos!A:E,5,0)</f>
        <v>1026.65</v>
      </c>
      <c r="E31" s="2">
        <f>VLOOKUP(A:A,Costos!A:H,8,0)</f>
        <v>3695.94</v>
      </c>
    </row>
    <row r="32" ht="15.75" customHeight="1">
      <c r="A32" s="2" t="s">
        <v>9</v>
      </c>
      <c r="B32" s="2" t="s">
        <v>10</v>
      </c>
      <c r="C32" s="2">
        <v>48.0</v>
      </c>
      <c r="D32" s="2">
        <f>VLOOKUP(A32,Costos!A:E,5,0)</f>
        <v>683.06</v>
      </c>
      <c r="E32" s="2">
        <f>VLOOKUP(A:A,Costos!A:H,8,0)</f>
        <v>2459.016</v>
      </c>
    </row>
    <row r="33" ht="15.75" customHeight="1">
      <c r="A33" s="2" t="s">
        <v>15</v>
      </c>
      <c r="B33" s="2" t="s">
        <v>16</v>
      </c>
      <c r="C33" s="2">
        <v>49.0</v>
      </c>
      <c r="D33" s="2">
        <f>VLOOKUP(A33,Costos!A:E,5,0)</f>
        <v>1026.65</v>
      </c>
      <c r="E33" s="2">
        <f>VLOOKUP(A:A,Costos!A:H,8,0)</f>
        <v>3695.94</v>
      </c>
    </row>
    <row r="34" ht="15.75" customHeight="1">
      <c r="A34" s="2" t="s">
        <v>17</v>
      </c>
      <c r="B34" s="2" t="s">
        <v>18</v>
      </c>
      <c r="C34" s="2">
        <v>52.0</v>
      </c>
      <c r="D34" s="2">
        <f>VLOOKUP(A34,Costos!A:E,5,0)</f>
        <v>847.4</v>
      </c>
      <c r="E34" s="2">
        <f>VLOOKUP(A:A,Costos!A:H,8,0)</f>
        <v>3050.64</v>
      </c>
    </row>
    <row r="35" ht="15.75" customHeight="1">
      <c r="A35" s="2" t="s">
        <v>21</v>
      </c>
      <c r="B35" s="2" t="s">
        <v>22</v>
      </c>
      <c r="C35" s="2">
        <v>68.0</v>
      </c>
      <c r="D35" s="2">
        <f>VLOOKUP(A35,Costos!A:E,5,0)</f>
        <v>705.6</v>
      </c>
      <c r="E35" s="2">
        <f>VLOOKUP(A:A,Costos!A:H,8,0)</f>
        <v>2540.16</v>
      </c>
    </row>
    <row r="36" ht="15.75" customHeight="1">
      <c r="A36" s="2" t="s">
        <v>9</v>
      </c>
      <c r="B36" s="2" t="s">
        <v>10</v>
      </c>
      <c r="C36" s="2">
        <v>77.0</v>
      </c>
      <c r="D36" s="2">
        <f>VLOOKUP(A36,Costos!A:E,5,0)</f>
        <v>683.06</v>
      </c>
      <c r="E36" s="2">
        <f>VLOOKUP(A:A,Costos!A:H,8,0)</f>
        <v>2459.016</v>
      </c>
    </row>
    <row r="37" ht="15.75" customHeight="1">
      <c r="A37" s="2" t="s">
        <v>23</v>
      </c>
      <c r="B37" s="2" t="s">
        <v>24</v>
      </c>
      <c r="C37" s="2">
        <v>31.0</v>
      </c>
      <c r="D37" s="2">
        <f>VLOOKUP(A37,Costos!A:E,5,0)</f>
        <v>480.78</v>
      </c>
      <c r="E37" s="2">
        <f>VLOOKUP(A:A,Costos!A:H,8,0)</f>
        <v>1730.808</v>
      </c>
    </row>
    <row r="38" ht="15.75" customHeight="1">
      <c r="A38" s="2" t="s">
        <v>11</v>
      </c>
      <c r="B38" s="2" t="s">
        <v>12</v>
      </c>
      <c r="C38" s="2">
        <v>67.0</v>
      </c>
      <c r="D38" s="2">
        <f>VLOOKUP(A38,Costos!A:E,5,0)</f>
        <v>418.08</v>
      </c>
      <c r="E38" s="2">
        <f>VLOOKUP(A:A,Costos!A:H,8,0)</f>
        <v>1505.088</v>
      </c>
    </row>
    <row r="39" ht="15.75" customHeight="1">
      <c r="A39" s="2" t="s">
        <v>7</v>
      </c>
      <c r="B39" s="2" t="s">
        <v>8</v>
      </c>
      <c r="C39" s="2">
        <v>9.0</v>
      </c>
      <c r="D39" s="2">
        <f>VLOOKUP(A39,Costos!A:E,5,0)</f>
        <v>878.09</v>
      </c>
      <c r="E39" s="2">
        <f>VLOOKUP(A:A,Costos!A:H,8,0)</f>
        <v>3161.124</v>
      </c>
    </row>
    <row r="40" ht="15.75" customHeight="1">
      <c r="A40" s="2" t="s">
        <v>7</v>
      </c>
      <c r="B40" s="2" t="s">
        <v>8</v>
      </c>
      <c r="C40" s="2">
        <v>59.0</v>
      </c>
      <c r="D40" s="2">
        <f>VLOOKUP(A40,Costos!A:E,5,0)</f>
        <v>878.09</v>
      </c>
      <c r="E40" s="2">
        <f>VLOOKUP(A:A,Costos!A:H,8,0)</f>
        <v>3161.124</v>
      </c>
    </row>
    <row r="41" ht="15.75" customHeight="1">
      <c r="A41" s="2" t="s">
        <v>9</v>
      </c>
      <c r="B41" s="2" t="s">
        <v>10</v>
      </c>
      <c r="C41" s="2">
        <v>46.0</v>
      </c>
      <c r="D41" s="2">
        <f>VLOOKUP(A41,Costos!A:E,5,0)</f>
        <v>683.06</v>
      </c>
      <c r="E41" s="2">
        <f>VLOOKUP(A:A,Costos!A:H,8,0)</f>
        <v>2459.016</v>
      </c>
    </row>
    <row r="42" ht="15.75" customHeight="1">
      <c r="A42" s="2" t="s">
        <v>13</v>
      </c>
      <c r="B42" s="2" t="s">
        <v>14</v>
      </c>
      <c r="C42" s="2">
        <v>38.0</v>
      </c>
      <c r="D42" s="2">
        <f>VLOOKUP(A42,Costos!A:E,5,0)</f>
        <v>1173.61</v>
      </c>
      <c r="E42" s="2">
        <f>VLOOKUP(A:A,Costos!A:H,8,0)</f>
        <v>4224.996</v>
      </c>
    </row>
    <row r="43" ht="15.75" customHeight="1">
      <c r="A43" s="2" t="s">
        <v>13</v>
      </c>
      <c r="B43" s="2" t="s">
        <v>14</v>
      </c>
      <c r="C43" s="2">
        <v>4.0</v>
      </c>
      <c r="D43" s="2">
        <f>VLOOKUP(A43,Costos!A:E,5,0)</f>
        <v>1173.61</v>
      </c>
      <c r="E43" s="2">
        <f>VLOOKUP(A:A,Costos!A:H,8,0)</f>
        <v>4224.996</v>
      </c>
    </row>
    <row r="44" ht="15.75" customHeight="1">
      <c r="A44" s="2" t="s">
        <v>9</v>
      </c>
      <c r="B44" s="2" t="s">
        <v>10</v>
      </c>
      <c r="C44" s="2">
        <v>30.0</v>
      </c>
      <c r="D44" s="2">
        <f>VLOOKUP(A44,Costos!A:E,5,0)</f>
        <v>683.06</v>
      </c>
      <c r="E44" s="2">
        <f>VLOOKUP(A:A,Costos!A:H,8,0)</f>
        <v>2459.016</v>
      </c>
    </row>
    <row r="45" ht="15.75" customHeight="1">
      <c r="A45" s="2" t="s">
        <v>7</v>
      </c>
      <c r="B45" s="2" t="s">
        <v>8</v>
      </c>
      <c r="C45" s="2">
        <v>1.0</v>
      </c>
      <c r="D45" s="2">
        <f>VLOOKUP(A45,Costos!A:E,5,0)</f>
        <v>878.09</v>
      </c>
      <c r="E45" s="2">
        <f>VLOOKUP(A:A,Costos!A:H,8,0)</f>
        <v>3161.124</v>
      </c>
    </row>
    <row r="46" ht="15.75" customHeight="1">
      <c r="A46" s="2" t="s">
        <v>9</v>
      </c>
      <c r="B46" s="2" t="s">
        <v>10</v>
      </c>
      <c r="C46" s="2">
        <v>36.0</v>
      </c>
      <c r="D46" s="2">
        <f>VLOOKUP(A46,Costos!A:E,5,0)</f>
        <v>683.06</v>
      </c>
      <c r="E46" s="2">
        <f>VLOOKUP(A:A,Costos!A:H,8,0)</f>
        <v>2459.016</v>
      </c>
    </row>
    <row r="47" ht="15.75" customHeight="1">
      <c r="A47" s="2" t="s">
        <v>11</v>
      </c>
      <c r="B47" s="2" t="s">
        <v>12</v>
      </c>
      <c r="C47" s="2">
        <v>16.0</v>
      </c>
      <c r="D47" s="2">
        <f>VLOOKUP(A47,Costos!A:E,5,0)</f>
        <v>418.08</v>
      </c>
      <c r="E47" s="2">
        <f>VLOOKUP(A:A,Costos!A:H,8,0)</f>
        <v>1505.088</v>
      </c>
    </row>
    <row r="48" ht="15.75" customHeight="1">
      <c r="A48" s="2" t="s">
        <v>5</v>
      </c>
      <c r="B48" s="2" t="s">
        <v>6</v>
      </c>
      <c r="C48" s="2">
        <v>12.0</v>
      </c>
      <c r="D48" s="2">
        <f>VLOOKUP(A48,Costos!A:E,5,0)</f>
        <v>687.56</v>
      </c>
      <c r="E48" s="2">
        <f>VLOOKUP(A:A,Costos!A:H,8,0)</f>
        <v>2475.216</v>
      </c>
    </row>
    <row r="49" ht="15.75" customHeight="1">
      <c r="A49" s="2" t="s">
        <v>17</v>
      </c>
      <c r="B49" s="2" t="s">
        <v>18</v>
      </c>
      <c r="C49" s="2">
        <v>42.0</v>
      </c>
      <c r="D49" s="2">
        <f>VLOOKUP(A49,Costos!A:E,5,0)</f>
        <v>847.4</v>
      </c>
      <c r="E49" s="2">
        <f>VLOOKUP(A:A,Costos!A:H,8,0)</f>
        <v>3050.64</v>
      </c>
    </row>
    <row r="50" ht="15.75" customHeight="1">
      <c r="A50" s="2" t="s">
        <v>9</v>
      </c>
      <c r="B50" s="2" t="s">
        <v>10</v>
      </c>
      <c r="C50" s="2">
        <v>85.0</v>
      </c>
      <c r="D50" s="2">
        <f>VLOOKUP(A50,Costos!A:E,5,0)</f>
        <v>683.06</v>
      </c>
      <c r="E50" s="2">
        <f>VLOOKUP(A:A,Costos!A:H,8,0)</f>
        <v>2459.016</v>
      </c>
    </row>
    <row r="51" ht="15.75" customHeight="1">
      <c r="A51" s="2" t="s">
        <v>11</v>
      </c>
      <c r="B51" s="2" t="s">
        <v>12</v>
      </c>
      <c r="C51" s="2">
        <v>80.0</v>
      </c>
      <c r="D51" s="2">
        <f>VLOOKUP(A51,Costos!A:E,5,0)</f>
        <v>418.08</v>
      </c>
      <c r="E51" s="2">
        <f>VLOOKUP(A:A,Costos!A:H,8,0)</f>
        <v>1505.088</v>
      </c>
    </row>
    <row r="52" ht="15.75" customHeight="1">
      <c r="A52" s="2" t="s">
        <v>21</v>
      </c>
      <c r="B52" s="2" t="s">
        <v>22</v>
      </c>
      <c r="C52" s="2">
        <v>7.0</v>
      </c>
      <c r="D52" s="2">
        <f>VLOOKUP(A52,Costos!A:E,5,0)</f>
        <v>705.6</v>
      </c>
      <c r="E52" s="2">
        <f>VLOOKUP(A:A,Costos!A:H,8,0)</f>
        <v>2540.16</v>
      </c>
    </row>
    <row r="53" ht="15.75" customHeight="1">
      <c r="A53" s="2" t="s">
        <v>11</v>
      </c>
      <c r="B53" s="2" t="s">
        <v>12</v>
      </c>
      <c r="C53" s="2">
        <v>51.0</v>
      </c>
      <c r="D53" s="2">
        <f>VLOOKUP(A53,Costos!A:E,5,0)</f>
        <v>418.08</v>
      </c>
      <c r="E53" s="2">
        <f>VLOOKUP(A:A,Costos!A:H,8,0)</f>
        <v>1505.088</v>
      </c>
    </row>
    <row r="54" ht="15.75" customHeight="1">
      <c r="A54" s="2" t="s">
        <v>17</v>
      </c>
      <c r="B54" s="2" t="s">
        <v>18</v>
      </c>
      <c r="C54" s="2">
        <v>3.0</v>
      </c>
      <c r="D54" s="2">
        <f>VLOOKUP(A54,Costos!A:E,5,0)</f>
        <v>847.4</v>
      </c>
      <c r="E54" s="2">
        <f>VLOOKUP(A:A,Costos!A:H,8,0)</f>
        <v>3050.64</v>
      </c>
    </row>
    <row r="55" ht="15.75" customHeight="1">
      <c r="A55" s="2" t="s">
        <v>23</v>
      </c>
      <c r="B55" s="2" t="s">
        <v>24</v>
      </c>
      <c r="C55" s="2">
        <v>51.0</v>
      </c>
      <c r="D55" s="2">
        <f>VLOOKUP(A55,Costos!A:E,5,0)</f>
        <v>480.78</v>
      </c>
      <c r="E55" s="2">
        <f>VLOOKUP(A:A,Costos!A:H,8,0)</f>
        <v>1730.808</v>
      </c>
    </row>
    <row r="56" ht="15.75" customHeight="1">
      <c r="A56" s="2" t="s">
        <v>11</v>
      </c>
      <c r="B56" s="2" t="s">
        <v>12</v>
      </c>
      <c r="C56" s="2">
        <v>26.0</v>
      </c>
      <c r="D56" s="2">
        <f>VLOOKUP(A56,Costos!A:E,5,0)</f>
        <v>418.08</v>
      </c>
      <c r="E56" s="2">
        <f>VLOOKUP(A:A,Costos!A:H,8,0)</f>
        <v>1505.088</v>
      </c>
    </row>
    <row r="57" ht="15.75" customHeight="1">
      <c r="A57" s="2" t="s">
        <v>21</v>
      </c>
      <c r="B57" s="2" t="s">
        <v>22</v>
      </c>
      <c r="C57" s="2">
        <v>7.0</v>
      </c>
      <c r="D57" s="2">
        <f>VLOOKUP(A57,Costos!A:E,5,0)</f>
        <v>705.6</v>
      </c>
      <c r="E57" s="2">
        <f>VLOOKUP(A:A,Costos!A:H,8,0)</f>
        <v>2540.16</v>
      </c>
    </row>
    <row r="58" ht="15.75" customHeight="1">
      <c r="A58" s="2" t="s">
        <v>9</v>
      </c>
      <c r="B58" s="2" t="s">
        <v>10</v>
      </c>
      <c r="C58" s="2">
        <v>64.0</v>
      </c>
      <c r="D58" s="2">
        <f>VLOOKUP(A58,Costos!A:E,5,0)</f>
        <v>683.06</v>
      </c>
      <c r="E58" s="2">
        <f>VLOOKUP(A:A,Costos!A:H,8,0)</f>
        <v>2459.016</v>
      </c>
    </row>
    <row r="59" ht="15.75" customHeight="1">
      <c r="A59" s="2" t="s">
        <v>13</v>
      </c>
      <c r="B59" s="2" t="s">
        <v>14</v>
      </c>
      <c r="C59" s="2">
        <v>65.0</v>
      </c>
      <c r="D59" s="2">
        <f>VLOOKUP(A59,Costos!A:E,5,0)</f>
        <v>1173.61</v>
      </c>
      <c r="E59" s="2">
        <f>VLOOKUP(A:A,Costos!A:H,8,0)</f>
        <v>4224.996</v>
      </c>
    </row>
    <row r="60" ht="15.75" customHeight="1">
      <c r="A60" s="2" t="s">
        <v>17</v>
      </c>
      <c r="B60" s="2" t="s">
        <v>18</v>
      </c>
      <c r="C60" s="2">
        <v>1.0</v>
      </c>
      <c r="D60" s="2">
        <f>VLOOKUP(A60,Costos!A:E,5,0)</f>
        <v>847.4</v>
      </c>
      <c r="E60" s="2">
        <f>VLOOKUP(A:A,Costos!A:H,8,0)</f>
        <v>3050.64</v>
      </c>
    </row>
    <row r="61" ht="15.75" customHeight="1">
      <c r="A61" s="2" t="s">
        <v>13</v>
      </c>
      <c r="B61" s="2" t="s">
        <v>14</v>
      </c>
      <c r="C61" s="2">
        <v>45.0</v>
      </c>
      <c r="D61" s="2">
        <f>VLOOKUP(A61,Costos!A:E,5,0)</f>
        <v>1173.61</v>
      </c>
      <c r="E61" s="2">
        <f>VLOOKUP(A:A,Costos!A:H,8,0)</f>
        <v>4224.996</v>
      </c>
    </row>
    <row r="62" ht="15.75" customHeight="1">
      <c r="A62" s="2" t="s">
        <v>13</v>
      </c>
      <c r="B62" s="2" t="s">
        <v>14</v>
      </c>
      <c r="C62" s="2">
        <v>89.0</v>
      </c>
      <c r="D62" s="2">
        <f>VLOOKUP(A62,Costos!A:E,5,0)</f>
        <v>1173.61</v>
      </c>
      <c r="E62" s="2">
        <f>VLOOKUP(A:A,Costos!A:H,8,0)</f>
        <v>4224.996</v>
      </c>
    </row>
    <row r="63" ht="15.75" customHeight="1">
      <c r="A63" s="2" t="s">
        <v>17</v>
      </c>
      <c r="B63" s="2" t="s">
        <v>18</v>
      </c>
      <c r="C63" s="2">
        <v>19.0</v>
      </c>
      <c r="D63" s="2">
        <f>VLOOKUP(A63,Costos!A:E,5,0)</f>
        <v>847.4</v>
      </c>
      <c r="E63" s="2">
        <f>VLOOKUP(A:A,Costos!A:H,8,0)</f>
        <v>3050.64</v>
      </c>
    </row>
    <row r="64" ht="15.75" customHeight="1">
      <c r="A64" s="2" t="s">
        <v>15</v>
      </c>
      <c r="B64" s="2" t="s">
        <v>16</v>
      </c>
      <c r="C64" s="2">
        <v>70.0</v>
      </c>
      <c r="D64" s="2">
        <f>VLOOKUP(A64,Costos!A:E,5,0)</f>
        <v>1026.65</v>
      </c>
      <c r="E64" s="2">
        <f>VLOOKUP(A:A,Costos!A:H,8,0)</f>
        <v>3695.94</v>
      </c>
    </row>
    <row r="65" ht="15.75" customHeight="1">
      <c r="A65" s="2" t="s">
        <v>13</v>
      </c>
      <c r="B65" s="2" t="s">
        <v>14</v>
      </c>
      <c r="C65" s="2">
        <v>48.0</v>
      </c>
      <c r="D65" s="2">
        <f>VLOOKUP(A65,Costos!A:E,5,0)</f>
        <v>1173.61</v>
      </c>
      <c r="E65" s="2">
        <f>VLOOKUP(A:A,Costos!A:H,8,0)</f>
        <v>4224.996</v>
      </c>
    </row>
    <row r="66" ht="15.75" customHeight="1">
      <c r="A66" s="2" t="s">
        <v>17</v>
      </c>
      <c r="B66" s="2" t="s">
        <v>18</v>
      </c>
      <c r="C66" s="2">
        <v>56.0</v>
      </c>
      <c r="D66" s="2">
        <f>VLOOKUP(A66,Costos!A:E,5,0)</f>
        <v>847.4</v>
      </c>
      <c r="E66" s="2">
        <f>VLOOKUP(A:A,Costos!A:H,8,0)</f>
        <v>3050.64</v>
      </c>
    </row>
    <row r="67" ht="15.75" customHeight="1">
      <c r="A67" s="2" t="s">
        <v>11</v>
      </c>
      <c r="B67" s="2" t="s">
        <v>12</v>
      </c>
      <c r="C67" s="2">
        <v>91.0</v>
      </c>
      <c r="D67" s="2">
        <f>VLOOKUP(A67,Costos!A:E,5,0)</f>
        <v>418.08</v>
      </c>
      <c r="E67" s="2">
        <f>VLOOKUP(A:A,Costos!A:H,8,0)</f>
        <v>1505.088</v>
      </c>
    </row>
    <row r="68" ht="15.75" customHeight="1">
      <c r="A68" s="2" t="s">
        <v>23</v>
      </c>
      <c r="B68" s="2" t="s">
        <v>24</v>
      </c>
      <c r="C68" s="2">
        <v>3.0</v>
      </c>
      <c r="D68" s="2">
        <f>VLOOKUP(A68,Costos!A:E,5,0)</f>
        <v>480.78</v>
      </c>
      <c r="E68" s="2">
        <f>VLOOKUP(A:A,Costos!A:H,8,0)</f>
        <v>1730.808</v>
      </c>
    </row>
    <row r="69" ht="15.75" customHeight="1">
      <c r="A69" s="2" t="s">
        <v>15</v>
      </c>
      <c r="B69" s="2" t="s">
        <v>16</v>
      </c>
      <c r="C69" s="2">
        <v>44.0</v>
      </c>
      <c r="D69" s="2">
        <f>VLOOKUP(A69,Costos!A:E,5,0)</f>
        <v>1026.65</v>
      </c>
      <c r="E69" s="2">
        <f>VLOOKUP(A:A,Costos!A:H,8,0)</f>
        <v>3695.94</v>
      </c>
    </row>
    <row r="70" ht="15.75" customHeight="1">
      <c r="A70" s="2" t="s">
        <v>23</v>
      </c>
      <c r="B70" s="2" t="s">
        <v>24</v>
      </c>
      <c r="C70" s="2">
        <v>84.0</v>
      </c>
      <c r="D70" s="2">
        <f>VLOOKUP(A70,Costos!A:E,5,0)</f>
        <v>480.78</v>
      </c>
      <c r="E70" s="2">
        <f>VLOOKUP(A:A,Costos!A:H,8,0)</f>
        <v>1730.808</v>
      </c>
    </row>
    <row r="71" ht="15.75" customHeight="1">
      <c r="A71" s="2" t="s">
        <v>17</v>
      </c>
      <c r="B71" s="2" t="s">
        <v>18</v>
      </c>
      <c r="C71" s="2">
        <v>7.0</v>
      </c>
      <c r="D71" s="2">
        <f>VLOOKUP(A71,Costos!A:E,5,0)</f>
        <v>847.4</v>
      </c>
      <c r="E71" s="2">
        <f>VLOOKUP(A:A,Costos!A:H,8,0)</f>
        <v>3050.64</v>
      </c>
    </row>
    <row r="72" ht="15.75" customHeight="1">
      <c r="A72" s="2" t="s">
        <v>11</v>
      </c>
      <c r="B72" s="2" t="s">
        <v>12</v>
      </c>
      <c r="C72" s="2">
        <v>60.0</v>
      </c>
      <c r="D72" s="2">
        <f>VLOOKUP(A72,Costos!A:E,5,0)</f>
        <v>418.08</v>
      </c>
      <c r="E72" s="2">
        <f>VLOOKUP(A:A,Costos!A:H,8,0)</f>
        <v>1505.088</v>
      </c>
    </row>
    <row r="73" ht="15.75" customHeight="1">
      <c r="A73" s="2" t="s">
        <v>7</v>
      </c>
      <c r="B73" s="2" t="s">
        <v>8</v>
      </c>
      <c r="C73" s="2">
        <v>16.0</v>
      </c>
      <c r="D73" s="2">
        <f>VLOOKUP(A73,Costos!A:E,5,0)</f>
        <v>878.09</v>
      </c>
      <c r="E73" s="2">
        <f>VLOOKUP(A:A,Costos!A:H,8,0)</f>
        <v>3161.124</v>
      </c>
    </row>
    <row r="74" ht="15.75" customHeight="1">
      <c r="A74" s="2" t="s">
        <v>19</v>
      </c>
      <c r="B74" s="2" t="s">
        <v>20</v>
      </c>
      <c r="C74" s="2">
        <v>2.0</v>
      </c>
      <c r="D74" s="2">
        <f>VLOOKUP(A74,Costos!A:E,5,0)</f>
        <v>809.68</v>
      </c>
      <c r="E74" s="2">
        <f>VLOOKUP(A:A,Costos!A:H,8,0)</f>
        <v>2914.848</v>
      </c>
    </row>
    <row r="75" ht="15.75" customHeight="1">
      <c r="A75" s="2" t="s">
        <v>9</v>
      </c>
      <c r="B75" s="2" t="s">
        <v>10</v>
      </c>
      <c r="C75" s="2">
        <v>38.0</v>
      </c>
      <c r="D75" s="2">
        <f>VLOOKUP(A75,Costos!A:E,5,0)</f>
        <v>683.06</v>
      </c>
      <c r="E75" s="2">
        <f>VLOOKUP(A:A,Costos!A:H,8,0)</f>
        <v>2459.016</v>
      </c>
    </row>
    <row r="76" ht="15.75" customHeight="1">
      <c r="A76" s="2" t="s">
        <v>21</v>
      </c>
      <c r="B76" s="2" t="s">
        <v>22</v>
      </c>
      <c r="C76" s="2">
        <v>86.0</v>
      </c>
      <c r="D76" s="2">
        <f>VLOOKUP(A76,Costos!A:E,5,0)</f>
        <v>705.6</v>
      </c>
      <c r="E76" s="2">
        <f>VLOOKUP(A:A,Costos!A:H,8,0)</f>
        <v>2540.16</v>
      </c>
    </row>
    <row r="77" ht="15.75" customHeight="1">
      <c r="A77" s="2" t="s">
        <v>17</v>
      </c>
      <c r="B77" s="2" t="s">
        <v>18</v>
      </c>
      <c r="C77" s="2">
        <v>84.0</v>
      </c>
      <c r="D77" s="2">
        <f>VLOOKUP(A77,Costos!A:E,5,0)</f>
        <v>847.4</v>
      </c>
      <c r="E77" s="2">
        <f>VLOOKUP(A:A,Costos!A:H,8,0)</f>
        <v>3050.64</v>
      </c>
    </row>
    <row r="78" ht="15.75" customHeight="1">
      <c r="A78" s="2" t="s">
        <v>7</v>
      </c>
      <c r="B78" s="2" t="s">
        <v>8</v>
      </c>
      <c r="C78" s="2">
        <v>82.0</v>
      </c>
      <c r="D78" s="2">
        <f>VLOOKUP(A78,Costos!A:E,5,0)</f>
        <v>878.09</v>
      </c>
      <c r="E78" s="2">
        <f>VLOOKUP(A:A,Costos!A:H,8,0)</f>
        <v>3161.124</v>
      </c>
    </row>
    <row r="79" ht="15.75" customHeight="1">
      <c r="A79" s="2" t="s">
        <v>21</v>
      </c>
      <c r="B79" s="2" t="s">
        <v>22</v>
      </c>
      <c r="C79" s="2">
        <v>19.0</v>
      </c>
      <c r="D79" s="2">
        <f>VLOOKUP(A79,Costos!A:E,5,0)</f>
        <v>705.6</v>
      </c>
      <c r="E79" s="2">
        <f>VLOOKUP(A:A,Costos!A:H,8,0)</f>
        <v>2540.16</v>
      </c>
    </row>
    <row r="80" ht="15.75" customHeight="1">
      <c r="A80" s="2" t="s">
        <v>11</v>
      </c>
      <c r="B80" s="2" t="s">
        <v>12</v>
      </c>
      <c r="C80" s="2">
        <v>26.0</v>
      </c>
      <c r="D80" s="2">
        <f>VLOOKUP(A80,Costos!A:E,5,0)</f>
        <v>418.08</v>
      </c>
      <c r="E80" s="2">
        <f>VLOOKUP(A:A,Costos!A:H,8,0)</f>
        <v>1505.088</v>
      </c>
    </row>
    <row r="81" ht="15.75" customHeight="1">
      <c r="A81" s="2" t="s">
        <v>7</v>
      </c>
      <c r="B81" s="2" t="s">
        <v>8</v>
      </c>
      <c r="C81" s="2">
        <v>51.0</v>
      </c>
      <c r="D81" s="2">
        <f>VLOOKUP(A81,Costos!A:E,5,0)</f>
        <v>878.09</v>
      </c>
      <c r="E81" s="2">
        <f>VLOOKUP(A:A,Costos!A:H,8,0)</f>
        <v>3161.124</v>
      </c>
    </row>
    <row r="82" ht="15.75" customHeight="1">
      <c r="A82" s="2" t="s">
        <v>21</v>
      </c>
      <c r="B82" s="2" t="s">
        <v>22</v>
      </c>
      <c r="C82" s="2">
        <v>30.0</v>
      </c>
      <c r="D82" s="2">
        <f>VLOOKUP(A82,Costos!A:E,5,0)</f>
        <v>705.6</v>
      </c>
      <c r="E82" s="2">
        <f>VLOOKUP(A:A,Costos!A:H,8,0)</f>
        <v>2540.16</v>
      </c>
    </row>
    <row r="83" ht="15.75" customHeight="1">
      <c r="A83" s="2" t="s">
        <v>9</v>
      </c>
      <c r="B83" s="2" t="s">
        <v>10</v>
      </c>
      <c r="C83" s="2">
        <v>59.0</v>
      </c>
      <c r="D83" s="2">
        <f>VLOOKUP(A83,Costos!A:E,5,0)</f>
        <v>683.06</v>
      </c>
      <c r="E83" s="2">
        <f>VLOOKUP(A:A,Costos!A:H,8,0)</f>
        <v>2459.016</v>
      </c>
    </row>
    <row r="84" ht="15.75" customHeight="1">
      <c r="A84" s="2" t="s">
        <v>15</v>
      </c>
      <c r="B84" s="2" t="s">
        <v>16</v>
      </c>
      <c r="C84" s="2">
        <v>52.0</v>
      </c>
      <c r="D84" s="2">
        <f>VLOOKUP(A84,Costos!A:E,5,0)</f>
        <v>1026.65</v>
      </c>
      <c r="E84" s="2">
        <f>VLOOKUP(A:A,Costos!A:H,8,0)</f>
        <v>3695.94</v>
      </c>
    </row>
    <row r="85" ht="15.75" customHeight="1">
      <c r="A85" s="2" t="s">
        <v>9</v>
      </c>
      <c r="B85" s="2" t="s">
        <v>10</v>
      </c>
      <c r="C85" s="2">
        <v>86.0</v>
      </c>
      <c r="D85" s="2">
        <f>VLOOKUP(A85,Costos!A:E,5,0)</f>
        <v>683.06</v>
      </c>
      <c r="E85" s="2">
        <f>VLOOKUP(A:A,Costos!A:H,8,0)</f>
        <v>2459.016</v>
      </c>
    </row>
    <row r="86" ht="15.75" customHeight="1">
      <c r="A86" s="2" t="s">
        <v>13</v>
      </c>
      <c r="B86" s="2" t="s">
        <v>14</v>
      </c>
      <c r="C86" s="2">
        <v>84.0</v>
      </c>
      <c r="D86" s="2">
        <f>VLOOKUP(A86,Costos!A:E,5,0)</f>
        <v>1173.61</v>
      </c>
      <c r="E86" s="2">
        <f>VLOOKUP(A:A,Costos!A:H,8,0)</f>
        <v>4224.996</v>
      </c>
    </row>
    <row r="87" ht="15.75" customHeight="1">
      <c r="A87" s="2" t="s">
        <v>21</v>
      </c>
      <c r="B87" s="2" t="s">
        <v>22</v>
      </c>
      <c r="C87" s="2">
        <v>38.0</v>
      </c>
      <c r="D87" s="2">
        <f>VLOOKUP(A87,Costos!A:E,5,0)</f>
        <v>705.6</v>
      </c>
      <c r="E87" s="2">
        <f>VLOOKUP(A:A,Costos!A:H,8,0)</f>
        <v>2540.16</v>
      </c>
    </row>
    <row r="88" ht="15.75" customHeight="1">
      <c r="A88" s="2" t="s">
        <v>11</v>
      </c>
      <c r="B88" s="2" t="s">
        <v>12</v>
      </c>
      <c r="C88" s="2">
        <v>81.0</v>
      </c>
      <c r="D88" s="2">
        <f>VLOOKUP(A88,Costos!A:E,5,0)</f>
        <v>418.08</v>
      </c>
      <c r="E88" s="2">
        <f>VLOOKUP(A:A,Costos!A:H,8,0)</f>
        <v>1505.088</v>
      </c>
    </row>
    <row r="89" ht="15.75" customHeight="1">
      <c r="A89" s="2" t="s">
        <v>19</v>
      </c>
      <c r="B89" s="2" t="s">
        <v>20</v>
      </c>
      <c r="C89" s="2">
        <v>77.0</v>
      </c>
      <c r="D89" s="2">
        <f>VLOOKUP(A89,Costos!A:E,5,0)</f>
        <v>809.68</v>
      </c>
      <c r="E89" s="2">
        <f>VLOOKUP(A:A,Costos!A:H,8,0)</f>
        <v>2914.848</v>
      </c>
    </row>
    <row r="90" ht="15.75" customHeight="1">
      <c r="A90" s="2" t="s">
        <v>13</v>
      </c>
      <c r="B90" s="2" t="s">
        <v>14</v>
      </c>
      <c r="C90" s="2">
        <v>1.0</v>
      </c>
      <c r="D90" s="2">
        <f>VLOOKUP(A90,Costos!A:E,5,0)</f>
        <v>1173.61</v>
      </c>
      <c r="E90" s="2">
        <f>VLOOKUP(A:A,Costos!A:H,8,0)</f>
        <v>4224.996</v>
      </c>
    </row>
    <row r="91" ht="15.75" customHeight="1">
      <c r="A91" s="2" t="s">
        <v>19</v>
      </c>
      <c r="B91" s="2" t="s">
        <v>20</v>
      </c>
      <c r="C91" s="2">
        <v>53.0</v>
      </c>
      <c r="D91" s="2">
        <f>VLOOKUP(A91,Costos!A:E,5,0)</f>
        <v>809.68</v>
      </c>
      <c r="E91" s="2">
        <f>VLOOKUP(A:A,Costos!A:H,8,0)</f>
        <v>2914.848</v>
      </c>
    </row>
    <row r="92" ht="15.75" customHeight="1">
      <c r="A92" s="2" t="s">
        <v>21</v>
      </c>
      <c r="B92" s="2" t="s">
        <v>22</v>
      </c>
      <c r="C92" s="2">
        <v>25.0</v>
      </c>
      <c r="D92" s="2">
        <f>VLOOKUP(A92,Costos!A:E,5,0)</f>
        <v>705.6</v>
      </c>
      <c r="E92" s="2">
        <f>VLOOKUP(A:A,Costos!A:H,8,0)</f>
        <v>2540.16</v>
      </c>
    </row>
    <row r="93" ht="15.75" customHeight="1">
      <c r="A93" s="2" t="s">
        <v>9</v>
      </c>
      <c r="B93" s="2" t="s">
        <v>10</v>
      </c>
      <c r="C93" s="2">
        <v>2.0</v>
      </c>
      <c r="D93" s="2">
        <f>VLOOKUP(A93,Costos!A:E,5,0)</f>
        <v>683.06</v>
      </c>
      <c r="E93" s="2">
        <f>VLOOKUP(A:A,Costos!A:H,8,0)</f>
        <v>2459.016</v>
      </c>
    </row>
    <row r="94" ht="15.75" customHeight="1">
      <c r="A94" s="2" t="s">
        <v>11</v>
      </c>
      <c r="B94" s="2" t="s">
        <v>12</v>
      </c>
      <c r="C94" s="2">
        <v>99.0</v>
      </c>
      <c r="D94" s="2">
        <f>VLOOKUP(A94,Costos!A:E,5,0)</f>
        <v>418.08</v>
      </c>
      <c r="E94" s="2">
        <f>VLOOKUP(A:A,Costos!A:H,8,0)</f>
        <v>1505.088</v>
      </c>
    </row>
    <row r="95" ht="15.75" customHeight="1">
      <c r="A95" s="2" t="s">
        <v>9</v>
      </c>
      <c r="B95" s="2" t="s">
        <v>10</v>
      </c>
      <c r="C95" s="2">
        <v>67.0</v>
      </c>
      <c r="D95" s="2">
        <f>VLOOKUP(A95,Costos!A:E,5,0)</f>
        <v>683.06</v>
      </c>
      <c r="E95" s="2">
        <f>VLOOKUP(A:A,Costos!A:H,8,0)</f>
        <v>2459.016</v>
      </c>
    </row>
    <row r="96" ht="15.75" customHeight="1">
      <c r="A96" s="2" t="s">
        <v>23</v>
      </c>
      <c r="B96" s="2" t="s">
        <v>24</v>
      </c>
      <c r="C96" s="2">
        <v>14.0</v>
      </c>
      <c r="D96" s="2">
        <f>VLOOKUP(A96,Costos!A:E,5,0)</f>
        <v>480.78</v>
      </c>
      <c r="E96" s="2">
        <f>VLOOKUP(A:A,Costos!A:H,8,0)</f>
        <v>1730.808</v>
      </c>
    </row>
    <row r="97" ht="15.75" customHeight="1">
      <c r="A97" s="2" t="s">
        <v>13</v>
      </c>
      <c r="B97" s="2" t="s">
        <v>14</v>
      </c>
      <c r="C97" s="2">
        <v>100.0</v>
      </c>
      <c r="D97" s="2">
        <f>VLOOKUP(A97,Costos!A:E,5,0)</f>
        <v>1173.61</v>
      </c>
      <c r="E97" s="2">
        <f>VLOOKUP(A:A,Costos!A:H,8,0)</f>
        <v>4224.996</v>
      </c>
    </row>
    <row r="98" ht="15.75" customHeight="1">
      <c r="A98" s="2" t="s">
        <v>21</v>
      </c>
      <c r="B98" s="2" t="s">
        <v>22</v>
      </c>
      <c r="C98" s="2">
        <v>24.0</v>
      </c>
      <c r="D98" s="2">
        <f>VLOOKUP(A98,Costos!A:E,5,0)</f>
        <v>705.6</v>
      </c>
      <c r="E98" s="2">
        <f>VLOOKUP(A:A,Costos!A:H,8,0)</f>
        <v>2540.16</v>
      </c>
    </row>
    <row r="99" ht="15.75" customHeight="1">
      <c r="A99" s="2" t="s">
        <v>15</v>
      </c>
      <c r="B99" s="2" t="s">
        <v>16</v>
      </c>
      <c r="C99" s="2">
        <v>12.0</v>
      </c>
      <c r="D99" s="2">
        <f>VLOOKUP(A99,Costos!A:E,5,0)</f>
        <v>1026.65</v>
      </c>
      <c r="E99" s="2">
        <f>VLOOKUP(A:A,Costos!A:H,8,0)</f>
        <v>3695.94</v>
      </c>
    </row>
    <row r="100" ht="15.75" customHeight="1">
      <c r="A100" s="2" t="s">
        <v>21</v>
      </c>
      <c r="B100" s="2" t="s">
        <v>22</v>
      </c>
      <c r="C100" s="2">
        <v>95.0</v>
      </c>
      <c r="D100" s="2">
        <f>VLOOKUP(A100,Costos!A:E,5,0)</f>
        <v>705.6</v>
      </c>
      <c r="E100" s="2">
        <f>VLOOKUP(A:A,Costos!A:H,8,0)</f>
        <v>2540.16</v>
      </c>
    </row>
    <row r="101" ht="15.75" customHeight="1">
      <c r="A101" s="2" t="s">
        <v>19</v>
      </c>
      <c r="B101" s="2" t="s">
        <v>20</v>
      </c>
      <c r="C101" s="2">
        <v>40.0</v>
      </c>
      <c r="D101" s="2">
        <f>VLOOKUP(A101,Costos!A:E,5,0)</f>
        <v>809.68</v>
      </c>
      <c r="E101" s="2">
        <f>VLOOKUP(A:A,Costos!A:H,8,0)</f>
        <v>2914.848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26.14"/>
  </cols>
  <sheetData>
    <row r="1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4" t="s">
        <v>30</v>
      </c>
      <c r="G1" s="5" t="s">
        <v>31</v>
      </c>
      <c r="H1" s="5" t="s">
        <v>32</v>
      </c>
    </row>
    <row r="2">
      <c r="A2" s="6" t="s">
        <v>33</v>
      </c>
      <c r="B2" s="6" t="s">
        <v>11</v>
      </c>
      <c r="C2" s="7">
        <v>90.0</v>
      </c>
      <c r="D2" s="6" t="s">
        <v>34</v>
      </c>
      <c r="E2" s="7">
        <v>378.0</v>
      </c>
      <c r="F2" s="4">
        <f t="shared" ref="F2:F101" si="1">C2+100000</f>
        <v>100090</v>
      </c>
      <c r="G2" s="4">
        <f>VLOOKUP(B2,Costos!A:H,8,false)</f>
        <v>1505.088</v>
      </c>
      <c r="H2" s="4">
        <f t="shared" ref="H2:H101" si="2">G2*E2</f>
        <v>568923.264</v>
      </c>
    </row>
    <row r="3">
      <c r="A3" s="6" t="s">
        <v>35</v>
      </c>
      <c r="B3" s="6" t="s">
        <v>15</v>
      </c>
      <c r="C3" s="7">
        <v>162.0</v>
      </c>
      <c r="D3" s="6" t="s">
        <v>36</v>
      </c>
      <c r="E3" s="7">
        <v>295.0</v>
      </c>
      <c r="F3" s="4">
        <f t="shared" si="1"/>
        <v>100162</v>
      </c>
      <c r="G3" s="4">
        <f>VLOOKUP(B3,Costos!A:H,8,false)</f>
        <v>3695.94</v>
      </c>
      <c r="H3" s="4">
        <f t="shared" si="2"/>
        <v>1090302.3</v>
      </c>
    </row>
    <row r="4">
      <c r="A4" s="6" t="s">
        <v>37</v>
      </c>
      <c r="B4" s="6" t="s">
        <v>15</v>
      </c>
      <c r="C4" s="7">
        <v>22.0</v>
      </c>
      <c r="D4" s="6" t="s">
        <v>38</v>
      </c>
      <c r="E4" s="7">
        <v>195.0</v>
      </c>
      <c r="F4" s="4">
        <f t="shared" si="1"/>
        <v>100022</v>
      </c>
      <c r="G4" s="4">
        <f>VLOOKUP(B4,Costos!A:H,8,false)</f>
        <v>3695.94</v>
      </c>
      <c r="H4" s="4">
        <f t="shared" si="2"/>
        <v>720708.3</v>
      </c>
    </row>
    <row r="5">
      <c r="A5" s="6" t="s">
        <v>39</v>
      </c>
      <c r="B5" s="6" t="s">
        <v>7</v>
      </c>
      <c r="C5" s="7">
        <v>118.0</v>
      </c>
      <c r="D5" s="6" t="s">
        <v>40</v>
      </c>
      <c r="E5" s="7">
        <v>475.0</v>
      </c>
      <c r="F5" s="4">
        <f t="shared" si="1"/>
        <v>100118</v>
      </c>
      <c r="G5" s="4">
        <f>VLOOKUP(B5,Costos!A:H,8,false)</f>
        <v>3161.124</v>
      </c>
      <c r="H5" s="4">
        <f t="shared" si="2"/>
        <v>1501533.9</v>
      </c>
    </row>
    <row r="6">
      <c r="A6" s="6" t="s">
        <v>41</v>
      </c>
      <c r="B6" s="6" t="s">
        <v>23</v>
      </c>
      <c r="C6" s="7">
        <v>146.0</v>
      </c>
      <c r="D6" s="6" t="s">
        <v>42</v>
      </c>
      <c r="E6" s="7">
        <v>490.0</v>
      </c>
      <c r="F6" s="4">
        <f t="shared" si="1"/>
        <v>100146</v>
      </c>
      <c r="G6" s="4">
        <f>VLOOKUP(B6,Costos!A:H,8,false)</f>
        <v>1730.808</v>
      </c>
      <c r="H6" s="4">
        <f t="shared" si="2"/>
        <v>848095.92</v>
      </c>
    </row>
    <row r="7">
      <c r="A7" s="6" t="s">
        <v>43</v>
      </c>
      <c r="B7" s="6" t="s">
        <v>9</v>
      </c>
      <c r="C7" s="7">
        <v>20.0</v>
      </c>
      <c r="D7" s="6" t="s">
        <v>44</v>
      </c>
      <c r="E7" s="7">
        <v>144.0</v>
      </c>
      <c r="F7" s="4">
        <f t="shared" si="1"/>
        <v>100020</v>
      </c>
      <c r="G7" s="4">
        <f>VLOOKUP(B7,Costos!A:H,8,false)</f>
        <v>2459.016</v>
      </c>
      <c r="H7" s="4">
        <f t="shared" si="2"/>
        <v>354098.304</v>
      </c>
    </row>
    <row r="8">
      <c r="A8" s="6" t="s">
        <v>45</v>
      </c>
      <c r="B8" s="6" t="s">
        <v>19</v>
      </c>
      <c r="C8" s="7">
        <v>97.0</v>
      </c>
      <c r="D8" s="6" t="s">
        <v>46</v>
      </c>
      <c r="E8" s="7">
        <v>262.0</v>
      </c>
      <c r="F8" s="4">
        <f t="shared" si="1"/>
        <v>100097</v>
      </c>
      <c r="G8" s="4">
        <f>VLOOKUP(B8,Costos!A:H,8,false)</f>
        <v>2914.848</v>
      </c>
      <c r="H8" s="4">
        <f t="shared" si="2"/>
        <v>763690.176</v>
      </c>
    </row>
    <row r="9">
      <c r="A9" s="6" t="s">
        <v>47</v>
      </c>
      <c r="B9" s="6" t="s">
        <v>21</v>
      </c>
      <c r="C9" s="7">
        <v>89.0</v>
      </c>
      <c r="D9" s="6" t="s">
        <v>48</v>
      </c>
      <c r="E9" s="7">
        <v>86.0</v>
      </c>
      <c r="F9" s="4">
        <f t="shared" si="1"/>
        <v>100089</v>
      </c>
      <c r="G9" s="4">
        <f>VLOOKUP(B9,Costos!A:H,8,false)</f>
        <v>2540.16</v>
      </c>
      <c r="H9" s="4">
        <f t="shared" si="2"/>
        <v>218453.76</v>
      </c>
    </row>
    <row r="10">
      <c r="A10" s="6" t="s">
        <v>49</v>
      </c>
      <c r="B10" s="6" t="s">
        <v>21</v>
      </c>
      <c r="C10" s="7">
        <v>22.0</v>
      </c>
      <c r="D10" s="6" t="s">
        <v>50</v>
      </c>
      <c r="E10" s="7">
        <v>127.0</v>
      </c>
      <c r="F10" s="4">
        <f t="shared" si="1"/>
        <v>100022</v>
      </c>
      <c r="G10" s="4">
        <f>VLOOKUP(B10,Costos!A:H,8,false)</f>
        <v>2540.16</v>
      </c>
      <c r="H10" s="4">
        <f t="shared" si="2"/>
        <v>322600.32</v>
      </c>
    </row>
    <row r="11">
      <c r="A11" s="6" t="s">
        <v>51</v>
      </c>
      <c r="B11" s="6" t="s">
        <v>23</v>
      </c>
      <c r="C11" s="7">
        <v>171.0</v>
      </c>
      <c r="D11" s="6" t="s">
        <v>52</v>
      </c>
      <c r="E11" s="7">
        <v>409.0</v>
      </c>
      <c r="F11" s="4">
        <f t="shared" si="1"/>
        <v>100171</v>
      </c>
      <c r="G11" s="4">
        <f>VLOOKUP(B11,Costos!A:H,8,false)</f>
        <v>1730.808</v>
      </c>
      <c r="H11" s="4">
        <f t="shared" si="2"/>
        <v>707900.472</v>
      </c>
    </row>
    <row r="12">
      <c r="A12" s="6" t="s">
        <v>33</v>
      </c>
      <c r="B12" s="6" t="s">
        <v>7</v>
      </c>
      <c r="C12" s="7">
        <v>139.0</v>
      </c>
      <c r="D12" s="6" t="s">
        <v>34</v>
      </c>
      <c r="E12" s="7">
        <v>322.0</v>
      </c>
      <c r="F12" s="4">
        <f t="shared" si="1"/>
        <v>100139</v>
      </c>
      <c r="G12" s="4">
        <f>VLOOKUP(B12,Costos!A:H,8,false)</f>
        <v>3161.124</v>
      </c>
      <c r="H12" s="4">
        <f t="shared" si="2"/>
        <v>1017881.928</v>
      </c>
    </row>
    <row r="13">
      <c r="A13" s="6" t="s">
        <v>35</v>
      </c>
      <c r="B13" s="6" t="s">
        <v>7</v>
      </c>
      <c r="C13" s="7">
        <v>105.0</v>
      </c>
      <c r="D13" s="6" t="s">
        <v>36</v>
      </c>
      <c r="E13" s="7">
        <v>491.0</v>
      </c>
      <c r="F13" s="4">
        <f t="shared" si="1"/>
        <v>100105</v>
      </c>
      <c r="G13" s="4">
        <f>VLOOKUP(B13,Costos!A:H,8,false)</f>
        <v>3161.124</v>
      </c>
      <c r="H13" s="4">
        <f t="shared" si="2"/>
        <v>1552111.884</v>
      </c>
    </row>
    <row r="14">
      <c r="A14" s="6" t="s">
        <v>37</v>
      </c>
      <c r="B14" s="6" t="s">
        <v>17</v>
      </c>
      <c r="C14" s="7">
        <v>116.0</v>
      </c>
      <c r="D14" s="6" t="s">
        <v>38</v>
      </c>
      <c r="E14" s="7">
        <v>6.0</v>
      </c>
      <c r="F14" s="4">
        <f t="shared" si="1"/>
        <v>100116</v>
      </c>
      <c r="G14" s="4">
        <f>VLOOKUP(B14,Costos!A:H,8,false)</f>
        <v>3050.64</v>
      </c>
      <c r="H14" s="4">
        <f t="shared" si="2"/>
        <v>18303.84</v>
      </c>
    </row>
    <row r="15">
      <c r="A15" s="6" t="s">
        <v>39</v>
      </c>
      <c r="B15" s="6" t="s">
        <v>13</v>
      </c>
      <c r="C15" s="7">
        <v>42.0</v>
      </c>
      <c r="D15" s="6" t="s">
        <v>40</v>
      </c>
      <c r="E15" s="7">
        <v>309.0</v>
      </c>
      <c r="F15" s="4">
        <f t="shared" si="1"/>
        <v>100042</v>
      </c>
      <c r="G15" s="4">
        <f>VLOOKUP(B15,Costos!A:H,8,false)</f>
        <v>4224.996</v>
      </c>
      <c r="H15" s="4">
        <f t="shared" si="2"/>
        <v>1305523.764</v>
      </c>
    </row>
    <row r="16">
      <c r="A16" s="6" t="s">
        <v>41</v>
      </c>
      <c r="B16" s="6" t="s">
        <v>15</v>
      </c>
      <c r="C16" s="7">
        <v>9.0</v>
      </c>
      <c r="D16" s="6" t="s">
        <v>42</v>
      </c>
      <c r="E16" s="7">
        <v>33.0</v>
      </c>
      <c r="F16" s="4">
        <f t="shared" si="1"/>
        <v>100009</v>
      </c>
      <c r="G16" s="4">
        <f>VLOOKUP(B16,Costos!A:H,8,false)</f>
        <v>3695.94</v>
      </c>
      <c r="H16" s="4">
        <f t="shared" si="2"/>
        <v>121966.02</v>
      </c>
    </row>
    <row r="17">
      <c r="A17" s="6" t="s">
        <v>43</v>
      </c>
      <c r="B17" s="6" t="s">
        <v>9</v>
      </c>
      <c r="C17" s="7">
        <v>74.0</v>
      </c>
      <c r="D17" s="6" t="s">
        <v>44</v>
      </c>
      <c r="E17" s="7">
        <v>46.0</v>
      </c>
      <c r="F17" s="4">
        <f t="shared" si="1"/>
        <v>100074</v>
      </c>
      <c r="G17" s="4">
        <f>VLOOKUP(B17,Costos!A:H,8,false)</f>
        <v>2459.016</v>
      </c>
      <c r="H17" s="4">
        <f t="shared" si="2"/>
        <v>113114.736</v>
      </c>
    </row>
    <row r="18">
      <c r="A18" s="6" t="s">
        <v>45</v>
      </c>
      <c r="B18" s="6" t="s">
        <v>13</v>
      </c>
      <c r="C18" s="7">
        <v>148.0</v>
      </c>
      <c r="D18" s="6" t="s">
        <v>46</v>
      </c>
      <c r="E18" s="7">
        <v>462.0</v>
      </c>
      <c r="F18" s="4">
        <f t="shared" si="1"/>
        <v>100148</v>
      </c>
      <c r="G18" s="4">
        <f>VLOOKUP(B18,Costos!A:H,8,false)</f>
        <v>4224.996</v>
      </c>
      <c r="H18" s="4">
        <f t="shared" si="2"/>
        <v>1951948.152</v>
      </c>
    </row>
    <row r="19">
      <c r="A19" s="6" t="s">
        <v>47</v>
      </c>
      <c r="B19" s="6" t="s">
        <v>9</v>
      </c>
      <c r="C19" s="7">
        <v>143.0</v>
      </c>
      <c r="D19" s="6" t="s">
        <v>48</v>
      </c>
      <c r="E19" s="7">
        <v>483.0</v>
      </c>
      <c r="F19" s="4">
        <f t="shared" si="1"/>
        <v>100143</v>
      </c>
      <c r="G19" s="4">
        <f>VLOOKUP(B19,Costos!A:H,8,false)</f>
        <v>2459.016</v>
      </c>
      <c r="H19" s="4">
        <f t="shared" si="2"/>
        <v>1187704.728</v>
      </c>
    </row>
    <row r="20">
      <c r="A20" s="6" t="s">
        <v>49</v>
      </c>
      <c r="B20" s="6" t="s">
        <v>13</v>
      </c>
      <c r="C20" s="7">
        <v>66.0</v>
      </c>
      <c r="D20" s="6" t="s">
        <v>50</v>
      </c>
      <c r="E20" s="7">
        <v>184.0</v>
      </c>
      <c r="F20" s="4">
        <f t="shared" si="1"/>
        <v>100066</v>
      </c>
      <c r="G20" s="4">
        <f>VLOOKUP(B20,Costos!A:H,8,false)</f>
        <v>4224.996</v>
      </c>
      <c r="H20" s="4">
        <f t="shared" si="2"/>
        <v>777399.264</v>
      </c>
    </row>
    <row r="21">
      <c r="A21" s="6" t="s">
        <v>51</v>
      </c>
      <c r="B21" s="6" t="s">
        <v>11</v>
      </c>
      <c r="C21" s="7">
        <v>165.0</v>
      </c>
      <c r="D21" s="6" t="s">
        <v>52</v>
      </c>
      <c r="E21" s="7">
        <v>285.0</v>
      </c>
      <c r="F21" s="4">
        <f t="shared" si="1"/>
        <v>100165</v>
      </c>
      <c r="G21" s="4">
        <f>VLOOKUP(B21,Costos!A:H,8,false)</f>
        <v>1505.088</v>
      </c>
      <c r="H21" s="4">
        <f t="shared" si="2"/>
        <v>428950.08</v>
      </c>
    </row>
    <row r="22">
      <c r="A22" s="6" t="s">
        <v>33</v>
      </c>
      <c r="B22" s="6" t="s">
        <v>23</v>
      </c>
      <c r="C22" s="7">
        <v>177.0</v>
      </c>
      <c r="D22" s="6" t="s">
        <v>34</v>
      </c>
      <c r="E22" s="7">
        <v>251.0</v>
      </c>
      <c r="F22" s="4">
        <f t="shared" si="1"/>
        <v>100177</v>
      </c>
      <c r="G22" s="4">
        <f>VLOOKUP(B22,Costos!A:H,8,false)</f>
        <v>1730.808</v>
      </c>
      <c r="H22" s="4">
        <f t="shared" si="2"/>
        <v>434432.808</v>
      </c>
    </row>
    <row r="23">
      <c r="A23" s="6" t="s">
        <v>35</v>
      </c>
      <c r="B23" s="6" t="s">
        <v>19</v>
      </c>
      <c r="C23" s="7">
        <v>146.0</v>
      </c>
      <c r="D23" s="6" t="s">
        <v>36</v>
      </c>
      <c r="E23" s="7">
        <v>23.0</v>
      </c>
      <c r="F23" s="4">
        <f t="shared" si="1"/>
        <v>100146</v>
      </c>
      <c r="G23" s="4">
        <f>VLOOKUP(B23,Costos!A:H,8,false)</f>
        <v>2914.848</v>
      </c>
      <c r="H23" s="4">
        <f t="shared" si="2"/>
        <v>67041.504</v>
      </c>
    </row>
    <row r="24">
      <c r="A24" s="6" t="s">
        <v>37</v>
      </c>
      <c r="B24" s="6" t="s">
        <v>17</v>
      </c>
      <c r="C24" s="7">
        <v>135.0</v>
      </c>
      <c r="D24" s="6" t="s">
        <v>38</v>
      </c>
      <c r="E24" s="7">
        <v>255.0</v>
      </c>
      <c r="F24" s="4">
        <f t="shared" si="1"/>
        <v>100135</v>
      </c>
      <c r="G24" s="4">
        <f>VLOOKUP(B24,Costos!A:H,8,false)</f>
        <v>3050.64</v>
      </c>
      <c r="H24" s="4">
        <f t="shared" si="2"/>
        <v>777913.2</v>
      </c>
    </row>
    <row r="25">
      <c r="A25" s="6" t="s">
        <v>39</v>
      </c>
      <c r="B25" s="6" t="s">
        <v>15</v>
      </c>
      <c r="C25" s="7">
        <v>98.0</v>
      </c>
      <c r="D25" s="6" t="s">
        <v>40</v>
      </c>
      <c r="E25" s="7">
        <v>196.0</v>
      </c>
      <c r="F25" s="4">
        <f t="shared" si="1"/>
        <v>100098</v>
      </c>
      <c r="G25" s="4">
        <f>VLOOKUP(B25,Costos!A:H,8,false)</f>
        <v>3695.94</v>
      </c>
      <c r="H25" s="4">
        <f t="shared" si="2"/>
        <v>724404.24</v>
      </c>
    </row>
    <row r="26">
      <c r="A26" s="6" t="s">
        <v>41</v>
      </c>
      <c r="B26" s="6" t="s">
        <v>7</v>
      </c>
      <c r="C26" s="7">
        <v>88.0</v>
      </c>
      <c r="D26" s="6" t="s">
        <v>42</v>
      </c>
      <c r="E26" s="7">
        <v>404.0</v>
      </c>
      <c r="F26" s="4">
        <f t="shared" si="1"/>
        <v>100088</v>
      </c>
      <c r="G26" s="4">
        <f>VLOOKUP(B26,Costos!A:H,8,false)</f>
        <v>3161.124</v>
      </c>
      <c r="H26" s="4">
        <f t="shared" si="2"/>
        <v>1277094.096</v>
      </c>
    </row>
    <row r="27">
      <c r="A27" s="6" t="s">
        <v>43</v>
      </c>
      <c r="B27" s="6" t="s">
        <v>11</v>
      </c>
      <c r="C27" s="7">
        <v>101.0</v>
      </c>
      <c r="D27" s="6" t="s">
        <v>44</v>
      </c>
      <c r="E27" s="7">
        <v>462.0</v>
      </c>
      <c r="F27" s="4">
        <f t="shared" si="1"/>
        <v>100101</v>
      </c>
      <c r="G27" s="4">
        <f>VLOOKUP(B27,Costos!A:H,8,false)</f>
        <v>1505.088</v>
      </c>
      <c r="H27" s="4">
        <f t="shared" si="2"/>
        <v>695350.656</v>
      </c>
    </row>
    <row r="28">
      <c r="A28" s="6" t="s">
        <v>45</v>
      </c>
      <c r="B28" s="6" t="s">
        <v>19</v>
      </c>
      <c r="C28" s="7">
        <v>48.0</v>
      </c>
      <c r="D28" s="6" t="s">
        <v>46</v>
      </c>
      <c r="E28" s="7">
        <v>97.0</v>
      </c>
      <c r="F28" s="4">
        <f t="shared" si="1"/>
        <v>100048</v>
      </c>
      <c r="G28" s="4">
        <f>VLOOKUP(B28,Costos!A:H,8,false)</f>
        <v>2914.848</v>
      </c>
      <c r="H28" s="4">
        <f t="shared" si="2"/>
        <v>282740.256</v>
      </c>
    </row>
    <row r="29">
      <c r="A29" s="6" t="s">
        <v>47</v>
      </c>
      <c r="B29" s="6" t="s">
        <v>5</v>
      </c>
      <c r="C29" s="7">
        <v>141.0</v>
      </c>
      <c r="D29" s="6" t="s">
        <v>48</v>
      </c>
      <c r="E29" s="7">
        <v>299.0</v>
      </c>
      <c r="F29" s="4">
        <f t="shared" si="1"/>
        <v>100141</v>
      </c>
      <c r="G29" s="4">
        <f>VLOOKUP(B29,Costos!A:H,8,false)</f>
        <v>2475.216</v>
      </c>
      <c r="H29" s="4">
        <f t="shared" si="2"/>
        <v>740089.584</v>
      </c>
    </row>
    <row r="30">
      <c r="A30" s="6" t="s">
        <v>49</v>
      </c>
      <c r="B30" s="6" t="s">
        <v>17</v>
      </c>
      <c r="C30" s="7">
        <v>158.0</v>
      </c>
      <c r="D30" s="6" t="s">
        <v>50</v>
      </c>
      <c r="E30" s="7">
        <v>330.0</v>
      </c>
      <c r="F30" s="4">
        <f t="shared" si="1"/>
        <v>100158</v>
      </c>
      <c r="G30" s="4">
        <f>VLOOKUP(B30,Costos!A:H,8,false)</f>
        <v>3050.64</v>
      </c>
      <c r="H30" s="4">
        <f t="shared" si="2"/>
        <v>1006711.2</v>
      </c>
    </row>
    <row r="31">
      <c r="A31" s="6" t="s">
        <v>51</v>
      </c>
      <c r="B31" s="6" t="s">
        <v>21</v>
      </c>
      <c r="C31" s="7">
        <v>199.0</v>
      </c>
      <c r="D31" s="6" t="s">
        <v>52</v>
      </c>
      <c r="E31" s="7">
        <v>292.0</v>
      </c>
      <c r="F31" s="4">
        <f t="shared" si="1"/>
        <v>100199</v>
      </c>
      <c r="G31" s="4">
        <f>VLOOKUP(B31,Costos!A:H,8,false)</f>
        <v>2540.16</v>
      </c>
      <c r="H31" s="4">
        <f t="shared" si="2"/>
        <v>741726.72</v>
      </c>
    </row>
    <row r="32">
      <c r="A32" s="6" t="s">
        <v>33</v>
      </c>
      <c r="B32" s="6" t="s">
        <v>21</v>
      </c>
      <c r="C32" s="7">
        <v>47.0</v>
      </c>
      <c r="D32" s="6" t="s">
        <v>34</v>
      </c>
      <c r="E32" s="7">
        <v>447.0</v>
      </c>
      <c r="F32" s="4">
        <f t="shared" si="1"/>
        <v>100047</v>
      </c>
      <c r="G32" s="4">
        <f>VLOOKUP(B32,Costos!A:H,8,false)</f>
        <v>2540.16</v>
      </c>
      <c r="H32" s="4">
        <f t="shared" si="2"/>
        <v>1135451.52</v>
      </c>
    </row>
    <row r="33">
      <c r="A33" s="6" t="s">
        <v>35</v>
      </c>
      <c r="B33" s="6" t="s">
        <v>19</v>
      </c>
      <c r="C33" s="7">
        <v>11.0</v>
      </c>
      <c r="D33" s="6" t="s">
        <v>36</v>
      </c>
      <c r="E33" s="7">
        <v>267.0</v>
      </c>
      <c r="F33" s="4">
        <f t="shared" si="1"/>
        <v>100011</v>
      </c>
      <c r="G33" s="4">
        <f>VLOOKUP(B33,Costos!A:H,8,false)</f>
        <v>2914.848</v>
      </c>
      <c r="H33" s="4">
        <f t="shared" si="2"/>
        <v>778264.416</v>
      </c>
    </row>
    <row r="34">
      <c r="A34" s="6" t="s">
        <v>37</v>
      </c>
      <c r="B34" s="6" t="s">
        <v>11</v>
      </c>
      <c r="C34" s="7">
        <v>60.0</v>
      </c>
      <c r="D34" s="6" t="s">
        <v>38</v>
      </c>
      <c r="E34" s="7">
        <v>445.0</v>
      </c>
      <c r="F34" s="4">
        <f t="shared" si="1"/>
        <v>100060</v>
      </c>
      <c r="G34" s="4">
        <f>VLOOKUP(B34,Costos!A:H,8,false)</f>
        <v>1505.088</v>
      </c>
      <c r="H34" s="4">
        <f t="shared" si="2"/>
        <v>669764.16</v>
      </c>
    </row>
    <row r="35">
      <c r="A35" s="6" t="s">
        <v>39</v>
      </c>
      <c r="B35" s="6" t="s">
        <v>15</v>
      </c>
      <c r="C35" s="7">
        <v>93.0</v>
      </c>
      <c r="D35" s="6" t="s">
        <v>40</v>
      </c>
      <c r="E35" s="7">
        <v>376.0</v>
      </c>
      <c r="F35" s="4">
        <f t="shared" si="1"/>
        <v>100093</v>
      </c>
      <c r="G35" s="4">
        <f>VLOOKUP(B35,Costos!A:H,8,false)</f>
        <v>3695.94</v>
      </c>
      <c r="H35" s="4">
        <f t="shared" si="2"/>
        <v>1389673.44</v>
      </c>
    </row>
    <row r="36">
      <c r="A36" s="6" t="s">
        <v>41</v>
      </c>
      <c r="B36" s="6" t="s">
        <v>21</v>
      </c>
      <c r="C36" s="7">
        <v>18.0</v>
      </c>
      <c r="D36" s="6" t="s">
        <v>42</v>
      </c>
      <c r="E36" s="7">
        <v>234.0</v>
      </c>
      <c r="F36" s="4">
        <f t="shared" si="1"/>
        <v>100018</v>
      </c>
      <c r="G36" s="4">
        <f>VLOOKUP(B36,Costos!A:H,8,false)</f>
        <v>2540.16</v>
      </c>
      <c r="H36" s="4">
        <f t="shared" si="2"/>
        <v>594397.44</v>
      </c>
    </row>
    <row r="37">
      <c r="A37" s="6" t="s">
        <v>43</v>
      </c>
      <c r="B37" s="6" t="s">
        <v>23</v>
      </c>
      <c r="C37" s="7">
        <v>97.0</v>
      </c>
      <c r="D37" s="6" t="s">
        <v>44</v>
      </c>
      <c r="E37" s="7">
        <v>464.0</v>
      </c>
      <c r="F37" s="4">
        <f t="shared" si="1"/>
        <v>100097</v>
      </c>
      <c r="G37" s="4">
        <f>VLOOKUP(B37,Costos!A:H,8,false)</f>
        <v>1730.808</v>
      </c>
      <c r="H37" s="4">
        <f t="shared" si="2"/>
        <v>803094.912</v>
      </c>
    </row>
    <row r="38">
      <c r="A38" s="6" t="s">
        <v>45</v>
      </c>
      <c r="B38" s="6" t="s">
        <v>19</v>
      </c>
      <c r="C38" s="7">
        <v>195.0</v>
      </c>
      <c r="D38" s="6" t="s">
        <v>46</v>
      </c>
      <c r="E38" s="7">
        <v>415.0</v>
      </c>
      <c r="F38" s="4">
        <f t="shared" si="1"/>
        <v>100195</v>
      </c>
      <c r="G38" s="4">
        <f>VLOOKUP(B38,Costos!A:H,8,false)</f>
        <v>2914.848</v>
      </c>
      <c r="H38" s="4">
        <f t="shared" si="2"/>
        <v>1209661.92</v>
      </c>
    </row>
    <row r="39">
      <c r="A39" s="6" t="s">
        <v>47</v>
      </c>
      <c r="B39" s="6" t="s">
        <v>17</v>
      </c>
      <c r="C39" s="7">
        <v>35.0</v>
      </c>
      <c r="D39" s="6" t="s">
        <v>48</v>
      </c>
      <c r="E39" s="7">
        <v>247.0</v>
      </c>
      <c r="F39" s="4">
        <f t="shared" si="1"/>
        <v>100035</v>
      </c>
      <c r="G39" s="4">
        <f>VLOOKUP(B39,Costos!A:H,8,false)</f>
        <v>3050.64</v>
      </c>
      <c r="H39" s="4">
        <f t="shared" si="2"/>
        <v>753508.08</v>
      </c>
    </row>
    <row r="40">
      <c r="A40" s="6" t="s">
        <v>49</v>
      </c>
      <c r="B40" s="6" t="s">
        <v>23</v>
      </c>
      <c r="C40" s="7">
        <v>126.0</v>
      </c>
      <c r="D40" s="6" t="s">
        <v>50</v>
      </c>
      <c r="E40" s="7">
        <v>287.0</v>
      </c>
      <c r="F40" s="4">
        <f t="shared" si="1"/>
        <v>100126</v>
      </c>
      <c r="G40" s="4">
        <f>VLOOKUP(B40,Costos!A:H,8,false)</f>
        <v>1730.808</v>
      </c>
      <c r="H40" s="4">
        <f t="shared" si="2"/>
        <v>496741.896</v>
      </c>
    </row>
    <row r="41">
      <c r="A41" s="6" t="s">
        <v>51</v>
      </c>
      <c r="B41" s="6" t="s">
        <v>15</v>
      </c>
      <c r="C41" s="7">
        <v>157.0</v>
      </c>
      <c r="D41" s="6" t="s">
        <v>52</v>
      </c>
      <c r="E41" s="7">
        <v>463.0</v>
      </c>
      <c r="F41" s="4">
        <f t="shared" si="1"/>
        <v>100157</v>
      </c>
      <c r="G41" s="4">
        <f>VLOOKUP(B41,Costos!A:H,8,false)</f>
        <v>3695.94</v>
      </c>
      <c r="H41" s="4">
        <f t="shared" si="2"/>
        <v>1711220.22</v>
      </c>
    </row>
    <row r="42">
      <c r="A42" s="6" t="s">
        <v>33</v>
      </c>
      <c r="B42" s="6" t="s">
        <v>13</v>
      </c>
      <c r="C42" s="7">
        <v>166.0</v>
      </c>
      <c r="D42" s="6" t="s">
        <v>34</v>
      </c>
      <c r="E42" s="7">
        <v>300.0</v>
      </c>
      <c r="F42" s="4">
        <f t="shared" si="1"/>
        <v>100166</v>
      </c>
      <c r="G42" s="4">
        <f>VLOOKUP(B42,Costos!A:H,8,false)</f>
        <v>4224.996</v>
      </c>
      <c r="H42" s="4">
        <f t="shared" si="2"/>
        <v>1267498.8</v>
      </c>
    </row>
    <row r="43">
      <c r="A43" s="6" t="s">
        <v>35</v>
      </c>
      <c r="B43" s="6" t="s">
        <v>19</v>
      </c>
      <c r="C43" s="7">
        <v>142.0</v>
      </c>
      <c r="D43" s="6" t="s">
        <v>36</v>
      </c>
      <c r="E43" s="7">
        <v>357.0</v>
      </c>
      <c r="F43" s="4">
        <f t="shared" si="1"/>
        <v>100142</v>
      </c>
      <c r="G43" s="4">
        <f>VLOOKUP(B43,Costos!A:H,8,false)</f>
        <v>2914.848</v>
      </c>
      <c r="H43" s="4">
        <f t="shared" si="2"/>
        <v>1040600.736</v>
      </c>
    </row>
    <row r="44">
      <c r="A44" s="6" t="s">
        <v>37</v>
      </c>
      <c r="B44" s="6" t="s">
        <v>23</v>
      </c>
      <c r="C44" s="7">
        <v>104.0</v>
      </c>
      <c r="D44" s="6" t="s">
        <v>38</v>
      </c>
      <c r="E44" s="7">
        <v>297.0</v>
      </c>
      <c r="F44" s="4">
        <f t="shared" si="1"/>
        <v>100104</v>
      </c>
      <c r="G44" s="4">
        <f>VLOOKUP(B44,Costos!A:H,8,false)</f>
        <v>1730.808</v>
      </c>
      <c r="H44" s="4">
        <f t="shared" si="2"/>
        <v>514049.976</v>
      </c>
    </row>
    <row r="45">
      <c r="A45" s="6" t="s">
        <v>39</v>
      </c>
      <c r="B45" s="6" t="s">
        <v>21</v>
      </c>
      <c r="C45" s="7">
        <v>47.0</v>
      </c>
      <c r="D45" s="6" t="s">
        <v>40</v>
      </c>
      <c r="E45" s="7">
        <v>207.0</v>
      </c>
      <c r="F45" s="4">
        <f t="shared" si="1"/>
        <v>100047</v>
      </c>
      <c r="G45" s="4">
        <f>VLOOKUP(B45,Costos!A:H,8,false)</f>
        <v>2540.16</v>
      </c>
      <c r="H45" s="4">
        <f t="shared" si="2"/>
        <v>525813.12</v>
      </c>
    </row>
    <row r="46">
      <c r="A46" s="6" t="s">
        <v>41</v>
      </c>
      <c r="B46" s="6" t="s">
        <v>5</v>
      </c>
      <c r="C46" s="7">
        <v>119.0</v>
      </c>
      <c r="D46" s="6" t="s">
        <v>42</v>
      </c>
      <c r="E46" s="7">
        <v>355.0</v>
      </c>
      <c r="F46" s="4">
        <f t="shared" si="1"/>
        <v>100119</v>
      </c>
      <c r="G46" s="4">
        <f>VLOOKUP(B46,Costos!A:H,8,false)</f>
        <v>2475.216</v>
      </c>
      <c r="H46" s="4">
        <f t="shared" si="2"/>
        <v>878701.68</v>
      </c>
    </row>
    <row r="47">
      <c r="A47" s="6" t="s">
        <v>43</v>
      </c>
      <c r="B47" s="6" t="s">
        <v>11</v>
      </c>
      <c r="C47" s="7">
        <v>68.0</v>
      </c>
      <c r="D47" s="6" t="s">
        <v>44</v>
      </c>
      <c r="E47" s="7">
        <v>73.0</v>
      </c>
      <c r="F47" s="4">
        <f t="shared" si="1"/>
        <v>100068</v>
      </c>
      <c r="G47" s="4">
        <f>VLOOKUP(B47,Costos!A:H,8,false)</f>
        <v>1505.088</v>
      </c>
      <c r="H47" s="4">
        <f t="shared" si="2"/>
        <v>109871.424</v>
      </c>
    </row>
    <row r="48">
      <c r="A48" s="6" t="s">
        <v>45</v>
      </c>
      <c r="B48" s="6" t="s">
        <v>9</v>
      </c>
      <c r="C48" s="7">
        <v>37.0</v>
      </c>
      <c r="D48" s="6" t="s">
        <v>46</v>
      </c>
      <c r="E48" s="7">
        <v>272.0</v>
      </c>
      <c r="F48" s="4">
        <f t="shared" si="1"/>
        <v>100037</v>
      </c>
      <c r="G48" s="4">
        <f>VLOOKUP(B48,Costos!A:H,8,false)</f>
        <v>2459.016</v>
      </c>
      <c r="H48" s="4">
        <f t="shared" si="2"/>
        <v>668852.352</v>
      </c>
    </row>
    <row r="49">
      <c r="A49" s="6" t="s">
        <v>47</v>
      </c>
      <c r="B49" s="6" t="s">
        <v>9</v>
      </c>
      <c r="C49" s="7">
        <v>127.0</v>
      </c>
      <c r="D49" s="6" t="s">
        <v>48</v>
      </c>
      <c r="E49" s="7">
        <v>319.0</v>
      </c>
      <c r="F49" s="4">
        <f t="shared" si="1"/>
        <v>100127</v>
      </c>
      <c r="G49" s="4">
        <f>VLOOKUP(B49,Costos!A:H,8,false)</f>
        <v>2459.016</v>
      </c>
      <c r="H49" s="4">
        <f t="shared" si="2"/>
        <v>784426.104</v>
      </c>
    </row>
    <row r="50">
      <c r="A50" s="6" t="s">
        <v>49</v>
      </c>
      <c r="B50" s="6" t="s">
        <v>19</v>
      </c>
      <c r="C50" s="7">
        <v>31.0</v>
      </c>
      <c r="D50" s="6" t="s">
        <v>50</v>
      </c>
      <c r="E50" s="7">
        <v>404.0</v>
      </c>
      <c r="F50" s="4">
        <f t="shared" si="1"/>
        <v>100031</v>
      </c>
      <c r="G50" s="4">
        <f>VLOOKUP(B50,Costos!A:H,8,false)</f>
        <v>2914.848</v>
      </c>
      <c r="H50" s="4">
        <f t="shared" si="2"/>
        <v>1177598.592</v>
      </c>
    </row>
    <row r="51">
      <c r="A51" s="6" t="s">
        <v>51</v>
      </c>
      <c r="B51" s="6" t="s">
        <v>19</v>
      </c>
      <c r="C51" s="7">
        <v>95.0</v>
      </c>
      <c r="D51" s="6" t="s">
        <v>52</v>
      </c>
      <c r="E51" s="7">
        <v>460.0</v>
      </c>
      <c r="F51" s="4">
        <f t="shared" si="1"/>
        <v>100095</v>
      </c>
      <c r="G51" s="4">
        <f>VLOOKUP(B51,Costos!A:H,8,false)</f>
        <v>2914.848</v>
      </c>
      <c r="H51" s="4">
        <f t="shared" si="2"/>
        <v>1340830.08</v>
      </c>
    </row>
    <row r="52">
      <c r="A52" s="6" t="s">
        <v>33</v>
      </c>
      <c r="B52" s="6" t="s">
        <v>15</v>
      </c>
      <c r="C52" s="7">
        <v>32.0</v>
      </c>
      <c r="D52" s="6" t="s">
        <v>34</v>
      </c>
      <c r="E52" s="7">
        <v>87.0</v>
      </c>
      <c r="F52" s="4">
        <f t="shared" si="1"/>
        <v>100032</v>
      </c>
      <c r="G52" s="4">
        <f>VLOOKUP(B52,Costos!A:H,8,false)</f>
        <v>3695.94</v>
      </c>
      <c r="H52" s="4">
        <f t="shared" si="2"/>
        <v>321546.78</v>
      </c>
    </row>
    <row r="53">
      <c r="A53" s="6" t="s">
        <v>35</v>
      </c>
      <c r="B53" s="6" t="s">
        <v>21</v>
      </c>
      <c r="C53" s="7">
        <v>143.0</v>
      </c>
      <c r="D53" s="6" t="s">
        <v>36</v>
      </c>
      <c r="E53" s="7">
        <v>23.0</v>
      </c>
      <c r="F53" s="4">
        <f t="shared" si="1"/>
        <v>100143</v>
      </c>
      <c r="G53" s="4">
        <f>VLOOKUP(B53,Costos!A:H,8,false)</f>
        <v>2540.16</v>
      </c>
      <c r="H53" s="4">
        <f t="shared" si="2"/>
        <v>58423.68</v>
      </c>
    </row>
    <row r="54">
      <c r="A54" s="6" t="s">
        <v>37</v>
      </c>
      <c r="B54" s="6" t="s">
        <v>17</v>
      </c>
      <c r="C54" s="7">
        <v>80.0</v>
      </c>
      <c r="D54" s="6" t="s">
        <v>38</v>
      </c>
      <c r="E54" s="7">
        <v>280.0</v>
      </c>
      <c r="F54" s="4">
        <f t="shared" si="1"/>
        <v>100080</v>
      </c>
      <c r="G54" s="4">
        <f>VLOOKUP(B54,Costos!A:H,8,false)</f>
        <v>3050.64</v>
      </c>
      <c r="H54" s="4">
        <f t="shared" si="2"/>
        <v>854179.2</v>
      </c>
    </row>
    <row r="55">
      <c r="A55" s="6" t="s">
        <v>39</v>
      </c>
      <c r="B55" s="6" t="s">
        <v>11</v>
      </c>
      <c r="C55" s="7">
        <v>39.0</v>
      </c>
      <c r="D55" s="6" t="s">
        <v>40</v>
      </c>
      <c r="E55" s="7">
        <v>479.0</v>
      </c>
      <c r="F55" s="4">
        <f t="shared" si="1"/>
        <v>100039</v>
      </c>
      <c r="G55" s="4">
        <f>VLOOKUP(B55,Costos!A:H,8,false)</f>
        <v>1505.088</v>
      </c>
      <c r="H55" s="4">
        <f t="shared" si="2"/>
        <v>720937.152</v>
      </c>
    </row>
    <row r="56">
      <c r="A56" s="6" t="s">
        <v>41</v>
      </c>
      <c r="B56" s="6" t="s">
        <v>17</v>
      </c>
      <c r="C56" s="7">
        <v>143.0</v>
      </c>
      <c r="D56" s="6" t="s">
        <v>42</v>
      </c>
      <c r="E56" s="7">
        <v>482.0</v>
      </c>
      <c r="F56" s="4">
        <f t="shared" si="1"/>
        <v>100143</v>
      </c>
      <c r="G56" s="4">
        <f>VLOOKUP(B56,Costos!A:H,8,false)</f>
        <v>3050.64</v>
      </c>
      <c r="H56" s="4">
        <f t="shared" si="2"/>
        <v>1470408.48</v>
      </c>
    </row>
    <row r="57">
      <c r="A57" s="6" t="s">
        <v>43</v>
      </c>
      <c r="B57" s="6" t="s">
        <v>17</v>
      </c>
      <c r="C57" s="7">
        <v>13.0</v>
      </c>
      <c r="D57" s="6" t="s">
        <v>44</v>
      </c>
      <c r="E57" s="7">
        <v>176.0</v>
      </c>
      <c r="F57" s="4">
        <f t="shared" si="1"/>
        <v>100013</v>
      </c>
      <c r="G57" s="4">
        <f>VLOOKUP(B57,Costos!A:H,8,false)</f>
        <v>3050.64</v>
      </c>
      <c r="H57" s="4">
        <f t="shared" si="2"/>
        <v>536912.64</v>
      </c>
    </row>
    <row r="58">
      <c r="A58" s="6" t="s">
        <v>45</v>
      </c>
      <c r="B58" s="6" t="s">
        <v>23</v>
      </c>
      <c r="C58" s="7">
        <v>56.0</v>
      </c>
      <c r="D58" s="6" t="s">
        <v>46</v>
      </c>
      <c r="E58" s="7">
        <v>435.0</v>
      </c>
      <c r="F58" s="4">
        <f t="shared" si="1"/>
        <v>100056</v>
      </c>
      <c r="G58" s="4">
        <f>VLOOKUP(B58,Costos!A:H,8,false)</f>
        <v>1730.808</v>
      </c>
      <c r="H58" s="4">
        <f t="shared" si="2"/>
        <v>752901.48</v>
      </c>
    </row>
    <row r="59">
      <c r="A59" s="6" t="s">
        <v>47</v>
      </c>
      <c r="B59" s="6" t="s">
        <v>9</v>
      </c>
      <c r="C59" s="7">
        <v>13.0</v>
      </c>
      <c r="D59" s="6" t="s">
        <v>48</v>
      </c>
      <c r="E59" s="7">
        <v>262.0</v>
      </c>
      <c r="F59" s="4">
        <f t="shared" si="1"/>
        <v>100013</v>
      </c>
      <c r="G59" s="4">
        <f>VLOOKUP(B59,Costos!A:H,8,false)</f>
        <v>2459.016</v>
      </c>
      <c r="H59" s="4">
        <f t="shared" si="2"/>
        <v>644262.192</v>
      </c>
    </row>
    <row r="60">
      <c r="A60" s="6" t="s">
        <v>49</v>
      </c>
      <c r="B60" s="6" t="s">
        <v>9</v>
      </c>
      <c r="C60" s="7">
        <v>200.0</v>
      </c>
      <c r="D60" s="6" t="s">
        <v>50</v>
      </c>
      <c r="E60" s="7">
        <v>422.0</v>
      </c>
      <c r="F60" s="4">
        <f t="shared" si="1"/>
        <v>100200</v>
      </c>
      <c r="G60" s="4">
        <f>VLOOKUP(B60,Costos!A:H,8,false)</f>
        <v>2459.016</v>
      </c>
      <c r="H60" s="4">
        <f t="shared" si="2"/>
        <v>1037704.752</v>
      </c>
    </row>
    <row r="61">
      <c r="A61" s="6" t="s">
        <v>51</v>
      </c>
      <c r="B61" s="6" t="s">
        <v>9</v>
      </c>
      <c r="C61" s="7">
        <v>101.0</v>
      </c>
      <c r="D61" s="6" t="s">
        <v>52</v>
      </c>
      <c r="E61" s="7">
        <v>338.0</v>
      </c>
      <c r="F61" s="4">
        <f t="shared" si="1"/>
        <v>100101</v>
      </c>
      <c r="G61" s="4">
        <f>VLOOKUP(B61,Costos!A:H,8,false)</f>
        <v>2459.016</v>
      </c>
      <c r="H61" s="4">
        <f t="shared" si="2"/>
        <v>831147.408</v>
      </c>
    </row>
    <row r="62">
      <c r="A62" s="6" t="s">
        <v>33</v>
      </c>
      <c r="B62" s="6" t="s">
        <v>13</v>
      </c>
      <c r="C62" s="7">
        <v>1.0</v>
      </c>
      <c r="D62" s="6" t="s">
        <v>34</v>
      </c>
      <c r="E62" s="7">
        <v>375.0</v>
      </c>
      <c r="F62" s="4">
        <f t="shared" si="1"/>
        <v>100001</v>
      </c>
      <c r="G62" s="4">
        <f>VLOOKUP(B62,Costos!A:H,8,false)</f>
        <v>4224.996</v>
      </c>
      <c r="H62" s="4">
        <f t="shared" si="2"/>
        <v>1584373.5</v>
      </c>
    </row>
    <row r="63">
      <c r="A63" s="6" t="s">
        <v>35</v>
      </c>
      <c r="B63" s="6" t="s">
        <v>17</v>
      </c>
      <c r="C63" s="7">
        <v>12.0</v>
      </c>
      <c r="D63" s="6" t="s">
        <v>36</v>
      </c>
      <c r="E63" s="7">
        <v>358.0</v>
      </c>
      <c r="F63" s="4">
        <f t="shared" si="1"/>
        <v>100012</v>
      </c>
      <c r="G63" s="4">
        <f>VLOOKUP(B63,Costos!A:H,8,false)</f>
        <v>3050.64</v>
      </c>
      <c r="H63" s="4">
        <f t="shared" si="2"/>
        <v>1092129.12</v>
      </c>
    </row>
    <row r="64">
      <c r="A64" s="6" t="s">
        <v>37</v>
      </c>
      <c r="B64" s="6" t="s">
        <v>13</v>
      </c>
      <c r="C64" s="7">
        <v>104.0</v>
      </c>
      <c r="D64" s="6" t="s">
        <v>38</v>
      </c>
      <c r="E64" s="7">
        <v>4.0</v>
      </c>
      <c r="F64" s="4">
        <f t="shared" si="1"/>
        <v>100104</v>
      </c>
      <c r="G64" s="4">
        <f>VLOOKUP(B64,Costos!A:H,8,false)</f>
        <v>4224.996</v>
      </c>
      <c r="H64" s="4">
        <f t="shared" si="2"/>
        <v>16899.984</v>
      </c>
    </row>
    <row r="65">
      <c r="A65" s="6" t="s">
        <v>39</v>
      </c>
      <c r="B65" s="6" t="s">
        <v>19</v>
      </c>
      <c r="C65" s="7">
        <v>2.0</v>
      </c>
      <c r="D65" s="6" t="s">
        <v>40</v>
      </c>
      <c r="E65" s="7">
        <v>164.0</v>
      </c>
      <c r="F65" s="4">
        <f t="shared" si="1"/>
        <v>100002</v>
      </c>
      <c r="G65" s="4">
        <f>VLOOKUP(B65,Costos!A:H,8,false)</f>
        <v>2914.848</v>
      </c>
      <c r="H65" s="4">
        <f t="shared" si="2"/>
        <v>478035.072</v>
      </c>
    </row>
    <row r="66">
      <c r="A66" s="6" t="s">
        <v>41</v>
      </c>
      <c r="B66" s="6" t="s">
        <v>11</v>
      </c>
      <c r="C66" s="7">
        <v>78.0</v>
      </c>
      <c r="D66" s="6" t="s">
        <v>42</v>
      </c>
      <c r="E66" s="7">
        <v>113.0</v>
      </c>
      <c r="F66" s="4">
        <f t="shared" si="1"/>
        <v>100078</v>
      </c>
      <c r="G66" s="4">
        <f>VLOOKUP(B66,Costos!A:H,8,false)</f>
        <v>1505.088</v>
      </c>
      <c r="H66" s="4">
        <f t="shared" si="2"/>
        <v>170074.944</v>
      </c>
    </row>
    <row r="67">
      <c r="A67" s="6" t="s">
        <v>43</v>
      </c>
      <c r="B67" s="6" t="s">
        <v>5</v>
      </c>
      <c r="C67" s="7">
        <v>64.0</v>
      </c>
      <c r="D67" s="6" t="s">
        <v>44</v>
      </c>
      <c r="E67" s="7">
        <v>199.0</v>
      </c>
      <c r="F67" s="4">
        <f t="shared" si="1"/>
        <v>100064</v>
      </c>
      <c r="G67" s="4">
        <f>VLOOKUP(B67,Costos!A:H,8,false)</f>
        <v>2475.216</v>
      </c>
      <c r="H67" s="4">
        <f t="shared" si="2"/>
        <v>492567.984</v>
      </c>
    </row>
    <row r="68">
      <c r="A68" s="6" t="s">
        <v>45</v>
      </c>
      <c r="B68" s="6" t="s">
        <v>7</v>
      </c>
      <c r="C68" s="7">
        <v>111.0</v>
      </c>
      <c r="D68" s="6" t="s">
        <v>46</v>
      </c>
      <c r="E68" s="7">
        <v>393.0</v>
      </c>
      <c r="F68" s="4">
        <f t="shared" si="1"/>
        <v>100111</v>
      </c>
      <c r="G68" s="4">
        <f>VLOOKUP(B68,Costos!A:H,8,false)</f>
        <v>3161.124</v>
      </c>
      <c r="H68" s="4">
        <f t="shared" si="2"/>
        <v>1242321.732</v>
      </c>
    </row>
    <row r="69">
      <c r="A69" s="6" t="s">
        <v>47</v>
      </c>
      <c r="B69" s="6" t="s">
        <v>17</v>
      </c>
      <c r="C69" s="7">
        <v>117.0</v>
      </c>
      <c r="D69" s="6" t="s">
        <v>48</v>
      </c>
      <c r="E69" s="7">
        <v>8.0</v>
      </c>
      <c r="F69" s="4">
        <f t="shared" si="1"/>
        <v>100117</v>
      </c>
      <c r="G69" s="4">
        <f>VLOOKUP(B69,Costos!A:H,8,false)</f>
        <v>3050.64</v>
      </c>
      <c r="H69" s="4">
        <f t="shared" si="2"/>
        <v>24405.12</v>
      </c>
    </row>
    <row r="70">
      <c r="A70" s="6" t="s">
        <v>49</v>
      </c>
      <c r="B70" s="6" t="s">
        <v>5</v>
      </c>
      <c r="C70" s="7">
        <v>30.0</v>
      </c>
      <c r="D70" s="6" t="s">
        <v>50</v>
      </c>
      <c r="E70" s="7">
        <v>499.0</v>
      </c>
      <c r="F70" s="4">
        <f t="shared" si="1"/>
        <v>100030</v>
      </c>
      <c r="G70" s="4">
        <f>VLOOKUP(B70,Costos!A:H,8,false)</f>
        <v>2475.216</v>
      </c>
      <c r="H70" s="4">
        <f t="shared" si="2"/>
        <v>1235132.784</v>
      </c>
    </row>
    <row r="71">
      <c r="A71" s="6" t="s">
        <v>51</v>
      </c>
      <c r="B71" s="6" t="s">
        <v>17</v>
      </c>
      <c r="C71" s="7">
        <v>167.0</v>
      </c>
      <c r="D71" s="6" t="s">
        <v>52</v>
      </c>
      <c r="E71" s="7">
        <v>325.0</v>
      </c>
      <c r="F71" s="4">
        <f t="shared" si="1"/>
        <v>100167</v>
      </c>
      <c r="G71" s="4">
        <f>VLOOKUP(B71,Costos!A:H,8,false)</f>
        <v>3050.64</v>
      </c>
      <c r="H71" s="4">
        <f t="shared" si="2"/>
        <v>991458</v>
      </c>
    </row>
    <row r="72">
      <c r="A72" s="6" t="s">
        <v>33</v>
      </c>
      <c r="B72" s="6" t="s">
        <v>23</v>
      </c>
      <c r="C72" s="7">
        <v>179.0</v>
      </c>
      <c r="D72" s="6" t="s">
        <v>34</v>
      </c>
      <c r="E72" s="7">
        <v>25.0</v>
      </c>
      <c r="F72" s="4">
        <f t="shared" si="1"/>
        <v>100179</v>
      </c>
      <c r="G72" s="4">
        <f>VLOOKUP(B72,Costos!A:H,8,false)</f>
        <v>1730.808</v>
      </c>
      <c r="H72" s="4">
        <f t="shared" si="2"/>
        <v>43270.2</v>
      </c>
    </row>
    <row r="73">
      <c r="A73" s="6" t="s">
        <v>35</v>
      </c>
      <c r="B73" s="6" t="s">
        <v>17</v>
      </c>
      <c r="C73" s="7">
        <v>169.0</v>
      </c>
      <c r="D73" s="6" t="s">
        <v>36</v>
      </c>
      <c r="E73" s="7">
        <v>423.0</v>
      </c>
      <c r="F73" s="4">
        <f t="shared" si="1"/>
        <v>100169</v>
      </c>
      <c r="G73" s="4">
        <f>VLOOKUP(B73,Costos!A:H,8,false)</f>
        <v>3050.64</v>
      </c>
      <c r="H73" s="4">
        <f t="shared" si="2"/>
        <v>1290420.72</v>
      </c>
    </row>
    <row r="74">
      <c r="A74" s="6" t="s">
        <v>37</v>
      </c>
      <c r="B74" s="6" t="s">
        <v>21</v>
      </c>
      <c r="C74" s="7">
        <v>7.0</v>
      </c>
      <c r="D74" s="6" t="s">
        <v>38</v>
      </c>
      <c r="E74" s="7">
        <v>236.0</v>
      </c>
      <c r="F74" s="4">
        <f t="shared" si="1"/>
        <v>100007</v>
      </c>
      <c r="G74" s="4">
        <f>VLOOKUP(B74,Costos!A:H,8,false)</f>
        <v>2540.16</v>
      </c>
      <c r="H74" s="4">
        <f t="shared" si="2"/>
        <v>599477.76</v>
      </c>
    </row>
    <row r="75">
      <c r="A75" s="6" t="s">
        <v>39</v>
      </c>
      <c r="B75" s="6" t="s">
        <v>5</v>
      </c>
      <c r="C75" s="7">
        <v>152.0</v>
      </c>
      <c r="D75" s="6" t="s">
        <v>40</v>
      </c>
      <c r="E75" s="7">
        <v>233.0</v>
      </c>
      <c r="F75" s="4">
        <f t="shared" si="1"/>
        <v>100152</v>
      </c>
      <c r="G75" s="4">
        <f>VLOOKUP(B75,Costos!A:H,8,false)</f>
        <v>2475.216</v>
      </c>
      <c r="H75" s="4">
        <f t="shared" si="2"/>
        <v>576725.328</v>
      </c>
    </row>
    <row r="76">
      <c r="A76" s="6" t="s">
        <v>41</v>
      </c>
      <c r="B76" s="6" t="s">
        <v>7</v>
      </c>
      <c r="C76" s="7">
        <v>100.0</v>
      </c>
      <c r="D76" s="6" t="s">
        <v>42</v>
      </c>
      <c r="E76" s="7">
        <v>8.0</v>
      </c>
      <c r="F76" s="4">
        <f t="shared" si="1"/>
        <v>100100</v>
      </c>
      <c r="G76" s="4">
        <f>VLOOKUP(B76,Costos!A:H,8,false)</f>
        <v>3161.124</v>
      </c>
      <c r="H76" s="4">
        <f t="shared" si="2"/>
        <v>25288.992</v>
      </c>
    </row>
    <row r="77">
      <c r="A77" s="6" t="s">
        <v>43</v>
      </c>
      <c r="B77" s="6" t="s">
        <v>13</v>
      </c>
      <c r="C77" s="7">
        <v>51.0</v>
      </c>
      <c r="D77" s="6" t="s">
        <v>44</v>
      </c>
      <c r="E77" s="7">
        <v>88.0</v>
      </c>
      <c r="F77" s="4">
        <f t="shared" si="1"/>
        <v>100051</v>
      </c>
      <c r="G77" s="4">
        <f>VLOOKUP(B77,Costos!A:H,8,false)</f>
        <v>4224.996</v>
      </c>
      <c r="H77" s="4">
        <f t="shared" si="2"/>
        <v>371799.648</v>
      </c>
    </row>
    <row r="78">
      <c r="A78" s="6" t="s">
        <v>45</v>
      </c>
      <c r="B78" s="6" t="s">
        <v>15</v>
      </c>
      <c r="C78" s="7">
        <v>5.0</v>
      </c>
      <c r="D78" s="6" t="s">
        <v>46</v>
      </c>
      <c r="E78" s="7">
        <v>479.0</v>
      </c>
      <c r="F78" s="4">
        <f t="shared" si="1"/>
        <v>100005</v>
      </c>
      <c r="G78" s="4">
        <f>VLOOKUP(B78,Costos!A:H,8,false)</f>
        <v>3695.94</v>
      </c>
      <c r="H78" s="4">
        <f t="shared" si="2"/>
        <v>1770355.26</v>
      </c>
    </row>
    <row r="79">
      <c r="A79" s="6" t="s">
        <v>47</v>
      </c>
      <c r="B79" s="6" t="s">
        <v>5</v>
      </c>
      <c r="C79" s="7">
        <v>1.0</v>
      </c>
      <c r="D79" s="6" t="s">
        <v>48</v>
      </c>
      <c r="E79" s="7">
        <v>307.0</v>
      </c>
      <c r="F79" s="4">
        <f t="shared" si="1"/>
        <v>100001</v>
      </c>
      <c r="G79" s="4">
        <f>VLOOKUP(B79,Costos!A:H,8,false)</f>
        <v>2475.216</v>
      </c>
      <c r="H79" s="4">
        <f t="shared" si="2"/>
        <v>759891.312</v>
      </c>
    </row>
    <row r="80">
      <c r="A80" s="6" t="s">
        <v>49</v>
      </c>
      <c r="B80" s="6" t="s">
        <v>13</v>
      </c>
      <c r="C80" s="7">
        <v>88.0</v>
      </c>
      <c r="D80" s="6" t="s">
        <v>50</v>
      </c>
      <c r="E80" s="7">
        <v>406.0</v>
      </c>
      <c r="F80" s="4">
        <f t="shared" si="1"/>
        <v>100088</v>
      </c>
      <c r="G80" s="4">
        <f>VLOOKUP(B80,Costos!A:H,8,false)</f>
        <v>4224.996</v>
      </c>
      <c r="H80" s="4">
        <f t="shared" si="2"/>
        <v>1715348.376</v>
      </c>
    </row>
    <row r="81">
      <c r="A81" s="6" t="s">
        <v>51</v>
      </c>
      <c r="B81" s="6" t="s">
        <v>19</v>
      </c>
      <c r="C81" s="7">
        <v>92.0</v>
      </c>
      <c r="D81" s="6" t="s">
        <v>52</v>
      </c>
      <c r="E81" s="7">
        <v>355.0</v>
      </c>
      <c r="F81" s="4">
        <f t="shared" si="1"/>
        <v>100092</v>
      </c>
      <c r="G81" s="4">
        <f>VLOOKUP(B81,Costos!A:H,8,false)</f>
        <v>2914.848</v>
      </c>
      <c r="H81" s="4">
        <f t="shared" si="2"/>
        <v>1034771.04</v>
      </c>
    </row>
    <row r="82">
      <c r="A82" s="6" t="s">
        <v>33</v>
      </c>
      <c r="B82" s="6" t="s">
        <v>19</v>
      </c>
      <c r="C82" s="7">
        <v>106.0</v>
      </c>
      <c r="D82" s="6" t="s">
        <v>34</v>
      </c>
      <c r="E82" s="7">
        <v>400.0</v>
      </c>
      <c r="F82" s="4">
        <f t="shared" si="1"/>
        <v>100106</v>
      </c>
      <c r="G82" s="4">
        <f>VLOOKUP(B82,Costos!A:H,8,false)</f>
        <v>2914.848</v>
      </c>
      <c r="H82" s="4">
        <f t="shared" si="2"/>
        <v>1165939.2</v>
      </c>
    </row>
    <row r="83">
      <c r="A83" s="6" t="s">
        <v>35</v>
      </c>
      <c r="B83" s="6" t="s">
        <v>19</v>
      </c>
      <c r="C83" s="7">
        <v>34.0</v>
      </c>
      <c r="D83" s="6" t="s">
        <v>36</v>
      </c>
      <c r="E83" s="7">
        <v>13.0</v>
      </c>
      <c r="F83" s="4">
        <f t="shared" si="1"/>
        <v>100034</v>
      </c>
      <c r="G83" s="4">
        <f>VLOOKUP(B83,Costos!A:H,8,false)</f>
        <v>2914.848</v>
      </c>
      <c r="H83" s="4">
        <f t="shared" si="2"/>
        <v>37893.024</v>
      </c>
    </row>
    <row r="84">
      <c r="A84" s="6" t="s">
        <v>37</v>
      </c>
      <c r="B84" s="6" t="s">
        <v>21</v>
      </c>
      <c r="C84" s="7">
        <v>4.0</v>
      </c>
      <c r="D84" s="6" t="s">
        <v>38</v>
      </c>
      <c r="E84" s="7">
        <v>491.0</v>
      </c>
      <c r="F84" s="4">
        <f t="shared" si="1"/>
        <v>100004</v>
      </c>
      <c r="G84" s="4">
        <f>VLOOKUP(B84,Costos!A:H,8,false)</f>
        <v>2540.16</v>
      </c>
      <c r="H84" s="4">
        <f t="shared" si="2"/>
        <v>1247218.56</v>
      </c>
    </row>
    <row r="85">
      <c r="A85" s="6" t="s">
        <v>39</v>
      </c>
      <c r="B85" s="6" t="s">
        <v>11</v>
      </c>
      <c r="C85" s="7">
        <v>140.0</v>
      </c>
      <c r="D85" s="6" t="s">
        <v>40</v>
      </c>
      <c r="E85" s="7">
        <v>105.0</v>
      </c>
      <c r="F85" s="4">
        <f t="shared" si="1"/>
        <v>100140</v>
      </c>
      <c r="G85" s="4">
        <f>VLOOKUP(B85,Costos!A:H,8,false)</f>
        <v>1505.088</v>
      </c>
      <c r="H85" s="4">
        <f t="shared" si="2"/>
        <v>158034.24</v>
      </c>
    </row>
    <row r="86">
      <c r="A86" s="6" t="s">
        <v>41</v>
      </c>
      <c r="B86" s="6" t="s">
        <v>17</v>
      </c>
      <c r="C86" s="7">
        <v>118.0</v>
      </c>
      <c r="D86" s="6" t="s">
        <v>42</v>
      </c>
      <c r="E86" s="7">
        <v>51.0</v>
      </c>
      <c r="F86" s="4">
        <f t="shared" si="1"/>
        <v>100118</v>
      </c>
      <c r="G86" s="4">
        <f>VLOOKUP(B86,Costos!A:H,8,false)</f>
        <v>3050.64</v>
      </c>
      <c r="H86" s="4">
        <f t="shared" si="2"/>
        <v>155582.64</v>
      </c>
    </row>
    <row r="87">
      <c r="A87" s="6" t="s">
        <v>43</v>
      </c>
      <c r="B87" s="6" t="s">
        <v>5</v>
      </c>
      <c r="C87" s="7">
        <v>96.0</v>
      </c>
      <c r="D87" s="6" t="s">
        <v>44</v>
      </c>
      <c r="E87" s="7">
        <v>17.0</v>
      </c>
      <c r="F87" s="4">
        <f t="shared" si="1"/>
        <v>100096</v>
      </c>
      <c r="G87" s="4">
        <f>VLOOKUP(B87,Costos!A:H,8,false)</f>
        <v>2475.216</v>
      </c>
      <c r="H87" s="4">
        <f t="shared" si="2"/>
        <v>42078.672</v>
      </c>
    </row>
    <row r="88">
      <c r="A88" s="6" t="s">
        <v>45</v>
      </c>
      <c r="B88" s="6" t="s">
        <v>19</v>
      </c>
      <c r="C88" s="7">
        <v>44.0</v>
      </c>
      <c r="D88" s="6" t="s">
        <v>46</v>
      </c>
      <c r="E88" s="7">
        <v>482.0</v>
      </c>
      <c r="F88" s="4">
        <f t="shared" si="1"/>
        <v>100044</v>
      </c>
      <c r="G88" s="4">
        <f>VLOOKUP(B88,Costos!A:H,8,false)</f>
        <v>2914.848</v>
      </c>
      <c r="H88" s="4">
        <f t="shared" si="2"/>
        <v>1404956.736</v>
      </c>
    </row>
    <row r="89">
      <c r="A89" s="6" t="s">
        <v>47</v>
      </c>
      <c r="B89" s="6" t="s">
        <v>13</v>
      </c>
      <c r="C89" s="7">
        <v>153.0</v>
      </c>
      <c r="D89" s="6" t="s">
        <v>48</v>
      </c>
      <c r="E89" s="7">
        <v>182.0</v>
      </c>
      <c r="F89" s="4">
        <f t="shared" si="1"/>
        <v>100153</v>
      </c>
      <c r="G89" s="4">
        <f>VLOOKUP(B89,Costos!A:H,8,false)</f>
        <v>4224.996</v>
      </c>
      <c r="H89" s="4">
        <f t="shared" si="2"/>
        <v>768949.272</v>
      </c>
    </row>
    <row r="90">
      <c r="A90" s="6" t="s">
        <v>49</v>
      </c>
      <c r="B90" s="6" t="s">
        <v>11</v>
      </c>
      <c r="C90" s="7">
        <v>16.0</v>
      </c>
      <c r="D90" s="6" t="s">
        <v>50</v>
      </c>
      <c r="E90" s="7">
        <v>194.0</v>
      </c>
      <c r="F90" s="4">
        <f t="shared" si="1"/>
        <v>100016</v>
      </c>
      <c r="G90" s="4">
        <f>VLOOKUP(B90,Costos!A:H,8,false)</f>
        <v>1505.088</v>
      </c>
      <c r="H90" s="4">
        <f t="shared" si="2"/>
        <v>291987.072</v>
      </c>
    </row>
    <row r="91">
      <c r="A91" s="6" t="s">
        <v>51</v>
      </c>
      <c r="B91" s="6" t="s">
        <v>17</v>
      </c>
      <c r="C91" s="7">
        <v>142.0</v>
      </c>
      <c r="D91" s="6" t="s">
        <v>52</v>
      </c>
      <c r="E91" s="7">
        <v>217.0</v>
      </c>
      <c r="F91" s="4">
        <f t="shared" si="1"/>
        <v>100142</v>
      </c>
      <c r="G91" s="4">
        <f>VLOOKUP(B91,Costos!A:H,8,false)</f>
        <v>3050.64</v>
      </c>
      <c r="H91" s="4">
        <f t="shared" si="2"/>
        <v>661988.88</v>
      </c>
    </row>
    <row r="92">
      <c r="A92" s="6" t="s">
        <v>33</v>
      </c>
      <c r="B92" s="6" t="s">
        <v>9</v>
      </c>
      <c r="C92" s="7">
        <v>72.0</v>
      </c>
      <c r="D92" s="6" t="s">
        <v>34</v>
      </c>
      <c r="E92" s="7">
        <v>256.0</v>
      </c>
      <c r="F92" s="4">
        <f t="shared" si="1"/>
        <v>100072</v>
      </c>
      <c r="G92" s="4">
        <f>VLOOKUP(B92,Costos!A:H,8,false)</f>
        <v>2459.016</v>
      </c>
      <c r="H92" s="4">
        <f t="shared" si="2"/>
        <v>629508.096</v>
      </c>
    </row>
    <row r="93">
      <c r="A93" s="6" t="s">
        <v>35</v>
      </c>
      <c r="B93" s="6" t="s">
        <v>15</v>
      </c>
      <c r="C93" s="7">
        <v>114.0</v>
      </c>
      <c r="D93" s="6" t="s">
        <v>36</v>
      </c>
      <c r="E93" s="7">
        <v>360.0</v>
      </c>
      <c r="F93" s="4">
        <f t="shared" si="1"/>
        <v>100114</v>
      </c>
      <c r="G93" s="4">
        <f>VLOOKUP(B93,Costos!A:H,8,false)</f>
        <v>3695.94</v>
      </c>
      <c r="H93" s="4">
        <f t="shared" si="2"/>
        <v>1330538.4</v>
      </c>
    </row>
    <row r="94">
      <c r="A94" s="6" t="s">
        <v>37</v>
      </c>
      <c r="B94" s="6" t="s">
        <v>7</v>
      </c>
      <c r="C94" s="7">
        <v>86.0</v>
      </c>
      <c r="D94" s="6" t="s">
        <v>38</v>
      </c>
      <c r="E94" s="7">
        <v>18.0</v>
      </c>
      <c r="F94" s="4">
        <f t="shared" si="1"/>
        <v>100086</v>
      </c>
      <c r="G94" s="4">
        <f>VLOOKUP(B94,Costos!A:H,8,false)</f>
        <v>3161.124</v>
      </c>
      <c r="H94" s="4">
        <f t="shared" si="2"/>
        <v>56900.232</v>
      </c>
    </row>
    <row r="95">
      <c r="A95" s="6" t="s">
        <v>39</v>
      </c>
      <c r="B95" s="6" t="s">
        <v>11</v>
      </c>
      <c r="C95" s="7">
        <v>100.0</v>
      </c>
      <c r="D95" s="6" t="s">
        <v>40</v>
      </c>
      <c r="E95" s="7">
        <v>95.0</v>
      </c>
      <c r="F95" s="4">
        <f t="shared" si="1"/>
        <v>100100</v>
      </c>
      <c r="G95" s="4">
        <f>VLOOKUP(B95,Costos!A:H,8,false)</f>
        <v>1505.088</v>
      </c>
      <c r="H95" s="4">
        <f t="shared" si="2"/>
        <v>142983.36</v>
      </c>
    </row>
    <row r="96">
      <c r="A96" s="6" t="s">
        <v>41</v>
      </c>
      <c r="B96" s="6" t="s">
        <v>7</v>
      </c>
      <c r="C96" s="7">
        <v>180.0</v>
      </c>
      <c r="D96" s="6" t="s">
        <v>42</v>
      </c>
      <c r="E96" s="7">
        <v>179.0</v>
      </c>
      <c r="F96" s="4">
        <f t="shared" si="1"/>
        <v>100180</v>
      </c>
      <c r="G96" s="4">
        <f>VLOOKUP(B96,Costos!A:H,8,false)</f>
        <v>3161.124</v>
      </c>
      <c r="H96" s="4">
        <f t="shared" si="2"/>
        <v>565841.196</v>
      </c>
    </row>
    <row r="97">
      <c r="A97" s="6" t="s">
        <v>43</v>
      </c>
      <c r="B97" s="6" t="s">
        <v>5</v>
      </c>
      <c r="C97" s="7">
        <v>11.0</v>
      </c>
      <c r="D97" s="6" t="s">
        <v>44</v>
      </c>
      <c r="E97" s="7">
        <v>64.0</v>
      </c>
      <c r="F97" s="4">
        <f t="shared" si="1"/>
        <v>100011</v>
      </c>
      <c r="G97" s="4">
        <f>VLOOKUP(B97,Costos!A:H,8,false)</f>
        <v>2475.216</v>
      </c>
      <c r="H97" s="4">
        <f t="shared" si="2"/>
        <v>158413.824</v>
      </c>
    </row>
    <row r="98">
      <c r="A98" s="6" t="s">
        <v>45</v>
      </c>
      <c r="B98" s="6" t="s">
        <v>11</v>
      </c>
      <c r="C98" s="7">
        <v>190.0</v>
      </c>
      <c r="D98" s="6" t="s">
        <v>46</v>
      </c>
      <c r="E98" s="7">
        <v>309.0</v>
      </c>
      <c r="F98" s="4">
        <f t="shared" si="1"/>
        <v>100190</v>
      </c>
      <c r="G98" s="4">
        <f>VLOOKUP(B98,Costos!A:H,8,false)</f>
        <v>1505.088</v>
      </c>
      <c r="H98" s="4">
        <f t="shared" si="2"/>
        <v>465072.192</v>
      </c>
    </row>
    <row r="99">
      <c r="A99" s="6" t="s">
        <v>47</v>
      </c>
      <c r="B99" s="6" t="s">
        <v>17</v>
      </c>
      <c r="C99" s="7">
        <v>178.0</v>
      </c>
      <c r="D99" s="6" t="s">
        <v>48</v>
      </c>
      <c r="E99" s="7">
        <v>315.0</v>
      </c>
      <c r="F99" s="4">
        <f t="shared" si="1"/>
        <v>100178</v>
      </c>
      <c r="G99" s="4">
        <f>VLOOKUP(B99,Costos!A:H,8,false)</f>
        <v>3050.64</v>
      </c>
      <c r="H99" s="4">
        <f t="shared" si="2"/>
        <v>960951.6</v>
      </c>
    </row>
    <row r="100">
      <c r="A100" s="6" t="s">
        <v>49</v>
      </c>
      <c r="B100" s="6" t="s">
        <v>19</v>
      </c>
      <c r="C100" s="7">
        <v>41.0</v>
      </c>
      <c r="D100" s="6" t="s">
        <v>50</v>
      </c>
      <c r="E100" s="7">
        <v>43.0</v>
      </c>
      <c r="F100" s="4">
        <f t="shared" si="1"/>
        <v>100041</v>
      </c>
      <c r="G100" s="4">
        <f>VLOOKUP(B100,Costos!A:H,8,false)</f>
        <v>2914.848</v>
      </c>
      <c r="H100" s="4">
        <f t="shared" si="2"/>
        <v>125338.464</v>
      </c>
    </row>
    <row r="101">
      <c r="A101" s="6" t="s">
        <v>51</v>
      </c>
      <c r="B101" s="6" t="s">
        <v>23</v>
      </c>
      <c r="C101" s="7">
        <v>197.0</v>
      </c>
      <c r="D101" s="6" t="s">
        <v>52</v>
      </c>
      <c r="E101" s="7">
        <v>84.0</v>
      </c>
      <c r="F101" s="4">
        <f t="shared" si="1"/>
        <v>100197</v>
      </c>
      <c r="G101" s="4">
        <f>VLOOKUP(B101,Costos!A:H,8,false)</f>
        <v>1730.808</v>
      </c>
      <c r="H101" s="4">
        <f t="shared" si="2"/>
        <v>145387.872</v>
      </c>
    </row>
    <row r="102">
      <c r="A102" s="4"/>
      <c r="B102" s="4"/>
      <c r="C102" s="4"/>
      <c r="D102" s="4"/>
      <c r="E102" s="4"/>
      <c r="F102" s="4"/>
      <c r="G102" s="4"/>
      <c r="H102" s="4"/>
    </row>
  </sheetData>
  <autoFilter ref="$A$1:$H$1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7.86"/>
  </cols>
  <sheetData>
    <row r="1">
      <c r="A1" s="3" t="s">
        <v>26</v>
      </c>
      <c r="B1" s="3" t="s">
        <v>1</v>
      </c>
      <c r="C1" s="3" t="s">
        <v>53</v>
      </c>
      <c r="D1" s="3" t="s">
        <v>54</v>
      </c>
      <c r="E1" s="8" t="s">
        <v>55</v>
      </c>
      <c r="F1" s="3" t="s">
        <v>56</v>
      </c>
      <c r="G1" s="9" t="s">
        <v>57</v>
      </c>
      <c r="H1" s="8" t="s">
        <v>58</v>
      </c>
      <c r="I1" s="3" t="s">
        <v>59</v>
      </c>
    </row>
    <row r="2">
      <c r="A2" s="6" t="s">
        <v>15</v>
      </c>
      <c r="B2" s="6" t="s">
        <v>16</v>
      </c>
      <c r="C2" s="7">
        <v>744.99</v>
      </c>
      <c r="D2" s="7">
        <v>281.66</v>
      </c>
      <c r="E2" s="7">
        <f t="shared" ref="E2:E11" si="1">C2+D2</f>
        <v>1026.65</v>
      </c>
      <c r="F2" s="7">
        <f t="shared" ref="F2:F11" si="2">E2*3</f>
        <v>3079.95</v>
      </c>
      <c r="G2" s="4">
        <f t="shared" ref="G2:G11" si="3">F2*0.2</f>
        <v>615.99</v>
      </c>
      <c r="H2" s="10">
        <f t="shared" ref="H2:H11" si="4">F2+G2</f>
        <v>3695.94</v>
      </c>
      <c r="I2" s="11" t="s">
        <v>60</v>
      </c>
    </row>
    <row r="3">
      <c r="A3" s="6" t="s">
        <v>17</v>
      </c>
      <c r="B3" s="6" t="s">
        <v>18</v>
      </c>
      <c r="C3" s="7">
        <v>578.71</v>
      </c>
      <c r="D3" s="7">
        <v>268.69</v>
      </c>
      <c r="E3" s="7">
        <f t="shared" si="1"/>
        <v>847.4</v>
      </c>
      <c r="F3" s="7">
        <f t="shared" si="2"/>
        <v>2542.2</v>
      </c>
      <c r="G3" s="4">
        <f t="shared" si="3"/>
        <v>508.44</v>
      </c>
      <c r="H3" s="10">
        <f t="shared" si="4"/>
        <v>3050.64</v>
      </c>
      <c r="I3" s="11" t="s">
        <v>61</v>
      </c>
    </row>
    <row r="4">
      <c r="A4" s="6" t="s">
        <v>11</v>
      </c>
      <c r="B4" s="6" t="s">
        <v>12</v>
      </c>
      <c r="C4" s="7">
        <v>313.74</v>
      </c>
      <c r="D4" s="7">
        <v>104.34</v>
      </c>
      <c r="E4" s="7">
        <f t="shared" si="1"/>
        <v>418.08</v>
      </c>
      <c r="F4" s="7">
        <f t="shared" si="2"/>
        <v>1254.24</v>
      </c>
      <c r="G4" s="4">
        <f t="shared" si="3"/>
        <v>250.848</v>
      </c>
      <c r="H4" s="10">
        <f t="shared" si="4"/>
        <v>1505.088</v>
      </c>
      <c r="I4" s="11" t="s">
        <v>62</v>
      </c>
    </row>
    <row r="5">
      <c r="A5" s="6" t="s">
        <v>21</v>
      </c>
      <c r="B5" s="6" t="s">
        <v>22</v>
      </c>
      <c r="C5" s="7">
        <v>424.95</v>
      </c>
      <c r="D5" s="7">
        <v>280.65</v>
      </c>
      <c r="E5" s="7">
        <f t="shared" si="1"/>
        <v>705.6</v>
      </c>
      <c r="F5" s="7">
        <f t="shared" si="2"/>
        <v>2116.8</v>
      </c>
      <c r="G5" s="4">
        <f t="shared" si="3"/>
        <v>423.36</v>
      </c>
      <c r="H5" s="10">
        <f t="shared" si="4"/>
        <v>2540.16</v>
      </c>
      <c r="I5" s="11" t="s">
        <v>63</v>
      </c>
    </row>
    <row r="6">
      <c r="A6" s="6" t="s">
        <v>9</v>
      </c>
      <c r="B6" s="6" t="s">
        <v>10</v>
      </c>
      <c r="C6" s="7">
        <v>570.35</v>
      </c>
      <c r="D6" s="7">
        <v>112.71</v>
      </c>
      <c r="E6" s="7">
        <f t="shared" si="1"/>
        <v>683.06</v>
      </c>
      <c r="F6" s="7">
        <f t="shared" si="2"/>
        <v>2049.18</v>
      </c>
      <c r="G6" s="4">
        <f t="shared" si="3"/>
        <v>409.836</v>
      </c>
      <c r="H6" s="10">
        <f t="shared" si="4"/>
        <v>2459.016</v>
      </c>
      <c r="I6" s="11" t="s">
        <v>64</v>
      </c>
    </row>
    <row r="7">
      <c r="A7" s="6" t="s">
        <v>23</v>
      </c>
      <c r="B7" s="6" t="s">
        <v>24</v>
      </c>
      <c r="C7" s="7">
        <v>306.54</v>
      </c>
      <c r="D7" s="7">
        <v>174.24</v>
      </c>
      <c r="E7" s="7">
        <f t="shared" si="1"/>
        <v>480.78</v>
      </c>
      <c r="F7" s="7">
        <f t="shared" si="2"/>
        <v>1442.34</v>
      </c>
      <c r="G7" s="4">
        <f t="shared" si="3"/>
        <v>288.468</v>
      </c>
      <c r="H7" s="10">
        <f t="shared" si="4"/>
        <v>1730.808</v>
      </c>
      <c r="I7" s="11" t="s">
        <v>65</v>
      </c>
    </row>
    <row r="8">
      <c r="A8" s="6" t="s">
        <v>13</v>
      </c>
      <c r="B8" s="6" t="s">
        <v>14</v>
      </c>
      <c r="C8" s="7">
        <v>916.43</v>
      </c>
      <c r="D8" s="7">
        <v>257.18</v>
      </c>
      <c r="E8" s="7">
        <f t="shared" si="1"/>
        <v>1173.61</v>
      </c>
      <c r="F8" s="7">
        <f t="shared" si="2"/>
        <v>3520.83</v>
      </c>
      <c r="G8" s="4">
        <f t="shared" si="3"/>
        <v>704.166</v>
      </c>
      <c r="H8" s="10">
        <f t="shared" si="4"/>
        <v>4224.996</v>
      </c>
      <c r="I8" s="11" t="s">
        <v>66</v>
      </c>
    </row>
    <row r="9">
      <c r="A9" s="6" t="s">
        <v>5</v>
      </c>
      <c r="B9" s="6" t="s">
        <v>6</v>
      </c>
      <c r="C9" s="7">
        <v>410.44</v>
      </c>
      <c r="D9" s="7">
        <v>277.12</v>
      </c>
      <c r="E9" s="7">
        <f t="shared" si="1"/>
        <v>687.56</v>
      </c>
      <c r="F9" s="7">
        <f t="shared" si="2"/>
        <v>2062.68</v>
      </c>
      <c r="G9" s="4">
        <f t="shared" si="3"/>
        <v>412.536</v>
      </c>
      <c r="H9" s="10">
        <f t="shared" si="4"/>
        <v>2475.216</v>
      </c>
      <c r="I9" s="11" t="s">
        <v>67</v>
      </c>
    </row>
    <row r="10">
      <c r="A10" s="6" t="s">
        <v>19</v>
      </c>
      <c r="B10" s="6" t="s">
        <v>20</v>
      </c>
      <c r="C10" s="7">
        <v>564.48</v>
      </c>
      <c r="D10" s="7">
        <v>245.2</v>
      </c>
      <c r="E10" s="7">
        <f t="shared" si="1"/>
        <v>809.68</v>
      </c>
      <c r="F10" s="7">
        <f t="shared" si="2"/>
        <v>2429.04</v>
      </c>
      <c r="G10" s="4">
        <f t="shared" si="3"/>
        <v>485.808</v>
      </c>
      <c r="H10" s="10">
        <f t="shared" si="4"/>
        <v>2914.848</v>
      </c>
      <c r="I10" s="11" t="s">
        <v>68</v>
      </c>
    </row>
    <row r="11">
      <c r="A11" s="6" t="s">
        <v>7</v>
      </c>
      <c r="B11" s="6" t="s">
        <v>8</v>
      </c>
      <c r="C11" s="7">
        <v>768.29</v>
      </c>
      <c r="D11" s="7">
        <v>109.8</v>
      </c>
      <c r="E11" s="7">
        <f t="shared" si="1"/>
        <v>878.09</v>
      </c>
      <c r="F11" s="7">
        <f t="shared" si="2"/>
        <v>2634.27</v>
      </c>
      <c r="G11" s="4">
        <f t="shared" si="3"/>
        <v>526.854</v>
      </c>
      <c r="H11" s="10">
        <f t="shared" si="4"/>
        <v>3161.124</v>
      </c>
      <c r="I11" s="11" t="s">
        <v>69</v>
      </c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</hyperlinks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2025-06-20T15:26:46Z</dcterms:created>
</cp:coreProperties>
</file>