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christinakranz/Box Sync/WhitmanLab/Projects/JackPine/Analyses/Soil_Analysis/"/>
    </mc:Choice>
  </mc:AlternateContent>
  <xr:revisionPtr revIDLastSave="0" documentId="13_ncr:1_{A3A138F2-B70D-C342-AE1E-7EDCB29760AC}" xr6:coauthVersionLast="31" xr6:coauthVersionMax="31" xr10:uidLastSave="{00000000-0000-0000-0000-000000000000}"/>
  <bookViews>
    <workbookView xWindow="880" yWindow="640" windowWidth="26440" windowHeight="16300" xr2:uid="{00000000-000D-0000-FFFF-FFFF00000000}"/>
  </bookViews>
  <sheets>
    <sheet name="R" sheetId="3" r:id="rId1"/>
    <sheet name="raw data" sheetId="1" r:id="rId2"/>
    <sheet name="stds" sheetId="2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I3" i="1" l="1"/>
  <c r="N3" i="1" s="1"/>
  <c r="I4" i="1"/>
  <c r="I5" i="1"/>
  <c r="I6" i="1"/>
  <c r="N6" i="1" s="1"/>
  <c r="I7" i="1"/>
  <c r="N7" i="1" s="1"/>
  <c r="I8" i="1"/>
  <c r="I9" i="1"/>
  <c r="I10" i="1"/>
  <c r="N10" i="1" s="1"/>
  <c r="I11" i="1"/>
  <c r="I12" i="1"/>
  <c r="I13" i="1"/>
  <c r="I14" i="1"/>
  <c r="I15" i="1"/>
  <c r="N15" i="1" s="1"/>
  <c r="I16" i="1"/>
  <c r="I2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2" i="1"/>
  <c r="K2" i="1" l="1"/>
  <c r="J2" i="1"/>
  <c r="K5" i="1"/>
  <c r="J5" i="1"/>
  <c r="N2" i="1"/>
  <c r="M2" i="1"/>
  <c r="L2" i="1"/>
  <c r="N13" i="1"/>
  <c r="N9" i="1"/>
  <c r="N5" i="1"/>
  <c r="O7" i="1" s="1"/>
  <c r="M3" i="1"/>
  <c r="L3" i="1"/>
  <c r="N11" i="1"/>
  <c r="M5" i="1"/>
  <c r="L5" i="1"/>
  <c r="K4" i="1"/>
  <c r="J4" i="1"/>
  <c r="N14" i="1"/>
  <c r="O16" i="1" s="1"/>
  <c r="M6" i="1"/>
  <c r="L6" i="1"/>
  <c r="K6" i="1"/>
  <c r="J6" i="1"/>
  <c r="J3" i="1"/>
  <c r="K3" i="1"/>
  <c r="N16" i="1"/>
  <c r="N12" i="1"/>
  <c r="N8" i="1"/>
  <c r="O10" i="1" s="1"/>
  <c r="M4" i="1"/>
  <c r="L4" i="1"/>
  <c r="N4" i="1"/>
  <c r="C34" i="1"/>
  <c r="D34" i="1"/>
  <c r="E34" i="1"/>
  <c r="F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0" i="2"/>
  <c r="F22" i="2" s="1"/>
  <c r="G20" i="2"/>
  <c r="F21" i="2"/>
  <c r="G21" i="2"/>
  <c r="G22" i="2"/>
  <c r="G17" i="2"/>
  <c r="G18" i="2"/>
  <c r="G19" i="2" s="1"/>
  <c r="F18" i="2"/>
  <c r="F17" i="2"/>
  <c r="F19" i="2" l="1"/>
  <c r="O13" i="1"/>
  <c r="O4" i="1"/>
</calcChain>
</file>

<file path=xl/sharedStrings.xml><?xml version="1.0" encoding="utf-8"?>
<sst xmlns="http://schemas.openxmlformats.org/spreadsheetml/2006/main" count="165" uniqueCount="91">
  <si>
    <t>bypass_001</t>
  </si>
  <si>
    <t>06/29/2017</t>
  </si>
  <si>
    <t>10:24</t>
  </si>
  <si>
    <t>By-Pass</t>
  </si>
  <si>
    <t>bypass_002</t>
  </si>
  <si>
    <t>10:29</t>
  </si>
  <si>
    <t>blank_001</t>
  </si>
  <si>
    <t>10:34</t>
  </si>
  <si>
    <t>Blank</t>
  </si>
  <si>
    <t>Cal std med OM_001</t>
  </si>
  <si>
    <t>10:40</t>
  </si>
  <si>
    <t>STD</t>
  </si>
  <si>
    <t>Cal std med OM_002</t>
  </si>
  <si>
    <t>10:44</t>
  </si>
  <si>
    <t>Cal std med OM_003</t>
  </si>
  <si>
    <t>10:49</t>
  </si>
  <si>
    <t>Cal std med OM_004</t>
  </si>
  <si>
    <t>10:54</t>
  </si>
  <si>
    <t>Cal std med OM_005</t>
  </si>
  <si>
    <t>10:59</t>
  </si>
  <si>
    <t>Chk std med OM_001</t>
  </si>
  <si>
    <t>11:18</t>
  </si>
  <si>
    <t>UNK</t>
  </si>
  <si>
    <t>Chk std low OM_001</t>
  </si>
  <si>
    <t>11:23</t>
  </si>
  <si>
    <t>Whitman_unknown_001</t>
  </si>
  <si>
    <t>11:28</t>
  </si>
  <si>
    <t>Whitman_unknown_002</t>
  </si>
  <si>
    <t>11:33</t>
  </si>
  <si>
    <t>Whitman_unknown_003</t>
  </si>
  <si>
    <t>11:38</t>
  </si>
  <si>
    <t>Whitman_unknown_004</t>
  </si>
  <si>
    <t>11:43</t>
  </si>
  <si>
    <t>Whitman_unknown_005</t>
  </si>
  <si>
    <t>11:47</t>
  </si>
  <si>
    <t>Whitman_unknown_006</t>
  </si>
  <si>
    <t>11:52</t>
  </si>
  <si>
    <t>Whitman_unknown_007</t>
  </si>
  <si>
    <t>12:03</t>
  </si>
  <si>
    <t>Chk std med OM_002</t>
  </si>
  <si>
    <t>12:08</t>
  </si>
  <si>
    <t>Chk std low OM_002</t>
  </si>
  <si>
    <t>12:13</t>
  </si>
  <si>
    <t>Whitman_unknown_008</t>
  </si>
  <si>
    <t>12:17</t>
  </si>
  <si>
    <t>Whitman_unknown_009</t>
  </si>
  <si>
    <t>12:22</t>
  </si>
  <si>
    <t>Whitman_unknown_010</t>
  </si>
  <si>
    <t>12:27</t>
  </si>
  <si>
    <t>Whitman_unknown_011</t>
  </si>
  <si>
    <t>12:32</t>
  </si>
  <si>
    <t>Whitman_unknown_012</t>
  </si>
  <si>
    <t>12:36</t>
  </si>
  <si>
    <t>Whitman_unknown_013</t>
  </si>
  <si>
    <t>12:41</t>
  </si>
  <si>
    <t>Whitman_unknown_014</t>
  </si>
  <si>
    <t>12:46</t>
  </si>
  <si>
    <t>Whitman_unknown_015</t>
  </si>
  <si>
    <t>12:51</t>
  </si>
  <si>
    <t>Chk std med OM_003</t>
  </si>
  <si>
    <t>12:55</t>
  </si>
  <si>
    <t>Chk std low OM_003</t>
  </si>
  <si>
    <t>13:00</t>
  </si>
  <si>
    <t>sample id</t>
  </si>
  <si>
    <t>date run</t>
  </si>
  <si>
    <t>time run</t>
  </si>
  <si>
    <t>sample type</t>
  </si>
  <si>
    <t>weight</t>
  </si>
  <si>
    <t>%N</t>
  </si>
  <si>
    <t>%C</t>
  </si>
  <si>
    <t>Mean</t>
  </si>
  <si>
    <t>SD</t>
  </si>
  <si>
    <t>CV</t>
  </si>
  <si>
    <t>low OM</t>
  </si>
  <si>
    <t>med OM</t>
  </si>
  <si>
    <t>target</t>
  </si>
  <si>
    <t>STDEV</t>
  </si>
  <si>
    <t>N (g kg-1)</t>
  </si>
  <si>
    <t>C (g kg-1)</t>
  </si>
  <si>
    <t>N Average (g kg-1)</t>
  </si>
  <si>
    <t>C Average (g kg-1)</t>
  </si>
  <si>
    <t>C:N ratio</t>
  </si>
  <si>
    <t>Average C:N ratio</t>
  </si>
  <si>
    <t>Sample</t>
  </si>
  <si>
    <t>N</t>
  </si>
  <si>
    <t>C</t>
  </si>
  <si>
    <t>PreO</t>
  </si>
  <si>
    <t>PreA</t>
  </si>
  <si>
    <t>PostO</t>
  </si>
  <si>
    <t>PostA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</si>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</sst>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MS Sans Serif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horizontal="center"/>
    </xf>
    <xf numFmtId="0" fontId="2" fillId="0" borderId="0" xfId="0" applyFont="1" applyAlignment="1">
      <alignment vertical="top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D8195-121C-ED4E-94AE-371420F8B6AA}">
  <dimension ref="A1:C16"/>
  <sheetViews>
    <sheetView tabSelected="1" workbookViewId="0"/>
  </sheetViews>
  <sheetFormatPr baseColWidth="10" defaultRowHeight="15"/>
  <sheetData>
    <row r="1" spans="1:3">
      <c r="A1" t="s">
        <v>83</v>
      </c>
      <c r="B1" t="s">
        <v>84</v>
      </c>
      <c r="C1" t="s">
        <v>85</v>
      </c>
    </row>
    <row r="2" spans="1:3">
      <c r="A2" t="s">
        <v>86</v>
      </c>
      <c r="B2">
        <v>0.986468866467476</v>
      </c>
      <c r="C2">
        <v>22.135889530181885</v>
      </c>
    </row>
    <row r="3" spans="1:3">
      <c r="A3" t="s">
        <v>86</v>
      </c>
      <c r="B3">
        <v>0.90730324387550354</v>
      </c>
      <c r="C3">
        <v>21.094465255737305</v>
      </c>
    </row>
    <row r="4" spans="1:3">
      <c r="A4" t="s">
        <v>86</v>
      </c>
      <c r="B4">
        <v>0.94139821827411652</v>
      </c>
      <c r="C4">
        <v>23.501691818237305</v>
      </c>
    </row>
    <row r="5" spans="1:3">
      <c r="A5" t="s">
        <v>87</v>
      </c>
      <c r="B5">
        <v>0.28995074331760406</v>
      </c>
      <c r="C5">
        <v>3.2024878263473511</v>
      </c>
    </row>
    <row r="6" spans="1:3">
      <c r="A6" t="s">
        <v>87</v>
      </c>
      <c r="B6">
        <v>0.16893602907657623</v>
      </c>
      <c r="C6">
        <v>2.9361048340797424</v>
      </c>
    </row>
    <row r="7" spans="1:3">
      <c r="A7" t="s">
        <v>87</v>
      </c>
      <c r="B7">
        <v>0.17169805243611336</v>
      </c>
      <c r="C7">
        <v>2.5188907980918884</v>
      </c>
    </row>
    <row r="8" spans="1:3">
      <c r="A8" t="s">
        <v>88</v>
      </c>
      <c r="B8">
        <v>2.116580456495285</v>
      </c>
      <c r="C8">
        <v>44.543876647949219</v>
      </c>
    </row>
    <row r="9" spans="1:3">
      <c r="A9" t="s">
        <v>88</v>
      </c>
      <c r="B9">
        <v>1.4014369249343872</v>
      </c>
      <c r="C9">
        <v>31.272485256195068</v>
      </c>
    </row>
    <row r="10" spans="1:3">
      <c r="A10" t="s">
        <v>88</v>
      </c>
      <c r="B10">
        <v>1.2884032726287842</v>
      </c>
      <c r="C10">
        <v>29.699664115905762</v>
      </c>
    </row>
    <row r="11" spans="1:3">
      <c r="A11" t="s">
        <v>89</v>
      </c>
      <c r="B11">
        <v>0.5775805190205574</v>
      </c>
      <c r="C11">
        <v>11.310166120529175</v>
      </c>
    </row>
    <row r="12" spans="1:3">
      <c r="A12" t="s">
        <v>89</v>
      </c>
      <c r="B12">
        <v>0.54709292948246002</v>
      </c>
      <c r="C12">
        <v>9.645349383354187</v>
      </c>
    </row>
    <row r="13" spans="1:3">
      <c r="A13" t="s">
        <v>89</v>
      </c>
      <c r="B13">
        <v>0.61444263905286789</v>
      </c>
      <c r="C13">
        <v>11.898126602172852</v>
      </c>
    </row>
    <row r="14" spans="1:3">
      <c r="A14" t="s">
        <v>90</v>
      </c>
      <c r="B14">
        <v>0.50712939351797104</v>
      </c>
      <c r="C14">
        <v>4.6365475654602051</v>
      </c>
    </row>
    <row r="15" spans="1:3">
      <c r="A15" t="s">
        <v>90</v>
      </c>
      <c r="B15">
        <v>0.4428061842918396</v>
      </c>
      <c r="C15">
        <v>5.0028425455093384</v>
      </c>
    </row>
    <row r="16" spans="1:3">
      <c r="A16" t="s">
        <v>90</v>
      </c>
      <c r="B16">
        <v>0.41568756103515625</v>
      </c>
      <c r="C16">
        <v>4.7126749157905579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workbookViewId="0">
      <selection activeCell="H1" sqref="H1:I16"/>
    </sheetView>
  </sheetViews>
  <sheetFormatPr baseColWidth="10" defaultColWidth="8.83203125" defaultRowHeight="15"/>
  <cols>
    <col min="1" max="1" width="16.5" bestFit="1" customWidth="1"/>
    <col min="2" max="2" width="8.1640625" bestFit="1" customWidth="1"/>
    <col min="3" max="3" width="7.83203125" bestFit="1" customWidth="1"/>
    <col min="4" max="4" width="10.83203125" bestFit="1" customWidth="1"/>
    <col min="5" max="5" width="6.33203125" bestFit="1" customWidth="1"/>
    <col min="6" max="7" width="9.83203125" bestFit="1" customWidth="1"/>
    <col min="10" max="10" width="17.5" customWidth="1"/>
    <col min="12" max="12" width="17.5" customWidth="1"/>
    <col min="15" max="15" width="14.6640625" customWidth="1"/>
  </cols>
  <sheetData>
    <row r="1" spans="1:15">
      <c r="A1" s="2" t="s">
        <v>63</v>
      </c>
      <c r="B1" s="2" t="s">
        <v>64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4" t="s">
        <v>77</v>
      </c>
      <c r="I1" s="4" t="s">
        <v>78</v>
      </c>
      <c r="J1" s="6" t="s">
        <v>79</v>
      </c>
      <c r="K1" s="6" t="s">
        <v>76</v>
      </c>
      <c r="L1" s="6" t="s">
        <v>80</v>
      </c>
      <c r="M1" s="6" t="s">
        <v>76</v>
      </c>
      <c r="N1" s="8" t="s">
        <v>81</v>
      </c>
      <c r="O1" s="8" t="s">
        <v>82</v>
      </c>
    </row>
    <row r="2" spans="1:15">
      <c r="A2" s="1" t="s">
        <v>25</v>
      </c>
      <c r="B2" s="1" t="s">
        <v>1</v>
      </c>
      <c r="C2" s="1" t="s">
        <v>26</v>
      </c>
      <c r="D2" s="1" t="s">
        <v>22</v>
      </c>
      <c r="E2" s="1">
        <v>10.635999999999999</v>
      </c>
      <c r="F2" s="1">
        <v>9.8646886646747603E-2</v>
      </c>
      <c r="G2" s="1">
        <v>2.2135889530181885</v>
      </c>
      <c r="H2" s="5">
        <f>F2*10</f>
        <v>0.986468866467476</v>
      </c>
      <c r="I2" s="5">
        <f>G2*10</f>
        <v>22.135889530181885</v>
      </c>
      <c r="J2" s="7">
        <f>AVERAGE(H2:H4)</f>
        <v>0.94505677620569861</v>
      </c>
      <c r="K2" s="7">
        <f>STDEV(H2:H4)</f>
        <v>3.9709416196888524E-2</v>
      </c>
      <c r="L2" s="7">
        <f>AVERAGE(I2:I4)</f>
        <v>22.24401553471883</v>
      </c>
      <c r="M2" s="7">
        <f>STDEV(I2:I4)</f>
        <v>1.2072503284092468</v>
      </c>
      <c r="N2" s="9">
        <f>I2/H2</f>
        <v>22.439521694638</v>
      </c>
      <c r="O2" s="9"/>
    </row>
    <row r="3" spans="1:15">
      <c r="A3" s="1" t="s">
        <v>27</v>
      </c>
      <c r="B3" s="1" t="s">
        <v>1</v>
      </c>
      <c r="C3" s="1" t="s">
        <v>28</v>
      </c>
      <c r="D3" s="1" t="s">
        <v>22</v>
      </c>
      <c r="E3" s="1">
        <v>11.742000000000001</v>
      </c>
      <c r="F3" s="1">
        <v>9.0730324387550354E-2</v>
      </c>
      <c r="G3" s="1">
        <v>2.1094465255737305</v>
      </c>
      <c r="H3" s="5">
        <f t="shared" ref="H3:H16" si="0">F3*10</f>
        <v>0.90730324387550354</v>
      </c>
      <c r="I3" s="5">
        <f t="shared" ref="I3:I16" si="1">G3*10</f>
        <v>21.094465255737305</v>
      </c>
      <c r="J3" s="7">
        <f>AVERAGE(H5:H7)</f>
        <v>0.21019494161009789</v>
      </c>
      <c r="K3" s="7">
        <f>STDEV(H5:H7)</f>
        <v>6.9084355123030142E-2</v>
      </c>
      <c r="L3" s="7">
        <f>AVERAGE(I5:I7)</f>
        <v>2.8858278195063272</v>
      </c>
      <c r="M3" s="7">
        <f>STDEV(I5:I6)</f>
        <v>0.18836122022518972</v>
      </c>
      <c r="N3" s="9">
        <f t="shared" ref="N3:N16" si="2">I3/H3</f>
        <v>23.249630592780953</v>
      </c>
      <c r="O3" s="9"/>
    </row>
    <row r="4" spans="1:15">
      <c r="A4" s="1" t="s">
        <v>29</v>
      </c>
      <c r="B4" s="1" t="s">
        <v>1</v>
      </c>
      <c r="C4" s="1" t="s">
        <v>30</v>
      </c>
      <c r="D4" s="1" t="s">
        <v>22</v>
      </c>
      <c r="E4" s="1">
        <v>10.704000000000001</v>
      </c>
      <c r="F4" s="1">
        <v>9.4139821827411652E-2</v>
      </c>
      <c r="G4" s="1">
        <v>2.3501691818237305</v>
      </c>
      <c r="H4" s="5">
        <f t="shared" si="0"/>
        <v>0.94139821827411652</v>
      </c>
      <c r="I4" s="5">
        <f t="shared" si="1"/>
        <v>23.501691818237305</v>
      </c>
      <c r="J4" s="7">
        <f>AVERAGE(H8:H10)</f>
        <v>1.6021402180194855</v>
      </c>
      <c r="K4" s="7">
        <f>STDEV(H8:H10)</f>
        <v>0.44908876723946645</v>
      </c>
      <c r="L4" s="7">
        <f>AVERAGE(I8:I10)</f>
        <v>35.172008673350014</v>
      </c>
      <c r="M4" s="7">
        <f>STDEV(I8:I10)</f>
        <v>8.1542855962263054</v>
      </c>
      <c r="N4" s="9">
        <f t="shared" si="2"/>
        <v>24.964665708974263</v>
      </c>
      <c r="O4" s="9">
        <f>AVERAGE(N2:N4)</f>
        <v>23.551272665464406</v>
      </c>
    </row>
    <row r="5" spans="1:15">
      <c r="A5" s="1" t="s">
        <v>31</v>
      </c>
      <c r="B5" s="1" t="s">
        <v>1</v>
      </c>
      <c r="C5" s="1" t="s">
        <v>32</v>
      </c>
      <c r="D5" s="1" t="s">
        <v>22</v>
      </c>
      <c r="E5" s="1">
        <v>11.073</v>
      </c>
      <c r="F5" s="1">
        <v>2.8995074331760406E-2</v>
      </c>
      <c r="G5" s="1">
        <v>0.32024878263473511</v>
      </c>
      <c r="H5" s="5">
        <f t="shared" si="0"/>
        <v>0.28995074331760406</v>
      </c>
      <c r="I5" s="5">
        <f t="shared" si="1"/>
        <v>3.2024878263473511</v>
      </c>
      <c r="J5" s="7">
        <f>AVERAGE(H11:H13)</f>
        <v>0.57970536251862848</v>
      </c>
      <c r="K5" s="7">
        <f>STDEV(H11:H13)</f>
        <v>3.3725095473890701E-2</v>
      </c>
      <c r="L5" s="7">
        <f>AVERAGE(I11:I13)</f>
        <v>10.951214035352072</v>
      </c>
      <c r="M5" s="7">
        <f>STDEV(I11:I13)</f>
        <v>1.1684974321738291</v>
      </c>
      <c r="N5" s="9">
        <f t="shared" si="2"/>
        <v>11.044937459737547</v>
      </c>
      <c r="O5" s="9"/>
    </row>
    <row r="6" spans="1:15">
      <c r="A6" s="1" t="s">
        <v>33</v>
      </c>
      <c r="B6" s="1" t="s">
        <v>1</v>
      </c>
      <c r="C6" s="1" t="s">
        <v>34</v>
      </c>
      <c r="D6" s="1" t="s">
        <v>22</v>
      </c>
      <c r="E6" s="1">
        <v>11.763999999999999</v>
      </c>
      <c r="F6" s="1">
        <v>1.6893602907657623E-2</v>
      </c>
      <c r="G6" s="1">
        <v>0.29361048340797424</v>
      </c>
      <c r="H6" s="5">
        <f t="shared" si="0"/>
        <v>0.16893602907657623</v>
      </c>
      <c r="I6" s="5">
        <f t="shared" si="1"/>
        <v>2.9361048340797424</v>
      </c>
      <c r="J6" s="7">
        <f>AVERAGE(H14:H16)</f>
        <v>0.4552077129483223</v>
      </c>
      <c r="K6" s="7">
        <f>STDEV(H14:H15)</f>
        <v>4.5483377431478636E-2</v>
      </c>
      <c r="L6" s="7">
        <f>AVERAGE(I14:I16)</f>
        <v>4.7840216755867004</v>
      </c>
      <c r="M6" s="7">
        <f>STDEV(I14:I16)</f>
        <v>0.19328935098022107</v>
      </c>
      <c r="N6" s="9">
        <f t="shared" si="2"/>
        <v>17.379980162484163</v>
      </c>
      <c r="O6" s="9"/>
    </row>
    <row r="7" spans="1:15">
      <c r="A7" s="1" t="s">
        <v>35</v>
      </c>
      <c r="B7" s="1" t="s">
        <v>1</v>
      </c>
      <c r="C7" s="1" t="s">
        <v>36</v>
      </c>
      <c r="D7" s="1" t="s">
        <v>22</v>
      </c>
      <c r="E7" s="1">
        <v>11.066000000000001</v>
      </c>
      <c r="F7" s="1">
        <v>1.7169805243611336E-2</v>
      </c>
      <c r="G7" s="1">
        <v>0.25188907980918884</v>
      </c>
      <c r="H7" s="5">
        <f t="shared" si="0"/>
        <v>0.17169805243611336</v>
      </c>
      <c r="I7" s="5">
        <f t="shared" si="1"/>
        <v>2.5188907980918884</v>
      </c>
      <c r="N7" s="9">
        <f t="shared" si="2"/>
        <v>14.670468082502772</v>
      </c>
      <c r="O7" s="9">
        <f>AVERAGE(N5:N7)</f>
        <v>14.365128568241493</v>
      </c>
    </row>
    <row r="8" spans="1:15">
      <c r="A8" s="1" t="s">
        <v>37</v>
      </c>
      <c r="B8" s="1" t="s">
        <v>1</v>
      </c>
      <c r="C8" s="1" t="s">
        <v>38</v>
      </c>
      <c r="D8" s="1" t="s">
        <v>22</v>
      </c>
      <c r="E8" s="1">
        <v>10.736000000000001</v>
      </c>
      <c r="F8" s="1">
        <v>0.2116580456495285</v>
      </c>
      <c r="G8" s="1">
        <v>4.4543876647949219</v>
      </c>
      <c r="H8" s="5">
        <f t="shared" si="0"/>
        <v>2.116580456495285</v>
      </c>
      <c r="I8" s="5">
        <f t="shared" si="1"/>
        <v>44.543876647949219</v>
      </c>
      <c r="N8" s="9">
        <f t="shared" si="2"/>
        <v>21.045208327070483</v>
      </c>
      <c r="O8" s="9"/>
    </row>
    <row r="9" spans="1:15">
      <c r="A9" s="1" t="s">
        <v>43</v>
      </c>
      <c r="B9" s="1" t="s">
        <v>1</v>
      </c>
      <c r="C9" s="1" t="s">
        <v>44</v>
      </c>
      <c r="D9" s="1" t="s">
        <v>22</v>
      </c>
      <c r="E9" s="1">
        <v>10.077</v>
      </c>
      <c r="F9" s="1">
        <v>0.14014369249343872</v>
      </c>
      <c r="G9" s="1">
        <v>3.1272485256195068</v>
      </c>
      <c r="H9" s="5">
        <f t="shared" si="0"/>
        <v>1.4014369249343872</v>
      </c>
      <c r="I9" s="5">
        <f t="shared" si="1"/>
        <v>31.272485256195068</v>
      </c>
      <c r="N9" s="9">
        <f t="shared" si="2"/>
        <v>22.314586336205743</v>
      </c>
      <c r="O9" s="9"/>
    </row>
    <row r="10" spans="1:15">
      <c r="A10" s="1" t="s">
        <v>45</v>
      </c>
      <c r="B10" s="1" t="s">
        <v>1</v>
      </c>
      <c r="C10" s="1" t="s">
        <v>46</v>
      </c>
      <c r="D10" s="1" t="s">
        <v>22</v>
      </c>
      <c r="E10" s="1">
        <v>11.273999999999999</v>
      </c>
      <c r="F10" s="1">
        <v>0.12884032726287842</v>
      </c>
      <c r="G10" s="1">
        <v>2.9699664115905762</v>
      </c>
      <c r="H10" s="5">
        <f t="shared" si="0"/>
        <v>1.2884032726287842</v>
      </c>
      <c r="I10" s="5">
        <f t="shared" si="1"/>
        <v>29.699664115905762</v>
      </c>
      <c r="N10" s="9">
        <f t="shared" si="2"/>
        <v>23.051528001250936</v>
      </c>
      <c r="O10" s="9">
        <f>AVERAGE(N8:N10)</f>
        <v>22.137107554842387</v>
      </c>
    </row>
    <row r="11" spans="1:15">
      <c r="A11" s="1" t="s">
        <v>47</v>
      </c>
      <c r="B11" s="1" t="s">
        <v>1</v>
      </c>
      <c r="C11" s="1" t="s">
        <v>48</v>
      </c>
      <c r="D11" s="1" t="s">
        <v>22</v>
      </c>
      <c r="E11" s="1">
        <v>10.585000000000001</v>
      </c>
      <c r="F11" s="1">
        <v>5.775805190205574E-2</v>
      </c>
      <c r="G11" s="1">
        <v>1.1310166120529175</v>
      </c>
      <c r="H11" s="5">
        <f t="shared" si="0"/>
        <v>0.5775805190205574</v>
      </c>
      <c r="I11" s="5">
        <f t="shared" si="1"/>
        <v>11.310166120529175</v>
      </c>
      <c r="N11" s="9">
        <f t="shared" si="2"/>
        <v>19.581972985703523</v>
      </c>
      <c r="O11" s="9"/>
    </row>
    <row r="12" spans="1:15">
      <c r="A12" s="1" t="s">
        <v>49</v>
      </c>
      <c r="B12" s="1" t="s">
        <v>1</v>
      </c>
      <c r="C12" s="1" t="s">
        <v>50</v>
      </c>
      <c r="D12" s="1" t="s">
        <v>22</v>
      </c>
      <c r="E12" s="1">
        <v>11.788</v>
      </c>
      <c r="F12" s="1">
        <v>5.4709292948246002E-2</v>
      </c>
      <c r="G12" s="1">
        <v>0.9645349383354187</v>
      </c>
      <c r="H12" s="5">
        <f t="shared" si="0"/>
        <v>0.54709292948246002</v>
      </c>
      <c r="I12" s="5">
        <f t="shared" si="1"/>
        <v>9.645349383354187</v>
      </c>
      <c r="N12" s="9">
        <f t="shared" si="2"/>
        <v>17.630184679006017</v>
      </c>
      <c r="O12" s="9"/>
    </row>
    <row r="13" spans="1:15">
      <c r="A13" s="1" t="s">
        <v>51</v>
      </c>
      <c r="B13" s="1" t="s">
        <v>1</v>
      </c>
      <c r="C13" s="1" t="s">
        <v>52</v>
      </c>
      <c r="D13" s="1" t="s">
        <v>22</v>
      </c>
      <c r="E13" s="1">
        <v>11.404</v>
      </c>
      <c r="F13" s="1">
        <v>6.1444263905286789E-2</v>
      </c>
      <c r="G13" s="1">
        <v>1.1898126602172852</v>
      </c>
      <c r="H13" s="5">
        <f t="shared" si="0"/>
        <v>0.61444263905286789</v>
      </c>
      <c r="I13" s="5">
        <f t="shared" si="1"/>
        <v>11.898126602172852</v>
      </c>
      <c r="N13" s="9">
        <f t="shared" si="2"/>
        <v>19.364096574601675</v>
      </c>
      <c r="O13" s="9">
        <f>AVERAGE(N11:N13)</f>
        <v>18.858751413103736</v>
      </c>
    </row>
    <row r="14" spans="1:15">
      <c r="A14" s="1" t="s">
        <v>53</v>
      </c>
      <c r="B14" s="1" t="s">
        <v>1</v>
      </c>
      <c r="C14" s="1" t="s">
        <v>54</v>
      </c>
      <c r="D14" s="1" t="s">
        <v>22</v>
      </c>
      <c r="E14" s="1">
        <v>10.638999999999999</v>
      </c>
      <c r="F14" s="1">
        <v>5.0712939351797104E-2</v>
      </c>
      <c r="G14" s="1">
        <v>0.46365475654602051</v>
      </c>
      <c r="H14" s="5">
        <f t="shared" si="0"/>
        <v>0.50712939351797104</v>
      </c>
      <c r="I14" s="5">
        <f t="shared" si="1"/>
        <v>4.6365475654602051</v>
      </c>
      <c r="N14" s="9">
        <f t="shared" si="2"/>
        <v>9.142730878398396</v>
      </c>
      <c r="O14" s="9"/>
    </row>
    <row r="15" spans="1:15">
      <c r="A15" s="1" t="s">
        <v>55</v>
      </c>
      <c r="B15" s="1" t="s">
        <v>1</v>
      </c>
      <c r="C15" s="1" t="s">
        <v>56</v>
      </c>
      <c r="D15" s="1" t="s">
        <v>22</v>
      </c>
      <c r="E15" s="1">
        <v>11.301</v>
      </c>
      <c r="F15" s="1">
        <v>4.428061842918396E-2</v>
      </c>
      <c r="G15" s="1">
        <v>0.50028425455093384</v>
      </c>
      <c r="H15" s="5">
        <f t="shared" si="0"/>
        <v>0.4428061842918396</v>
      </c>
      <c r="I15" s="5">
        <f t="shared" si="1"/>
        <v>5.0028425455093384</v>
      </c>
      <c r="N15" s="9">
        <f t="shared" si="2"/>
        <v>11.298041271736446</v>
      </c>
      <c r="O15" s="9"/>
    </row>
    <row r="16" spans="1:15">
      <c r="A16" s="1" t="s">
        <v>57</v>
      </c>
      <c r="B16" s="1" t="s">
        <v>1</v>
      </c>
      <c r="C16" s="1" t="s">
        <v>58</v>
      </c>
      <c r="D16" s="1" t="s">
        <v>22</v>
      </c>
      <c r="E16" s="1">
        <v>10.281000000000001</v>
      </c>
      <c r="F16" s="1">
        <v>4.1568756103515625E-2</v>
      </c>
      <c r="G16" s="1">
        <v>0.47126749157905579</v>
      </c>
      <c r="H16" s="5">
        <f t="shared" si="0"/>
        <v>0.41568756103515625</v>
      </c>
      <c r="I16" s="5">
        <f t="shared" si="1"/>
        <v>4.7126749157905579</v>
      </c>
      <c r="N16" s="9">
        <f t="shared" si="2"/>
        <v>11.337060228732678</v>
      </c>
      <c r="O16" s="9">
        <f>AVERAGE(N14:N16)</f>
        <v>10.59261079295584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30" spans="1:7">
      <c r="C30">
        <f>AVERAGE(F2:F4)</f>
        <v>9.450567762056987E-2</v>
      </c>
      <c r="D30">
        <f>STDEV(F2:F4)</f>
        <v>3.9709416196888536E-3</v>
      </c>
      <c r="E30">
        <f>AVERAGE(G2:G4)</f>
        <v>2.2244015534718833</v>
      </c>
      <c r="F30">
        <f>STDEV(G2:G4)</f>
        <v>0.12072503284092469</v>
      </c>
    </row>
    <row r="31" spans="1:7">
      <c r="C31">
        <f>AVERAGE(F5:F7)</f>
        <v>2.1019494161009789E-2</v>
      </c>
      <c r="D31">
        <f>STDEV(F5:F7)</f>
        <v>6.9084355123030143E-3</v>
      </c>
      <c r="E31">
        <f>AVERAGE(G5:G7)</f>
        <v>0.28858278195063275</v>
      </c>
      <c r="F31">
        <f>STDEV(G5:G7)</f>
        <v>3.4456067376550173E-2</v>
      </c>
    </row>
    <row r="32" spans="1:7">
      <c r="C32">
        <f>AVERAGE(F8:F10)</f>
        <v>0.16021402180194855</v>
      </c>
      <c r="D32">
        <f>STDEV(F8:F10)</f>
        <v>4.4908876723946695E-2</v>
      </c>
      <c r="E32">
        <f>AVERAGE(G8:G10)</f>
        <v>3.5172008673350015</v>
      </c>
      <c r="F32">
        <f>STDEV(G8:G10)</f>
        <v>0.81542855962263017</v>
      </c>
    </row>
    <row r="33" spans="3:6">
      <c r="C33">
        <f>AVERAGE(F11:F13)</f>
        <v>5.7970536251862846E-2</v>
      </c>
      <c r="D33">
        <f>STDEV(F11:F13)</f>
        <v>3.3725095473890704E-3</v>
      </c>
      <c r="E33">
        <f>AVERAGE(G11:G13)</f>
        <v>1.095121403535207</v>
      </c>
      <c r="F33">
        <f>STDEV(G11:G13)</f>
        <v>0.11684974321738291</v>
      </c>
    </row>
    <row r="34" spans="3:6">
      <c r="C34">
        <f>AVERAGE(F14:F16)</f>
        <v>4.552077129483223E-2</v>
      </c>
      <c r="D34">
        <f>STDEV(F14:F16)</f>
        <v>4.6965419371245492E-3</v>
      </c>
      <c r="E34">
        <f>AVERAGE(F14:F16)</f>
        <v>4.552077129483223E-2</v>
      </c>
      <c r="F34">
        <f>STDEV(G14:G16)</f>
        <v>1.9328935098022106E-2</v>
      </c>
    </row>
  </sheetData>
  <sortState ref="A2:K35">
    <sortCondition ref="A2:A35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workbookViewId="0">
      <selection activeCell="I29" sqref="I29"/>
    </sheetView>
  </sheetViews>
  <sheetFormatPr baseColWidth="10" defaultColWidth="8.83203125" defaultRowHeight="15"/>
  <cols>
    <col min="1" max="1" width="14.83203125" bestFit="1" customWidth="1"/>
    <col min="2" max="2" width="8.1640625" bestFit="1" customWidth="1"/>
    <col min="3" max="3" width="7.83203125" bestFit="1" customWidth="1"/>
    <col min="4" max="4" width="10.83203125" bestFit="1" customWidth="1"/>
    <col min="5" max="5" width="6.33203125" bestFit="1" customWidth="1"/>
    <col min="6" max="7" width="11.83203125" bestFit="1" customWidth="1"/>
  </cols>
  <sheetData>
    <row r="1" spans="1:10">
      <c r="A1" s="2" t="s">
        <v>63</v>
      </c>
      <c r="B1" s="2" t="s">
        <v>64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</row>
    <row r="2" spans="1:10">
      <c r="A2" s="1" t="s">
        <v>6</v>
      </c>
      <c r="B2" s="1" t="s">
        <v>1</v>
      </c>
      <c r="C2" s="1" t="s">
        <v>7</v>
      </c>
      <c r="D2" s="1" t="s">
        <v>8</v>
      </c>
      <c r="E2" s="1"/>
      <c r="F2" s="1">
        <v>0</v>
      </c>
      <c r="G2" s="1">
        <v>0</v>
      </c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/>
      <c r="F3" s="1">
        <v>0</v>
      </c>
      <c r="G3" s="1">
        <v>0</v>
      </c>
    </row>
    <row r="4" spans="1:10">
      <c r="A4" s="1" t="s">
        <v>4</v>
      </c>
      <c r="B4" s="1" t="s">
        <v>1</v>
      </c>
      <c r="C4" s="1" t="s">
        <v>5</v>
      </c>
      <c r="D4" s="1" t="s">
        <v>3</v>
      </c>
      <c r="E4" s="1"/>
      <c r="F4" s="1">
        <v>0</v>
      </c>
      <c r="G4" s="1">
        <v>0</v>
      </c>
    </row>
    <row r="5" spans="1:10">
      <c r="A5" s="1" t="s">
        <v>9</v>
      </c>
      <c r="B5" s="1" t="s">
        <v>1</v>
      </c>
      <c r="C5" s="1" t="s">
        <v>10</v>
      </c>
      <c r="D5" s="1" t="s">
        <v>11</v>
      </c>
      <c r="E5" s="1">
        <v>1.0269999999999999</v>
      </c>
      <c r="F5" s="1">
        <v>0.27000001072883606</v>
      </c>
      <c r="G5" s="1">
        <v>3.0699999332427979</v>
      </c>
    </row>
    <row r="6" spans="1:10">
      <c r="A6" s="1" t="s">
        <v>12</v>
      </c>
      <c r="B6" s="1" t="s">
        <v>1</v>
      </c>
      <c r="C6" s="1" t="s">
        <v>13</v>
      </c>
      <c r="D6" s="1" t="s">
        <v>11</v>
      </c>
      <c r="E6" s="1">
        <v>1.948</v>
      </c>
      <c r="F6" s="1">
        <v>0.27000001072883606</v>
      </c>
      <c r="G6" s="1">
        <v>3.0699999332427979</v>
      </c>
    </row>
    <row r="7" spans="1:10">
      <c r="A7" s="1" t="s">
        <v>14</v>
      </c>
      <c r="B7" s="1" t="s">
        <v>1</v>
      </c>
      <c r="C7" s="1" t="s">
        <v>15</v>
      </c>
      <c r="D7" s="1" t="s">
        <v>11</v>
      </c>
      <c r="E7" s="1">
        <v>3.907</v>
      </c>
      <c r="F7" s="1">
        <v>0.27000001072883606</v>
      </c>
      <c r="G7" s="1">
        <v>3.0699999332427979</v>
      </c>
    </row>
    <row r="8" spans="1:10">
      <c r="A8" s="1" t="s">
        <v>16</v>
      </c>
      <c r="B8" s="1" t="s">
        <v>1</v>
      </c>
      <c r="C8" s="1" t="s">
        <v>17</v>
      </c>
      <c r="D8" s="1" t="s">
        <v>11</v>
      </c>
      <c r="E8" s="1">
        <v>8</v>
      </c>
      <c r="F8" s="1">
        <v>0.27000001072883606</v>
      </c>
      <c r="G8" s="1">
        <v>3.0699999332427979</v>
      </c>
    </row>
    <row r="9" spans="1:10">
      <c r="A9" s="1" t="s">
        <v>18</v>
      </c>
      <c r="B9" s="1" t="s">
        <v>1</v>
      </c>
      <c r="C9" s="1" t="s">
        <v>19</v>
      </c>
      <c r="D9" s="1" t="s">
        <v>11</v>
      </c>
      <c r="E9" s="1">
        <v>12.189</v>
      </c>
      <c r="F9" s="1">
        <v>0.27000001072883606</v>
      </c>
      <c r="G9" s="1">
        <v>3.0699999332427979</v>
      </c>
    </row>
    <row r="10" spans="1:10">
      <c r="A10" s="1" t="s">
        <v>23</v>
      </c>
      <c r="B10" s="1" t="s">
        <v>1</v>
      </c>
      <c r="C10" s="1" t="s">
        <v>24</v>
      </c>
      <c r="D10" s="1" t="s">
        <v>22</v>
      </c>
      <c r="E10" s="1">
        <v>11.855</v>
      </c>
      <c r="F10" s="1">
        <v>0.13796533644199371</v>
      </c>
      <c r="G10" s="1">
        <v>1.496496319770813</v>
      </c>
    </row>
    <row r="11" spans="1:10">
      <c r="A11" s="1" t="s">
        <v>41</v>
      </c>
      <c r="B11" s="1" t="s">
        <v>1</v>
      </c>
      <c r="C11" s="1" t="s">
        <v>42</v>
      </c>
      <c r="D11" s="1" t="s">
        <v>22</v>
      </c>
      <c r="E11" s="1">
        <v>11.412000000000001</v>
      </c>
      <c r="F11" s="1">
        <v>0.14325618743896484</v>
      </c>
      <c r="G11" s="1">
        <v>1.563773512840271</v>
      </c>
    </row>
    <row r="12" spans="1:10">
      <c r="A12" s="1" t="s">
        <v>61</v>
      </c>
      <c r="B12" s="1" t="s">
        <v>1</v>
      </c>
      <c r="C12" s="1" t="s">
        <v>62</v>
      </c>
      <c r="D12" s="1" t="s">
        <v>22</v>
      </c>
      <c r="E12" s="1">
        <v>12</v>
      </c>
      <c r="F12" s="1">
        <v>0.12349732220172882</v>
      </c>
      <c r="G12" s="1">
        <v>1.5045095682144165</v>
      </c>
    </row>
    <row r="13" spans="1:10">
      <c r="A13" s="1" t="s">
        <v>20</v>
      </c>
      <c r="B13" s="1" t="s">
        <v>1</v>
      </c>
      <c r="C13" s="1" t="s">
        <v>21</v>
      </c>
      <c r="D13" s="1" t="s">
        <v>22</v>
      </c>
      <c r="E13" s="1">
        <v>11.669</v>
      </c>
      <c r="F13" s="1">
        <v>0.27011397480964661</v>
      </c>
      <c r="G13" s="1">
        <v>3.1096148490905762</v>
      </c>
    </row>
    <row r="14" spans="1:10">
      <c r="A14" s="1" t="s">
        <v>39</v>
      </c>
      <c r="B14" s="1" t="s">
        <v>1</v>
      </c>
      <c r="C14" s="1" t="s">
        <v>40</v>
      </c>
      <c r="D14" s="1" t="s">
        <v>22</v>
      </c>
      <c r="E14" s="1">
        <v>10.551</v>
      </c>
      <c r="F14" s="1">
        <v>0.27419784665107727</v>
      </c>
      <c r="G14" s="1">
        <v>3.0667257308959961</v>
      </c>
    </row>
    <row r="15" spans="1:10">
      <c r="A15" s="1" t="s">
        <v>59</v>
      </c>
      <c r="B15" s="1" t="s">
        <v>1</v>
      </c>
      <c r="C15" s="1" t="s">
        <v>60</v>
      </c>
      <c r="D15" s="1" t="s">
        <v>22</v>
      </c>
      <c r="E15" s="1">
        <v>10.122</v>
      </c>
      <c r="F15" s="1">
        <v>0.27498024702072144</v>
      </c>
      <c r="G15" s="1">
        <v>3.0252227783203125</v>
      </c>
    </row>
    <row r="16" spans="1:10">
      <c r="I16" s="10" t="s">
        <v>75</v>
      </c>
      <c r="J16" s="10"/>
    </row>
    <row r="17" spans="4:10">
      <c r="D17" s="3" t="s">
        <v>73</v>
      </c>
      <c r="E17" t="s">
        <v>70</v>
      </c>
      <c r="F17">
        <f>AVERAGE(F10:F12)</f>
        <v>0.13490628202756247</v>
      </c>
      <c r="G17">
        <f>AVERAGE(G10:G12)</f>
        <v>1.5215931336085002</v>
      </c>
      <c r="I17">
        <v>0.13</v>
      </c>
      <c r="J17">
        <v>1.56</v>
      </c>
    </row>
    <row r="18" spans="4:10">
      <c r="E18" t="s">
        <v>71</v>
      </c>
      <c r="F18">
        <f>STDEV(F10:F12)</f>
        <v>1.022846759288272E-2</v>
      </c>
      <c r="G18">
        <f>STDEV(G10:G12)</f>
        <v>3.6748351415495248E-2</v>
      </c>
    </row>
    <row r="19" spans="4:10">
      <c r="E19" t="s">
        <v>72</v>
      </c>
      <c r="F19">
        <f>F18/F17</f>
        <v>7.5819060752063128E-2</v>
      </c>
      <c r="G19">
        <f>G18/G17</f>
        <v>2.4151233732466651E-2</v>
      </c>
    </row>
    <row r="20" spans="4:10">
      <c r="D20" t="s">
        <v>74</v>
      </c>
      <c r="E20" t="s">
        <v>70</v>
      </c>
      <c r="F20">
        <f>AVERAGE(F13:F15)</f>
        <v>0.27309735616048175</v>
      </c>
      <c r="G20">
        <f>AVERAGE(G13:G15)</f>
        <v>3.0671877861022949</v>
      </c>
      <c r="I20">
        <v>0.27</v>
      </c>
      <c r="J20">
        <v>3.07</v>
      </c>
    </row>
    <row r="21" spans="4:10">
      <c r="E21" t="s">
        <v>71</v>
      </c>
      <c r="F21">
        <f>STDEV(F13:F15)</f>
        <v>2.6131323728407099E-3</v>
      </c>
      <c r="G21">
        <f>STDEV(G13:G15)</f>
        <v>4.2197932692059084E-2</v>
      </c>
    </row>
    <row r="22" spans="4:10">
      <c r="E22" t="s">
        <v>72</v>
      </c>
      <c r="F22">
        <f>F21/F20</f>
        <v>9.5685011732780743E-3</v>
      </c>
      <c r="G22">
        <f>G21/G20</f>
        <v>1.3757857566876645E-2</v>
      </c>
    </row>
  </sheetData>
  <mergeCells count="1">
    <mergeCell ref="I16:J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raw data</vt:lpstr>
      <vt:lpstr>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Oates</dc:creator>
  <cp:lastModifiedBy>CHRISTINA KRANZ</cp:lastModifiedBy>
  <dcterms:created xsi:type="dcterms:W3CDTF">2017-06-29T18:13:54Z</dcterms:created>
  <dcterms:modified xsi:type="dcterms:W3CDTF">2018-04-10T19:47:13Z</dcterms:modified>
</cp:coreProperties>
</file>