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3955" windowHeight="1003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R6" i="1"/>
  <c r="N7" s="1"/>
  <c r="Q6"/>
  <c r="M7" s="1"/>
  <c r="O6"/>
  <c r="K7" s="1"/>
  <c r="P6"/>
  <c r="L7" s="1"/>
  <c r="J7"/>
  <c r="J8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29"/>
  <c r="J30"/>
  <c r="J31"/>
  <c r="J32"/>
  <c r="J33"/>
  <c r="J34"/>
  <c r="J35"/>
  <c r="J36"/>
  <c r="J37"/>
  <c r="J38"/>
  <c r="J39"/>
  <c r="J40"/>
  <c r="J41"/>
  <c r="J42"/>
  <c r="J43"/>
  <c r="J44"/>
  <c r="J45"/>
  <c r="J46"/>
  <c r="J47"/>
  <c r="J48"/>
  <c r="J49"/>
  <c r="J50"/>
  <c r="J51"/>
  <c r="J52"/>
  <c r="J53"/>
  <c r="J54"/>
  <c r="J55"/>
  <c r="J56"/>
  <c r="J57"/>
  <c r="J58"/>
  <c r="J59"/>
  <c r="J60"/>
  <c r="J61"/>
  <c r="J62"/>
  <c r="J63"/>
  <c r="J64"/>
  <c r="J65"/>
  <c r="J66"/>
  <c r="J67"/>
  <c r="J68"/>
  <c r="J69"/>
  <c r="J70"/>
  <c r="J71"/>
  <c r="J72"/>
  <c r="J73"/>
  <c r="J74"/>
  <c r="J75"/>
  <c r="J76"/>
  <c r="J77"/>
  <c r="J78"/>
  <c r="J79"/>
  <c r="J80"/>
  <c r="J81"/>
  <c r="J82"/>
  <c r="J83"/>
  <c r="J84"/>
  <c r="J85"/>
  <c r="J86"/>
  <c r="J87"/>
  <c r="J88"/>
  <c r="J89"/>
  <c r="J90"/>
  <c r="J91"/>
  <c r="J92"/>
  <c r="J93"/>
  <c r="J94"/>
  <c r="J95"/>
  <c r="J96"/>
  <c r="J97"/>
  <c r="J98"/>
  <c r="J99"/>
  <c r="J100"/>
  <c r="J101"/>
  <c r="J102"/>
  <c r="J103"/>
  <c r="J104"/>
  <c r="J105"/>
  <c r="J106"/>
  <c r="J6"/>
  <c r="O7" l="1"/>
  <c r="K8" s="1"/>
  <c r="P7"/>
  <c r="L8" s="1"/>
  <c r="Q7"/>
  <c r="M8" s="1"/>
  <c r="R8" s="1"/>
  <c r="R7"/>
  <c r="N8" s="1"/>
  <c r="N9" l="1"/>
  <c r="O8"/>
  <c r="K9" s="1"/>
  <c r="Q8"/>
  <c r="M9" s="1"/>
  <c r="R9" s="1"/>
  <c r="P8"/>
  <c r="L9" s="1"/>
  <c r="N10" l="1"/>
  <c r="O9"/>
  <c r="K10" s="1"/>
  <c r="Q9"/>
  <c r="M10" s="1"/>
  <c r="R10" s="1"/>
  <c r="P9"/>
  <c r="L10" s="1"/>
  <c r="N11" l="1"/>
  <c r="Q10"/>
  <c r="M11" s="1"/>
  <c r="R11" s="1"/>
  <c r="O10"/>
  <c r="K11" s="1"/>
  <c r="P10"/>
  <c r="L11" s="1"/>
  <c r="N12" l="1"/>
  <c r="O11"/>
  <c r="K12" s="1"/>
  <c r="P11"/>
  <c r="L12" s="1"/>
  <c r="Q11"/>
  <c r="M12" s="1"/>
  <c r="R12" s="1"/>
  <c r="N13" l="1"/>
  <c r="P12"/>
  <c r="L13" s="1"/>
  <c r="Q12"/>
  <c r="M13" s="1"/>
  <c r="R13" s="1"/>
  <c r="O12"/>
  <c r="K13" s="1"/>
  <c r="Q13" l="1"/>
  <c r="M14" s="1"/>
  <c r="R14" s="1"/>
  <c r="N14"/>
  <c r="O13"/>
  <c r="K14" s="1"/>
  <c r="P13"/>
  <c r="L14" s="1"/>
  <c r="N15" l="1"/>
  <c r="Q14"/>
  <c r="M15" s="1"/>
  <c r="R15" s="1"/>
  <c r="P14"/>
  <c r="L15" s="1"/>
  <c r="O14"/>
  <c r="K15" s="1"/>
  <c r="N16" l="1"/>
  <c r="Q15"/>
  <c r="M16" s="1"/>
  <c r="R16" s="1"/>
  <c r="P15"/>
  <c r="L16" s="1"/>
  <c r="O15"/>
  <c r="K16" s="1"/>
  <c r="N17" l="1"/>
  <c r="O16"/>
  <c r="K17" s="1"/>
  <c r="Q16"/>
  <c r="M17" s="1"/>
  <c r="R17" s="1"/>
  <c r="P16"/>
  <c r="L17" s="1"/>
  <c r="P17" l="1"/>
  <c r="L18" s="1"/>
  <c r="N18"/>
  <c r="Q17"/>
  <c r="M18" s="1"/>
  <c r="R18" s="1"/>
  <c r="O17"/>
  <c r="K18" s="1"/>
  <c r="N19" l="1"/>
  <c r="Q18"/>
  <c r="M19" s="1"/>
  <c r="R19" s="1"/>
  <c r="P18"/>
  <c r="L19" s="1"/>
  <c r="O18"/>
  <c r="K19" s="1"/>
  <c r="N20" l="1"/>
  <c r="O19"/>
  <c r="K20" s="1"/>
  <c r="P19"/>
  <c r="L20" s="1"/>
  <c r="Q19"/>
  <c r="M20" s="1"/>
  <c r="R20" s="1"/>
  <c r="N21" l="1"/>
  <c r="P20"/>
  <c r="L21" s="1"/>
  <c r="O20"/>
  <c r="K21" s="1"/>
  <c r="Q20"/>
  <c r="M21" s="1"/>
  <c r="R21" s="1"/>
  <c r="N22" l="1"/>
  <c r="O21"/>
  <c r="K22" s="1"/>
  <c r="Q21"/>
  <c r="M22" s="1"/>
  <c r="R22" s="1"/>
  <c r="P21"/>
  <c r="L22" s="1"/>
  <c r="P22" l="1"/>
  <c r="L23" s="1"/>
  <c r="N23"/>
  <c r="Q22"/>
  <c r="M23" s="1"/>
  <c r="R23" s="1"/>
  <c r="O22"/>
  <c r="K23" s="1"/>
  <c r="P23" l="1"/>
  <c r="L24" s="1"/>
  <c r="N24"/>
  <c r="O23"/>
  <c r="K24" s="1"/>
  <c r="Q23"/>
  <c r="M24" s="1"/>
  <c r="R24" s="1"/>
  <c r="Q24" l="1"/>
  <c r="M25" s="1"/>
  <c r="R25" s="1"/>
  <c r="N25"/>
  <c r="P24"/>
  <c r="L25" s="1"/>
  <c r="O24"/>
  <c r="K25" s="1"/>
  <c r="N26" l="1"/>
  <c r="P25"/>
  <c r="L26" s="1"/>
  <c r="Q25"/>
  <c r="M26" s="1"/>
  <c r="R26" s="1"/>
  <c r="O25"/>
  <c r="K26" s="1"/>
  <c r="N27" l="1"/>
  <c r="P26"/>
  <c r="L27" s="1"/>
  <c r="Q26"/>
  <c r="M27" s="1"/>
  <c r="R27" s="1"/>
  <c r="O26"/>
  <c r="K27" s="1"/>
  <c r="N28" l="1"/>
  <c r="O27"/>
  <c r="K28" s="1"/>
  <c r="Q27"/>
  <c r="M28" s="1"/>
  <c r="R28" s="1"/>
  <c r="P27"/>
  <c r="L28" s="1"/>
  <c r="N29" l="1"/>
  <c r="P28"/>
  <c r="L29" s="1"/>
  <c r="Q28"/>
  <c r="M29" s="1"/>
  <c r="R29" s="1"/>
  <c r="O28"/>
  <c r="K29" s="1"/>
  <c r="N30" l="1"/>
  <c r="Q29"/>
  <c r="M30" s="1"/>
  <c r="R30" s="1"/>
  <c r="P29"/>
  <c r="L30" s="1"/>
  <c r="O29"/>
  <c r="K30" s="1"/>
  <c r="N31" l="1"/>
  <c r="Q30"/>
  <c r="M31" s="1"/>
  <c r="R31" s="1"/>
  <c r="O30"/>
  <c r="K31" s="1"/>
  <c r="P30"/>
  <c r="L31" s="1"/>
  <c r="N32" l="1"/>
  <c r="P31"/>
  <c r="L32" s="1"/>
  <c r="O31"/>
  <c r="K32" s="1"/>
  <c r="Q31"/>
  <c r="M32" s="1"/>
  <c r="P32" l="1"/>
  <c r="L33" s="1"/>
  <c r="R32"/>
  <c r="N33" s="1"/>
  <c r="O32"/>
  <c r="K33" s="1"/>
  <c r="Q32"/>
  <c r="M33" s="1"/>
  <c r="R33" s="1"/>
  <c r="Q33" l="1"/>
  <c r="M34" s="1"/>
  <c r="R34" s="1"/>
  <c r="N34"/>
  <c r="P33"/>
  <c r="L34" s="1"/>
  <c r="O33"/>
  <c r="K34" s="1"/>
  <c r="O34" l="1"/>
  <c r="K35" s="1"/>
  <c r="N35"/>
  <c r="P34"/>
  <c r="L35" s="1"/>
  <c r="Q34"/>
  <c r="M35" s="1"/>
  <c r="R35" s="1"/>
  <c r="Q35" l="1"/>
  <c r="M36" s="1"/>
  <c r="R36" s="1"/>
  <c r="N36"/>
  <c r="P35"/>
  <c r="L36" s="1"/>
  <c r="O35"/>
  <c r="K36" s="1"/>
  <c r="N37" l="1"/>
  <c r="P36"/>
  <c r="L37" s="1"/>
  <c r="O36"/>
  <c r="K37" s="1"/>
  <c r="Q36"/>
  <c r="M37" s="1"/>
  <c r="P37" l="1"/>
  <c r="L38" s="1"/>
  <c r="O37"/>
  <c r="K38" s="1"/>
  <c r="R37"/>
  <c r="N38" s="1"/>
  <c r="Q37"/>
  <c r="M38" s="1"/>
  <c r="R38" s="1"/>
  <c r="Q38" l="1"/>
  <c r="M39" s="1"/>
  <c r="R39" s="1"/>
  <c r="P38"/>
  <c r="L39" s="1"/>
  <c r="O38"/>
  <c r="K39" s="1"/>
  <c r="N39"/>
  <c r="N40" l="1"/>
  <c r="P39"/>
  <c r="L40" s="1"/>
  <c r="Q39"/>
  <c r="M40" s="1"/>
  <c r="R40" s="1"/>
  <c r="O39"/>
  <c r="K40" s="1"/>
  <c r="N41" l="1"/>
  <c r="P40"/>
  <c r="L41" s="1"/>
  <c r="O40"/>
  <c r="K41" s="1"/>
  <c r="Q40"/>
  <c r="M41" s="1"/>
  <c r="P41" l="1"/>
  <c r="L42" s="1"/>
  <c r="O41"/>
  <c r="K42" s="1"/>
  <c r="R41"/>
  <c r="N42" s="1"/>
  <c r="Q41"/>
  <c r="M42" s="1"/>
  <c r="R42" s="1"/>
  <c r="P42" l="1"/>
  <c r="L43" s="1"/>
  <c r="Q42"/>
  <c r="M43" s="1"/>
  <c r="R43" s="1"/>
  <c r="O42"/>
  <c r="K43" s="1"/>
  <c r="N43"/>
  <c r="Q43" l="1"/>
  <c r="M44" s="1"/>
  <c r="R44" s="1"/>
  <c r="P43"/>
  <c r="L44" s="1"/>
  <c r="O43"/>
  <c r="K44" s="1"/>
  <c r="N44"/>
  <c r="O44" l="1"/>
  <c r="K45" s="1"/>
  <c r="Q44"/>
  <c r="M45" s="1"/>
  <c r="R45" s="1"/>
  <c r="P44"/>
  <c r="L45" s="1"/>
  <c r="N45"/>
  <c r="P45" l="1"/>
  <c r="L46" s="1"/>
  <c r="Q45"/>
  <c r="M46" s="1"/>
  <c r="R46" s="1"/>
  <c r="O45"/>
  <c r="K46" s="1"/>
  <c r="N46"/>
  <c r="O46" l="1"/>
  <c r="K47" s="1"/>
  <c r="Q46"/>
  <c r="M47" s="1"/>
  <c r="P46"/>
  <c r="L47" s="1"/>
  <c r="N47"/>
  <c r="O47" l="1"/>
  <c r="K48" s="1"/>
  <c r="R47"/>
  <c r="N48" s="1"/>
  <c r="Q47"/>
  <c r="M48" s="1"/>
  <c r="R48" s="1"/>
  <c r="P47"/>
  <c r="L48" s="1"/>
  <c r="N49" l="1"/>
  <c r="Q48"/>
  <c r="M49" s="1"/>
  <c r="R49" s="1"/>
  <c r="P48"/>
  <c r="L49" s="1"/>
  <c r="O48"/>
  <c r="K49" s="1"/>
  <c r="N50" l="1"/>
  <c r="P49"/>
  <c r="L50" s="1"/>
  <c r="Q49"/>
  <c r="M50" s="1"/>
  <c r="R50" s="1"/>
  <c r="O49"/>
  <c r="K50" s="1"/>
  <c r="N51" l="1"/>
  <c r="Q50"/>
  <c r="M51" s="1"/>
  <c r="R51" s="1"/>
  <c r="P50"/>
  <c r="L51" s="1"/>
  <c r="O50"/>
  <c r="K51" s="1"/>
  <c r="N52" l="1"/>
  <c r="P51"/>
  <c r="L52" s="1"/>
  <c r="O51"/>
  <c r="K52" s="1"/>
  <c r="Q51"/>
  <c r="M52" s="1"/>
  <c r="R52" s="1"/>
  <c r="N53" l="1"/>
  <c r="O52"/>
  <c r="K53" s="1"/>
  <c r="Q52"/>
  <c r="M53" s="1"/>
  <c r="R53" s="1"/>
  <c r="P52"/>
  <c r="L53" s="1"/>
  <c r="N54" l="1"/>
  <c r="Q53"/>
  <c r="M54" s="1"/>
  <c r="R54" s="1"/>
  <c r="P53"/>
  <c r="L54" s="1"/>
  <c r="O53"/>
  <c r="K54" s="1"/>
  <c r="N55" l="1"/>
  <c r="P54"/>
  <c r="L55" s="1"/>
  <c r="O54"/>
  <c r="K55" s="1"/>
  <c r="Q54"/>
  <c r="M55" s="1"/>
  <c r="R55" s="1"/>
  <c r="N56" l="1"/>
  <c r="Q55"/>
  <c r="M56" s="1"/>
  <c r="R56" s="1"/>
  <c r="O55"/>
  <c r="K56" s="1"/>
  <c r="P55"/>
  <c r="L56" s="1"/>
  <c r="N57" l="1"/>
  <c r="O56"/>
  <c r="K57" s="1"/>
  <c r="P56"/>
  <c r="L57" s="1"/>
  <c r="Q56"/>
  <c r="M57" s="1"/>
  <c r="R57" s="1"/>
  <c r="O57" l="1"/>
  <c r="K58" s="1"/>
  <c r="N58"/>
  <c r="Q57"/>
  <c r="M58" s="1"/>
  <c r="P57"/>
  <c r="L58" s="1"/>
  <c r="O58" l="1"/>
  <c r="K59" s="1"/>
  <c r="P59" s="1"/>
  <c r="L60" s="1"/>
  <c r="P58"/>
  <c r="L59" s="1"/>
  <c r="R58"/>
  <c r="N59" s="1"/>
  <c r="Q58"/>
  <c r="M59" s="1"/>
  <c r="Q59" l="1"/>
  <c r="M60" s="1"/>
  <c r="R60" s="1"/>
  <c r="O59"/>
  <c r="K60" s="1"/>
  <c r="R59"/>
  <c r="N60" s="1"/>
  <c r="Q60" l="1"/>
  <c r="M61" s="1"/>
  <c r="R61" s="1"/>
  <c r="P60"/>
  <c r="L61" s="1"/>
  <c r="O60"/>
  <c r="K61" s="1"/>
  <c r="N61"/>
  <c r="Q61" l="1"/>
  <c r="M62" s="1"/>
  <c r="R62" s="1"/>
  <c r="P61"/>
  <c r="L62" s="1"/>
  <c r="O61"/>
  <c r="K62" s="1"/>
  <c r="N62"/>
  <c r="P62" l="1"/>
  <c r="L63" s="1"/>
  <c r="N63"/>
  <c r="Q62"/>
  <c r="M63" s="1"/>
  <c r="R63" s="1"/>
  <c r="O62"/>
  <c r="K63" s="1"/>
  <c r="P63" l="1"/>
  <c r="L64" s="1"/>
  <c r="N64"/>
  <c r="O63"/>
  <c r="K64" s="1"/>
  <c r="Q63"/>
  <c r="M64" s="1"/>
  <c r="P64" l="1"/>
  <c r="L65" s="1"/>
  <c r="Q64"/>
  <c r="M65" s="1"/>
  <c r="R65" s="1"/>
  <c r="O64"/>
  <c r="K65" s="1"/>
  <c r="R64"/>
  <c r="N65" s="1"/>
  <c r="N66" l="1"/>
  <c r="Q65"/>
  <c r="M66" s="1"/>
  <c r="R66" s="1"/>
  <c r="P65"/>
  <c r="L66" s="1"/>
  <c r="O65"/>
  <c r="K66" s="1"/>
  <c r="N67" l="1"/>
  <c r="O66"/>
  <c r="K67" s="1"/>
  <c r="Q66"/>
  <c r="M67" s="1"/>
  <c r="R67" s="1"/>
  <c r="P66"/>
  <c r="L67" s="1"/>
  <c r="P67" l="1"/>
  <c r="L68" s="1"/>
  <c r="N68"/>
  <c r="Q67"/>
  <c r="M68" s="1"/>
  <c r="R68" s="1"/>
  <c r="O67"/>
  <c r="K68" s="1"/>
  <c r="N69" l="1"/>
  <c r="O68"/>
  <c r="K69" s="1"/>
  <c r="Q68"/>
  <c r="M69" s="1"/>
  <c r="R69" s="1"/>
  <c r="P68"/>
  <c r="L69" s="1"/>
  <c r="N70" l="1"/>
  <c r="P69"/>
  <c r="L70" s="1"/>
  <c r="Q69"/>
  <c r="M70" s="1"/>
  <c r="O69"/>
  <c r="K70" s="1"/>
  <c r="P70" l="1"/>
  <c r="L71" s="1"/>
  <c r="Q70"/>
  <c r="M71" s="1"/>
  <c r="R71" s="1"/>
  <c r="R70"/>
  <c r="N71" s="1"/>
  <c r="O70"/>
  <c r="K71" s="1"/>
  <c r="O71" l="1"/>
  <c r="K72" s="1"/>
  <c r="N72"/>
  <c r="P71"/>
  <c r="L72" s="1"/>
  <c r="Q71"/>
  <c r="M72" s="1"/>
  <c r="P72" l="1"/>
  <c r="L73" s="1"/>
  <c r="O72"/>
  <c r="K73" s="1"/>
  <c r="R72"/>
  <c r="N73" s="1"/>
  <c r="Q72"/>
  <c r="M73" s="1"/>
  <c r="P73" l="1"/>
  <c r="L74" s="1"/>
  <c r="O73"/>
  <c r="K74" s="1"/>
  <c r="Q73"/>
  <c r="M74" s="1"/>
  <c r="R73"/>
  <c r="N74" s="1"/>
  <c r="P74" l="1"/>
  <c r="L75" s="1"/>
  <c r="Q74"/>
  <c r="M75" s="1"/>
  <c r="R75" s="1"/>
  <c r="O74"/>
  <c r="K75" s="1"/>
  <c r="R74"/>
  <c r="N75" s="1"/>
  <c r="P75" l="1"/>
  <c r="L76" s="1"/>
  <c r="Q75"/>
  <c r="M76" s="1"/>
  <c r="R76" s="1"/>
  <c r="O75"/>
  <c r="K76" s="1"/>
  <c r="N76"/>
  <c r="P76" l="1"/>
  <c r="L77" s="1"/>
  <c r="N77"/>
  <c r="O76"/>
  <c r="K77" s="1"/>
  <c r="Q76"/>
  <c r="M77" s="1"/>
  <c r="P77" l="1"/>
  <c r="L78" s="1"/>
  <c r="O77"/>
  <c r="K78" s="1"/>
  <c r="Q77"/>
  <c r="M78" s="1"/>
  <c r="R77"/>
  <c r="N78" s="1"/>
  <c r="P78" l="1"/>
  <c r="L79" s="1"/>
  <c r="Q78"/>
  <c r="M79" s="1"/>
  <c r="R79" s="1"/>
  <c r="O78"/>
  <c r="K79" s="1"/>
  <c r="R78"/>
  <c r="N79" s="1"/>
  <c r="Q79" l="1"/>
  <c r="M80" s="1"/>
  <c r="R80" s="1"/>
  <c r="P79"/>
  <c r="L80" s="1"/>
  <c r="O79"/>
  <c r="K80" s="1"/>
  <c r="N80"/>
  <c r="P80" l="1"/>
  <c r="L81" s="1"/>
  <c r="Q80"/>
  <c r="M81" s="1"/>
  <c r="R81" s="1"/>
  <c r="O80"/>
  <c r="K81" s="1"/>
  <c r="N81"/>
  <c r="Q81" l="1"/>
  <c r="M82" s="1"/>
  <c r="R82" s="1"/>
  <c r="P81"/>
  <c r="L82" s="1"/>
  <c r="O81"/>
  <c r="K82" s="1"/>
  <c r="N82"/>
  <c r="O82" l="1"/>
  <c r="K83" s="1"/>
  <c r="Q82"/>
  <c r="M83" s="1"/>
  <c r="P82"/>
  <c r="L83" s="1"/>
  <c r="N83"/>
  <c r="R83"/>
  <c r="O83" l="1"/>
  <c r="K84" s="1"/>
  <c r="N84"/>
  <c r="Q83"/>
  <c r="M84" s="1"/>
  <c r="R84" s="1"/>
  <c r="P83"/>
  <c r="L84" s="1"/>
  <c r="P84" l="1"/>
  <c r="L85" s="1"/>
  <c r="N85"/>
  <c r="O84"/>
  <c r="K85" s="1"/>
  <c r="Q84"/>
  <c r="M85" s="1"/>
  <c r="R85" s="1"/>
  <c r="N86" l="1"/>
  <c r="Q85"/>
  <c r="M86" s="1"/>
  <c r="R86" s="1"/>
  <c r="P85"/>
  <c r="L86" s="1"/>
  <c r="O85"/>
  <c r="K86" s="1"/>
  <c r="N87" l="1"/>
  <c r="Q86"/>
  <c r="M87" s="1"/>
  <c r="R87" s="1"/>
  <c r="O86"/>
  <c r="K87" s="1"/>
  <c r="P86"/>
  <c r="L87" s="1"/>
  <c r="P87" l="1"/>
  <c r="L88" s="1"/>
  <c r="N88"/>
  <c r="O87"/>
  <c r="K88" s="1"/>
  <c r="Q87"/>
  <c r="M88" s="1"/>
  <c r="R88" s="1"/>
  <c r="Q88" l="1"/>
  <c r="M89" s="1"/>
  <c r="R89" s="1"/>
  <c r="N89"/>
  <c r="P88"/>
  <c r="L89" s="1"/>
  <c r="O88"/>
  <c r="K89" s="1"/>
  <c r="P89" l="1"/>
  <c r="L90" s="1"/>
  <c r="N90"/>
  <c r="Q89"/>
  <c r="M90" s="1"/>
  <c r="R90" s="1"/>
  <c r="O89"/>
  <c r="K90" s="1"/>
  <c r="N91" l="1"/>
  <c r="P90"/>
  <c r="L91" s="1"/>
  <c r="O90"/>
  <c r="K91" s="1"/>
  <c r="Q90"/>
  <c r="M91" s="1"/>
  <c r="R91" s="1"/>
  <c r="N92" l="1"/>
  <c r="Q91"/>
  <c r="M92" s="1"/>
  <c r="R92" s="1"/>
  <c r="P91"/>
  <c r="L92" s="1"/>
  <c r="O91"/>
  <c r="K92" s="1"/>
  <c r="N93" l="1"/>
  <c r="O92"/>
  <c r="K93" s="1"/>
  <c r="Q92"/>
  <c r="M93" s="1"/>
  <c r="R93" s="1"/>
  <c r="P92"/>
  <c r="L93" s="1"/>
  <c r="N94" l="1"/>
  <c r="Q93"/>
  <c r="M94" s="1"/>
  <c r="R94" s="1"/>
  <c r="P93"/>
  <c r="L94" s="1"/>
  <c r="O93"/>
  <c r="K94" s="1"/>
  <c r="N95" l="1"/>
  <c r="P94"/>
  <c r="L95" s="1"/>
  <c r="O94"/>
  <c r="K95" s="1"/>
  <c r="Q94"/>
  <c r="M95" s="1"/>
  <c r="P95" l="1"/>
  <c r="L96" s="1"/>
  <c r="O95"/>
  <c r="K96" s="1"/>
  <c r="R95"/>
  <c r="N96" s="1"/>
  <c r="Q95"/>
  <c r="M96" s="1"/>
  <c r="P96" l="1"/>
  <c r="L97" s="1"/>
  <c r="Q96"/>
  <c r="M97" s="1"/>
  <c r="O96"/>
  <c r="K97" s="1"/>
  <c r="R96"/>
  <c r="N97" s="1"/>
  <c r="R97"/>
  <c r="P97" l="1"/>
  <c r="L98" s="1"/>
  <c r="O97"/>
  <c r="K98" s="1"/>
  <c r="Q97"/>
  <c r="M98" s="1"/>
  <c r="R98" s="1"/>
  <c r="N98"/>
  <c r="O98" l="1"/>
  <c r="K99" s="1"/>
  <c r="Q98"/>
  <c r="M99" s="1"/>
  <c r="R99" s="1"/>
  <c r="P98"/>
  <c r="L99" s="1"/>
  <c r="N99"/>
  <c r="Q99" l="1"/>
  <c r="M100" s="1"/>
  <c r="R100" s="1"/>
  <c r="P99"/>
  <c r="L100" s="1"/>
  <c r="O99"/>
  <c r="K100" s="1"/>
  <c r="N100"/>
  <c r="N101" l="1"/>
  <c r="O100"/>
  <c r="K101" s="1"/>
  <c r="Q100"/>
  <c r="M101" s="1"/>
  <c r="R101" s="1"/>
  <c r="P100"/>
  <c r="L101" s="1"/>
  <c r="P101" l="1"/>
  <c r="L102" s="1"/>
  <c r="N102"/>
  <c r="O101"/>
  <c r="K102" s="1"/>
  <c r="Q101"/>
  <c r="M102" s="1"/>
  <c r="R102" s="1"/>
  <c r="N103" l="1"/>
  <c r="P102"/>
  <c r="L103" s="1"/>
  <c r="O102"/>
  <c r="K103" s="1"/>
  <c r="Q102"/>
  <c r="M103" s="1"/>
  <c r="O103" l="1"/>
  <c r="K104" s="1"/>
  <c r="Q103"/>
  <c r="M104" s="1"/>
  <c r="R104" s="1"/>
  <c r="P103"/>
  <c r="L104" s="1"/>
  <c r="R103"/>
  <c r="N104" s="1"/>
  <c r="N105" l="1"/>
  <c r="Q104"/>
  <c r="M105" s="1"/>
  <c r="R105" s="1"/>
  <c r="P104"/>
  <c r="L105" s="1"/>
  <c r="O104"/>
  <c r="K105" s="1"/>
  <c r="N106" l="1"/>
  <c r="U27" s="1"/>
  <c r="P105"/>
  <c r="L106" s="1"/>
  <c r="O105"/>
  <c r="K106" s="1"/>
  <c r="Q105"/>
  <c r="M106" s="1"/>
  <c r="R106" s="1"/>
  <c r="P106" l="1"/>
  <c r="O106"/>
  <c r="Q106"/>
</calcChain>
</file>

<file path=xl/sharedStrings.xml><?xml version="1.0" encoding="utf-8"?>
<sst xmlns="http://schemas.openxmlformats.org/spreadsheetml/2006/main" count="23" uniqueCount="23">
  <si>
    <t>Euler Method for Numerical Integration of Simplified Enzymatic Reaction</t>
  </si>
  <si>
    <t>Concentrations (System State)</t>
  </si>
  <si>
    <t>Step</t>
  </si>
  <si>
    <t>Time</t>
  </si>
  <si>
    <t>E</t>
  </si>
  <si>
    <t>S</t>
  </si>
  <si>
    <t>EP</t>
  </si>
  <si>
    <t>P</t>
  </si>
  <si>
    <t>System Parameters</t>
  </si>
  <si>
    <t>b</t>
  </si>
  <si>
    <t>d</t>
  </si>
  <si>
    <t>Simulation Parameters</t>
  </si>
  <si>
    <t>Derivatives</t>
  </si>
  <si>
    <t>dE/dt</t>
  </si>
  <si>
    <t>dS/dt</t>
  </si>
  <si>
    <t>dEP/dt</t>
  </si>
  <si>
    <t>dP/dt</t>
  </si>
  <si>
    <t>delta t</t>
  </si>
  <si>
    <t>Outputs</t>
  </si>
  <si>
    <t>Slope</t>
  </si>
  <si>
    <t>Slope(S)</t>
  </si>
  <si>
    <t>Arrow scheme</t>
  </si>
  <si>
    <t>ODEs</t>
  </si>
</sst>
</file>

<file path=xl/styles.xml><?xml version="1.0" encoding="utf-8"?>
<styleSheet xmlns="http://schemas.openxmlformats.org/spreadsheetml/2006/main">
  <numFmts count="2">
    <numFmt numFmtId="164" formatCode="0.0"/>
    <numFmt numFmtId="170" formatCode="0.00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2" fillId="2" borderId="0" xfId="0" applyFont="1" applyFill="1"/>
    <xf numFmtId="164" fontId="0" fillId="0" borderId="0" xfId="0" applyNumberFormat="1"/>
    <xf numFmtId="0" fontId="3" fillId="0" borderId="0" xfId="0" applyFont="1"/>
    <xf numFmtId="164" fontId="3" fillId="0" borderId="0" xfId="0" applyNumberFormat="1" applyFont="1"/>
    <xf numFmtId="2" fontId="0" fillId="0" borderId="0" xfId="0" applyNumberFormat="1"/>
    <xf numFmtId="17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80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CH"/>
  <c:chart>
    <c:plotArea>
      <c:layout>
        <c:manualLayout>
          <c:layoutTarget val="inner"/>
          <c:xMode val="edge"/>
          <c:yMode val="edge"/>
          <c:x val="0.1168079615048119"/>
          <c:y val="5.1400554097404488E-2"/>
          <c:w val="0.82424081364829394"/>
          <c:h val="0.73444808982210552"/>
        </c:manualLayout>
      </c:layout>
      <c:scatterChart>
        <c:scatterStyle val="lineMarker"/>
        <c:ser>
          <c:idx val="0"/>
          <c:order val="0"/>
          <c:tx>
            <c:strRef>
              <c:f>Sheet1!$N$5</c:f>
              <c:strCache>
                <c:ptCount val="1"/>
                <c:pt idx="0">
                  <c:v>P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3"/>
            <c:spPr>
              <a:solidFill>
                <a:srgbClr val="002060"/>
              </a:solidFill>
              <a:ln>
                <a:noFill/>
              </a:ln>
            </c:spPr>
          </c:marker>
          <c:xVal>
            <c:numRef>
              <c:f>Sheet1!$J$6:$J$106</c:f>
              <c:numCache>
                <c:formatCode>0.0</c:formatCode>
                <c:ptCount val="1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0.60000000000000009</c:v>
                </c:pt>
                <c:pt idx="7">
                  <c:v>0.70000000000000007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1.2000000000000002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</c:v>
                </c:pt>
                <c:pt idx="16">
                  <c:v>1.6</c:v>
                </c:pt>
                <c:pt idx="17">
                  <c:v>1.7000000000000002</c:v>
                </c:pt>
                <c:pt idx="18">
                  <c:v>1.8</c:v>
                </c:pt>
                <c:pt idx="19">
                  <c:v>1.9000000000000001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2.3000000000000003</c:v>
                </c:pt>
                <c:pt idx="24">
                  <c:v>2.4000000000000004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2.8000000000000003</c:v>
                </c:pt>
                <c:pt idx="29">
                  <c:v>2.9000000000000004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3.3000000000000003</c:v>
                </c:pt>
                <c:pt idx="34">
                  <c:v>3.4000000000000004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3.8000000000000003</c:v>
                </c:pt>
                <c:pt idx="39">
                  <c:v>3.9000000000000004</c:v>
                </c:pt>
                <c:pt idx="40">
                  <c:v>4</c:v>
                </c:pt>
                <c:pt idx="41">
                  <c:v>4.1000000000000005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4.6000000000000005</c:v>
                </c:pt>
                <c:pt idx="47">
                  <c:v>4.7</c:v>
                </c:pt>
                <c:pt idx="48">
                  <c:v>4.8000000000000007</c:v>
                </c:pt>
                <c:pt idx="49">
                  <c:v>4.9000000000000004</c:v>
                </c:pt>
                <c:pt idx="50">
                  <c:v>5</c:v>
                </c:pt>
                <c:pt idx="51">
                  <c:v>5.1000000000000005</c:v>
                </c:pt>
                <c:pt idx="52">
                  <c:v>5.2</c:v>
                </c:pt>
                <c:pt idx="53">
                  <c:v>5.3000000000000007</c:v>
                </c:pt>
                <c:pt idx="54">
                  <c:v>5.4</c:v>
                </c:pt>
                <c:pt idx="55">
                  <c:v>5.5</c:v>
                </c:pt>
                <c:pt idx="56">
                  <c:v>5.6000000000000005</c:v>
                </c:pt>
                <c:pt idx="57">
                  <c:v>5.7</c:v>
                </c:pt>
                <c:pt idx="58">
                  <c:v>5.8000000000000007</c:v>
                </c:pt>
                <c:pt idx="59">
                  <c:v>5.9</c:v>
                </c:pt>
                <c:pt idx="60">
                  <c:v>6</c:v>
                </c:pt>
                <c:pt idx="61">
                  <c:v>6.1000000000000005</c:v>
                </c:pt>
                <c:pt idx="62">
                  <c:v>6.2</c:v>
                </c:pt>
                <c:pt idx="63">
                  <c:v>6.3000000000000007</c:v>
                </c:pt>
                <c:pt idx="64">
                  <c:v>6.4</c:v>
                </c:pt>
                <c:pt idx="65">
                  <c:v>6.5</c:v>
                </c:pt>
                <c:pt idx="66">
                  <c:v>6.6000000000000005</c:v>
                </c:pt>
                <c:pt idx="67">
                  <c:v>6.7</c:v>
                </c:pt>
                <c:pt idx="68">
                  <c:v>6.8000000000000007</c:v>
                </c:pt>
                <c:pt idx="69">
                  <c:v>6.9</c:v>
                </c:pt>
                <c:pt idx="70">
                  <c:v>7</c:v>
                </c:pt>
                <c:pt idx="71">
                  <c:v>7.1000000000000005</c:v>
                </c:pt>
                <c:pt idx="72">
                  <c:v>7.2</c:v>
                </c:pt>
                <c:pt idx="73">
                  <c:v>7.3000000000000007</c:v>
                </c:pt>
                <c:pt idx="74">
                  <c:v>7.4</c:v>
                </c:pt>
                <c:pt idx="75">
                  <c:v>7.5</c:v>
                </c:pt>
                <c:pt idx="76">
                  <c:v>7.6000000000000005</c:v>
                </c:pt>
                <c:pt idx="77">
                  <c:v>7.7</c:v>
                </c:pt>
                <c:pt idx="78">
                  <c:v>7.8000000000000007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8.2000000000000011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8.7000000000000011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9.2000000000000011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9.6000000000000014</c:v>
                </c:pt>
                <c:pt idx="97">
                  <c:v>9.7000000000000011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</c:numCache>
            </c:numRef>
          </c:xVal>
          <c:yVal>
            <c:numRef>
              <c:f>Sheet1!$N$6:$N$106</c:f>
              <c:numCache>
                <c:formatCode>0.00</c:formatCode>
                <c:ptCount val="101"/>
                <c:pt idx="0" formatCode="General">
                  <c:v>0</c:v>
                </c:pt>
                <c:pt idx="1">
                  <c:v>0</c:v>
                </c:pt>
                <c:pt idx="2">
                  <c:v>5.000000000000001E-3</c:v>
                </c:pt>
                <c:pt idx="3">
                  <c:v>1.4225000000000003E-2</c:v>
                </c:pt>
                <c:pt idx="4">
                  <c:v>2.7057061875000003E-2</c:v>
                </c:pt>
                <c:pt idx="5">
                  <c:v>4.2995368522765552E-2</c:v>
                </c:pt>
                <c:pt idx="6">
                  <c:v>6.1628359632240837E-2</c:v>
                </c:pt>
                <c:pt idx="7">
                  <c:v>8.2613774160818804E-2</c:v>
                </c:pt>
                <c:pt idx="8">
                  <c:v>0.10566402877468042</c:v>
                </c:pt>
                <c:pt idx="9">
                  <c:v>0.13053529268629782</c:v>
                </c:pt>
                <c:pt idx="10">
                  <c:v>0.15701918210568661</c:v>
                </c:pt>
                <c:pt idx="11">
                  <c:v>0.18493634879297677</c:v>
                </c:pt>
                <c:pt idx="12">
                  <c:v>0.21413146272189307</c:v>
                </c:pt>
                <c:pt idx="13">
                  <c:v>0.24446923730283476</c:v>
                </c:pt>
                <c:pt idx="14">
                  <c:v>0.27583124550645632</c:v>
                </c:pt>
                <c:pt idx="15">
                  <c:v>0.30811334379966926</c:v>
                </c:pt>
                <c:pt idx="16">
                  <c:v>0.34122356872722537</c:v>
                </c:pt>
                <c:pt idx="17">
                  <c:v>0.37508040501038992</c:v>
                </c:pt>
                <c:pt idx="18">
                  <c:v>0.40961134857201309</c:v>
                </c:pt>
                <c:pt idx="19">
                  <c:v>0.44475170582749218</c:v>
                </c:pt>
                <c:pt idx="20">
                  <c:v>0.48044358384709851</c:v>
                </c:pt>
                <c:pt idx="21">
                  <c:v>0.51663503592355464</c:v>
                </c:pt>
                <c:pt idx="22">
                  <c:v>0.55327933458865908</c:v>
                </c:pt>
                <c:pt idx="23">
                  <c:v>0.59033434985961475</c:v>
                </c:pt>
                <c:pt idx="24">
                  <c:v>0.62776201491857686</c:v>
                </c:pt>
                <c:pt idx="25">
                  <c:v>0.66552786486813453</c:v>
                </c:pt>
                <c:pt idx="26">
                  <c:v>0.70360063690131069</c:v>
                </c:pt>
                <c:pt idx="27">
                  <c:v>0.74195192235384333</c:v>
                </c:pt>
                <c:pt idx="28">
                  <c:v>0.78055586280008549</c:v>
                </c:pt>
                <c:pt idx="29">
                  <c:v>0.81938888370997431</c:v>
                </c:pt>
                <c:pt idx="30">
                  <c:v>0.85842946027728317</c:v>
                </c:pt>
                <c:pt idx="31">
                  <c:v>0.89765791091520442</c:v>
                </c:pt>
                <c:pt idx="32">
                  <c:v>0.9370562146374577</c:v>
                </c:pt>
                <c:pt idx="33">
                  <c:v>0.97660784913501297</c:v>
                </c:pt>
                <c:pt idx="34">
                  <c:v>1.0162976468461189</c:v>
                </c:pt>
                <c:pt idx="35">
                  <c:v>1.0561116667209813</c:v>
                </c:pt>
                <c:pt idx="36">
                  <c:v>1.0960370797181418</c:v>
                </c:pt>
                <c:pt idx="37">
                  <c:v>1.1360620663500394</c:v>
                </c:pt>
                <c:pt idx="38">
                  <c:v>1.1761757248304958</c:v>
                </c:pt>
                <c:pt idx="39">
                  <c:v>1.2163679885750125</c:v>
                </c:pt>
                <c:pt idx="40">
                  <c:v>1.256629551972323</c:v>
                </c:pt>
                <c:pt idx="41">
                  <c:v>1.2969518034878365</c:v>
                </c:pt>
                <c:pt idx="42">
                  <c:v>1.3373267652807266</c:v>
                </c:pt>
                <c:pt idx="43">
                  <c:v>1.3777470386199182</c:v>
                </c:pt>
                <c:pt idx="44">
                  <c:v>1.4182057544729783</c:v>
                </c:pt>
                <c:pt idx="45">
                  <c:v>1.4586965287182467</c:v>
                </c:pt>
                <c:pt idx="46">
                  <c:v>1.4992134214963941</c:v>
                </c:pt>
                <c:pt idx="47">
                  <c:v>1.539750900274574</c:v>
                </c:pt>
                <c:pt idx="48">
                  <c:v>1.5803038062457668</c:v>
                </c:pt>
                <c:pt idx="49">
                  <c:v>1.6208673237289191</c:v>
                </c:pt>
                <c:pt idx="50">
                  <c:v>1.6614369522729835</c:v>
                </c:pt>
                <c:pt idx="51">
                  <c:v>1.7020084812007654</c:v>
                </c:pt>
                <c:pt idx="52">
                  <c:v>1.7425779663572118</c:v>
                </c:pt>
                <c:pt idx="53">
                  <c:v>1.7831417088520278</c:v>
                </c:pt>
                <c:pt idx="54">
                  <c:v>1.823696235608725</c:v>
                </c:pt>
                <c:pt idx="55">
                  <c:v>1.8642382815518104</c:v>
                </c:pt>
                <c:pt idx="56">
                  <c:v>1.9047647732811519</c:v>
                </c:pt>
                <c:pt idx="57">
                  <c:v>1.9452728140978994</c:v>
                </c:pt>
                <c:pt idx="58">
                  <c:v>1.9857596702599618</c:v>
                </c:pt>
                <c:pt idx="59">
                  <c:v>2.0262227583571364</c:v>
                </c:pt>
                <c:pt idx="60">
                  <c:v>2.0666596337067684</c:v>
                </c:pt>
                <c:pt idx="61">
                  <c:v>2.107067979680425</c:v>
                </c:pt>
                <c:pt idx="62">
                  <c:v>2.1474455978806559</c:v>
                </c:pt>
                <c:pt idx="63">
                  <c:v>2.1877903990945882</c:v>
                </c:pt>
                <c:pt idx="64">
                  <c:v>2.228100394957985</c:v>
                </c:pt>
                <c:pt idx="65">
                  <c:v>2.2683736902695726</c:v>
                </c:pt>
                <c:pt idx="66">
                  <c:v>2.3086084759009817</c:v>
                </c:pt>
                <c:pt idx="67">
                  <c:v>2.3488030222526355</c:v>
                </c:pt>
                <c:pt idx="68">
                  <c:v>2.3889556732104134</c:v>
                </c:pt>
                <c:pt idx="69">
                  <c:v>2.4290648405619684</c:v>
                </c:pt>
                <c:pt idx="70">
                  <c:v>2.469128998835227</c:v>
                </c:pt>
                <c:pt idx="71">
                  <c:v>2.509146680524911</c:v>
                </c:pt>
                <c:pt idx="72">
                  <c:v>2.549116471675906</c:v>
                </c:pt>
                <c:pt idx="73">
                  <c:v>2.5890370077950116</c:v>
                </c:pt>
                <c:pt idx="74">
                  <c:v>2.6289069700650525</c:v>
                </c:pt>
                <c:pt idx="75">
                  <c:v>2.6687250818375694</c:v>
                </c:pt>
                <c:pt idx="76">
                  <c:v>2.7084901053823156</c:v>
                </c:pt>
                <c:pt idx="77">
                  <c:v>2.7482008388736352</c:v>
                </c:pt>
                <c:pt idx="78">
                  <c:v>2.787856113595458</c:v>
                </c:pt>
                <c:pt idx="79">
                  <c:v>2.8274547913481785</c:v>
                </c:pt>
                <c:pt idx="80">
                  <c:v>2.8669957620420621</c:v>
                </c:pt>
                <c:pt idx="81">
                  <c:v>2.9064779414630943</c:v>
                </c:pt>
                <c:pt idx="82">
                  <c:v>2.9459002691983378</c:v>
                </c:pt>
                <c:pt idx="83">
                  <c:v>2.9852617067089118</c:v>
                </c:pt>
                <c:pt idx="84">
                  <c:v>3.0245612355396783</c:v>
                </c:pt>
                <c:pt idx="85">
                  <c:v>3.0637978556555896</c:v>
                </c:pt>
                <c:pt idx="86">
                  <c:v>3.1029705838954675</c:v>
                </c:pt>
                <c:pt idx="87">
                  <c:v>3.1420784525347076</c:v>
                </c:pt>
                <c:pt idx="88">
                  <c:v>3.1811205079490898</c:v>
                </c:pt>
                <c:pt idx="89">
                  <c:v>3.2200958093724852</c:v>
                </c:pt>
                <c:pt idx="90">
                  <c:v>3.2590034277418218</c:v>
                </c:pt>
                <c:pt idx="91">
                  <c:v>3.29784244462319</c:v>
                </c:pt>
                <c:pt idx="92">
                  <c:v>3.3366119512134444</c:v>
                </c:pt>
                <c:pt idx="93">
                  <c:v>3.3753110474121026</c:v>
                </c:pt>
                <c:pt idx="94">
                  <c:v>3.4139388409587381</c:v>
                </c:pt>
                <c:pt idx="95">
                  <c:v>3.4524944466314382</c:v>
                </c:pt>
                <c:pt idx="96">
                  <c:v>3.4909769855022432</c:v>
                </c:pt>
                <c:pt idx="97">
                  <c:v>3.5293855842457837</c:v>
                </c:pt>
                <c:pt idx="98">
                  <c:v>3.5677193744976399</c:v>
                </c:pt>
                <c:pt idx="99">
                  <c:v>3.6059774922591936</c:v>
                </c:pt>
                <c:pt idx="100">
                  <c:v>3.644159077346004</c:v>
                </c:pt>
              </c:numCache>
            </c:numRef>
          </c:yVal>
        </c:ser>
        <c:ser>
          <c:idx val="1"/>
          <c:order val="1"/>
          <c:tx>
            <c:strRef>
              <c:f>Sheet1!$L$5</c:f>
              <c:strCache>
                <c:ptCount val="1"/>
                <c:pt idx="0">
                  <c:v>S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3"/>
            <c:spPr>
              <a:solidFill>
                <a:srgbClr val="FF0000"/>
              </a:solidFill>
              <a:ln>
                <a:noFill/>
              </a:ln>
            </c:spPr>
          </c:marker>
          <c:xVal>
            <c:numRef>
              <c:f>Sheet1!$J$6:$J$106</c:f>
              <c:numCache>
                <c:formatCode>0.0</c:formatCode>
                <c:ptCount val="1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0.60000000000000009</c:v>
                </c:pt>
                <c:pt idx="7">
                  <c:v>0.70000000000000007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1.2000000000000002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</c:v>
                </c:pt>
                <c:pt idx="16">
                  <c:v>1.6</c:v>
                </c:pt>
                <c:pt idx="17">
                  <c:v>1.7000000000000002</c:v>
                </c:pt>
                <c:pt idx="18">
                  <c:v>1.8</c:v>
                </c:pt>
                <c:pt idx="19">
                  <c:v>1.9000000000000001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2.3000000000000003</c:v>
                </c:pt>
                <c:pt idx="24">
                  <c:v>2.4000000000000004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2.8000000000000003</c:v>
                </c:pt>
                <c:pt idx="29">
                  <c:v>2.9000000000000004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3.3000000000000003</c:v>
                </c:pt>
                <c:pt idx="34">
                  <c:v>3.4000000000000004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3.8000000000000003</c:v>
                </c:pt>
                <c:pt idx="39">
                  <c:v>3.9000000000000004</c:v>
                </c:pt>
                <c:pt idx="40">
                  <c:v>4</c:v>
                </c:pt>
                <c:pt idx="41">
                  <c:v>4.1000000000000005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4.6000000000000005</c:v>
                </c:pt>
                <c:pt idx="47">
                  <c:v>4.7</c:v>
                </c:pt>
                <c:pt idx="48">
                  <c:v>4.8000000000000007</c:v>
                </c:pt>
                <c:pt idx="49">
                  <c:v>4.9000000000000004</c:v>
                </c:pt>
                <c:pt idx="50">
                  <c:v>5</c:v>
                </c:pt>
                <c:pt idx="51">
                  <c:v>5.1000000000000005</c:v>
                </c:pt>
                <c:pt idx="52">
                  <c:v>5.2</c:v>
                </c:pt>
                <c:pt idx="53">
                  <c:v>5.3000000000000007</c:v>
                </c:pt>
                <c:pt idx="54">
                  <c:v>5.4</c:v>
                </c:pt>
                <c:pt idx="55">
                  <c:v>5.5</c:v>
                </c:pt>
                <c:pt idx="56">
                  <c:v>5.6000000000000005</c:v>
                </c:pt>
                <c:pt idx="57">
                  <c:v>5.7</c:v>
                </c:pt>
                <c:pt idx="58">
                  <c:v>5.8000000000000007</c:v>
                </c:pt>
                <c:pt idx="59">
                  <c:v>5.9</c:v>
                </c:pt>
                <c:pt idx="60">
                  <c:v>6</c:v>
                </c:pt>
                <c:pt idx="61">
                  <c:v>6.1000000000000005</c:v>
                </c:pt>
                <c:pt idx="62">
                  <c:v>6.2</c:v>
                </c:pt>
                <c:pt idx="63">
                  <c:v>6.3000000000000007</c:v>
                </c:pt>
                <c:pt idx="64">
                  <c:v>6.4</c:v>
                </c:pt>
                <c:pt idx="65">
                  <c:v>6.5</c:v>
                </c:pt>
                <c:pt idx="66">
                  <c:v>6.6000000000000005</c:v>
                </c:pt>
                <c:pt idx="67">
                  <c:v>6.7</c:v>
                </c:pt>
                <c:pt idx="68">
                  <c:v>6.8000000000000007</c:v>
                </c:pt>
                <c:pt idx="69">
                  <c:v>6.9</c:v>
                </c:pt>
                <c:pt idx="70">
                  <c:v>7</c:v>
                </c:pt>
                <c:pt idx="71">
                  <c:v>7.1000000000000005</c:v>
                </c:pt>
                <c:pt idx="72">
                  <c:v>7.2</c:v>
                </c:pt>
                <c:pt idx="73">
                  <c:v>7.3000000000000007</c:v>
                </c:pt>
                <c:pt idx="74">
                  <c:v>7.4</c:v>
                </c:pt>
                <c:pt idx="75">
                  <c:v>7.5</c:v>
                </c:pt>
                <c:pt idx="76">
                  <c:v>7.6000000000000005</c:v>
                </c:pt>
                <c:pt idx="77">
                  <c:v>7.7</c:v>
                </c:pt>
                <c:pt idx="78">
                  <c:v>7.8000000000000007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8.2000000000000011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8.7000000000000011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9.2000000000000011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9.6000000000000014</c:v>
                </c:pt>
                <c:pt idx="97">
                  <c:v>9.7000000000000011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</c:numCache>
            </c:numRef>
          </c:xVal>
          <c:yVal>
            <c:numRef>
              <c:f>Sheet1!$L$6:$L$106</c:f>
              <c:numCache>
                <c:formatCode>0.00</c:formatCode>
                <c:ptCount val="101"/>
                <c:pt idx="0" formatCode="General">
                  <c:v>10</c:v>
                </c:pt>
                <c:pt idx="1">
                  <c:v>9.5</c:v>
                </c:pt>
                <c:pt idx="2">
                  <c:v>9.0724999999999998</c:v>
                </c:pt>
                <c:pt idx="3">
                  <c:v>8.7025688124999991</c:v>
                </c:pt>
                <c:pt idx="4">
                  <c:v>8.3791122733484436</c:v>
                </c:pt>
                <c:pt idx="5">
                  <c:v>8.0937055205297046</c:v>
                </c:pt>
                <c:pt idx="6">
                  <c:v>7.8398301875099605</c:v>
                </c:pt>
                <c:pt idx="7">
                  <c:v>7.612360764453018</c:v>
                </c:pt>
                <c:pt idx="8">
                  <c:v>7.4072095800635793</c:v>
                </c:pt>
                <c:pt idx="9">
                  <c:v>7.2210757653748221</c:v>
                </c:pt>
                <c:pt idx="10">
                  <c:v>7.0512641491652959</c:v>
                </c:pt>
                <c:pt idx="11">
                  <c:v>6.8955522583153916</c:v>
                </c:pt>
                <c:pt idx="12">
                  <c:v>6.7520910791839359</c:v>
                </c:pt>
                <c:pt idx="13">
                  <c:v>6.6193299423350087</c:v>
                </c:pt>
                <c:pt idx="14">
                  <c:v>6.4959589251722463</c:v>
                </c:pt>
                <c:pt idx="15">
                  <c:v>6.3808641634447181</c:v>
                </c:pt>
                <c:pt idx="16">
                  <c:v>6.2730928029563184</c:v>
                </c:pt>
                <c:pt idx="17">
                  <c:v>6.1718252388272923</c:v>
                </c:pt>
                <c:pt idx="18">
                  <c:v>6.0763529258800739</c:v>
                </c:pt>
                <c:pt idx="19">
                  <c:v>5.9860604922118714</c:v>
                </c:pt>
                <c:pt idx="20">
                  <c:v>5.9004112085072888</c:v>
                </c:pt>
                <c:pt idx="21">
                  <c:v>5.8189350975660004</c:v>
                </c:pt>
                <c:pt idx="22">
                  <c:v>5.7412191383157669</c:v>
                </c:pt>
                <c:pt idx="23">
                  <c:v>5.6668991442441721</c:v>
                </c:pt>
                <c:pt idx="24">
                  <c:v>5.5956529901256529</c:v>
                </c:pt>
                <c:pt idx="25">
                  <c:v>5.5271949318142495</c:v>
                </c:pt>
                <c:pt idx="26">
                  <c:v>5.4612708178454277</c:v>
                </c:pt>
                <c:pt idx="27">
                  <c:v>5.397654033021932</c:v>
                </c:pt>
                <c:pt idx="28">
                  <c:v>5.3361420462110329</c:v>
                </c:pt>
                <c:pt idx="29">
                  <c:v>5.276553459559131</c:v>
                </c:pt>
                <c:pt idx="30">
                  <c:v>5.218725475930591</c:v>
                </c:pt>
                <c:pt idx="31">
                  <c:v>5.1625117168594663</c:v>
                </c:pt>
                <c:pt idx="32">
                  <c:v>5.1077803356070133</c:v>
                </c:pt>
                <c:pt idx="33">
                  <c:v>5.0544123797543916</c:v>
                </c:pt>
                <c:pt idx="34">
                  <c:v>5.002300365667633</c:v>
                </c:pt>
                <c:pt idx="35">
                  <c:v>4.9513470335629739</c:v>
                </c:pt>
                <c:pt idx="36">
                  <c:v>4.9014642570920923</c:v>
                </c:pt>
                <c:pt idx="37">
                  <c:v>4.8525720856043231</c:v>
                </c:pt>
                <c:pt idx="38">
                  <c:v>4.8045979007178348</c:v>
                </c:pt>
                <c:pt idx="39">
                  <c:v>4.7574756716939453</c:v>
                </c:pt>
                <c:pt idx="40">
                  <c:v>4.7111452964763156</c:v>
                </c:pt>
                <c:pt idx="41">
                  <c:v>4.6655520172231464</c:v>
                </c:pt>
                <c:pt idx="42">
                  <c:v>4.6206459008001151</c:v>
                </c:pt>
                <c:pt idx="43">
                  <c:v>4.5763813760740648</c:v>
                </c:pt>
                <c:pt idx="44">
                  <c:v>4.5327168210001787</c:v>
                </c:pt>
                <c:pt idx="45">
                  <c:v>4.4896141934670188</c:v>
                </c:pt>
                <c:pt idx="46">
                  <c:v>4.4470387006856198</c:v>
                </c:pt>
                <c:pt idx="47">
                  <c:v>4.4049585026061262</c:v>
                </c:pt>
                <c:pt idx="48">
                  <c:v>4.3633444454390133</c:v>
                </c:pt>
                <c:pt idx="49">
                  <c:v>4.3221698218646427</c:v>
                </c:pt>
                <c:pt idx="50">
                  <c:v>4.2814101549488237</c:v>
                </c:pt>
                <c:pt idx="51">
                  <c:v>4.241043003154588</c:v>
                </c:pt>
                <c:pt idx="52">
                  <c:v>4.2010477841611893</c:v>
                </c:pt>
                <c:pt idx="53">
                  <c:v>4.1614056154782615</c:v>
                </c:pt>
                <c:pt idx="54">
                  <c:v>4.1220991700827314</c:v>
                </c:pt>
                <c:pt idx="55">
                  <c:v>4.0831125455140436</c:v>
                </c:pt>
                <c:pt idx="56">
                  <c:v>4.0444311450440864</c:v>
                </c:pt>
                <c:pt idx="57">
                  <c:v>4.0060415696958529</c:v>
                </c:pt>
                <c:pt idx="58">
                  <c:v>3.9679315200225793</c:v>
                </c:pt>
                <c:pt idx="59">
                  <c:v>3.9300897066796798</c:v>
                </c:pt>
                <c:pt idx="60">
                  <c:v>3.8925057689275731</c:v>
                </c:pt>
                <c:pt idx="61">
                  <c:v>3.8551702002964738</c:v>
                </c:pt>
                <c:pt idx="62">
                  <c:v>3.8180742807261292</c:v>
                </c:pt>
                <c:pt idx="63">
                  <c:v>3.7812100145657452</c:v>
                </c:pt>
                <c:pt idx="64">
                  <c:v>3.7445700738832373</c:v>
                </c:pt>
                <c:pt idx="65">
                  <c:v>3.7081477465895092</c:v>
                </c:pt>
                <c:pt idx="66">
                  <c:v>3.6719368889336557</c:v>
                </c:pt>
                <c:pt idx="67">
                  <c:v>3.6359318819695634</c:v>
                </c:pt>
                <c:pt idx="68">
                  <c:v>3.6001275916340658</c:v>
                </c:pt>
                <c:pt idx="69">
                  <c:v>3.5645193321121647</c:v>
                </c:pt>
                <c:pt idx="70">
                  <c:v>3.5291028321963882</c:v>
                </c:pt>
                <c:pt idx="71">
                  <c:v>3.4938742043755657</c:v>
                </c:pt>
                <c:pt idx="72">
                  <c:v>3.4588299164135283</c:v>
                </c:pt>
                <c:pt idx="73">
                  <c:v>3.4239667652008814</c:v>
                </c:pt>
                <c:pt idx="74">
                  <c:v>3.3892818526832711</c:v>
                </c:pt>
                <c:pt idx="75">
                  <c:v>3.3547725636878125</c:v>
                </c:pt>
                <c:pt idx="76">
                  <c:v>3.3204365454857361</c:v>
                </c:pt>
                <c:pt idx="77">
                  <c:v>3.2862716889440708</c:v>
                </c:pt>
                <c:pt idx="78">
                  <c:v>3.2522761111324936</c:v>
                </c:pt>
                <c:pt idx="79">
                  <c:v>3.2184481392634754</c:v>
                </c:pt>
                <c:pt idx="80">
                  <c:v>3.1847862958547024</c:v>
                </c:pt>
                <c:pt idx="81">
                  <c:v>3.1512892850125476</c:v>
                </c:pt>
                <c:pt idx="82">
                  <c:v>3.117955979744246</c:v>
                </c:pt>
                <c:pt idx="83">
                  <c:v>3.0847854102144576</c:v>
                </c:pt>
                <c:pt idx="84">
                  <c:v>3.051776752869185</c:v>
                </c:pt>
                <c:pt idx="85">
                  <c:v>3.0189293203566234</c:v>
                </c:pt>
                <c:pt idx="86">
                  <c:v>2.9862425521805216</c:v>
                </c:pt>
                <c:pt idx="87">
                  <c:v>2.9537160060270806</c:v>
                </c:pt>
                <c:pt idx="88">
                  <c:v>2.9213493497113832</c:v>
                </c:pt>
                <c:pt idx="89">
                  <c:v>2.8891423536938547</c:v>
                </c:pt>
                <c:pt idx="90">
                  <c:v>2.8570948841213695</c:v>
                </c:pt>
                <c:pt idx="91">
                  <c:v>2.8252068963513612</c:v>
                </c:pt>
                <c:pt idx="92">
                  <c:v>2.7934784289207197</c:v>
                </c:pt>
                <c:pt idx="93">
                  <c:v>2.7619095979243635</c:v>
                </c:pt>
                <c:pt idx="94">
                  <c:v>2.7305005917712384</c:v>
                </c:pt>
                <c:pt idx="95">
                  <c:v>2.6992516662880828</c:v>
                </c:pt>
                <c:pt idx="96">
                  <c:v>2.6681631401436943</c:v>
                </c:pt>
                <c:pt idx="97">
                  <c:v>2.6372353905685939</c:v>
                </c:pt>
                <c:pt idx="98">
                  <c:v>2.6064688493469927</c:v>
                </c:pt>
                <c:pt idx="99">
                  <c:v>2.5758639990597816</c:v>
                </c:pt>
                <c:pt idx="100">
                  <c:v>2.5454213695589449</c:v>
                </c:pt>
              </c:numCache>
            </c:numRef>
          </c:yVal>
        </c:ser>
        <c:ser>
          <c:idx val="2"/>
          <c:order val="2"/>
          <c:tx>
            <c:strRef>
              <c:f>Sheet1!$M$5</c:f>
              <c:strCache>
                <c:ptCount val="1"/>
                <c:pt idx="0">
                  <c:v>EP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3"/>
            <c:spPr>
              <a:solidFill>
                <a:srgbClr val="FFC000"/>
              </a:solidFill>
              <a:ln>
                <a:noFill/>
              </a:ln>
            </c:spPr>
          </c:marker>
          <c:xVal>
            <c:numRef>
              <c:f>Sheet1!$J$6:$J$106</c:f>
              <c:numCache>
                <c:formatCode>0.0</c:formatCode>
                <c:ptCount val="1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0.60000000000000009</c:v>
                </c:pt>
                <c:pt idx="7">
                  <c:v>0.70000000000000007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1.2000000000000002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</c:v>
                </c:pt>
                <c:pt idx="16">
                  <c:v>1.6</c:v>
                </c:pt>
                <c:pt idx="17">
                  <c:v>1.7000000000000002</c:v>
                </c:pt>
                <c:pt idx="18">
                  <c:v>1.8</c:v>
                </c:pt>
                <c:pt idx="19">
                  <c:v>1.9000000000000001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2.3000000000000003</c:v>
                </c:pt>
                <c:pt idx="24">
                  <c:v>2.4000000000000004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2.8000000000000003</c:v>
                </c:pt>
                <c:pt idx="29">
                  <c:v>2.9000000000000004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3.3000000000000003</c:v>
                </c:pt>
                <c:pt idx="34">
                  <c:v>3.4000000000000004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3.8000000000000003</c:v>
                </c:pt>
                <c:pt idx="39">
                  <c:v>3.9000000000000004</c:v>
                </c:pt>
                <c:pt idx="40">
                  <c:v>4</c:v>
                </c:pt>
                <c:pt idx="41">
                  <c:v>4.1000000000000005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4.6000000000000005</c:v>
                </c:pt>
                <c:pt idx="47">
                  <c:v>4.7</c:v>
                </c:pt>
                <c:pt idx="48">
                  <c:v>4.8000000000000007</c:v>
                </c:pt>
                <c:pt idx="49">
                  <c:v>4.9000000000000004</c:v>
                </c:pt>
                <c:pt idx="50">
                  <c:v>5</c:v>
                </c:pt>
                <c:pt idx="51">
                  <c:v>5.1000000000000005</c:v>
                </c:pt>
                <c:pt idx="52">
                  <c:v>5.2</c:v>
                </c:pt>
                <c:pt idx="53">
                  <c:v>5.3000000000000007</c:v>
                </c:pt>
                <c:pt idx="54">
                  <c:v>5.4</c:v>
                </c:pt>
                <c:pt idx="55">
                  <c:v>5.5</c:v>
                </c:pt>
                <c:pt idx="56">
                  <c:v>5.6000000000000005</c:v>
                </c:pt>
                <c:pt idx="57">
                  <c:v>5.7</c:v>
                </c:pt>
                <c:pt idx="58">
                  <c:v>5.8000000000000007</c:v>
                </c:pt>
                <c:pt idx="59">
                  <c:v>5.9</c:v>
                </c:pt>
                <c:pt idx="60">
                  <c:v>6</c:v>
                </c:pt>
                <c:pt idx="61">
                  <c:v>6.1000000000000005</c:v>
                </c:pt>
                <c:pt idx="62">
                  <c:v>6.2</c:v>
                </c:pt>
                <c:pt idx="63">
                  <c:v>6.3000000000000007</c:v>
                </c:pt>
                <c:pt idx="64">
                  <c:v>6.4</c:v>
                </c:pt>
                <c:pt idx="65">
                  <c:v>6.5</c:v>
                </c:pt>
                <c:pt idx="66">
                  <c:v>6.6000000000000005</c:v>
                </c:pt>
                <c:pt idx="67">
                  <c:v>6.7</c:v>
                </c:pt>
                <c:pt idx="68">
                  <c:v>6.8000000000000007</c:v>
                </c:pt>
                <c:pt idx="69">
                  <c:v>6.9</c:v>
                </c:pt>
                <c:pt idx="70">
                  <c:v>7</c:v>
                </c:pt>
                <c:pt idx="71">
                  <c:v>7.1000000000000005</c:v>
                </c:pt>
                <c:pt idx="72">
                  <c:v>7.2</c:v>
                </c:pt>
                <c:pt idx="73">
                  <c:v>7.3000000000000007</c:v>
                </c:pt>
                <c:pt idx="74">
                  <c:v>7.4</c:v>
                </c:pt>
                <c:pt idx="75">
                  <c:v>7.5</c:v>
                </c:pt>
                <c:pt idx="76">
                  <c:v>7.6000000000000005</c:v>
                </c:pt>
                <c:pt idx="77">
                  <c:v>7.7</c:v>
                </c:pt>
                <c:pt idx="78">
                  <c:v>7.8000000000000007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8.2000000000000011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8.7000000000000011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9.2000000000000011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9.6000000000000014</c:v>
                </c:pt>
                <c:pt idx="97">
                  <c:v>9.7000000000000011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</c:numCache>
            </c:numRef>
          </c:xVal>
          <c:yVal>
            <c:numRef>
              <c:f>Sheet1!$M$6:$M$106</c:f>
              <c:numCache>
                <c:formatCode>0.00</c:formatCode>
                <c:ptCount val="101"/>
                <c:pt idx="0" formatCode="General">
                  <c:v>0</c:v>
                </c:pt>
                <c:pt idx="1">
                  <c:v>0.5</c:v>
                </c:pt>
                <c:pt idx="2">
                  <c:v>0.9225000000000001</c:v>
                </c:pt>
                <c:pt idx="3">
                  <c:v>1.2832061875</c:v>
                </c:pt>
                <c:pt idx="4">
                  <c:v>1.5938306647765548</c:v>
                </c:pt>
                <c:pt idx="5">
                  <c:v>1.8632991109475281</c:v>
                </c:pt>
                <c:pt idx="6">
                  <c:v>2.098541452857797</c:v>
                </c:pt>
                <c:pt idx="7">
                  <c:v>2.3050254613861614</c:v>
                </c:pt>
                <c:pt idx="8">
                  <c:v>2.4871263911617385</c:v>
                </c:pt>
                <c:pt idx="9">
                  <c:v>2.6483889419388782</c:v>
                </c:pt>
                <c:pt idx="10">
                  <c:v>2.7917166687290154</c:v>
                </c:pt>
                <c:pt idx="11">
                  <c:v>2.9195113928916294</c:v>
                </c:pt>
                <c:pt idx="12">
                  <c:v>3.033777458094169</c:v>
                </c:pt>
                <c:pt idx="13">
                  <c:v>3.1362008203621548</c:v>
                </c:pt>
                <c:pt idx="14">
                  <c:v>3.2282098293212953</c:v>
                </c:pt>
                <c:pt idx="15">
                  <c:v>3.3110224927556104</c:v>
                </c:pt>
                <c:pt idx="16">
                  <c:v>3.3856836283164533</c:v>
                </c:pt>
                <c:pt idx="17">
                  <c:v>3.4530943561623149</c:v>
                </c:pt>
                <c:pt idx="18">
                  <c:v>3.51403572554791</c:v>
                </c:pt>
                <c:pt idx="19">
                  <c:v>3.5691878019606329</c:v>
                </c:pt>
                <c:pt idx="20">
                  <c:v>3.6191452076456092</c:v>
                </c:pt>
                <c:pt idx="21">
                  <c:v>3.6644298665104418</c:v>
                </c:pt>
                <c:pt idx="22">
                  <c:v>3.7055015270955702</c:v>
                </c:pt>
                <c:pt idx="23">
                  <c:v>3.742766505896209</c:v>
                </c:pt>
                <c:pt idx="24">
                  <c:v>3.7765849949557655</c:v>
                </c:pt>
                <c:pt idx="25">
                  <c:v>3.8072772033176112</c:v>
                </c:pt>
                <c:pt idx="26">
                  <c:v>3.8351285452532573</c:v>
                </c:pt>
                <c:pt idx="27">
                  <c:v>3.8603940446242202</c:v>
                </c:pt>
                <c:pt idx="28">
                  <c:v>3.8833020909888769</c:v>
                </c:pt>
                <c:pt idx="29">
                  <c:v>3.90405765673089</c:v>
                </c:pt>
                <c:pt idx="30">
                  <c:v>3.9228450637921206</c:v>
                </c:pt>
                <c:pt idx="31">
                  <c:v>3.9398303722253241</c:v>
                </c:pt>
                <c:pt idx="32">
                  <c:v>3.9551634497555237</c:v>
                </c:pt>
                <c:pt idx="33">
                  <c:v>3.9689797711105905</c:v>
                </c:pt>
                <c:pt idx="34">
                  <c:v>3.981401987486243</c:v>
                </c:pt>
                <c:pt idx="35">
                  <c:v>3.9925412997160392</c:v>
                </c:pt>
                <c:pt idx="36">
                  <c:v>4.002498663189761</c:v>
                </c:pt>
                <c:pt idx="37">
                  <c:v>4.0113658480456333</c:v>
                </c:pt>
                <c:pt idx="38">
                  <c:v>4.0192263744516659</c:v>
                </c:pt>
                <c:pt idx="39">
                  <c:v>4.0261563397310383</c:v>
                </c:pt>
                <c:pt idx="40">
                  <c:v>4.0322251515513576</c:v>
                </c:pt>
                <c:pt idx="41">
                  <c:v>4.0374961792890129</c:v>
                </c:pt>
                <c:pt idx="42">
                  <c:v>4.0420273339191537</c:v>
                </c:pt>
                <c:pt idx="43">
                  <c:v>4.0458715853060125</c:v>
                </c:pt>
                <c:pt idx="44">
                  <c:v>4.0490774245268391</c:v>
                </c:pt>
                <c:pt idx="45">
                  <c:v>4.0516892778147309</c:v>
                </c:pt>
                <c:pt idx="46">
                  <c:v>4.0537478778179832</c:v>
                </c:pt>
                <c:pt idx="47">
                  <c:v>4.0552905971192965</c:v>
                </c:pt>
                <c:pt idx="48">
                  <c:v>4.0563517483152163</c:v>
                </c:pt>
                <c:pt idx="49">
                  <c:v>4.0569628544064349</c:v>
                </c:pt>
                <c:pt idx="50">
                  <c:v>4.0571528927781895</c:v>
                </c:pt>
                <c:pt idx="51">
                  <c:v>4.0569485156446436</c:v>
                </c:pt>
                <c:pt idx="52">
                  <c:v>4.0563742494815953</c:v>
                </c:pt>
                <c:pt idx="53">
                  <c:v>4.0554526756697076</c:v>
                </c:pt>
                <c:pt idx="54">
                  <c:v>4.0542045943085414</c:v>
                </c:pt>
                <c:pt idx="55">
                  <c:v>4.0526491729341441</c:v>
                </c:pt>
                <c:pt idx="56">
                  <c:v>4.0508040816747597</c:v>
                </c:pt>
                <c:pt idx="57">
                  <c:v>4.048685616206245</c:v>
                </c:pt>
                <c:pt idx="58">
                  <c:v>4.0463088097174564</c:v>
                </c:pt>
                <c:pt idx="59">
                  <c:v>4.0436875349631816</c:v>
                </c:pt>
                <c:pt idx="60">
                  <c:v>4.0408345973656568</c:v>
                </c:pt>
                <c:pt idx="61">
                  <c:v>4.0377618200230998</c:v>
                </c:pt>
                <c:pt idx="62">
                  <c:v>4.0344801213932131</c:v>
                </c:pt>
                <c:pt idx="63">
                  <c:v>4.0309995863396653</c:v>
                </c:pt>
                <c:pt idx="64">
                  <c:v>4.0273295311587765</c:v>
                </c:pt>
                <c:pt idx="65">
                  <c:v>4.0234785631409169</c:v>
                </c:pt>
                <c:pt idx="66">
                  <c:v>4.0194546351653617</c:v>
                </c:pt>
                <c:pt idx="67">
                  <c:v>4.0152650957778002</c:v>
                </c:pt>
                <c:pt idx="68">
                  <c:v>4.0109167351555195</c:v>
                </c:pt>
                <c:pt idx="69">
                  <c:v>4.0064158273258652</c:v>
                </c:pt>
                <c:pt idx="70">
                  <c:v>4.0017681689683826</c:v>
                </c:pt>
                <c:pt idx="71">
                  <c:v>3.9969791150995215</c:v>
                </c:pt>
                <c:pt idx="72">
                  <c:v>3.9920536119105638</c:v>
                </c:pt>
                <c:pt idx="73">
                  <c:v>3.9869962270041053</c:v>
                </c:pt>
                <c:pt idx="74">
                  <c:v>3.9818111772516747</c:v>
                </c:pt>
                <c:pt idx="75">
                  <c:v>3.9765023544746163</c:v>
                </c:pt>
                <c:pt idx="76">
                  <c:v>3.9710733491319465</c:v>
                </c:pt>
                <c:pt idx="77">
                  <c:v>3.9655274721822922</c:v>
                </c:pt>
                <c:pt idx="78">
                  <c:v>3.9598677752720466</c:v>
                </c:pt>
                <c:pt idx="79">
                  <c:v>3.9540970693883444</c:v>
                </c:pt>
                <c:pt idx="80">
                  <c:v>3.9482179421032337</c:v>
                </c:pt>
                <c:pt idx="81">
                  <c:v>3.9422327735243563</c:v>
                </c:pt>
                <c:pt idx="82">
                  <c:v>3.936143751057414</c:v>
                </c:pt>
                <c:pt idx="83">
                  <c:v>3.9299528830766279</c:v>
                </c:pt>
                <c:pt idx="84">
                  <c:v>3.9236620115911345</c:v>
                </c:pt>
                <c:pt idx="85">
                  <c:v>3.9172728239877848</c:v>
                </c:pt>
                <c:pt idx="86">
                  <c:v>3.9107868639240091</c:v>
                </c:pt>
                <c:pt idx="87">
                  <c:v>3.90420554143821</c:v>
                </c:pt>
                <c:pt idx="88">
                  <c:v>3.8975301423395252</c:v>
                </c:pt>
                <c:pt idx="89">
                  <c:v>3.8907618369336583</c:v>
                </c:pt>
                <c:pt idx="90">
                  <c:v>3.8839016881368069</c:v>
                </c:pt>
                <c:pt idx="91">
                  <c:v>3.876950659025447</c:v>
                </c:pt>
                <c:pt idx="92">
                  <c:v>3.869909619865834</c:v>
                </c:pt>
                <c:pt idx="93">
                  <c:v>3.8627793546635316</c:v>
                </c:pt>
                <c:pt idx="94">
                  <c:v>3.8555605672700217</c:v>
                </c:pt>
                <c:pt idx="95">
                  <c:v>3.8482538870804768</c:v>
                </c:pt>
                <c:pt idx="96">
                  <c:v>3.8408598743540603</c:v>
                </c:pt>
                <c:pt idx="97">
                  <c:v>3.8333790251856201</c:v>
                </c:pt>
                <c:pt idx="98">
                  <c:v>3.8258117761553652</c:v>
                </c:pt>
                <c:pt idx="99">
                  <c:v>3.8181585086810226</c:v>
                </c:pt>
                <c:pt idx="100">
                  <c:v>3.8104195530950493</c:v>
                </c:pt>
              </c:numCache>
            </c:numRef>
          </c:yVal>
        </c:ser>
        <c:axId val="73506176"/>
        <c:axId val="73504640"/>
      </c:scatterChart>
      <c:valAx>
        <c:axId val="7350617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de-CH"/>
                  <a:t>Time</a:t>
                </a:r>
                <a:r>
                  <a:rPr lang="de-CH" baseline="0"/>
                  <a:t> [a.u.]</a:t>
                </a:r>
                <a:endParaRPr lang="de-CH"/>
              </a:p>
            </c:rich>
          </c:tx>
          <c:layout/>
        </c:title>
        <c:numFmt formatCode="0.0" sourceLinked="1"/>
        <c:tickLblPos val="nextTo"/>
        <c:crossAx val="73504640"/>
        <c:crosses val="autoZero"/>
        <c:crossBetween val="midCat"/>
      </c:valAx>
      <c:valAx>
        <c:axId val="73504640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de-CH"/>
                  <a:t>Concentration [a.u.]</a:t>
                </a:r>
              </a:p>
            </c:rich>
          </c:tx>
          <c:layout/>
        </c:title>
        <c:numFmt formatCode="General" sourceLinked="1"/>
        <c:tickLblPos val="nextTo"/>
        <c:crossAx val="73506176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5968068678915136"/>
          <c:y val="4.1282808398950134E-2"/>
          <c:w val="0.36152646544181977"/>
          <c:h val="0.16743438320209975"/>
        </c:manualLayout>
      </c:layout>
      <c:txPr>
        <a:bodyPr/>
        <a:lstStyle/>
        <a:p>
          <a:pPr>
            <a:defRPr sz="1800" b="1"/>
          </a:pPr>
          <a:endParaRPr lang="de-DE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CH"/>
  <c:chart>
    <c:title>
      <c:tx>
        <c:rich>
          <a:bodyPr/>
          <a:lstStyle/>
          <a:p>
            <a:pPr>
              <a:defRPr/>
            </a:pPr>
            <a:r>
              <a:rPr lang="de-CH"/>
              <a:t>Michaelis-Menten Kinetics</a:t>
            </a:r>
          </a:p>
        </c:rich>
      </c:tx>
      <c:layout>
        <c:manualLayout>
          <c:xMode val="edge"/>
          <c:yMode val="edge"/>
          <c:x val="0.27480555555555558"/>
          <c:y val="2.7777777777777776E-2"/>
        </c:manualLayout>
      </c:layout>
      <c:overlay val="1"/>
    </c:title>
    <c:plotArea>
      <c:layout>
        <c:manualLayout>
          <c:layoutTarget val="inner"/>
          <c:xMode val="edge"/>
          <c:yMode val="edge"/>
          <c:x val="0.12236351706036745"/>
          <c:y val="5.1400554097404488E-2"/>
          <c:w val="0.8186852580927384"/>
          <c:h val="0.77148512685914261"/>
        </c:manualLayout>
      </c:layout>
      <c:scatterChart>
        <c:scatterStyle val="lineMarker"/>
        <c:ser>
          <c:idx val="0"/>
          <c:order val="0"/>
          <c:tx>
            <c:strRef>
              <c:f>Sheet1!$T$29</c:f>
              <c:strCache>
                <c:ptCount val="1"/>
                <c:pt idx="0">
                  <c:v>Slope(S)</c:v>
                </c:pt>
              </c:strCache>
            </c:strRef>
          </c:tx>
          <c:spPr>
            <a:ln w="19050">
              <a:solidFill>
                <a:srgbClr val="008000"/>
              </a:solidFill>
            </a:ln>
          </c:spPr>
          <c:marker>
            <c:symbol val="circle"/>
            <c:size val="5"/>
            <c:spPr>
              <a:solidFill>
                <a:srgbClr val="008000"/>
              </a:solidFill>
              <a:ln>
                <a:noFill/>
              </a:ln>
            </c:spPr>
          </c:marker>
          <c:xVal>
            <c:numRef>
              <c:f>Sheet1!$T$30:$T$36</c:f>
              <c:numCache>
                <c:formatCode>General</c:formatCode>
                <c:ptCount val="7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  <c:pt idx="5">
                  <c:v>100</c:v>
                </c:pt>
              </c:numCache>
            </c:numRef>
          </c:xVal>
          <c:yVal>
            <c:numRef>
              <c:f>Sheet1!$U$30:$U$36</c:f>
              <c:numCache>
                <c:formatCode>0.0000</c:formatCode>
                <c:ptCount val="7"/>
                <c:pt idx="0">
                  <c:v>4.9963775021467705E-2</c:v>
                </c:pt>
                <c:pt idx="1">
                  <c:v>0.24295950755267615</c:v>
                </c:pt>
                <c:pt idx="2">
                  <c:v>0.38858165765197095</c:v>
                </c:pt>
                <c:pt idx="3">
                  <c:v>0.46095418378533837</c:v>
                </c:pt>
                <c:pt idx="4">
                  <c:v>0.48808348855659989</c:v>
                </c:pt>
                <c:pt idx="5">
                  <c:v>0.49454916584066377</c:v>
                </c:pt>
              </c:numCache>
            </c:numRef>
          </c:yVal>
        </c:ser>
        <c:axId val="115346048"/>
        <c:axId val="115541504"/>
      </c:scatterChart>
      <c:valAx>
        <c:axId val="115346048"/>
        <c:scaling>
          <c:orientation val="minMax"/>
          <c:max val="10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de-CH"/>
                  <a:t>Substrate</a:t>
                </a:r>
                <a:r>
                  <a:rPr lang="de-CH" baseline="0"/>
                  <a:t> Concentration [a.u.]</a:t>
                </a:r>
                <a:endParaRPr lang="de-CH"/>
              </a:p>
            </c:rich>
          </c:tx>
          <c:layout>
            <c:manualLayout>
              <c:xMode val="edge"/>
              <c:yMode val="edge"/>
              <c:x val="0.34867147856517933"/>
              <c:y val="0.90645815106445027"/>
            </c:manualLayout>
          </c:layout>
        </c:title>
        <c:numFmt formatCode="General" sourceLinked="1"/>
        <c:tickLblPos val="nextTo"/>
        <c:crossAx val="115541504"/>
        <c:crosses val="autoZero"/>
        <c:crossBetween val="midCat"/>
      </c:valAx>
      <c:valAx>
        <c:axId val="115541504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de-CH"/>
                  <a:t>Reaction</a:t>
                </a:r>
                <a:r>
                  <a:rPr lang="de-CH" baseline="0"/>
                  <a:t> Rate </a:t>
                </a:r>
                <a:r>
                  <a:rPr lang="de-CH"/>
                  <a:t>[a.u.]</a:t>
                </a:r>
              </a:p>
            </c:rich>
          </c:tx>
          <c:layout>
            <c:manualLayout>
              <c:xMode val="edge"/>
              <c:yMode val="edge"/>
              <c:x val="3.3193350831146116E-3"/>
              <c:y val="0.21115923009623797"/>
            </c:manualLayout>
          </c:layout>
        </c:title>
        <c:numFmt formatCode="0.0" sourceLinked="0"/>
        <c:tickLblPos val="nextTo"/>
        <c:crossAx val="115346048"/>
        <c:crosses val="autoZero"/>
        <c:crossBetween val="midCat"/>
      </c:valAx>
    </c:plotArea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4</xdr:row>
      <xdr:rowOff>133350</xdr:rowOff>
    </xdr:from>
    <xdr:to>
      <xdr:col>6</xdr:col>
      <xdr:colOff>180975</xdr:colOff>
      <xdr:row>8</xdr:row>
      <xdr:rowOff>19050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1000" y="942975"/>
          <a:ext cx="3457575" cy="6477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200025</xdr:colOff>
      <xdr:row>11</xdr:row>
      <xdr:rowOff>171450</xdr:rowOff>
    </xdr:from>
    <xdr:to>
      <xdr:col>6</xdr:col>
      <xdr:colOff>371475</xdr:colOff>
      <xdr:row>27</xdr:row>
      <xdr:rowOff>66675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00025" y="2314575"/>
          <a:ext cx="3829050" cy="2943225"/>
        </a:xfrm>
        <a:prstGeom prst="rect">
          <a:avLst/>
        </a:prstGeom>
        <a:noFill/>
      </xdr:spPr>
    </xdr:pic>
    <xdr:clientData/>
  </xdr:twoCellAnchor>
  <xdr:twoCellAnchor>
    <xdr:from>
      <xdr:col>18</xdr:col>
      <xdr:colOff>209550</xdr:colOff>
      <xdr:row>9</xdr:row>
      <xdr:rowOff>123825</xdr:rowOff>
    </xdr:from>
    <xdr:to>
      <xdr:col>25</xdr:col>
      <xdr:colOff>276225</xdr:colOff>
      <xdr:row>24</xdr:row>
      <xdr:rowOff>9525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142875</xdr:colOff>
      <xdr:row>37</xdr:row>
      <xdr:rowOff>9525</xdr:rowOff>
    </xdr:from>
    <xdr:to>
      <xdr:col>25</xdr:col>
      <xdr:colOff>209550</xdr:colOff>
      <xdr:row>51</xdr:row>
      <xdr:rowOff>85725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6"/>
  <sheetViews>
    <sheetView tabSelected="1" workbookViewId="0">
      <selection activeCell="X32" sqref="X32"/>
    </sheetView>
  </sheetViews>
  <sheetFormatPr defaultRowHeight="15"/>
  <cols>
    <col min="8" max="8" width="9.140625" customWidth="1"/>
    <col min="9" max="18" width="7.42578125" customWidth="1"/>
    <col min="19" max="19" width="9.140625" customWidth="1"/>
    <col min="21" max="21" width="12.7109375" customWidth="1"/>
  </cols>
  <sheetData>
    <row r="1" spans="1:24" ht="18.7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4" spans="1:24">
      <c r="A4" s="2" t="s">
        <v>21</v>
      </c>
      <c r="B4" s="2"/>
      <c r="C4" s="2"/>
      <c r="D4" s="2"/>
      <c r="E4" s="2"/>
      <c r="F4" s="2"/>
      <c r="G4" s="2"/>
      <c r="I4" s="2" t="s">
        <v>1</v>
      </c>
      <c r="J4" s="3"/>
      <c r="K4" s="3"/>
      <c r="L4" s="3"/>
      <c r="M4" s="3"/>
      <c r="N4" s="3"/>
      <c r="O4" s="2" t="s">
        <v>12</v>
      </c>
      <c r="P4" s="3"/>
      <c r="Q4" s="3"/>
      <c r="R4" s="3"/>
      <c r="T4" s="2" t="s">
        <v>8</v>
      </c>
      <c r="U4" s="2"/>
    </row>
    <row r="5" spans="1:24">
      <c r="I5" s="4" t="s">
        <v>2</v>
      </c>
      <c r="J5" s="4" t="s">
        <v>3</v>
      </c>
      <c r="K5" s="4" t="s">
        <v>4</v>
      </c>
      <c r="L5" s="4" t="s">
        <v>5</v>
      </c>
      <c r="M5" s="4" t="s">
        <v>6</v>
      </c>
      <c r="N5" s="4" t="s">
        <v>7</v>
      </c>
      <c r="O5" s="4" t="s">
        <v>13</v>
      </c>
      <c r="P5" s="4" t="s">
        <v>14</v>
      </c>
      <c r="Q5" s="4" t="s">
        <v>15</v>
      </c>
      <c r="R5" s="4" t="s">
        <v>16</v>
      </c>
      <c r="T5" s="4" t="s">
        <v>9</v>
      </c>
      <c r="U5" s="1">
        <v>0.1</v>
      </c>
    </row>
    <row r="6" spans="1:24">
      <c r="I6" s="7">
        <v>0</v>
      </c>
      <c r="J6" s="8">
        <f>I6*$U$9</f>
        <v>0</v>
      </c>
      <c r="K6" s="7">
        <v>5</v>
      </c>
      <c r="L6" s="7">
        <v>10</v>
      </c>
      <c r="M6" s="7">
        <v>0</v>
      </c>
      <c r="N6" s="7">
        <v>0</v>
      </c>
      <c r="O6">
        <f>-$U$5*K6*L6+$U$6*M6</f>
        <v>-5</v>
      </c>
      <c r="P6">
        <f>-$U$5*K6*L6</f>
        <v>-5</v>
      </c>
      <c r="Q6">
        <f>$U$5*K6*L6-$U$6*M6</f>
        <v>5</v>
      </c>
      <c r="R6">
        <f>$U$6*M6</f>
        <v>0</v>
      </c>
      <c r="T6" s="4" t="s">
        <v>10</v>
      </c>
      <c r="U6" s="1">
        <v>0.1</v>
      </c>
    </row>
    <row r="7" spans="1:24">
      <c r="I7">
        <v>1</v>
      </c>
      <c r="J7" s="6">
        <f t="shared" ref="J7:J70" si="0">I7*$U$9</f>
        <v>0.1</v>
      </c>
      <c r="K7" s="9">
        <f>K6+O6*$U$9</f>
        <v>4.5</v>
      </c>
      <c r="L7" s="9">
        <f>L6+P6*$U$9</f>
        <v>9.5</v>
      </c>
      <c r="M7" s="9">
        <f>M6+Q6*$U$9</f>
        <v>0.5</v>
      </c>
      <c r="N7" s="9">
        <f>N6+R6*$U$9</f>
        <v>0</v>
      </c>
      <c r="O7" s="9">
        <f t="shared" ref="O7:O70" si="1">-$U$5*K7*L7+$U$6*M7</f>
        <v>-4.2250000000000005</v>
      </c>
      <c r="P7" s="9">
        <f t="shared" ref="P7:P70" si="2">-$U$5*K7*L7</f>
        <v>-4.2750000000000004</v>
      </c>
      <c r="Q7" s="9">
        <f t="shared" ref="Q7:Q70" si="3">$U$5*K7*L7-$U$6*M7</f>
        <v>4.2250000000000005</v>
      </c>
      <c r="R7" s="9">
        <f t="shared" ref="R7:R70" si="4">$U$6*M7</f>
        <v>0.05</v>
      </c>
      <c r="U7" s="1"/>
    </row>
    <row r="8" spans="1:24">
      <c r="I8">
        <v>2</v>
      </c>
      <c r="J8" s="6">
        <f t="shared" si="0"/>
        <v>0.2</v>
      </c>
      <c r="K8" s="9">
        <f>K7+O7*$U$9</f>
        <v>4.0774999999999997</v>
      </c>
      <c r="L8" s="9">
        <f>L7+P7*$U$9</f>
        <v>9.0724999999999998</v>
      </c>
      <c r="M8" s="9">
        <f>M7+Q7*$U$9</f>
        <v>0.9225000000000001</v>
      </c>
      <c r="N8" s="9">
        <f>N7+R7*$U$9</f>
        <v>5.000000000000001E-3</v>
      </c>
      <c r="O8" s="9">
        <f t="shared" si="1"/>
        <v>-3.6070618749999999</v>
      </c>
      <c r="P8" s="9">
        <f t="shared" si="2"/>
        <v>-3.6993118749999998</v>
      </c>
      <c r="Q8" s="9">
        <f t="shared" si="3"/>
        <v>3.6070618749999999</v>
      </c>
      <c r="R8" s="9">
        <f t="shared" si="4"/>
        <v>9.2250000000000013E-2</v>
      </c>
      <c r="T8" s="2" t="s">
        <v>11</v>
      </c>
      <c r="U8" s="2"/>
    </row>
    <row r="9" spans="1:24">
      <c r="I9">
        <v>3</v>
      </c>
      <c r="J9" s="6">
        <f t="shared" si="0"/>
        <v>0.30000000000000004</v>
      </c>
      <c r="K9" s="9">
        <f>K8+O8*$U$9</f>
        <v>3.7167938124999997</v>
      </c>
      <c r="L9" s="9">
        <f>L8+P8*$U$9</f>
        <v>8.7025688124999991</v>
      </c>
      <c r="M9" s="9">
        <f>M8+Q8*$U$9</f>
        <v>1.2832061875</v>
      </c>
      <c r="N9" s="9">
        <f>N8+R8*$U$9</f>
        <v>1.4225000000000003E-2</v>
      </c>
      <c r="O9" s="9">
        <f t="shared" si="1"/>
        <v>-3.1062447727655469</v>
      </c>
      <c r="P9" s="9">
        <f t="shared" si="2"/>
        <v>-3.234565391515547</v>
      </c>
      <c r="Q9" s="9">
        <f t="shared" si="3"/>
        <v>3.1062447727655469</v>
      </c>
      <c r="R9" s="9">
        <f t="shared" si="4"/>
        <v>0.12832061875</v>
      </c>
      <c r="T9" s="4" t="s">
        <v>17</v>
      </c>
      <c r="U9" s="1">
        <v>0.1</v>
      </c>
    </row>
    <row r="10" spans="1:24">
      <c r="I10">
        <v>4</v>
      </c>
      <c r="J10" s="6">
        <f t="shared" si="0"/>
        <v>0.4</v>
      </c>
      <c r="K10" s="9">
        <f>K9+O9*$U$9</f>
        <v>3.4061693352234448</v>
      </c>
      <c r="L10" s="9">
        <f>L9+P9*$U$9</f>
        <v>8.3791122733484436</v>
      </c>
      <c r="M10" s="9">
        <f>M9+Q9*$U$9</f>
        <v>1.5938306647765548</v>
      </c>
      <c r="N10" s="9">
        <f>N9+R9*$U$9</f>
        <v>2.7057061875000003E-2</v>
      </c>
      <c r="O10" s="9">
        <f t="shared" si="1"/>
        <v>-2.6946844617097323</v>
      </c>
      <c r="P10" s="9">
        <f t="shared" si="2"/>
        <v>-2.8540675281873877</v>
      </c>
      <c r="Q10" s="9">
        <f t="shared" si="3"/>
        <v>2.6946844617097323</v>
      </c>
      <c r="R10" s="9">
        <f t="shared" si="4"/>
        <v>0.15938306647765549</v>
      </c>
      <c r="U10" s="1"/>
    </row>
    <row r="11" spans="1:24">
      <c r="A11" s="2" t="s">
        <v>22</v>
      </c>
      <c r="B11" s="2"/>
      <c r="C11" s="2"/>
      <c r="D11" s="2"/>
      <c r="E11" s="2"/>
      <c r="F11" s="2"/>
      <c r="G11" s="2"/>
      <c r="I11">
        <v>5</v>
      </c>
      <c r="J11" s="6">
        <f t="shared" si="0"/>
        <v>0.5</v>
      </c>
      <c r="K11" s="9">
        <f>K10+O10*$U$9</f>
        <v>3.1367008890524715</v>
      </c>
      <c r="L11" s="9">
        <f>L10+P10*$U$9</f>
        <v>8.0937055205297046</v>
      </c>
      <c r="M11" s="9">
        <f>M10+Q10*$U$9</f>
        <v>1.8632991109475281</v>
      </c>
      <c r="N11" s="9">
        <f>N10+R10*$U$9</f>
        <v>4.2995368522765552E-2</v>
      </c>
      <c r="O11" s="9">
        <f t="shared" si="1"/>
        <v>-2.3524234191026894</v>
      </c>
      <c r="P11" s="9">
        <f t="shared" si="2"/>
        <v>-2.5387533301974421</v>
      </c>
      <c r="Q11" s="9">
        <f t="shared" si="3"/>
        <v>2.3524234191026894</v>
      </c>
      <c r="R11" s="9">
        <f t="shared" si="4"/>
        <v>0.18632991109475283</v>
      </c>
      <c r="U11" s="1"/>
      <c r="V11" s="1"/>
      <c r="X11" s="1"/>
    </row>
    <row r="12" spans="1:24">
      <c r="I12">
        <v>6</v>
      </c>
      <c r="J12" s="6">
        <f t="shared" si="0"/>
        <v>0.60000000000000009</v>
      </c>
      <c r="K12" s="9">
        <f>K11+O11*$U$9</f>
        <v>2.9014585471422025</v>
      </c>
      <c r="L12" s="9">
        <f>L11+P11*$U$9</f>
        <v>7.8398301875099605</v>
      </c>
      <c r="M12" s="9">
        <f>M11+Q11*$U$9</f>
        <v>2.098541452857797</v>
      </c>
      <c r="N12" s="9">
        <f>N11+R11*$U$9</f>
        <v>6.1628359632240837E-2</v>
      </c>
      <c r="O12" s="9">
        <f t="shared" si="1"/>
        <v>-2.0648400852836435</v>
      </c>
      <c r="P12" s="9">
        <f t="shared" si="2"/>
        <v>-2.2746942305694233</v>
      </c>
      <c r="Q12" s="9">
        <f t="shared" si="3"/>
        <v>2.0648400852836435</v>
      </c>
      <c r="R12" s="9">
        <f t="shared" si="4"/>
        <v>0.20985414528577973</v>
      </c>
    </row>
    <row r="13" spans="1:24">
      <c r="I13">
        <v>7</v>
      </c>
      <c r="J13" s="6">
        <f t="shared" si="0"/>
        <v>0.70000000000000007</v>
      </c>
      <c r="K13" s="9">
        <f>K12+O12*$U$9</f>
        <v>2.6949745386138382</v>
      </c>
      <c r="L13" s="9">
        <f>L12+P12*$U$9</f>
        <v>7.612360764453018</v>
      </c>
      <c r="M13" s="9">
        <f>M12+Q12*$U$9</f>
        <v>2.3050254613861614</v>
      </c>
      <c r="N13" s="9">
        <f>N12+R12*$U$9</f>
        <v>8.2613774160818804E-2</v>
      </c>
      <c r="O13" s="9">
        <f t="shared" si="1"/>
        <v>-1.8210092977557699</v>
      </c>
      <c r="P13" s="9">
        <f t="shared" si="2"/>
        <v>-2.051511843894386</v>
      </c>
      <c r="Q13" s="9">
        <f t="shared" si="3"/>
        <v>1.8210092977557699</v>
      </c>
      <c r="R13" s="9">
        <f t="shared" si="4"/>
        <v>0.23050254613861615</v>
      </c>
    </row>
    <row r="14" spans="1:24">
      <c r="I14">
        <v>8</v>
      </c>
      <c r="J14" s="6">
        <f t="shared" si="0"/>
        <v>0.8</v>
      </c>
      <c r="K14" s="9">
        <f>K13+O13*$U$9</f>
        <v>2.5128736088382611</v>
      </c>
      <c r="L14" s="9">
        <f>L13+P13*$U$9</f>
        <v>7.4072095800635793</v>
      </c>
      <c r="M14" s="9">
        <f>M13+Q13*$U$9</f>
        <v>2.4871263911617385</v>
      </c>
      <c r="N14" s="9">
        <f>N13+R13*$U$9</f>
        <v>0.10566402877468042</v>
      </c>
      <c r="O14" s="9">
        <f t="shared" si="1"/>
        <v>-1.6126255077713971</v>
      </c>
      <c r="P14" s="9">
        <f t="shared" si="2"/>
        <v>-1.8613381468875709</v>
      </c>
      <c r="Q14" s="9">
        <f t="shared" si="3"/>
        <v>1.6126255077713971</v>
      </c>
      <c r="R14" s="9">
        <f t="shared" si="4"/>
        <v>0.24871263911617386</v>
      </c>
    </row>
    <row r="15" spans="1:24">
      <c r="I15">
        <v>9</v>
      </c>
      <c r="J15" s="6">
        <f t="shared" si="0"/>
        <v>0.9</v>
      </c>
      <c r="K15" s="9">
        <f>K14+O14*$U$9</f>
        <v>2.3516110580611214</v>
      </c>
      <c r="L15" s="9">
        <f>L14+P14*$U$9</f>
        <v>7.2210757653748221</v>
      </c>
      <c r="M15" s="9">
        <f>M14+Q14*$U$9</f>
        <v>2.6483889419388782</v>
      </c>
      <c r="N15" s="9">
        <f>N14+R14*$U$9</f>
        <v>0.13053529268629782</v>
      </c>
      <c r="O15" s="9">
        <f t="shared" si="1"/>
        <v>-1.433277267901373</v>
      </c>
      <c r="P15" s="9">
        <f t="shared" si="2"/>
        <v>-1.698116162095261</v>
      </c>
      <c r="Q15" s="9">
        <f t="shared" si="3"/>
        <v>1.433277267901373</v>
      </c>
      <c r="R15" s="9">
        <f t="shared" si="4"/>
        <v>0.26483889419388784</v>
      </c>
    </row>
    <row r="16" spans="1:24">
      <c r="I16">
        <v>10</v>
      </c>
      <c r="J16" s="6">
        <f t="shared" si="0"/>
        <v>1</v>
      </c>
      <c r="K16" s="9">
        <f>K15+O15*$U$9</f>
        <v>2.2082833312709842</v>
      </c>
      <c r="L16" s="9">
        <f>L15+P15*$U$9</f>
        <v>7.0512641491652959</v>
      </c>
      <c r="M16" s="9">
        <f>M15+Q15*$U$9</f>
        <v>2.7917166687290154</v>
      </c>
      <c r="N16" s="9">
        <f>N15+R15*$U$9</f>
        <v>0.15701918210568661</v>
      </c>
      <c r="O16" s="9">
        <f t="shared" si="1"/>
        <v>-1.2779472416261386</v>
      </c>
      <c r="P16" s="9">
        <f t="shared" si="2"/>
        <v>-1.5571189084990402</v>
      </c>
      <c r="Q16" s="9">
        <f t="shared" si="3"/>
        <v>1.2779472416261386</v>
      </c>
      <c r="R16" s="9">
        <f t="shared" si="4"/>
        <v>0.27917166687290157</v>
      </c>
    </row>
    <row r="17" spans="9:21">
      <c r="I17">
        <v>11</v>
      </c>
      <c r="J17" s="6">
        <f t="shared" si="0"/>
        <v>1.1000000000000001</v>
      </c>
      <c r="K17" s="9">
        <f>K16+O16*$U$9</f>
        <v>2.0804886071083701</v>
      </c>
      <c r="L17" s="9">
        <f>L16+P16*$U$9</f>
        <v>6.8955522583153916</v>
      </c>
      <c r="M17" s="9">
        <f>M16+Q16*$U$9</f>
        <v>2.9195113928916294</v>
      </c>
      <c r="N17" s="9">
        <f>N16+R16*$U$9</f>
        <v>0.18493634879297677</v>
      </c>
      <c r="O17" s="9">
        <f t="shared" si="1"/>
        <v>-1.1426606520253937</v>
      </c>
      <c r="P17" s="9">
        <f t="shared" si="2"/>
        <v>-1.4346117913145566</v>
      </c>
      <c r="Q17" s="9">
        <f t="shared" si="3"/>
        <v>1.1426606520253937</v>
      </c>
      <c r="R17" s="9">
        <f t="shared" si="4"/>
        <v>0.29195113928916294</v>
      </c>
    </row>
    <row r="18" spans="9:21">
      <c r="I18">
        <v>12</v>
      </c>
      <c r="J18" s="6">
        <f t="shared" si="0"/>
        <v>1.2000000000000002</v>
      </c>
      <c r="K18" s="9">
        <f>K17+O17*$U$9</f>
        <v>1.9662225419058308</v>
      </c>
      <c r="L18" s="9">
        <f>L17+P17*$U$9</f>
        <v>6.7520910791839359</v>
      </c>
      <c r="M18" s="9">
        <f>M17+Q17*$U$9</f>
        <v>3.033777458094169</v>
      </c>
      <c r="N18" s="9">
        <f>N17+R17*$U$9</f>
        <v>0.21413146272189307</v>
      </c>
      <c r="O18" s="9">
        <f t="shared" si="1"/>
        <v>-1.0242336226798556</v>
      </c>
      <c r="P18" s="9">
        <f t="shared" si="2"/>
        <v>-1.3276113684892725</v>
      </c>
      <c r="Q18" s="9">
        <f t="shared" si="3"/>
        <v>1.0242336226798556</v>
      </c>
      <c r="R18" s="9">
        <f t="shared" si="4"/>
        <v>0.3033777458094169</v>
      </c>
    </row>
    <row r="19" spans="9:21">
      <c r="I19">
        <v>13</v>
      </c>
      <c r="J19" s="6">
        <f t="shared" si="0"/>
        <v>1.3</v>
      </c>
      <c r="K19" s="9">
        <f>K18+O18*$U$9</f>
        <v>1.8637991796378452</v>
      </c>
      <c r="L19" s="9">
        <f>L18+P18*$U$9</f>
        <v>6.6193299423350087</v>
      </c>
      <c r="M19" s="9">
        <f>M18+Q18*$U$9</f>
        <v>3.1362008203621548</v>
      </c>
      <c r="N19" s="9">
        <f>N18+R18*$U$9</f>
        <v>0.24446923730283476</v>
      </c>
      <c r="O19" s="9">
        <f t="shared" si="1"/>
        <v>-0.92009008959140604</v>
      </c>
      <c r="P19" s="9">
        <f t="shared" si="2"/>
        <v>-1.2337101716276215</v>
      </c>
      <c r="Q19" s="9">
        <f t="shared" si="3"/>
        <v>0.92009008959140604</v>
      </c>
      <c r="R19" s="9">
        <f t="shared" si="4"/>
        <v>0.3136200820362155</v>
      </c>
    </row>
    <row r="20" spans="9:21">
      <c r="I20">
        <v>14</v>
      </c>
      <c r="J20" s="6">
        <f t="shared" si="0"/>
        <v>1.4000000000000001</v>
      </c>
      <c r="K20" s="9">
        <f>K19+O19*$U$9</f>
        <v>1.7717901706787047</v>
      </c>
      <c r="L20" s="9">
        <f>L19+P19*$U$9</f>
        <v>6.4959589251722463</v>
      </c>
      <c r="M20" s="9">
        <f>M19+Q19*$U$9</f>
        <v>3.2282098293212953</v>
      </c>
      <c r="N20" s="9">
        <f>N19+R19*$U$9</f>
        <v>0.27583124550645632</v>
      </c>
      <c r="O20" s="9">
        <f t="shared" si="1"/>
        <v>-0.82812663434314948</v>
      </c>
      <c r="P20" s="9">
        <f t="shared" si="2"/>
        <v>-1.1509476172752791</v>
      </c>
      <c r="Q20" s="9">
        <f t="shared" si="3"/>
        <v>0.82812663434314948</v>
      </c>
      <c r="R20" s="9">
        <f t="shared" si="4"/>
        <v>0.32282098293212957</v>
      </c>
    </row>
    <row r="21" spans="9:21">
      <c r="I21">
        <v>15</v>
      </c>
      <c r="J21" s="6">
        <f t="shared" si="0"/>
        <v>1.5</v>
      </c>
      <c r="K21" s="9">
        <f>K20+O20*$U$9</f>
        <v>1.6889775072443898</v>
      </c>
      <c r="L21" s="9">
        <f>L20+P20*$U$9</f>
        <v>6.3808641634447181</v>
      </c>
      <c r="M21" s="9">
        <f>M20+Q20*$U$9</f>
        <v>3.3110224927556104</v>
      </c>
      <c r="N21" s="9">
        <f>N20+R20*$U$9</f>
        <v>0.30811334379966926</v>
      </c>
      <c r="O21" s="9">
        <f t="shared" si="1"/>
        <v>-0.74661135560843084</v>
      </c>
      <c r="P21" s="9">
        <f t="shared" si="2"/>
        <v>-1.0777136048839919</v>
      </c>
      <c r="Q21" s="9">
        <f t="shared" si="3"/>
        <v>0.74661135560843084</v>
      </c>
      <c r="R21" s="9">
        <f t="shared" si="4"/>
        <v>0.33110224927556109</v>
      </c>
    </row>
    <row r="22" spans="9:21">
      <c r="I22">
        <v>16</v>
      </c>
      <c r="J22" s="6">
        <f t="shared" si="0"/>
        <v>1.6</v>
      </c>
      <c r="K22" s="9">
        <f>K21+O21*$U$9</f>
        <v>1.6143163716835467</v>
      </c>
      <c r="L22" s="9">
        <f>L21+P21*$U$9</f>
        <v>6.2730928029563184</v>
      </c>
      <c r="M22" s="9">
        <f>M21+Q21*$U$9</f>
        <v>3.3856836283164533</v>
      </c>
      <c r="N22" s="9">
        <f>N21+R21*$U$9</f>
        <v>0.34122356872722537</v>
      </c>
      <c r="O22" s="9">
        <f t="shared" si="1"/>
        <v>-0.67410727845861618</v>
      </c>
      <c r="P22" s="9">
        <f t="shared" si="2"/>
        <v>-1.0126756412902616</v>
      </c>
      <c r="Q22" s="9">
        <f t="shared" si="3"/>
        <v>0.67410727845861618</v>
      </c>
      <c r="R22" s="9">
        <f t="shared" si="4"/>
        <v>0.33856836283164538</v>
      </c>
    </row>
    <row r="23" spans="9:21">
      <c r="I23">
        <v>17</v>
      </c>
      <c r="J23" s="6">
        <f t="shared" si="0"/>
        <v>1.7000000000000002</v>
      </c>
      <c r="K23" s="9">
        <f>K22+O22*$U$9</f>
        <v>1.5469056438376851</v>
      </c>
      <c r="L23" s="9">
        <f>L22+P22*$U$9</f>
        <v>6.1718252388272923</v>
      </c>
      <c r="M23" s="9">
        <f>M22+Q22*$U$9</f>
        <v>3.4530943561623149</v>
      </c>
      <c r="N23" s="9">
        <f>N22+R22*$U$9</f>
        <v>0.37508040501038992</v>
      </c>
      <c r="O23" s="9">
        <f t="shared" si="1"/>
        <v>-0.60941369385594923</v>
      </c>
      <c r="P23" s="9">
        <f t="shared" si="2"/>
        <v>-0.95472312947218074</v>
      </c>
      <c r="Q23" s="9">
        <f t="shared" si="3"/>
        <v>0.60941369385594923</v>
      </c>
      <c r="R23" s="9">
        <f t="shared" si="4"/>
        <v>0.34530943561623151</v>
      </c>
    </row>
    <row r="24" spans="9:21">
      <c r="I24">
        <v>18</v>
      </c>
      <c r="J24" s="6">
        <f t="shared" si="0"/>
        <v>1.8</v>
      </c>
      <c r="K24" s="9">
        <f>K23+O23*$U$9</f>
        <v>1.4859642744520902</v>
      </c>
      <c r="L24" s="9">
        <f>L23+P23*$U$9</f>
        <v>6.0763529258800739</v>
      </c>
      <c r="M24" s="9">
        <f>M23+Q23*$U$9</f>
        <v>3.51403572554791</v>
      </c>
      <c r="N24" s="9">
        <f>N23+R23*$U$9</f>
        <v>0.40961134857201309</v>
      </c>
      <c r="O24" s="9">
        <f t="shared" si="1"/>
        <v>-0.55152076412723106</v>
      </c>
      <c r="P24" s="9">
        <f t="shared" si="2"/>
        <v>-0.9029243366820221</v>
      </c>
      <c r="Q24" s="9">
        <f t="shared" si="3"/>
        <v>0.55152076412723106</v>
      </c>
      <c r="R24" s="9">
        <f t="shared" si="4"/>
        <v>0.35140357255479104</v>
      </c>
    </row>
    <row r="25" spans="9:21">
      <c r="I25">
        <v>19</v>
      </c>
      <c r="J25" s="6">
        <f t="shared" si="0"/>
        <v>1.9000000000000001</v>
      </c>
      <c r="K25" s="9">
        <f>K24+O24*$U$9</f>
        <v>1.4308121980393671</v>
      </c>
      <c r="L25" s="9">
        <f>L24+P24*$U$9</f>
        <v>5.9860604922118714</v>
      </c>
      <c r="M25" s="9">
        <f>M24+Q24*$U$9</f>
        <v>3.5691878019606329</v>
      </c>
      <c r="N25" s="9">
        <f>N24+R24*$U$9</f>
        <v>0.44475170582749218</v>
      </c>
      <c r="O25" s="9">
        <f t="shared" si="1"/>
        <v>-0.49957405684976502</v>
      </c>
      <c r="P25" s="9">
        <f t="shared" si="2"/>
        <v>-0.85649283704582835</v>
      </c>
      <c r="Q25" s="9">
        <f t="shared" si="3"/>
        <v>0.49957405684976502</v>
      </c>
      <c r="R25" s="9">
        <f t="shared" si="4"/>
        <v>0.35691878019606332</v>
      </c>
    </row>
    <row r="26" spans="9:21">
      <c r="I26">
        <v>20</v>
      </c>
      <c r="J26" s="6">
        <f t="shared" si="0"/>
        <v>2</v>
      </c>
      <c r="K26" s="9">
        <f>K25+O25*$U$9</f>
        <v>1.3808547923543906</v>
      </c>
      <c r="L26" s="9">
        <f>L25+P25*$U$9</f>
        <v>5.9004112085072888</v>
      </c>
      <c r="M26" s="9">
        <f>M25+Q25*$U$9</f>
        <v>3.6191452076456092</v>
      </c>
      <c r="N26" s="9">
        <f>N25+R25*$U$9</f>
        <v>0.48044358384709851</v>
      </c>
      <c r="O26" s="9">
        <f t="shared" si="1"/>
        <v>-0.45284658864832422</v>
      </c>
      <c r="P26" s="9">
        <f t="shared" si="2"/>
        <v>-0.81476110941288515</v>
      </c>
      <c r="Q26" s="9">
        <f t="shared" si="3"/>
        <v>0.45284658864832422</v>
      </c>
      <c r="R26" s="9">
        <f t="shared" si="4"/>
        <v>0.36191452076456093</v>
      </c>
      <c r="T26" s="2" t="s">
        <v>18</v>
      </c>
      <c r="U26" s="2"/>
    </row>
    <row r="27" spans="9:21">
      <c r="I27">
        <v>21</v>
      </c>
      <c r="J27" s="6">
        <f t="shared" si="0"/>
        <v>2.1</v>
      </c>
      <c r="K27" s="9">
        <f>K26+O26*$U$9</f>
        <v>1.3355701334895582</v>
      </c>
      <c r="L27" s="9">
        <f>L26+P26*$U$9</f>
        <v>5.8189350975660004</v>
      </c>
      <c r="M27" s="9">
        <f>M26+Q26*$U$9</f>
        <v>3.6644298665104418</v>
      </c>
      <c r="N27" s="9">
        <f>N26+R26*$U$9</f>
        <v>0.51663503592355464</v>
      </c>
      <c r="O27" s="9">
        <f t="shared" si="1"/>
        <v>-0.41071660585128572</v>
      </c>
      <c r="P27" s="9">
        <f t="shared" si="2"/>
        <v>-0.77715959250232991</v>
      </c>
      <c r="Q27" s="9">
        <f t="shared" si="3"/>
        <v>0.41071660585128572</v>
      </c>
      <c r="R27" s="9">
        <f t="shared" si="4"/>
        <v>0.36644298665104419</v>
      </c>
      <c r="T27" s="4" t="s">
        <v>19</v>
      </c>
      <c r="U27" s="10">
        <f>(N106-N86)/(J106-J86)</f>
        <v>0.38858165765197095</v>
      </c>
    </row>
    <row r="28" spans="9:21">
      <c r="I28">
        <v>22</v>
      </c>
      <c r="J28" s="6">
        <f t="shared" si="0"/>
        <v>2.2000000000000002</v>
      </c>
      <c r="K28" s="9">
        <f>K27+O27*$U$9</f>
        <v>1.2944984729044295</v>
      </c>
      <c r="L28" s="9">
        <f>L27+P27*$U$9</f>
        <v>5.7412191383157669</v>
      </c>
      <c r="M28" s="9">
        <f>M27+Q27*$U$9</f>
        <v>3.7055015270955702</v>
      </c>
      <c r="N28" s="9">
        <f>N27+R27*$U$9</f>
        <v>0.55327933458865908</v>
      </c>
      <c r="O28" s="9">
        <f t="shared" si="1"/>
        <v>-0.37264978800638748</v>
      </c>
      <c r="P28" s="9">
        <f t="shared" si="2"/>
        <v>-0.74319994071594453</v>
      </c>
      <c r="Q28" s="9">
        <f t="shared" si="3"/>
        <v>0.37264978800638748</v>
      </c>
      <c r="R28" s="9">
        <f t="shared" si="4"/>
        <v>0.37055015270955705</v>
      </c>
      <c r="U28" s="1"/>
    </row>
    <row r="29" spans="9:21">
      <c r="I29">
        <v>23</v>
      </c>
      <c r="J29" s="6">
        <f t="shared" si="0"/>
        <v>2.3000000000000003</v>
      </c>
      <c r="K29" s="9">
        <f>K28+O28*$U$9</f>
        <v>1.2572334941037908</v>
      </c>
      <c r="L29" s="9">
        <f>L28+P28*$U$9</f>
        <v>5.6668991442441721</v>
      </c>
      <c r="M29" s="9">
        <f>M28+Q28*$U$9</f>
        <v>3.742766505896209</v>
      </c>
      <c r="N29" s="9">
        <f>N28+R28*$U$9</f>
        <v>0.59033434985961475</v>
      </c>
      <c r="O29" s="9">
        <f t="shared" si="1"/>
        <v>-0.33818489059556733</v>
      </c>
      <c r="P29" s="9">
        <f t="shared" si="2"/>
        <v>-0.71246154118518823</v>
      </c>
      <c r="Q29" s="9">
        <f t="shared" si="3"/>
        <v>0.33818489059556733</v>
      </c>
      <c r="R29" s="9">
        <f t="shared" si="4"/>
        <v>0.3742766505896209</v>
      </c>
      <c r="T29" s="4" t="s">
        <v>20</v>
      </c>
      <c r="U29" s="1"/>
    </row>
    <row r="30" spans="9:21">
      <c r="I30">
        <v>24</v>
      </c>
      <c r="J30" s="6">
        <f t="shared" si="0"/>
        <v>2.4000000000000004</v>
      </c>
      <c r="K30" s="9">
        <f>K29+O29*$U$9</f>
        <v>1.2234150050442341</v>
      </c>
      <c r="L30" s="9">
        <f>L29+P29*$U$9</f>
        <v>5.5956529901256529</v>
      </c>
      <c r="M30" s="9">
        <f>M29+Q29*$U$9</f>
        <v>3.7765849949557655</v>
      </c>
      <c r="N30" s="9">
        <f>N29+R29*$U$9</f>
        <v>0.62776201491857686</v>
      </c>
      <c r="O30" s="9">
        <f t="shared" si="1"/>
        <v>-0.30692208361845935</v>
      </c>
      <c r="P30" s="9">
        <f t="shared" si="2"/>
        <v>-0.68458058311403591</v>
      </c>
      <c r="Q30" s="9">
        <f t="shared" si="3"/>
        <v>0.30692208361845935</v>
      </c>
      <c r="R30" s="9">
        <f t="shared" si="4"/>
        <v>0.37765849949557656</v>
      </c>
      <c r="T30" s="4">
        <v>1</v>
      </c>
      <c r="U30" s="10">
        <v>4.9963775021467705E-2</v>
      </c>
    </row>
    <row r="31" spans="9:21">
      <c r="I31">
        <v>25</v>
      </c>
      <c r="J31" s="6">
        <f t="shared" si="0"/>
        <v>2.5</v>
      </c>
      <c r="K31" s="9">
        <f>K30+O30*$U$9</f>
        <v>1.1927227966823881</v>
      </c>
      <c r="L31" s="9">
        <f>L30+P30*$U$9</f>
        <v>5.5271949318142495</v>
      </c>
      <c r="M31" s="9">
        <f>M30+Q30*$U$9</f>
        <v>3.8072772033176112</v>
      </c>
      <c r="N31" s="9">
        <f>N30+R30*$U$9</f>
        <v>0.66552786486813453</v>
      </c>
      <c r="O31" s="9">
        <f t="shared" si="1"/>
        <v>-0.27851341935646023</v>
      </c>
      <c r="P31" s="9">
        <f t="shared" si="2"/>
        <v>-0.6592411396882214</v>
      </c>
      <c r="Q31" s="9">
        <f t="shared" si="3"/>
        <v>0.27851341935646023</v>
      </c>
      <c r="R31" s="9">
        <f t="shared" si="4"/>
        <v>0.38072772033176117</v>
      </c>
      <c r="T31" s="4">
        <v>5</v>
      </c>
      <c r="U31" s="10">
        <v>0.24295950755267615</v>
      </c>
    </row>
    <row r="32" spans="9:21">
      <c r="I32">
        <v>26</v>
      </c>
      <c r="J32" s="6">
        <f t="shared" si="0"/>
        <v>2.6</v>
      </c>
      <c r="K32" s="9">
        <f>K31+O31*$U$9</f>
        <v>1.164871454746742</v>
      </c>
      <c r="L32" s="9">
        <f>L31+P31*$U$9</f>
        <v>5.4612708178454277</v>
      </c>
      <c r="M32" s="9">
        <f>M31+Q31*$U$9</f>
        <v>3.8351285452532573</v>
      </c>
      <c r="N32" s="9">
        <f>N31+R31*$U$9</f>
        <v>0.70360063690131069</v>
      </c>
      <c r="O32" s="9">
        <f t="shared" si="1"/>
        <v>-0.25265499370962757</v>
      </c>
      <c r="P32" s="9">
        <f t="shared" si="2"/>
        <v>-0.63616784823495331</v>
      </c>
      <c r="Q32" s="9">
        <f t="shared" si="3"/>
        <v>0.25265499370962757</v>
      </c>
      <c r="R32" s="9">
        <f t="shared" si="4"/>
        <v>0.38351285452532574</v>
      </c>
      <c r="T32" s="4">
        <v>10</v>
      </c>
      <c r="U32" s="10">
        <v>0.38858165765197095</v>
      </c>
    </row>
    <row r="33" spans="9:21">
      <c r="I33">
        <v>27</v>
      </c>
      <c r="J33" s="6">
        <f t="shared" si="0"/>
        <v>2.7</v>
      </c>
      <c r="K33" s="9">
        <f>K32+O32*$U$9</f>
        <v>1.1396059553757794</v>
      </c>
      <c r="L33" s="9">
        <f>L32+P32*$U$9</f>
        <v>5.397654033021932</v>
      </c>
      <c r="M33" s="9">
        <f>M32+Q32*$U$9</f>
        <v>3.8603940446242202</v>
      </c>
      <c r="N33" s="9">
        <f>N32+R32*$U$9</f>
        <v>0.74195192235384333</v>
      </c>
      <c r="O33" s="9">
        <f t="shared" si="1"/>
        <v>-0.22908046364656676</v>
      </c>
      <c r="P33" s="9">
        <f t="shared" si="2"/>
        <v>-0.61511986810898878</v>
      </c>
      <c r="Q33" s="9">
        <f t="shared" si="3"/>
        <v>0.22908046364656676</v>
      </c>
      <c r="R33" s="9">
        <f t="shared" si="4"/>
        <v>0.38603940446242202</v>
      </c>
      <c r="T33" s="4">
        <v>20</v>
      </c>
      <c r="U33" s="10">
        <v>0.46095418378533837</v>
      </c>
    </row>
    <row r="34" spans="9:21">
      <c r="I34">
        <v>28</v>
      </c>
      <c r="J34" s="6">
        <f t="shared" si="0"/>
        <v>2.8000000000000003</v>
      </c>
      <c r="K34" s="9">
        <f>K33+O33*$U$9</f>
        <v>1.1166979090111226</v>
      </c>
      <c r="L34" s="9">
        <f>L33+P33*$U$9</f>
        <v>5.3361420462110329</v>
      </c>
      <c r="M34" s="9">
        <f>M33+Q33*$U$9</f>
        <v>3.8833020909888769</v>
      </c>
      <c r="N34" s="9">
        <f>N33+R33*$U$9</f>
        <v>0.78055586280008549</v>
      </c>
      <c r="O34" s="9">
        <f t="shared" si="1"/>
        <v>-0.20755565742013171</v>
      </c>
      <c r="P34" s="9">
        <f t="shared" si="2"/>
        <v>-0.59588586651901942</v>
      </c>
      <c r="Q34" s="9">
        <f t="shared" si="3"/>
        <v>0.20755565742013171</v>
      </c>
      <c r="R34" s="9">
        <f t="shared" si="4"/>
        <v>0.38833020909888771</v>
      </c>
      <c r="T34" s="4">
        <v>50</v>
      </c>
      <c r="U34" s="10">
        <v>0.48808348855659989</v>
      </c>
    </row>
    <row r="35" spans="9:21">
      <c r="I35">
        <v>29</v>
      </c>
      <c r="J35" s="6">
        <f t="shared" si="0"/>
        <v>2.9000000000000004</v>
      </c>
      <c r="K35" s="9">
        <f>K34+O34*$U$9</f>
        <v>1.0959423432691096</v>
      </c>
      <c r="L35" s="9">
        <f>L34+P34*$U$9</f>
        <v>5.276553459559131</v>
      </c>
      <c r="M35" s="9">
        <f>M34+Q34*$U$9</f>
        <v>3.90405765673089</v>
      </c>
      <c r="N35" s="9">
        <f>N34+R34*$U$9</f>
        <v>0.81938888370997431</v>
      </c>
      <c r="O35" s="9">
        <f t="shared" si="1"/>
        <v>-0.18787407061230699</v>
      </c>
      <c r="P35" s="9">
        <f t="shared" si="2"/>
        <v>-0.57827983628539603</v>
      </c>
      <c r="Q35" s="9">
        <f t="shared" si="3"/>
        <v>0.18787407061230699</v>
      </c>
      <c r="R35" s="9">
        <f t="shared" si="4"/>
        <v>0.39040576567308904</v>
      </c>
      <c r="T35" s="4">
        <v>100</v>
      </c>
      <c r="U35" s="10">
        <v>0.49454916584066377</v>
      </c>
    </row>
    <row r="36" spans="9:21">
      <c r="I36">
        <v>30</v>
      </c>
      <c r="J36" s="6">
        <f t="shared" si="0"/>
        <v>3</v>
      </c>
      <c r="K36" s="9">
        <f>K35+O35*$U$9</f>
        <v>1.0771549362078789</v>
      </c>
      <c r="L36" s="9">
        <f>L35+P35*$U$9</f>
        <v>5.218725475930591</v>
      </c>
      <c r="M36" s="9">
        <f>M35+Q35*$U$9</f>
        <v>3.9228450637921206</v>
      </c>
      <c r="N36" s="9">
        <f>N35+R35*$U$9</f>
        <v>0.85842946027728317</v>
      </c>
      <c r="O36" s="9">
        <f t="shared" si="1"/>
        <v>-0.16985308433203283</v>
      </c>
      <c r="P36" s="9">
        <f t="shared" si="2"/>
        <v>-0.56213759071124492</v>
      </c>
      <c r="Q36" s="9">
        <f t="shared" si="3"/>
        <v>0.16985308433203283</v>
      </c>
      <c r="R36" s="9">
        <f t="shared" si="4"/>
        <v>0.39228450637921208</v>
      </c>
      <c r="U36" s="10"/>
    </row>
    <row r="37" spans="9:21">
      <c r="I37">
        <v>31</v>
      </c>
      <c r="J37" s="6">
        <f t="shared" si="0"/>
        <v>3.1</v>
      </c>
      <c r="K37" s="9">
        <f>K36+O36*$U$9</f>
        <v>1.0601696277746757</v>
      </c>
      <c r="L37" s="9">
        <f>L36+P36*$U$9</f>
        <v>5.1625117168594663</v>
      </c>
      <c r="M37" s="9">
        <f>M36+Q36*$U$9</f>
        <v>3.9398303722253241</v>
      </c>
      <c r="N37" s="9">
        <f>N36+R36*$U$9</f>
        <v>0.89765791091520442</v>
      </c>
      <c r="O37" s="9">
        <f t="shared" si="1"/>
        <v>-0.15333077530199785</v>
      </c>
      <c r="P37" s="9">
        <f t="shared" si="2"/>
        <v>-0.54731381252453026</v>
      </c>
      <c r="Q37" s="9">
        <f t="shared" si="3"/>
        <v>0.15333077530199785</v>
      </c>
      <c r="R37" s="9">
        <f t="shared" si="4"/>
        <v>0.39398303722253242</v>
      </c>
    </row>
    <row r="38" spans="9:21">
      <c r="I38">
        <v>32</v>
      </c>
      <c r="J38" s="6">
        <f t="shared" si="0"/>
        <v>3.2</v>
      </c>
      <c r="K38" s="9">
        <f>K37+O37*$U$9</f>
        <v>1.0448365502444759</v>
      </c>
      <c r="L38" s="9">
        <f>L37+P37*$U$9</f>
        <v>5.1077803356070133</v>
      </c>
      <c r="M38" s="9">
        <f>M37+Q37*$U$9</f>
        <v>3.9551634497555237</v>
      </c>
      <c r="N38" s="9">
        <f>N37+R37*$U$9</f>
        <v>0.9370562146374577</v>
      </c>
      <c r="O38" s="9">
        <f t="shared" si="1"/>
        <v>-0.13816321355066791</v>
      </c>
      <c r="P38" s="9">
        <f t="shared" si="2"/>
        <v>-0.53367955852622029</v>
      </c>
      <c r="Q38" s="9">
        <f t="shared" si="3"/>
        <v>0.13816321355066791</v>
      </c>
      <c r="R38" s="9">
        <f t="shared" si="4"/>
        <v>0.39551634497555238</v>
      </c>
    </row>
    <row r="39" spans="9:21">
      <c r="I39">
        <v>33</v>
      </c>
      <c r="J39" s="6">
        <f t="shared" si="0"/>
        <v>3.3000000000000003</v>
      </c>
      <c r="K39" s="9">
        <f>K38+O38*$U$9</f>
        <v>1.031020228889409</v>
      </c>
      <c r="L39" s="9">
        <f>L38+P38*$U$9</f>
        <v>5.0544123797543916</v>
      </c>
      <c r="M39" s="9">
        <f>M38+Q38*$U$9</f>
        <v>3.9689797711105905</v>
      </c>
      <c r="N39" s="9">
        <f>N38+R38*$U$9</f>
        <v>0.97660784913501297</v>
      </c>
      <c r="O39" s="9">
        <f t="shared" si="1"/>
        <v>-0.12422216375652456</v>
      </c>
      <c r="P39" s="9">
        <f t="shared" si="2"/>
        <v>-0.52112014086758363</v>
      </c>
      <c r="Q39" s="9">
        <f t="shared" si="3"/>
        <v>0.12422216375652456</v>
      </c>
      <c r="R39" s="9">
        <f t="shared" si="4"/>
        <v>0.39689797711105906</v>
      </c>
    </row>
    <row r="40" spans="9:21">
      <c r="I40">
        <v>34</v>
      </c>
      <c r="J40" s="6">
        <f t="shared" si="0"/>
        <v>3.4000000000000004</v>
      </c>
      <c r="K40" s="9">
        <f>K39+O39*$U$9</f>
        <v>1.0185980125137566</v>
      </c>
      <c r="L40" s="9">
        <f>L39+P39*$U$9</f>
        <v>5.002300365667633</v>
      </c>
      <c r="M40" s="9">
        <f>M39+Q39*$U$9</f>
        <v>3.981401987486243</v>
      </c>
      <c r="N40" s="9">
        <f>N39+R39*$U$9</f>
        <v>1.0162976468461189</v>
      </c>
      <c r="O40" s="9">
        <f t="shared" si="1"/>
        <v>-0.11139312229796466</v>
      </c>
      <c r="P40" s="9">
        <f t="shared" si="2"/>
        <v>-0.50953332104658899</v>
      </c>
      <c r="Q40" s="9">
        <f t="shared" si="3"/>
        <v>0.11139312229796466</v>
      </c>
      <c r="R40" s="9">
        <f t="shared" si="4"/>
        <v>0.39814019874862433</v>
      </c>
    </row>
    <row r="41" spans="9:21">
      <c r="I41">
        <v>35</v>
      </c>
      <c r="J41" s="6">
        <f t="shared" si="0"/>
        <v>3.5</v>
      </c>
      <c r="K41" s="9">
        <f>K40+O40*$U$9</f>
        <v>1.0074587002839601</v>
      </c>
      <c r="L41" s="9">
        <f>L40+P40*$U$9</f>
        <v>4.9513470335629739</v>
      </c>
      <c r="M41" s="9">
        <f>M40+Q40*$U$9</f>
        <v>3.9925412997160392</v>
      </c>
      <c r="N41" s="9">
        <f>N40+R40*$U$9</f>
        <v>1.0561116667209813</v>
      </c>
      <c r="O41" s="9">
        <f t="shared" si="1"/>
        <v>-9.9573634737215644E-2</v>
      </c>
      <c r="P41" s="9">
        <f t="shared" si="2"/>
        <v>-0.49882776470881957</v>
      </c>
      <c r="Q41" s="9">
        <f t="shared" si="3"/>
        <v>9.9573634737215644E-2</v>
      </c>
      <c r="R41" s="9">
        <f t="shared" si="4"/>
        <v>0.39925412997160392</v>
      </c>
    </row>
    <row r="42" spans="9:21">
      <c r="I42">
        <v>36</v>
      </c>
      <c r="J42" s="6">
        <f t="shared" si="0"/>
        <v>3.6</v>
      </c>
      <c r="K42" s="9">
        <f>K41+O41*$U$9</f>
        <v>0.99750133681023856</v>
      </c>
      <c r="L42" s="9">
        <f>L41+P41*$U$9</f>
        <v>4.9014642570920923</v>
      </c>
      <c r="M42" s="9">
        <f>M41+Q41*$U$9</f>
        <v>4.002498663189761</v>
      </c>
      <c r="N42" s="9">
        <f>N41+R41*$U$9</f>
        <v>1.0960370797181418</v>
      </c>
      <c r="O42" s="9">
        <f t="shared" si="1"/>
        <v>-8.8671848558720401E-2</v>
      </c>
      <c r="P42" s="9">
        <f t="shared" si="2"/>
        <v>-0.48892171487769653</v>
      </c>
      <c r="Q42" s="9">
        <f t="shared" si="3"/>
        <v>8.8671848558720401E-2</v>
      </c>
      <c r="R42" s="9">
        <f t="shared" si="4"/>
        <v>0.40024986631897613</v>
      </c>
    </row>
    <row r="43" spans="9:21">
      <c r="I43">
        <v>37</v>
      </c>
      <c r="J43" s="6">
        <f t="shared" si="0"/>
        <v>3.7</v>
      </c>
      <c r="K43" s="9">
        <f>K42+O42*$U$9</f>
        <v>0.98863415195436655</v>
      </c>
      <c r="L43" s="9">
        <f>L42+P42*$U$9</f>
        <v>4.8525720856043231</v>
      </c>
      <c r="M43" s="9">
        <f>M42+Q42*$U$9</f>
        <v>4.0113658480456333</v>
      </c>
      <c r="N43" s="9">
        <f>N42+R42*$U$9</f>
        <v>1.1360620663500394</v>
      </c>
      <c r="O43" s="9">
        <f t="shared" si="1"/>
        <v>-7.860526406032281E-2</v>
      </c>
      <c r="P43" s="9">
        <f t="shared" si="2"/>
        <v>-0.47974184886488619</v>
      </c>
      <c r="Q43" s="9">
        <f t="shared" si="3"/>
        <v>7.860526406032281E-2</v>
      </c>
      <c r="R43" s="9">
        <f t="shared" si="4"/>
        <v>0.40113658480456338</v>
      </c>
    </row>
    <row r="44" spans="9:21">
      <c r="I44">
        <v>38</v>
      </c>
      <c r="J44" s="6">
        <f t="shared" si="0"/>
        <v>3.8000000000000003</v>
      </c>
      <c r="K44" s="9">
        <f>K43+O43*$U$9</f>
        <v>0.98077362554833425</v>
      </c>
      <c r="L44" s="9">
        <f>L43+P43*$U$9</f>
        <v>4.8045979007178348</v>
      </c>
      <c r="M44" s="9">
        <f>M43+Q43*$U$9</f>
        <v>4.0192263744516659</v>
      </c>
      <c r="N44" s="9">
        <f>N43+R43*$U$9</f>
        <v>1.1761757248304958</v>
      </c>
      <c r="O44" s="9">
        <f t="shared" si="1"/>
        <v>-6.9299652793728073E-2</v>
      </c>
      <c r="P44" s="9">
        <f t="shared" si="2"/>
        <v>-0.47122229023889467</v>
      </c>
      <c r="Q44" s="9">
        <f t="shared" si="3"/>
        <v>6.9299652793728073E-2</v>
      </c>
      <c r="R44" s="9">
        <f t="shared" si="4"/>
        <v>0.4019226374451666</v>
      </c>
    </row>
    <row r="45" spans="9:21">
      <c r="I45">
        <v>39</v>
      </c>
      <c r="J45" s="6">
        <f t="shared" si="0"/>
        <v>3.9000000000000004</v>
      </c>
      <c r="K45" s="9">
        <f>K44+O44*$U$9</f>
        <v>0.97384366026896141</v>
      </c>
      <c r="L45" s="9">
        <f>L44+P44*$U$9</f>
        <v>4.7574756716939453</v>
      </c>
      <c r="M45" s="9">
        <f>M44+Q44*$U$9</f>
        <v>4.0261563397310383</v>
      </c>
      <c r="N45" s="9">
        <f>N44+R44*$U$9</f>
        <v>1.2163679885750125</v>
      </c>
      <c r="O45" s="9">
        <f t="shared" si="1"/>
        <v>-6.068811820319292E-2</v>
      </c>
      <c r="P45" s="9">
        <f t="shared" si="2"/>
        <v>-0.46330375217629677</v>
      </c>
      <c r="Q45" s="9">
        <f t="shared" si="3"/>
        <v>6.068811820319292E-2</v>
      </c>
      <c r="R45" s="9">
        <f t="shared" si="4"/>
        <v>0.40261563397310385</v>
      </c>
    </row>
    <row r="46" spans="9:21">
      <c r="I46">
        <v>40</v>
      </c>
      <c r="J46" s="6">
        <f t="shared" si="0"/>
        <v>4</v>
      </c>
      <c r="K46" s="9">
        <f>K45+O45*$U$9</f>
        <v>0.96777484844864214</v>
      </c>
      <c r="L46" s="9">
        <f>L45+P45*$U$9</f>
        <v>4.7111452964763156</v>
      </c>
      <c r="M46" s="9">
        <f>M45+Q45*$U$9</f>
        <v>4.0322251515513576</v>
      </c>
      <c r="N46" s="9">
        <f>N45+R45*$U$9</f>
        <v>1.256629551972323</v>
      </c>
      <c r="O46" s="9">
        <f t="shared" si="1"/>
        <v>-5.2710277376554204E-2</v>
      </c>
      <c r="P46" s="9">
        <f t="shared" si="2"/>
        <v>-0.45593279253169</v>
      </c>
      <c r="Q46" s="9">
        <f t="shared" si="3"/>
        <v>5.2710277376554204E-2</v>
      </c>
      <c r="R46" s="9">
        <f t="shared" si="4"/>
        <v>0.4032225151551358</v>
      </c>
    </row>
    <row r="47" spans="9:21">
      <c r="I47">
        <v>41</v>
      </c>
      <c r="J47" s="6">
        <f t="shared" si="0"/>
        <v>4.1000000000000005</v>
      </c>
      <c r="K47" s="9">
        <f>K46+O46*$U$9</f>
        <v>0.96250382071098672</v>
      </c>
      <c r="L47" s="9">
        <f>L46+P46*$U$9</f>
        <v>4.6655520172231464</v>
      </c>
      <c r="M47" s="9">
        <f>M46+Q46*$U$9</f>
        <v>4.0374961792890129</v>
      </c>
      <c r="N47" s="9">
        <f>N46+R46*$U$9</f>
        <v>1.2969518034878365</v>
      </c>
      <c r="O47" s="9">
        <f t="shared" si="1"/>
        <v>-4.5311546301411709E-2</v>
      </c>
      <c r="P47" s="9">
        <f t="shared" si="2"/>
        <v>-0.449061164230313</v>
      </c>
      <c r="Q47" s="9">
        <f t="shared" si="3"/>
        <v>4.5311546301411709E-2</v>
      </c>
      <c r="R47" s="9">
        <f t="shared" si="4"/>
        <v>0.40374961792890129</v>
      </c>
    </row>
    <row r="48" spans="9:21">
      <c r="I48">
        <v>42</v>
      </c>
      <c r="J48" s="6">
        <f t="shared" si="0"/>
        <v>4.2</v>
      </c>
      <c r="K48" s="9">
        <f>K47+O47*$U$9</f>
        <v>0.95797266608084553</v>
      </c>
      <c r="L48" s="9">
        <f>L47+P47*$U$9</f>
        <v>4.6206459008001151</v>
      </c>
      <c r="M48" s="9">
        <f>M47+Q47*$U$9</f>
        <v>4.0420273339191537</v>
      </c>
      <c r="N48" s="9">
        <f>N47+R47*$U$9</f>
        <v>1.3373267652807266</v>
      </c>
      <c r="O48" s="9">
        <f t="shared" si="1"/>
        <v>-3.8442513868586325E-2</v>
      </c>
      <c r="P48" s="9">
        <f t="shared" si="2"/>
        <v>-0.4426452472605017</v>
      </c>
      <c r="Q48" s="9">
        <f t="shared" si="3"/>
        <v>3.8442513868586325E-2</v>
      </c>
      <c r="R48" s="9">
        <f t="shared" si="4"/>
        <v>0.40420273339191537</v>
      </c>
    </row>
    <row r="49" spans="9:18">
      <c r="I49">
        <v>43</v>
      </c>
      <c r="J49" s="6">
        <f t="shared" si="0"/>
        <v>4.3</v>
      </c>
      <c r="K49" s="9">
        <f>K48+O48*$U$9</f>
        <v>0.9541284146939869</v>
      </c>
      <c r="L49" s="9">
        <f>L48+P48*$U$9</f>
        <v>4.5763813760740648</v>
      </c>
      <c r="M49" s="9">
        <f>M48+Q48*$U$9</f>
        <v>4.0458715853060125</v>
      </c>
      <c r="N49" s="9">
        <f>N48+R48*$U$9</f>
        <v>1.3777470386199182</v>
      </c>
      <c r="O49" s="9">
        <f t="shared" si="1"/>
        <v>-3.2058392208262121E-2</v>
      </c>
      <c r="P49" s="9">
        <f t="shared" si="2"/>
        <v>-0.43664555073886341</v>
      </c>
      <c r="Q49" s="9">
        <f t="shared" si="3"/>
        <v>3.2058392208262121E-2</v>
      </c>
      <c r="R49" s="9">
        <f t="shared" si="4"/>
        <v>0.40458715853060129</v>
      </c>
    </row>
    <row r="50" spans="9:18">
      <c r="I50">
        <v>44</v>
      </c>
      <c r="J50" s="6">
        <f t="shared" si="0"/>
        <v>4.4000000000000004</v>
      </c>
      <c r="K50" s="9">
        <f>K49+O49*$U$9</f>
        <v>0.95092257547316072</v>
      </c>
      <c r="L50" s="9">
        <f>L49+P49*$U$9</f>
        <v>4.5327168210001787</v>
      </c>
      <c r="M50" s="9">
        <f>M49+Q49*$U$9</f>
        <v>4.0490774245268391</v>
      </c>
      <c r="N50" s="9">
        <f>N49+R49*$U$9</f>
        <v>1.4182057544729783</v>
      </c>
      <c r="O50" s="9">
        <f t="shared" si="1"/>
        <v>-2.6118532878916911E-2</v>
      </c>
      <c r="P50" s="9">
        <f t="shared" si="2"/>
        <v>-0.43102627533160082</v>
      </c>
      <c r="Q50" s="9">
        <f t="shared" si="3"/>
        <v>2.6118532878916911E-2</v>
      </c>
      <c r="R50" s="9">
        <f t="shared" si="4"/>
        <v>0.40490774245268391</v>
      </c>
    </row>
    <row r="51" spans="9:18">
      <c r="I51">
        <v>45</v>
      </c>
      <c r="J51" s="6">
        <f t="shared" si="0"/>
        <v>4.5</v>
      </c>
      <c r="K51" s="9">
        <f>K50+O50*$U$9</f>
        <v>0.94831072218526902</v>
      </c>
      <c r="L51" s="9">
        <f>L50+P50*$U$9</f>
        <v>4.4896141934670188</v>
      </c>
      <c r="M51" s="9">
        <f>M50+Q50*$U$9</f>
        <v>4.0516892778147309</v>
      </c>
      <c r="N51" s="9">
        <f>N50+R50*$U$9</f>
        <v>1.4586965287182467</v>
      </c>
      <c r="O51" s="9">
        <f t="shared" si="1"/>
        <v>-2.0586000032521201E-2</v>
      </c>
      <c r="P51" s="9">
        <f t="shared" si="2"/>
        <v>-0.42575492781399432</v>
      </c>
      <c r="Q51" s="9">
        <f t="shared" si="3"/>
        <v>2.0586000032521201E-2</v>
      </c>
      <c r="R51" s="9">
        <f t="shared" si="4"/>
        <v>0.40516892778147312</v>
      </c>
    </row>
    <row r="52" spans="9:18">
      <c r="I52">
        <v>46</v>
      </c>
      <c r="J52" s="6">
        <f t="shared" si="0"/>
        <v>4.6000000000000005</v>
      </c>
      <c r="K52" s="9">
        <f>K51+O51*$U$9</f>
        <v>0.94625212218201693</v>
      </c>
      <c r="L52" s="9">
        <f>L51+P51*$U$9</f>
        <v>4.4470387006856198</v>
      </c>
      <c r="M52" s="9">
        <f>M51+Q51*$U$9</f>
        <v>4.0537478778179832</v>
      </c>
      <c r="N52" s="9">
        <f>N51+R51*$U$9</f>
        <v>1.4992134214963941</v>
      </c>
      <c r="O52" s="9">
        <f t="shared" si="1"/>
        <v>-1.5427193013134333E-2</v>
      </c>
      <c r="P52" s="9">
        <f t="shared" si="2"/>
        <v>-0.4208019807949327</v>
      </c>
      <c r="Q52" s="9">
        <f t="shared" si="3"/>
        <v>1.5427193013134333E-2</v>
      </c>
      <c r="R52" s="9">
        <f t="shared" si="4"/>
        <v>0.40537478778179836</v>
      </c>
    </row>
    <row r="53" spans="9:18">
      <c r="I53">
        <v>47</v>
      </c>
      <c r="J53" s="6">
        <f t="shared" si="0"/>
        <v>4.7</v>
      </c>
      <c r="K53" s="9">
        <f>K52+O52*$U$9</f>
        <v>0.94470940288070349</v>
      </c>
      <c r="L53" s="9">
        <f>L52+P52*$U$9</f>
        <v>4.4049585026061262</v>
      </c>
      <c r="M53" s="9">
        <f>M52+Q52*$U$9</f>
        <v>4.0552905971192965</v>
      </c>
      <c r="N53" s="9">
        <f>N52+R52*$U$9</f>
        <v>1.539750900274574</v>
      </c>
      <c r="O53" s="9">
        <f t="shared" si="1"/>
        <v>-1.0611511959201458E-2</v>
      </c>
      <c r="P53" s="9">
        <f t="shared" si="2"/>
        <v>-0.41614057167113111</v>
      </c>
      <c r="Q53" s="9">
        <f t="shared" si="3"/>
        <v>1.0611511959201458E-2</v>
      </c>
      <c r="R53" s="9">
        <f t="shared" si="4"/>
        <v>0.40552905971192965</v>
      </c>
    </row>
    <row r="54" spans="9:18">
      <c r="I54">
        <v>48</v>
      </c>
      <c r="J54" s="6">
        <f t="shared" si="0"/>
        <v>4.8000000000000007</v>
      </c>
      <c r="K54" s="9">
        <f>K53+O53*$U$9</f>
        <v>0.94364825168478339</v>
      </c>
      <c r="L54" s="9">
        <f>L53+P53*$U$9</f>
        <v>4.3633444454390133</v>
      </c>
      <c r="M54" s="9">
        <f>M53+Q53*$U$9</f>
        <v>4.0563517483152163</v>
      </c>
      <c r="N54" s="9">
        <f>N53+R53*$U$9</f>
        <v>1.5803038062457668</v>
      </c>
      <c r="O54" s="9">
        <f t="shared" si="1"/>
        <v>-6.1110609121818871E-3</v>
      </c>
      <c r="P54" s="9">
        <f t="shared" si="2"/>
        <v>-0.41174623574370356</v>
      </c>
      <c r="Q54" s="9">
        <f t="shared" si="3"/>
        <v>6.1110609121818871E-3</v>
      </c>
      <c r="R54" s="9">
        <f t="shared" si="4"/>
        <v>0.40563517483152167</v>
      </c>
    </row>
    <row r="55" spans="9:18">
      <c r="I55">
        <v>49</v>
      </c>
      <c r="J55" s="6">
        <f t="shared" si="0"/>
        <v>4.9000000000000004</v>
      </c>
      <c r="K55" s="9">
        <f>K54+O54*$U$9</f>
        <v>0.94303714559356522</v>
      </c>
      <c r="L55" s="9">
        <f>L54+P54*$U$9</f>
        <v>4.3221698218646427</v>
      </c>
      <c r="M55" s="9">
        <f>M54+Q54*$U$9</f>
        <v>4.0569628544064349</v>
      </c>
      <c r="N55" s="9">
        <f>N54+R54*$U$9</f>
        <v>1.6208673237289191</v>
      </c>
      <c r="O55" s="9">
        <f t="shared" si="1"/>
        <v>-1.9003837175446403E-3</v>
      </c>
      <c r="P55" s="9">
        <f t="shared" si="2"/>
        <v>-0.40759666915818815</v>
      </c>
      <c r="Q55" s="9">
        <f t="shared" si="3"/>
        <v>1.9003837175446403E-3</v>
      </c>
      <c r="R55" s="9">
        <f t="shared" si="4"/>
        <v>0.40569628544064351</v>
      </c>
    </row>
    <row r="56" spans="9:18">
      <c r="I56">
        <v>50</v>
      </c>
      <c r="J56" s="6">
        <f t="shared" si="0"/>
        <v>5</v>
      </c>
      <c r="K56" s="9">
        <f>K55+O55*$U$9</f>
        <v>0.94284710722181075</v>
      </c>
      <c r="L56" s="9">
        <f>L55+P55*$U$9</f>
        <v>4.2814101549488237</v>
      </c>
      <c r="M56" s="9">
        <f>M55+Q55*$U$9</f>
        <v>4.0571528927781895</v>
      </c>
      <c r="N56" s="9">
        <f>N55+R55*$U$9</f>
        <v>1.6614369522729835</v>
      </c>
      <c r="O56" s="9">
        <f t="shared" si="1"/>
        <v>2.0437713354606313E-3</v>
      </c>
      <c r="P56" s="9">
        <f t="shared" si="2"/>
        <v>-0.40367151794235834</v>
      </c>
      <c r="Q56" s="9">
        <f t="shared" si="3"/>
        <v>-2.0437713354606313E-3</v>
      </c>
      <c r="R56" s="9">
        <f t="shared" si="4"/>
        <v>0.40571528927781897</v>
      </c>
    </row>
    <row r="57" spans="9:18">
      <c r="I57">
        <v>51</v>
      </c>
      <c r="J57" s="6">
        <f t="shared" si="0"/>
        <v>5.1000000000000005</v>
      </c>
      <c r="K57" s="9">
        <f>K56+O56*$U$9</f>
        <v>0.94305148435535679</v>
      </c>
      <c r="L57" s="9">
        <f>L56+P56*$U$9</f>
        <v>4.241043003154588</v>
      </c>
      <c r="M57" s="9">
        <f>M56+Q56*$U$9</f>
        <v>4.0569485156446436</v>
      </c>
      <c r="N57" s="9">
        <f>N56+R56*$U$9</f>
        <v>1.7020084812007654</v>
      </c>
      <c r="O57" s="9">
        <f t="shared" si="1"/>
        <v>5.7426616304809275E-3</v>
      </c>
      <c r="P57" s="9">
        <f t="shared" si="2"/>
        <v>-0.39995218993398346</v>
      </c>
      <c r="Q57" s="9">
        <f t="shared" si="3"/>
        <v>-5.7426616304809275E-3</v>
      </c>
      <c r="R57" s="9">
        <f t="shared" si="4"/>
        <v>0.40569485156446439</v>
      </c>
    </row>
    <row r="58" spans="9:18">
      <c r="I58">
        <v>52</v>
      </c>
      <c r="J58" s="6">
        <f t="shared" si="0"/>
        <v>5.2</v>
      </c>
      <c r="K58" s="9">
        <f>K57+O57*$U$9</f>
        <v>0.94362575051840492</v>
      </c>
      <c r="L58" s="9">
        <f>L57+P57*$U$9</f>
        <v>4.2010477841611893</v>
      </c>
      <c r="M58" s="9">
        <f>M57+Q57*$U$9</f>
        <v>4.0563742494815953</v>
      </c>
      <c r="N58" s="9">
        <f>N57+R57*$U$9</f>
        <v>1.7425779663572118</v>
      </c>
      <c r="O58" s="9">
        <f t="shared" si="1"/>
        <v>9.215738118881156E-3</v>
      </c>
      <c r="P58" s="9">
        <f t="shared" si="2"/>
        <v>-0.39642168682927842</v>
      </c>
      <c r="Q58" s="9">
        <f t="shared" si="3"/>
        <v>-9.215738118881156E-3</v>
      </c>
      <c r="R58" s="9">
        <f t="shared" si="4"/>
        <v>0.40563742494815958</v>
      </c>
    </row>
    <row r="59" spans="9:18">
      <c r="I59">
        <v>53</v>
      </c>
      <c r="J59" s="6">
        <f t="shared" si="0"/>
        <v>5.3000000000000007</v>
      </c>
      <c r="K59" s="9">
        <f>K58+O58*$U$9</f>
        <v>0.94454732433029298</v>
      </c>
      <c r="L59" s="9">
        <f>L58+P58*$U$9</f>
        <v>4.1614056154782615</v>
      </c>
      <c r="M59" s="9">
        <f>M58+Q58*$U$9</f>
        <v>4.0554526756697076</v>
      </c>
      <c r="N59" s="9">
        <f>N58+R58*$U$9</f>
        <v>1.7831417088520278</v>
      </c>
      <c r="O59" s="9">
        <f t="shared" si="1"/>
        <v>1.2480813611665975E-2</v>
      </c>
      <c r="P59" s="9">
        <f t="shared" si="2"/>
        <v>-0.39306445395530482</v>
      </c>
      <c r="Q59" s="9">
        <f t="shared" si="3"/>
        <v>-1.2480813611665975E-2</v>
      </c>
      <c r="R59" s="9">
        <f t="shared" si="4"/>
        <v>0.40554526756697079</v>
      </c>
    </row>
    <row r="60" spans="9:18">
      <c r="I60">
        <v>54</v>
      </c>
      <c r="J60" s="6">
        <f t="shared" si="0"/>
        <v>5.4</v>
      </c>
      <c r="K60" s="9">
        <f>K59+O59*$U$9</f>
        <v>0.94579540569145959</v>
      </c>
      <c r="L60" s="9">
        <f>L59+P59*$U$9</f>
        <v>4.1220991700827314</v>
      </c>
      <c r="M60" s="9">
        <f>M59+Q59*$U$9</f>
        <v>4.0542045943085414</v>
      </c>
      <c r="N60" s="9">
        <f>N59+R59*$U$9</f>
        <v>1.823696235608725</v>
      </c>
      <c r="O60" s="9">
        <f t="shared" si="1"/>
        <v>1.5554213743971534E-2</v>
      </c>
      <c r="P60" s="9">
        <f t="shared" si="2"/>
        <v>-0.38986624568688261</v>
      </c>
      <c r="Q60" s="9">
        <f t="shared" si="3"/>
        <v>-1.5554213743971534E-2</v>
      </c>
      <c r="R60" s="9">
        <f t="shared" si="4"/>
        <v>0.40542045943085414</v>
      </c>
    </row>
    <row r="61" spans="9:18">
      <c r="I61">
        <v>55</v>
      </c>
      <c r="J61" s="6">
        <f t="shared" si="0"/>
        <v>5.5</v>
      </c>
      <c r="K61" s="9">
        <f>K60+O60*$U$9</f>
        <v>0.94735082706585672</v>
      </c>
      <c r="L61" s="9">
        <f>L60+P60*$U$9</f>
        <v>4.0831125455140436</v>
      </c>
      <c r="M61" s="9">
        <f>M60+Q60*$U$9</f>
        <v>4.0526491729341441</v>
      </c>
      <c r="N61" s="9">
        <f>N60+R60*$U$9</f>
        <v>1.8642382815518104</v>
      </c>
      <c r="O61" s="9">
        <f t="shared" si="1"/>
        <v>1.8450912593843904E-2</v>
      </c>
      <c r="P61" s="9">
        <f t="shared" si="2"/>
        <v>-0.3868140046995705</v>
      </c>
      <c r="Q61" s="9">
        <f t="shared" si="3"/>
        <v>-1.8450912593843904E-2</v>
      </c>
      <c r="R61" s="9">
        <f t="shared" si="4"/>
        <v>0.40526491729341441</v>
      </c>
    </row>
    <row r="62" spans="9:18">
      <c r="I62">
        <v>56</v>
      </c>
      <c r="J62" s="6">
        <f t="shared" si="0"/>
        <v>5.6000000000000005</v>
      </c>
      <c r="K62" s="9">
        <f>K61+O61*$U$9</f>
        <v>0.94919591832524108</v>
      </c>
      <c r="L62" s="9">
        <f>L61+P61*$U$9</f>
        <v>4.0444311450440864</v>
      </c>
      <c r="M62" s="9">
        <f>M61+Q61*$U$9</f>
        <v>4.0508040816747597</v>
      </c>
      <c r="N62" s="9">
        <f>N61+R61*$U$9</f>
        <v>1.9047647732811519</v>
      </c>
      <c r="O62" s="9">
        <f t="shared" si="1"/>
        <v>2.1184654685143134E-2</v>
      </c>
      <c r="P62" s="9">
        <f t="shared" si="2"/>
        <v>-0.38389575348233285</v>
      </c>
      <c r="Q62" s="9">
        <f t="shared" si="3"/>
        <v>-2.1184654685143134E-2</v>
      </c>
      <c r="R62" s="9">
        <f t="shared" si="4"/>
        <v>0.40508040816747598</v>
      </c>
    </row>
    <row r="63" spans="9:18">
      <c r="I63">
        <v>57</v>
      </c>
      <c r="J63" s="6">
        <f t="shared" si="0"/>
        <v>5.7</v>
      </c>
      <c r="K63" s="9">
        <f>K62+O62*$U$9</f>
        <v>0.95131438379375544</v>
      </c>
      <c r="L63" s="9">
        <f>L62+P62*$U$9</f>
        <v>4.0060415696958529</v>
      </c>
      <c r="M63" s="9">
        <f>M62+Q62*$U$9</f>
        <v>4.048685616206245</v>
      </c>
      <c r="N63" s="9">
        <f>N62+R62*$U$9</f>
        <v>1.9452728140978994</v>
      </c>
      <c r="O63" s="9">
        <f t="shared" si="1"/>
        <v>2.3768064887886631E-2</v>
      </c>
      <c r="P63" s="9">
        <f t="shared" si="2"/>
        <v>-0.38110049673273788</v>
      </c>
      <c r="Q63" s="9">
        <f t="shared" si="3"/>
        <v>-2.3768064887886631E-2</v>
      </c>
      <c r="R63" s="9">
        <f t="shared" si="4"/>
        <v>0.40486856162062451</v>
      </c>
    </row>
    <row r="64" spans="9:18">
      <c r="I64">
        <v>58</v>
      </c>
      <c r="J64" s="6">
        <f t="shared" si="0"/>
        <v>5.8000000000000007</v>
      </c>
      <c r="K64" s="9">
        <f>K63+O63*$U$9</f>
        <v>0.95369119028254412</v>
      </c>
      <c r="L64" s="9">
        <f>L63+P63*$U$9</f>
        <v>3.9679315200225793</v>
      </c>
      <c r="M64" s="9">
        <f>M63+Q63*$U$9</f>
        <v>4.0463088097174564</v>
      </c>
      <c r="N64" s="9">
        <f>N63+R63*$U$9</f>
        <v>1.9857596702599618</v>
      </c>
      <c r="O64" s="9">
        <f t="shared" si="1"/>
        <v>2.6212747542749826E-2</v>
      </c>
      <c r="P64" s="9">
        <f t="shared" si="2"/>
        <v>-0.37841813342899583</v>
      </c>
      <c r="Q64" s="9">
        <f t="shared" si="3"/>
        <v>-2.6212747542749826E-2</v>
      </c>
      <c r="R64" s="9">
        <f t="shared" si="4"/>
        <v>0.40463088097174565</v>
      </c>
    </row>
    <row r="65" spans="9:18">
      <c r="I65">
        <v>59</v>
      </c>
      <c r="J65" s="6">
        <f t="shared" si="0"/>
        <v>5.9</v>
      </c>
      <c r="K65" s="9">
        <f>K64+O64*$U$9</f>
        <v>0.9563124650368191</v>
      </c>
      <c r="L65" s="9">
        <f>L64+P64*$U$9</f>
        <v>3.9300897066796798</v>
      </c>
      <c r="M65" s="9">
        <f>M64+Q64*$U$9</f>
        <v>4.0436875349631816</v>
      </c>
      <c r="N65" s="9">
        <f>N64+R64*$U$9</f>
        <v>2.0262227583571364</v>
      </c>
      <c r="O65" s="9">
        <f t="shared" si="1"/>
        <v>2.8529375975250737E-2</v>
      </c>
      <c r="P65" s="9">
        <f t="shared" si="2"/>
        <v>-0.37583937752106744</v>
      </c>
      <c r="Q65" s="9">
        <f t="shared" si="3"/>
        <v>-2.8529375975250737E-2</v>
      </c>
      <c r="R65" s="9">
        <f t="shared" si="4"/>
        <v>0.40436875349631818</v>
      </c>
    </row>
    <row r="66" spans="9:18">
      <c r="I66">
        <v>60</v>
      </c>
      <c r="J66" s="6">
        <f t="shared" si="0"/>
        <v>6</v>
      </c>
      <c r="K66" s="9">
        <f>K65+O65*$U$9</f>
        <v>0.95916540263434413</v>
      </c>
      <c r="L66" s="9">
        <f>L65+P65*$U$9</f>
        <v>3.8925057689275731</v>
      </c>
      <c r="M66" s="9">
        <f>M65+Q65*$U$9</f>
        <v>4.0408345973656568</v>
      </c>
      <c r="N66" s="9">
        <f>N65+R65*$U$9</f>
        <v>2.0666596337067684</v>
      </c>
      <c r="O66" s="9">
        <f t="shared" si="1"/>
        <v>3.0727773425573368E-2</v>
      </c>
      <c r="P66" s="9">
        <f t="shared" si="2"/>
        <v>-0.37335568631099231</v>
      </c>
      <c r="Q66" s="9">
        <f t="shared" si="3"/>
        <v>-3.0727773425573368E-2</v>
      </c>
      <c r="R66" s="9">
        <f t="shared" si="4"/>
        <v>0.40408345973656568</v>
      </c>
    </row>
    <row r="67" spans="9:18">
      <c r="I67">
        <v>61</v>
      </c>
      <c r="J67" s="6">
        <f t="shared" si="0"/>
        <v>6.1000000000000005</v>
      </c>
      <c r="K67" s="9">
        <f>K66+O66*$U$9</f>
        <v>0.96223817997690142</v>
      </c>
      <c r="L67" s="9">
        <f>L66+P66*$U$9</f>
        <v>3.8551702002964738</v>
      </c>
      <c r="M67" s="9">
        <f>M66+Q66*$U$9</f>
        <v>4.0377618200230998</v>
      </c>
      <c r="N67" s="9">
        <f>N66+R66*$U$9</f>
        <v>2.107067979680425</v>
      </c>
      <c r="O67" s="9">
        <f t="shared" si="1"/>
        <v>3.2816986298863482E-2</v>
      </c>
      <c r="P67" s="9">
        <f t="shared" si="2"/>
        <v>-0.37095919570344654</v>
      </c>
      <c r="Q67" s="9">
        <f t="shared" si="3"/>
        <v>-3.2816986298863482E-2</v>
      </c>
      <c r="R67" s="9">
        <f t="shared" si="4"/>
        <v>0.40377618200231002</v>
      </c>
    </row>
    <row r="68" spans="9:18">
      <c r="I68">
        <v>62</v>
      </c>
      <c r="J68" s="6">
        <f t="shared" si="0"/>
        <v>6.2</v>
      </c>
      <c r="K68" s="9">
        <f>K67+O67*$U$9</f>
        <v>0.96551987860678778</v>
      </c>
      <c r="L68" s="9">
        <f>L67+P67*$U$9</f>
        <v>3.8180742807261292</v>
      </c>
      <c r="M68" s="9">
        <f>M67+Q67*$U$9</f>
        <v>4.0344801213932131</v>
      </c>
      <c r="N68" s="9">
        <f>N67+R67*$U$9</f>
        <v>2.1474455978806559</v>
      </c>
      <c r="O68" s="9">
        <f t="shared" si="1"/>
        <v>3.4805350535482227E-2</v>
      </c>
      <c r="P68" s="9">
        <f t="shared" si="2"/>
        <v>-0.36864266160383913</v>
      </c>
      <c r="Q68" s="9">
        <f t="shared" si="3"/>
        <v>-3.4805350535482227E-2</v>
      </c>
      <c r="R68" s="9">
        <f t="shared" si="4"/>
        <v>0.40344801213932135</v>
      </c>
    </row>
    <row r="69" spans="9:18">
      <c r="I69">
        <v>63</v>
      </c>
      <c r="J69" s="6">
        <f t="shared" si="0"/>
        <v>6.3000000000000007</v>
      </c>
      <c r="K69" s="9">
        <f>K68+O68*$U$9</f>
        <v>0.96900041366033596</v>
      </c>
      <c r="L69" s="9">
        <f>L68+P68*$U$9</f>
        <v>3.7812100145657452</v>
      </c>
      <c r="M69" s="9">
        <f>M68+Q68*$U$9</f>
        <v>4.0309995863396653</v>
      </c>
      <c r="N69" s="9">
        <f>N68+R68*$U$9</f>
        <v>2.1877903990945882</v>
      </c>
      <c r="O69" s="9">
        <f t="shared" si="1"/>
        <v>3.6700551808885318E-2</v>
      </c>
      <c r="P69" s="9">
        <f t="shared" si="2"/>
        <v>-0.36639940682508121</v>
      </c>
      <c r="Q69" s="9">
        <f t="shared" si="3"/>
        <v>-3.6700551808885318E-2</v>
      </c>
      <c r="R69" s="9">
        <f t="shared" si="4"/>
        <v>0.40309995863396653</v>
      </c>
    </row>
    <row r="70" spans="9:18">
      <c r="I70">
        <v>64</v>
      </c>
      <c r="J70" s="6">
        <f t="shared" si="0"/>
        <v>6.4</v>
      </c>
      <c r="K70" s="9">
        <f>K69+O69*$U$9</f>
        <v>0.97267046884122443</v>
      </c>
      <c r="L70" s="9">
        <f>L69+P69*$U$9</f>
        <v>3.7445700738832373</v>
      </c>
      <c r="M70" s="9">
        <f>M69+Q69*$U$9</f>
        <v>4.0273295311587765</v>
      </c>
      <c r="N70" s="9">
        <f>N69+R69*$U$9</f>
        <v>2.228100394957985</v>
      </c>
      <c r="O70" s="9">
        <f t="shared" si="1"/>
        <v>3.8509680178594907E-2</v>
      </c>
      <c r="P70" s="9">
        <f t="shared" si="2"/>
        <v>-0.36422327293728274</v>
      </c>
      <c r="Q70" s="9">
        <f t="shared" si="3"/>
        <v>-3.8509680178594907E-2</v>
      </c>
      <c r="R70" s="9">
        <f t="shared" si="4"/>
        <v>0.40273295311587765</v>
      </c>
    </row>
    <row r="71" spans="9:18">
      <c r="I71">
        <v>65</v>
      </c>
      <c r="J71" s="6">
        <f t="shared" ref="J71:J106" si="5">I71*$U$9</f>
        <v>6.5</v>
      </c>
      <c r="K71" s="9">
        <f>K70+O70*$U$9</f>
        <v>0.97652143685908388</v>
      </c>
      <c r="L71" s="9">
        <f>L70+P70*$U$9</f>
        <v>3.7081477465895092</v>
      </c>
      <c r="M71" s="9">
        <f>M70+Q70*$U$9</f>
        <v>4.0234785631409169</v>
      </c>
      <c r="N71" s="9">
        <f>N70+R70*$U$9</f>
        <v>2.2683736902695726</v>
      </c>
      <c r="O71" s="9">
        <f t="shared" ref="O71:O106" si="6">-$U$5*K71*L71+$U$6*M71</f>
        <v>4.0239279755555524E-2</v>
      </c>
      <c r="P71" s="9">
        <f t="shared" ref="P71:P106" si="7">-$U$5*K71*L71</f>
        <v>-0.36210857655853618</v>
      </c>
      <c r="Q71" s="9">
        <f t="shared" ref="Q71:Q106" si="8">$U$5*K71*L71-$U$6*M71</f>
        <v>-4.0239279755555524E-2</v>
      </c>
      <c r="R71" s="9">
        <f t="shared" ref="R71:R106" si="9">$U$6*M71</f>
        <v>0.4023478563140917</v>
      </c>
    </row>
    <row r="72" spans="9:18">
      <c r="I72">
        <v>66</v>
      </c>
      <c r="J72" s="6">
        <f t="shared" si="5"/>
        <v>6.6000000000000005</v>
      </c>
      <c r="K72" s="9">
        <f>K71+O71*$U$9</f>
        <v>0.98054536483463939</v>
      </c>
      <c r="L72" s="9">
        <f>L71+P71*$U$9</f>
        <v>3.6719368889336557</v>
      </c>
      <c r="M72" s="9">
        <f>M71+Q71*$U$9</f>
        <v>4.0194546351653617</v>
      </c>
      <c r="N72" s="9">
        <f>N71+R71*$U$9</f>
        <v>2.3086084759009817</v>
      </c>
      <c r="O72" s="9">
        <f t="shared" si="6"/>
        <v>4.1895393875613973E-2</v>
      </c>
      <c r="P72" s="9">
        <f t="shared" si="7"/>
        <v>-0.36005006964092223</v>
      </c>
      <c r="Q72" s="9">
        <f t="shared" si="8"/>
        <v>-4.1895393875613973E-2</v>
      </c>
      <c r="R72" s="9">
        <f t="shared" si="9"/>
        <v>0.40194546351653621</v>
      </c>
    </row>
    <row r="73" spans="9:18">
      <c r="I73">
        <v>67</v>
      </c>
      <c r="J73" s="6">
        <f t="shared" si="5"/>
        <v>6.7</v>
      </c>
      <c r="K73" s="9">
        <f>K72+O72*$U$9</f>
        <v>0.98473490422220078</v>
      </c>
      <c r="L73" s="9">
        <f>L72+P72*$U$9</f>
        <v>3.6359318819695634</v>
      </c>
      <c r="M73" s="9">
        <f>M72+Q72*$U$9</f>
        <v>4.0152650957778002</v>
      </c>
      <c r="N73" s="9">
        <f>N72+R72*$U$9</f>
        <v>2.3488030222526355</v>
      </c>
      <c r="O73" s="9">
        <f t="shared" si="6"/>
        <v>4.348360622280556E-2</v>
      </c>
      <c r="P73" s="9">
        <f t="shared" si="7"/>
        <v>-0.35804290335497446</v>
      </c>
      <c r="Q73" s="9">
        <f t="shared" si="8"/>
        <v>-4.348360622280556E-2</v>
      </c>
      <c r="R73" s="9">
        <f t="shared" si="9"/>
        <v>0.40152650957778002</v>
      </c>
    </row>
    <row r="74" spans="9:18">
      <c r="I74">
        <v>68</v>
      </c>
      <c r="J74" s="6">
        <f t="shared" si="5"/>
        <v>6.8000000000000007</v>
      </c>
      <c r="K74" s="9">
        <f>K73+O73*$U$9</f>
        <v>0.98908326484448139</v>
      </c>
      <c r="L74" s="9">
        <f>L73+P73*$U$9</f>
        <v>3.6001275916340658</v>
      </c>
      <c r="M74" s="9">
        <f>M73+Q73*$U$9</f>
        <v>4.0109167351555195</v>
      </c>
      <c r="N74" s="9">
        <f>N73+R73*$U$9</f>
        <v>2.3889556732104134</v>
      </c>
      <c r="O74" s="9">
        <f t="shared" si="6"/>
        <v>4.5009078296539828E-2</v>
      </c>
      <c r="P74" s="9">
        <f t="shared" si="7"/>
        <v>-0.35608259521901214</v>
      </c>
      <c r="Q74" s="9">
        <f t="shared" si="8"/>
        <v>-4.5009078296539828E-2</v>
      </c>
      <c r="R74" s="9">
        <f t="shared" si="9"/>
        <v>0.40109167351555197</v>
      </c>
    </row>
    <row r="75" spans="9:18">
      <c r="I75">
        <v>69</v>
      </c>
      <c r="J75" s="6">
        <f t="shared" si="5"/>
        <v>6.9</v>
      </c>
      <c r="K75" s="9">
        <f>K74+O74*$U$9</f>
        <v>0.99358417267413535</v>
      </c>
      <c r="L75" s="9">
        <f>L74+P74*$U$9</f>
        <v>3.5645193321121647</v>
      </c>
      <c r="M75" s="9">
        <f>M74+Q74*$U$9</f>
        <v>4.0064158273258652</v>
      </c>
      <c r="N75" s="9">
        <f>N74+R74*$U$9</f>
        <v>2.4290648405619684</v>
      </c>
      <c r="O75" s="9">
        <f t="shared" si="6"/>
        <v>4.6476583574823871E-2</v>
      </c>
      <c r="P75" s="9">
        <f t="shared" si="7"/>
        <v>-0.35416499915776267</v>
      </c>
      <c r="Q75" s="9">
        <f t="shared" si="8"/>
        <v>-4.6476583574823871E-2</v>
      </c>
      <c r="R75" s="9">
        <f t="shared" si="9"/>
        <v>0.40064158273258654</v>
      </c>
    </row>
    <row r="76" spans="9:18">
      <c r="I76">
        <v>70</v>
      </c>
      <c r="J76" s="6">
        <f t="shared" si="5"/>
        <v>7</v>
      </c>
      <c r="K76" s="9">
        <f>K75+O75*$U$9</f>
        <v>0.99823183103161772</v>
      </c>
      <c r="L76" s="9">
        <f>L75+P75*$U$9</f>
        <v>3.5291028321963882</v>
      </c>
      <c r="M76" s="9">
        <f>M75+Q75*$U$9</f>
        <v>4.0017681689683826</v>
      </c>
      <c r="N76" s="9">
        <f>N75+R75*$U$9</f>
        <v>2.469128998835227</v>
      </c>
      <c r="O76" s="9">
        <f t="shared" si="6"/>
        <v>4.7890538688611373E-2</v>
      </c>
      <c r="P76" s="9">
        <f t="shared" si="7"/>
        <v>-0.35228627820822689</v>
      </c>
      <c r="Q76" s="9">
        <f t="shared" si="8"/>
        <v>-4.7890538688611373E-2</v>
      </c>
      <c r="R76" s="9">
        <f t="shared" si="9"/>
        <v>0.40017681689683826</v>
      </c>
    </row>
    <row r="77" spans="9:18">
      <c r="I77">
        <v>71</v>
      </c>
      <c r="J77" s="6">
        <f t="shared" si="5"/>
        <v>7.1000000000000005</v>
      </c>
      <c r="K77" s="9">
        <f>K76+O76*$U$9</f>
        <v>1.0030208849004789</v>
      </c>
      <c r="L77" s="9">
        <f>L76+P76*$U$9</f>
        <v>3.4938742043755657</v>
      </c>
      <c r="M77" s="9">
        <f>M76+Q76*$U$9</f>
        <v>3.9969791150995215</v>
      </c>
      <c r="N77" s="9">
        <f>N76+R76*$U$9</f>
        <v>2.509146680524911</v>
      </c>
      <c r="O77" s="9">
        <f t="shared" si="6"/>
        <v>4.9255031889578471E-2</v>
      </c>
      <c r="P77" s="9">
        <f t="shared" si="7"/>
        <v>-0.35044287962037368</v>
      </c>
      <c r="Q77" s="9">
        <f t="shared" si="8"/>
        <v>-4.9255031889578471E-2</v>
      </c>
      <c r="R77" s="9">
        <f t="shared" si="9"/>
        <v>0.39969791150995215</v>
      </c>
    </row>
    <row r="78" spans="9:18">
      <c r="I78">
        <v>72</v>
      </c>
      <c r="J78" s="6">
        <f t="shared" si="5"/>
        <v>7.2</v>
      </c>
      <c r="K78" s="9">
        <f>K77+O77*$U$9</f>
        <v>1.0079463880894368</v>
      </c>
      <c r="L78" s="9">
        <f>L77+P77*$U$9</f>
        <v>3.4588299164135283</v>
      </c>
      <c r="M78" s="9">
        <f>M77+Q77*$U$9</f>
        <v>3.9920536119105638</v>
      </c>
      <c r="N78" s="9">
        <f>N77+R77*$U$9</f>
        <v>2.549116471675906</v>
      </c>
      <c r="O78" s="9">
        <f t="shared" si="6"/>
        <v>5.0573849064585952E-2</v>
      </c>
      <c r="P78" s="9">
        <f t="shared" si="7"/>
        <v>-0.34863151212647048</v>
      </c>
      <c r="Q78" s="9">
        <f t="shared" si="8"/>
        <v>-5.0573849064585952E-2</v>
      </c>
      <c r="R78" s="9">
        <f t="shared" si="9"/>
        <v>0.39920536119105643</v>
      </c>
    </row>
    <row r="79" spans="9:18">
      <c r="I79">
        <v>73</v>
      </c>
      <c r="J79" s="6">
        <f t="shared" si="5"/>
        <v>7.3000000000000007</v>
      </c>
      <c r="K79" s="9">
        <f>K78+O78*$U$9</f>
        <v>1.0130037729958954</v>
      </c>
      <c r="L79" s="9">
        <f>L78+P78*$U$9</f>
        <v>3.4239667652008814</v>
      </c>
      <c r="M79" s="9">
        <f>M78+Q78*$U$9</f>
        <v>3.9869962270041053</v>
      </c>
      <c r="N79" s="9">
        <f>N78+R78*$U$9</f>
        <v>2.5890370077950116</v>
      </c>
      <c r="O79" s="9">
        <f t="shared" si="6"/>
        <v>5.1850497524306149E-2</v>
      </c>
      <c r="P79" s="9">
        <f t="shared" si="7"/>
        <v>-0.34684912517610439</v>
      </c>
      <c r="Q79" s="9">
        <f t="shared" si="8"/>
        <v>-5.1850497524306149E-2</v>
      </c>
      <c r="R79" s="9">
        <f t="shared" si="9"/>
        <v>0.39869962270041054</v>
      </c>
    </row>
    <row r="80" spans="9:18">
      <c r="I80">
        <v>74</v>
      </c>
      <c r="J80" s="6">
        <f t="shared" si="5"/>
        <v>7.4</v>
      </c>
      <c r="K80" s="9">
        <f>K79+O79*$U$9</f>
        <v>1.018188822748326</v>
      </c>
      <c r="L80" s="9">
        <f>L79+P79*$U$9</f>
        <v>3.3892818526832711</v>
      </c>
      <c r="M80" s="9">
        <f>M79+Q79*$U$9</f>
        <v>3.9818111772516747</v>
      </c>
      <c r="N80" s="9">
        <f>N79+R79*$U$9</f>
        <v>2.6289069700650525</v>
      </c>
      <c r="O80" s="9">
        <f t="shared" si="6"/>
        <v>5.308822777058303E-2</v>
      </c>
      <c r="P80" s="9">
        <f t="shared" si="7"/>
        <v>-0.34509288995458448</v>
      </c>
      <c r="Q80" s="9">
        <f t="shared" si="8"/>
        <v>-5.308822777058303E-2</v>
      </c>
      <c r="R80" s="9">
        <f t="shared" si="9"/>
        <v>0.39818111772516751</v>
      </c>
    </row>
    <row r="81" spans="9:18">
      <c r="I81">
        <v>75</v>
      </c>
      <c r="J81" s="6">
        <f t="shared" si="5"/>
        <v>7.5</v>
      </c>
      <c r="K81" s="9">
        <f>K80+O80*$U$9</f>
        <v>1.0234976455253844</v>
      </c>
      <c r="L81" s="9">
        <f>L80+P80*$U$9</f>
        <v>3.3547725636878125</v>
      </c>
      <c r="M81" s="9">
        <f>M80+Q80*$U$9</f>
        <v>3.9765023544746163</v>
      </c>
      <c r="N81" s="9">
        <f>N80+R80*$U$9</f>
        <v>2.6687250818375694</v>
      </c>
      <c r="O81" s="9">
        <f t="shared" si="6"/>
        <v>5.4290053426698237E-2</v>
      </c>
      <c r="P81" s="9">
        <f t="shared" si="7"/>
        <v>-0.3433601820207634</v>
      </c>
      <c r="Q81" s="9">
        <f t="shared" si="8"/>
        <v>-5.4290053426698237E-2</v>
      </c>
      <c r="R81" s="9">
        <f t="shared" si="9"/>
        <v>0.39765023544746164</v>
      </c>
    </row>
    <row r="82" spans="9:18">
      <c r="I82">
        <v>76</v>
      </c>
      <c r="J82" s="6">
        <f t="shared" si="5"/>
        <v>7.6000000000000005</v>
      </c>
      <c r="K82" s="9">
        <f>K81+O81*$U$9</f>
        <v>1.0289266508680541</v>
      </c>
      <c r="L82" s="9">
        <f>L81+P81*$U$9</f>
        <v>3.3204365454857361</v>
      </c>
      <c r="M82" s="9">
        <f>M81+Q81*$U$9</f>
        <v>3.9710733491319465</v>
      </c>
      <c r="N82" s="9">
        <f>N81+R81*$U$9</f>
        <v>2.7084901053823156</v>
      </c>
      <c r="O82" s="9">
        <f t="shared" si="6"/>
        <v>5.545876949654166E-2</v>
      </c>
      <c r="P82" s="9">
        <f t="shared" si="7"/>
        <v>-0.34164856541665301</v>
      </c>
      <c r="Q82" s="9">
        <f t="shared" si="8"/>
        <v>-5.545876949654166E-2</v>
      </c>
      <c r="R82" s="9">
        <f t="shared" si="9"/>
        <v>0.39710733491319467</v>
      </c>
    </row>
    <row r="83" spans="9:18">
      <c r="I83">
        <v>77</v>
      </c>
      <c r="J83" s="6">
        <f t="shared" si="5"/>
        <v>7.7</v>
      </c>
      <c r="K83" s="9">
        <f>K82+O82*$U$9</f>
        <v>1.0344725278177083</v>
      </c>
      <c r="L83" s="9">
        <f>L82+P82*$U$9</f>
        <v>3.2862716889440708</v>
      </c>
      <c r="M83" s="9">
        <f>M82+Q82*$U$9</f>
        <v>3.9655274721822922</v>
      </c>
      <c r="N83" s="9">
        <f>N82+R82*$U$9</f>
        <v>2.7482008388736352</v>
      </c>
      <c r="O83" s="9">
        <f t="shared" si="6"/>
        <v>5.6596969102454986E-2</v>
      </c>
      <c r="P83" s="9">
        <f t="shared" si="7"/>
        <v>-0.33995577811577427</v>
      </c>
      <c r="Q83" s="9">
        <f t="shared" si="8"/>
        <v>-5.6596969102454986E-2</v>
      </c>
      <c r="R83" s="9">
        <f t="shared" si="9"/>
        <v>0.39655274721822925</v>
      </c>
    </row>
    <row r="84" spans="9:18">
      <c r="I84">
        <v>78</v>
      </c>
      <c r="J84" s="6">
        <f t="shared" si="5"/>
        <v>7.8000000000000007</v>
      </c>
      <c r="K84" s="9">
        <f>K83+O83*$U$9</f>
        <v>1.0401322247279539</v>
      </c>
      <c r="L84" s="9">
        <f>L83+P83*$U$9</f>
        <v>3.2522761111324936</v>
      </c>
      <c r="M84" s="9">
        <f>M83+Q83*$U$9</f>
        <v>3.9598677752720466</v>
      </c>
      <c r="N84" s="9">
        <f>N83+R83*$U$9</f>
        <v>2.787856113595458</v>
      </c>
      <c r="O84" s="9">
        <f t="shared" si="6"/>
        <v>5.7707058837022818E-2</v>
      </c>
      <c r="P84" s="9">
        <f t="shared" si="7"/>
        <v>-0.33827971869018186</v>
      </c>
      <c r="Q84" s="9">
        <f t="shared" si="8"/>
        <v>-5.7707058837022818E-2</v>
      </c>
      <c r="R84" s="9">
        <f t="shared" si="9"/>
        <v>0.39598677752720468</v>
      </c>
    </row>
    <row r="85" spans="9:18">
      <c r="I85">
        <v>79</v>
      </c>
      <c r="J85" s="6">
        <f t="shared" si="5"/>
        <v>7.9</v>
      </c>
      <c r="K85" s="9">
        <f>K84+O84*$U$9</f>
        <v>1.0459029306116561</v>
      </c>
      <c r="L85" s="9">
        <f>L84+P84*$U$9</f>
        <v>3.2184481392634754</v>
      </c>
      <c r="M85" s="9">
        <f>M84+Q84*$U$9</f>
        <v>3.9540970693883444</v>
      </c>
      <c r="N85" s="9">
        <f>N84+R84*$U$9</f>
        <v>2.8274547913481785</v>
      </c>
      <c r="O85" s="9">
        <f t="shared" si="6"/>
        <v>5.8791272851104415E-2</v>
      </c>
      <c r="P85" s="9">
        <f t="shared" si="7"/>
        <v>-0.33661843408773007</v>
      </c>
      <c r="Q85" s="9">
        <f t="shared" si="8"/>
        <v>-5.8791272851104415E-2</v>
      </c>
      <c r="R85" s="9">
        <f t="shared" si="9"/>
        <v>0.39540970693883448</v>
      </c>
    </row>
    <row r="86" spans="9:18">
      <c r="I86">
        <v>80</v>
      </c>
      <c r="J86" s="6">
        <f t="shared" si="5"/>
        <v>8</v>
      </c>
      <c r="K86" s="9">
        <f>K85+O85*$U$9</f>
        <v>1.0517820578967665</v>
      </c>
      <c r="L86" s="9">
        <f>L85+P85*$U$9</f>
        <v>3.1847862958547024</v>
      </c>
      <c r="M86" s="9">
        <f>M85+Q85*$U$9</f>
        <v>3.9482179421032337</v>
      </c>
      <c r="N86" s="9">
        <f>N85+R85*$U$9</f>
        <v>2.8669957620420621</v>
      </c>
      <c r="O86" s="9">
        <f t="shared" si="6"/>
        <v>5.9851685788775422E-2</v>
      </c>
      <c r="P86" s="9">
        <f t="shared" si="7"/>
        <v>-0.33497010842154795</v>
      </c>
      <c r="Q86" s="9">
        <f t="shared" si="8"/>
        <v>-5.9851685788775422E-2</v>
      </c>
      <c r="R86" s="9">
        <f t="shared" si="9"/>
        <v>0.39482179421032337</v>
      </c>
    </row>
    <row r="87" spans="9:18">
      <c r="I87">
        <v>81</v>
      </c>
      <c r="J87" s="6">
        <f t="shared" si="5"/>
        <v>8.1</v>
      </c>
      <c r="K87" s="9">
        <f>K86+O86*$U$9</f>
        <v>1.0577672264756441</v>
      </c>
      <c r="L87" s="9">
        <f>L86+P86*$U$9</f>
        <v>3.1512892850125476</v>
      </c>
      <c r="M87" s="9">
        <f>M86+Q86*$U$9</f>
        <v>3.9422327735243563</v>
      </c>
      <c r="N87" s="9">
        <f>N86+R86*$U$9</f>
        <v>2.9064779414630943</v>
      </c>
      <c r="O87" s="9">
        <f t="shared" si="6"/>
        <v>6.0890224669421844E-2</v>
      </c>
      <c r="P87" s="9">
        <f t="shared" si="7"/>
        <v>-0.33333305268301383</v>
      </c>
      <c r="Q87" s="9">
        <f t="shared" si="8"/>
        <v>-6.0890224669421844E-2</v>
      </c>
      <c r="R87" s="9">
        <f t="shared" si="9"/>
        <v>0.39422327735243567</v>
      </c>
    </row>
    <row r="88" spans="9:18">
      <c r="I88">
        <v>82</v>
      </c>
      <c r="J88" s="6">
        <f t="shared" si="5"/>
        <v>8.2000000000000011</v>
      </c>
      <c r="K88" s="9">
        <f>K87+O87*$U$9</f>
        <v>1.0638562489425862</v>
      </c>
      <c r="L88" s="9">
        <f>L87+P87*$U$9</f>
        <v>3.117955979744246</v>
      </c>
      <c r="M88" s="9">
        <f>M87+Q87*$U$9</f>
        <v>3.936143751057414</v>
      </c>
      <c r="N88" s="9">
        <f>N87+R87*$U$9</f>
        <v>2.9459002691983378</v>
      </c>
      <c r="O88" s="9">
        <f t="shared" si="6"/>
        <v>6.1908679807859412E-2</v>
      </c>
      <c r="P88" s="9">
        <f t="shared" si="7"/>
        <v>-0.33170569529788202</v>
      </c>
      <c r="Q88" s="9">
        <f t="shared" si="8"/>
        <v>-6.1908679807859412E-2</v>
      </c>
      <c r="R88" s="9">
        <f t="shared" si="9"/>
        <v>0.39361437510574143</v>
      </c>
    </row>
    <row r="89" spans="9:18">
      <c r="I89">
        <v>83</v>
      </c>
      <c r="J89" s="6">
        <f t="shared" si="5"/>
        <v>8.3000000000000007</v>
      </c>
      <c r="K89" s="9">
        <f>K88+O88*$U$9</f>
        <v>1.0700471169233721</v>
      </c>
      <c r="L89" s="9">
        <f>L88+P88*$U$9</f>
        <v>3.0847854102144576</v>
      </c>
      <c r="M89" s="9">
        <f>M88+Q88*$U$9</f>
        <v>3.9299528830766279</v>
      </c>
      <c r="N89" s="9">
        <f>N88+R88*$U$9</f>
        <v>2.9852617067089118</v>
      </c>
      <c r="O89" s="9">
        <f t="shared" si="6"/>
        <v>6.2908714854936598E-2</v>
      </c>
      <c r="P89" s="9">
        <f t="shared" si="7"/>
        <v>-0.33008657345272624</v>
      </c>
      <c r="Q89" s="9">
        <f t="shared" si="8"/>
        <v>-6.2908714854936598E-2</v>
      </c>
      <c r="R89" s="9">
        <f t="shared" si="9"/>
        <v>0.39299528830766284</v>
      </c>
    </row>
    <row r="90" spans="9:18">
      <c r="I90">
        <v>84</v>
      </c>
      <c r="J90" s="6">
        <f t="shared" si="5"/>
        <v>8.4</v>
      </c>
      <c r="K90" s="9">
        <f>K89+O89*$U$9</f>
        <v>1.0763379884088657</v>
      </c>
      <c r="L90" s="9">
        <f>L89+P89*$U$9</f>
        <v>3.051776752869185</v>
      </c>
      <c r="M90" s="9">
        <f>M89+Q89*$U$9</f>
        <v>3.9236620115911345</v>
      </c>
      <c r="N90" s="9">
        <f>N89+R89*$U$9</f>
        <v>3.0245612355396783</v>
      </c>
      <c r="O90" s="9">
        <f t="shared" si="6"/>
        <v>6.3891876033497552E-2</v>
      </c>
      <c r="P90" s="9">
        <f t="shared" si="7"/>
        <v>-0.32847432512561592</v>
      </c>
      <c r="Q90" s="9">
        <f t="shared" si="8"/>
        <v>-6.3891876033497552E-2</v>
      </c>
      <c r="R90" s="9">
        <f t="shared" si="9"/>
        <v>0.39236620115911347</v>
      </c>
    </row>
    <row r="91" spans="9:18">
      <c r="I91">
        <v>85</v>
      </c>
      <c r="J91" s="6">
        <f t="shared" si="5"/>
        <v>8.5</v>
      </c>
      <c r="K91" s="9">
        <f>K90+O90*$U$9</f>
        <v>1.0827271760122155</v>
      </c>
      <c r="L91" s="9">
        <f>L90+P90*$U$9</f>
        <v>3.0189293203566234</v>
      </c>
      <c r="M91" s="9">
        <f>M90+Q90*$U$9</f>
        <v>3.9172728239877848</v>
      </c>
      <c r="N91" s="9">
        <f>N90+R90*$U$9</f>
        <v>3.0637978556555896</v>
      </c>
      <c r="O91" s="9">
        <f t="shared" si="6"/>
        <v>6.4859600637758141E-2</v>
      </c>
      <c r="P91" s="9">
        <f t="shared" si="7"/>
        <v>-0.32686768176102038</v>
      </c>
      <c r="Q91" s="9">
        <f t="shared" si="8"/>
        <v>-6.4859600637758141E-2</v>
      </c>
      <c r="R91" s="9">
        <f t="shared" si="9"/>
        <v>0.39172728239877852</v>
      </c>
    </row>
    <row r="92" spans="9:18">
      <c r="I92">
        <v>86</v>
      </c>
      <c r="J92" s="6">
        <f t="shared" si="5"/>
        <v>8.6</v>
      </c>
      <c r="K92" s="9">
        <f>K91+O91*$U$9</f>
        <v>1.0892131360759914</v>
      </c>
      <c r="L92" s="9">
        <f>L91+P91*$U$9</f>
        <v>2.9862425521805216</v>
      </c>
      <c r="M92" s="9">
        <f>M91+Q91*$U$9</f>
        <v>3.9107868639240091</v>
      </c>
      <c r="N92" s="9">
        <f>N91+R91*$U$9</f>
        <v>3.1029705838954675</v>
      </c>
      <c r="O92" s="9">
        <f t="shared" si="6"/>
        <v>6.5813224857989128E-2</v>
      </c>
      <c r="P92" s="9">
        <f t="shared" si="7"/>
        <v>-0.32526546153441183</v>
      </c>
      <c r="Q92" s="9">
        <f t="shared" si="8"/>
        <v>-6.5813224857989128E-2</v>
      </c>
      <c r="R92" s="9">
        <f t="shared" si="9"/>
        <v>0.39107868639240095</v>
      </c>
    </row>
    <row r="93" spans="9:18">
      <c r="I93">
        <v>87</v>
      </c>
      <c r="J93" s="6">
        <f t="shared" si="5"/>
        <v>8.7000000000000011</v>
      </c>
      <c r="K93" s="9">
        <f>K92+O92*$U$9</f>
        <v>1.0957944585617903</v>
      </c>
      <c r="L93" s="9">
        <f>L92+P92*$U$9</f>
        <v>2.9537160060270806</v>
      </c>
      <c r="M93" s="9">
        <f>M92+Q92*$U$9</f>
        <v>3.90420554143821</v>
      </c>
      <c r="N93" s="9">
        <f>N92+R92*$U$9</f>
        <v>3.1420784525347076</v>
      </c>
      <c r="O93" s="9">
        <f t="shared" si="6"/>
        <v>6.67539909868472E-2</v>
      </c>
      <c r="P93" s="9">
        <f t="shared" si="7"/>
        <v>-0.32366656315697384</v>
      </c>
      <c r="Q93" s="9">
        <f t="shared" si="8"/>
        <v>-6.67539909868472E-2</v>
      </c>
      <c r="R93" s="9">
        <f t="shared" si="9"/>
        <v>0.39042055414382104</v>
      </c>
    </row>
    <row r="94" spans="9:18">
      <c r="I94">
        <v>88</v>
      </c>
      <c r="J94" s="6">
        <f t="shared" si="5"/>
        <v>8.8000000000000007</v>
      </c>
      <c r="K94" s="9">
        <f>K93+O93*$U$9</f>
        <v>1.102469857660475</v>
      </c>
      <c r="L94" s="9">
        <f>L93+P93*$U$9</f>
        <v>2.9213493497113832</v>
      </c>
      <c r="M94" s="9">
        <f>M93+Q93*$U$9</f>
        <v>3.8975301423395252</v>
      </c>
      <c r="N94" s="9">
        <f>N93+R93*$U$9</f>
        <v>3.1811205079490898</v>
      </c>
      <c r="O94" s="9">
        <f t="shared" si="6"/>
        <v>6.7683054058669534E-2</v>
      </c>
      <c r="P94" s="9">
        <f t="shared" si="7"/>
        <v>-0.322069960175283</v>
      </c>
      <c r="Q94" s="9">
        <f t="shared" si="8"/>
        <v>-6.7683054058669534E-2</v>
      </c>
      <c r="R94" s="9">
        <f t="shared" si="9"/>
        <v>0.38975301423395253</v>
      </c>
    </row>
    <row r="95" spans="9:18">
      <c r="I95">
        <v>89</v>
      </c>
      <c r="J95" s="6">
        <f t="shared" si="5"/>
        <v>8.9</v>
      </c>
      <c r="K95" s="9">
        <f>K94+O94*$U$9</f>
        <v>1.1092381630663419</v>
      </c>
      <c r="L95" s="9">
        <f>L94+P94*$U$9</f>
        <v>2.8891423536938547</v>
      </c>
      <c r="M95" s="9">
        <f>M94+Q94*$U$9</f>
        <v>3.8907618369336583</v>
      </c>
      <c r="N95" s="9">
        <f>N94+R94*$U$9</f>
        <v>3.2200958093724852</v>
      </c>
      <c r="O95" s="9">
        <f t="shared" si="6"/>
        <v>6.8601487968511898E-2</v>
      </c>
      <c r="P95" s="9">
        <f t="shared" si="7"/>
        <v>-0.32047469572485393</v>
      </c>
      <c r="Q95" s="9">
        <f t="shared" si="8"/>
        <v>-6.8601487968511898E-2</v>
      </c>
      <c r="R95" s="9">
        <f t="shared" si="9"/>
        <v>0.38907618369336583</v>
      </c>
    </row>
    <row r="96" spans="9:18">
      <c r="I96">
        <v>90</v>
      </c>
      <c r="J96" s="6">
        <f t="shared" si="5"/>
        <v>9</v>
      </c>
      <c r="K96" s="9">
        <f>K95+O95*$U$9</f>
        <v>1.1160983118631931</v>
      </c>
      <c r="L96" s="9">
        <f>L95+P95*$U$9</f>
        <v>2.8570948841213695</v>
      </c>
      <c r="M96" s="9">
        <f>M95+Q95*$U$9</f>
        <v>3.8839016881368069</v>
      </c>
      <c r="N96" s="9">
        <f>N95+R95*$U$9</f>
        <v>3.2590034277418218</v>
      </c>
      <c r="O96" s="9">
        <f t="shared" si="6"/>
        <v>6.9510291113598133E-2</v>
      </c>
      <c r="P96" s="9">
        <f t="shared" si="7"/>
        <v>-0.31887987770008258</v>
      </c>
      <c r="Q96" s="9">
        <f t="shared" si="8"/>
        <v>-6.9510291113598133E-2</v>
      </c>
      <c r="R96" s="9">
        <f t="shared" si="9"/>
        <v>0.38839016881368071</v>
      </c>
    </row>
    <row r="97" spans="9:18">
      <c r="I97">
        <v>91</v>
      </c>
      <c r="J97" s="6">
        <f t="shared" si="5"/>
        <v>9.1</v>
      </c>
      <c r="K97" s="9">
        <f>K96+O96*$U$9</f>
        <v>1.123049340974553</v>
      </c>
      <c r="L97" s="9">
        <f>L96+P96*$U$9</f>
        <v>2.8252068963513612</v>
      </c>
      <c r="M97" s="9">
        <f>M96+Q96*$U$9</f>
        <v>3.876950659025447</v>
      </c>
      <c r="N97" s="9">
        <f>N96+R96*$U$9</f>
        <v>3.29784244462319</v>
      </c>
      <c r="O97" s="9">
        <f t="shared" si="6"/>
        <v>7.041039159612883E-2</v>
      </c>
      <c r="P97" s="9">
        <f t="shared" si="7"/>
        <v>-0.31728467430641588</v>
      </c>
      <c r="Q97" s="9">
        <f t="shared" si="8"/>
        <v>-7.041039159612883E-2</v>
      </c>
      <c r="R97" s="9">
        <f t="shared" si="9"/>
        <v>0.38769506590254471</v>
      </c>
    </row>
    <row r="98" spans="9:18">
      <c r="I98">
        <v>92</v>
      </c>
      <c r="J98" s="6">
        <f t="shared" si="5"/>
        <v>9.2000000000000011</v>
      </c>
      <c r="K98" s="9">
        <f>K97+O97*$U$9</f>
        <v>1.130090380134166</v>
      </c>
      <c r="L98" s="9">
        <f>L97+P97*$U$9</f>
        <v>2.7934784289207197</v>
      </c>
      <c r="M98" s="9">
        <f>M97+Q97*$U$9</f>
        <v>3.869909619865834</v>
      </c>
      <c r="N98" s="9">
        <f>N97+R97*$U$9</f>
        <v>3.3366119512134444</v>
      </c>
      <c r="O98" s="9">
        <f t="shared" si="6"/>
        <v>7.130265202302255E-2</v>
      </c>
      <c r="P98" s="9">
        <f t="shared" si="7"/>
        <v>-0.3156883099635609</v>
      </c>
      <c r="Q98" s="9">
        <f t="shared" si="8"/>
        <v>-7.130265202302255E-2</v>
      </c>
      <c r="R98" s="9">
        <f t="shared" si="9"/>
        <v>0.38699096198658345</v>
      </c>
    </row>
    <row r="99" spans="9:18">
      <c r="I99">
        <v>93</v>
      </c>
      <c r="J99" s="6">
        <f t="shared" si="5"/>
        <v>9.3000000000000007</v>
      </c>
      <c r="K99" s="9">
        <f>K98+O98*$U$9</f>
        <v>1.1372206453364682</v>
      </c>
      <c r="L99" s="9">
        <f>L98+P98*$U$9</f>
        <v>2.7619095979243635</v>
      </c>
      <c r="M99" s="9">
        <f>M98+Q98*$U$9</f>
        <v>3.8627793546635316</v>
      </c>
      <c r="N99" s="9">
        <f>N98+R98*$U$9</f>
        <v>3.3753110474121026</v>
      </c>
      <c r="O99" s="9">
        <f t="shared" si="6"/>
        <v>7.2187873935100177E-2</v>
      </c>
      <c r="P99" s="9">
        <f t="shared" si="7"/>
        <v>-0.31409006153125302</v>
      </c>
      <c r="Q99" s="9">
        <f t="shared" si="8"/>
        <v>-7.2187873935100177E-2</v>
      </c>
      <c r="R99" s="9">
        <f t="shared" si="9"/>
        <v>0.38627793546635319</v>
      </c>
    </row>
    <row r="100" spans="9:18">
      <c r="I100">
        <v>94</v>
      </c>
      <c r="J100" s="6">
        <f t="shared" si="5"/>
        <v>9.4</v>
      </c>
      <c r="K100" s="9">
        <f>K99+O99*$U$9</f>
        <v>1.1444394327299783</v>
      </c>
      <c r="L100" s="9">
        <f>L99+P99*$U$9</f>
        <v>2.7305005917712384</v>
      </c>
      <c r="M100" s="9">
        <f>M99+Q99*$U$9</f>
        <v>3.8555605672700217</v>
      </c>
      <c r="N100" s="9">
        <f>N99+R99*$U$9</f>
        <v>3.4139388409587381</v>
      </c>
      <c r="O100" s="9">
        <f t="shared" si="6"/>
        <v>7.3066801895447564E-2</v>
      </c>
      <c r="P100" s="9">
        <f t="shared" si="7"/>
        <v>-0.31248925483155465</v>
      </c>
      <c r="Q100" s="9">
        <f t="shared" si="8"/>
        <v>-7.3066801895447564E-2</v>
      </c>
      <c r="R100" s="9">
        <f t="shared" si="9"/>
        <v>0.38555605672700222</v>
      </c>
    </row>
    <row r="101" spans="9:18">
      <c r="I101">
        <v>95</v>
      </c>
      <c r="J101" s="6">
        <f t="shared" si="5"/>
        <v>9.5</v>
      </c>
      <c r="K101" s="9">
        <f>K100+O100*$U$9</f>
        <v>1.151746112919523</v>
      </c>
      <c r="L101" s="9">
        <f>L100+P100*$U$9</f>
        <v>2.6992516662880828</v>
      </c>
      <c r="M101" s="9">
        <f>M100+Q100*$U$9</f>
        <v>3.8482538870804768</v>
      </c>
      <c r="N101" s="9">
        <f>N100+R100*$U$9</f>
        <v>3.4524944466314382</v>
      </c>
      <c r="O101" s="9">
        <f t="shared" si="6"/>
        <v>7.3940127264163213E-2</v>
      </c>
      <c r="P101" s="9">
        <f t="shared" si="7"/>
        <v>-0.31088526144388451</v>
      </c>
      <c r="Q101" s="9">
        <f t="shared" si="8"/>
        <v>-7.3940127264163213E-2</v>
      </c>
      <c r="R101" s="9">
        <f t="shared" si="9"/>
        <v>0.38482538870804772</v>
      </c>
    </row>
    <row r="102" spans="9:18">
      <c r="I102">
        <v>96</v>
      </c>
      <c r="J102" s="6">
        <f t="shared" si="5"/>
        <v>9.6000000000000014</v>
      </c>
      <c r="K102" s="9">
        <f>K101+O101*$U$9</f>
        <v>1.1591401256459393</v>
      </c>
      <c r="L102" s="9">
        <f>L101+P101*$U$9</f>
        <v>2.6681631401436943</v>
      </c>
      <c r="M102" s="9">
        <f>M101+Q101*$U$9</f>
        <v>3.8408598743540603</v>
      </c>
      <c r="N102" s="9">
        <f>N101+R101*$U$9</f>
        <v>3.4909769855022432</v>
      </c>
      <c r="O102" s="9">
        <f t="shared" si="6"/>
        <v>7.4808491684403455E-2</v>
      </c>
      <c r="P102" s="9">
        <f t="shared" si="7"/>
        <v>-0.30927749575100261</v>
      </c>
      <c r="Q102" s="9">
        <f t="shared" si="8"/>
        <v>-7.4808491684403455E-2</v>
      </c>
      <c r="R102" s="9">
        <f t="shared" si="9"/>
        <v>0.38408598743540606</v>
      </c>
    </row>
    <row r="103" spans="9:18">
      <c r="I103">
        <v>97</v>
      </c>
      <c r="J103" s="6">
        <f t="shared" si="5"/>
        <v>9.7000000000000011</v>
      </c>
      <c r="K103" s="9">
        <f>K102+O102*$U$9</f>
        <v>1.1666209748143797</v>
      </c>
      <c r="L103" s="9">
        <f>L102+P102*$U$9</f>
        <v>2.6372353905685939</v>
      </c>
      <c r="M103" s="9">
        <f>M102+Q102*$U$9</f>
        <v>3.8333790251856201</v>
      </c>
      <c r="N103" s="9">
        <f>N102+R102*$U$9</f>
        <v>3.5293855842457837</v>
      </c>
      <c r="O103" s="9">
        <f t="shared" si="6"/>
        <v>7.5672490302550632E-2</v>
      </c>
      <c r="P103" s="9">
        <f t="shared" si="7"/>
        <v>-0.3076654122160114</v>
      </c>
      <c r="Q103" s="9">
        <f t="shared" si="8"/>
        <v>-7.5672490302550632E-2</v>
      </c>
      <c r="R103" s="9">
        <f t="shared" si="9"/>
        <v>0.38333790251856203</v>
      </c>
    </row>
    <row r="104" spans="9:18">
      <c r="I104">
        <v>98</v>
      </c>
      <c r="J104" s="6">
        <f t="shared" si="5"/>
        <v>9.8000000000000007</v>
      </c>
      <c r="K104" s="9">
        <f>K103+O103*$U$9</f>
        <v>1.1741882238446346</v>
      </c>
      <c r="L104" s="9">
        <f>L103+P103*$U$9</f>
        <v>2.6064688493469927</v>
      </c>
      <c r="M104" s="9">
        <f>M103+Q103*$U$9</f>
        <v>3.8258117761553652</v>
      </c>
      <c r="N104" s="9">
        <f>N103+R103*$U$9</f>
        <v>3.5677193744976399</v>
      </c>
      <c r="O104" s="9">
        <f t="shared" si="6"/>
        <v>7.6532674743425178E-2</v>
      </c>
      <c r="P104" s="9">
        <f t="shared" si="7"/>
        <v>-0.30604850287211138</v>
      </c>
      <c r="Q104" s="9">
        <f t="shared" si="8"/>
        <v>-7.6532674743425178E-2</v>
      </c>
      <c r="R104" s="9">
        <f t="shared" si="9"/>
        <v>0.38258117761553656</v>
      </c>
    </row>
    <row r="105" spans="9:18">
      <c r="I105">
        <v>99</v>
      </c>
      <c r="J105" s="6">
        <f t="shared" si="5"/>
        <v>9.9</v>
      </c>
      <c r="K105" s="9">
        <f>K104+O104*$U$9</f>
        <v>1.1818414913189772</v>
      </c>
      <c r="L105" s="9">
        <f>L104+P104*$U$9</f>
        <v>2.5758639990597816</v>
      </c>
      <c r="M105" s="9">
        <f>M104+Q104*$U$9</f>
        <v>3.8181585086810226</v>
      </c>
      <c r="N105" s="9">
        <f>N104+R104*$U$9</f>
        <v>3.6059774922591936</v>
      </c>
      <c r="O105" s="9">
        <f t="shared" si="6"/>
        <v>7.738955585973456E-2</v>
      </c>
      <c r="P105" s="9">
        <f t="shared" si="7"/>
        <v>-0.30442629500836771</v>
      </c>
      <c r="Q105" s="9">
        <f t="shared" si="8"/>
        <v>-7.738955585973456E-2</v>
      </c>
      <c r="R105" s="9">
        <f t="shared" si="9"/>
        <v>0.38181585086810227</v>
      </c>
    </row>
    <row r="106" spans="9:18">
      <c r="I106">
        <v>100</v>
      </c>
      <c r="J106" s="6">
        <f t="shared" si="5"/>
        <v>10</v>
      </c>
      <c r="K106" s="9">
        <f>K105+O105*$U$9</f>
        <v>1.1895804469049507</v>
      </c>
      <c r="L106" s="9">
        <f>L105+P105*$U$9</f>
        <v>2.5454213695589449</v>
      </c>
      <c r="M106" s="9">
        <f>M105+Q105*$U$9</f>
        <v>3.8104195530950493</v>
      </c>
      <c r="N106" s="9">
        <f>N105+R105*$U$9</f>
        <v>3.644159077346004</v>
      </c>
      <c r="O106" s="9">
        <f t="shared" si="6"/>
        <v>7.8243606273370792E-2</v>
      </c>
      <c r="P106" s="9">
        <f t="shared" si="7"/>
        <v>-0.30279834903613417</v>
      </c>
      <c r="Q106" s="9">
        <f t="shared" si="8"/>
        <v>-7.8243606273370792E-2</v>
      </c>
      <c r="R106" s="9">
        <f t="shared" si="9"/>
        <v>0.38104195530950496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Hartmann</dc:creator>
  <cp:lastModifiedBy>Jonas Hartmann</cp:lastModifiedBy>
  <dcterms:created xsi:type="dcterms:W3CDTF">2017-05-04T11:53:13Z</dcterms:created>
  <dcterms:modified xsi:type="dcterms:W3CDTF">2017-05-04T12:38:50Z</dcterms:modified>
</cp:coreProperties>
</file>