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S\"/>
    </mc:Choice>
  </mc:AlternateContent>
  <xr:revisionPtr revIDLastSave="0" documentId="13_ncr:1_{1EFD21C3-3337-4AA4-A55A-5EEEE5585E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S" sheetId="2" r:id="rId1"/>
    <sheet name="Catchment_Pop" sheetId="1" r:id="rId2"/>
    <sheet name="Data_ext" sheetId="3" r:id="rId3"/>
  </sheets>
  <definedNames>
    <definedName name="_xlnm._FilterDatabase" localSheetId="2" hidden="1">Data_ext!$A$1:$G$210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12" i="2"/>
  <c r="D18" i="2"/>
  <c r="D20" i="2"/>
  <c r="G20" i="2" l="1"/>
  <c r="G21" i="2"/>
  <c r="G18" i="2"/>
  <c r="G19" i="2"/>
  <c r="G12" i="2"/>
  <c r="G13" i="2"/>
  <c r="F20" i="2"/>
  <c r="F18" i="2"/>
  <c r="D21" i="1"/>
  <c r="D16" i="2"/>
  <c r="G16" i="2" l="1"/>
  <c r="G17" i="2"/>
  <c r="F12" i="2"/>
  <c r="D22" i="1"/>
  <c r="F16" i="2"/>
  <c r="D14" i="2"/>
  <c r="G14" i="2" l="1"/>
  <c r="G15" i="2"/>
  <c r="F14" i="2"/>
</calcChain>
</file>

<file path=xl/sharedStrings.xml><?xml version="1.0" encoding="utf-8"?>
<sst xmlns="http://schemas.openxmlformats.org/spreadsheetml/2006/main" count="524" uniqueCount="87">
  <si>
    <t>Name of Health Facility</t>
  </si>
  <si>
    <t>LGA</t>
  </si>
  <si>
    <t>State</t>
  </si>
  <si>
    <t>Catchement Population</t>
  </si>
  <si>
    <t>bo Abbaganaram Maternal and Child Health Centre</t>
  </si>
  <si>
    <t>MMC</t>
  </si>
  <si>
    <t>Borno</t>
  </si>
  <si>
    <t>Bama</t>
  </si>
  <si>
    <t>bo Banki Health Clinic</t>
  </si>
  <si>
    <t>bo Bulabulin Primary Health Care Centre</t>
  </si>
  <si>
    <t>bo Dalori Primary Health Care Centre</t>
  </si>
  <si>
    <t>Konduga</t>
  </si>
  <si>
    <t>bo Bama Skin Clinic</t>
  </si>
  <si>
    <t>bo Gomari Primary Health Centre</t>
  </si>
  <si>
    <t>Jere</t>
  </si>
  <si>
    <t>bo Chad Basin Development Authority Clinic</t>
  </si>
  <si>
    <t>bo kaleri primary Health Centre</t>
  </si>
  <si>
    <t>Mafa</t>
  </si>
  <si>
    <t>bo Izge Primary Health Care Clinic</t>
  </si>
  <si>
    <t>Gwoza</t>
  </si>
  <si>
    <t>bo Jakana Model Primary Health Care Center</t>
  </si>
  <si>
    <t>bo Mafa Primary Health  Centre</t>
  </si>
  <si>
    <t>bo Maimusari Health Clinic</t>
  </si>
  <si>
    <t>bo Mala Kachallah Primary Health Centre</t>
  </si>
  <si>
    <t>bo Malakyariri Primary Health Centre</t>
  </si>
  <si>
    <t>bo Bama Maternal And Child Referral center</t>
  </si>
  <si>
    <t>bo Nguwom Primary Health Center</t>
  </si>
  <si>
    <t>bo Pompomari Primary Health Care Centre</t>
  </si>
  <si>
    <t>bo Zabbarmari Health Clinic</t>
  </si>
  <si>
    <t>bo Monguno Primary Health Care  Center</t>
  </si>
  <si>
    <t>Monguno</t>
  </si>
  <si>
    <t>bo Bama Maternal and Child Referral center</t>
  </si>
  <si>
    <t>periodname</t>
  </si>
  <si>
    <t>organisationunitname</t>
  </si>
  <si>
    <t>ANC 4th visit</t>
  </si>
  <si>
    <t>Out-patient Attendance</t>
  </si>
  <si>
    <t>Penta 3 given &lt;1y, Fixed</t>
  </si>
  <si>
    <t>Penta 3 given &lt;1y, Outreach</t>
  </si>
  <si>
    <t>NHMIS Monthly Summary Form (Version 2019) - Reporting rate on time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</si>
  <si>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</si>
  <si>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</si>
  <si>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</si>
  <si>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</si>
  <si>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</si>
  <si>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</si>
  <si>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</si>
  <si>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</si>
  <si>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</si>
  <si>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</si>
  <si>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</si>
  <si>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INDICATOR</t>
  </si>
  <si>
    <t xml:space="preserve">% of children &lt;1yrs who received their third dose of DPT-containing vaccine </t>
  </si>
  <si>
    <t>% of health facilities submitting DHIS2 reports timely.</t>
  </si>
  <si>
    <t>% of women attending at least 4 ANC clinics</t>
  </si>
  <si>
    <t xml:space="preserve"># of outpatient curative consultations                          </t>
  </si>
  <si>
    <t>SOURCE OF DATA</t>
  </si>
  <si>
    <t>MEASUREMENT</t>
  </si>
  <si>
    <t>Grand Total</t>
  </si>
  <si>
    <t>Row Labels</t>
  </si>
  <si>
    <t>Sum of ANC 4th visit</t>
  </si>
  <si>
    <r>
      <t xml:space="preserve">Using the attached indicator reference document as a guide and the information provided in the first 2 sheets of the attached workbook, prepare an indicator tracking sheet that shows the progress (as at November 2022) of 3 out of the 3 indicators on the Indicator reference document. Assume that the life of the project is one year (January 2022 to December 2022) – </t>
    </r>
    <r>
      <rPr>
        <sz val="11"/>
        <color rgb="FF806000"/>
        <rFont val="Arial"/>
        <family val="2"/>
      </rPr>
      <t>20 marks</t>
    </r>
  </si>
  <si>
    <t>STATUS</t>
  </si>
  <si>
    <t>Sum of Out-patient Attendance</t>
  </si>
  <si>
    <t>LOA TARGET</t>
  </si>
  <si>
    <t>HOW FAR</t>
  </si>
  <si>
    <t>Sum of NHMIS Monthly Summary Form (Version 2019) - Reporting rate on time</t>
  </si>
  <si>
    <t>Sum of Penta 3 given &lt;1y, Fixed</t>
  </si>
  <si>
    <t>Sum of Penta 3 given &lt;1y, Outreach</t>
  </si>
  <si>
    <t>S/N</t>
  </si>
  <si>
    <t>REMARK</t>
  </si>
  <si>
    <t>Health Facility NHMIS (OPD Register)
4th Quarter</t>
  </si>
  <si>
    <t>Health Facility HMIS 4th Quarter</t>
  </si>
  <si>
    <t>DHIS2 Platform
4th Quarter</t>
  </si>
  <si>
    <t>Health Facility HMIS (Immunization registers)</t>
  </si>
  <si>
    <t>Health Facility HMIS (OPD registers)</t>
  </si>
  <si>
    <t>The utilization rate at the supported health facility is quite high acording to the NHMIS register, outpatient consultations are measured at about 2 per person in the month of November 2022.</t>
  </si>
  <si>
    <t>Only 4 women attended atleat 4 ANC at supported facility in November 2022, the project has not affected the ANC attendance for the month of November</t>
  </si>
  <si>
    <t>According to the LOA target, 0% of health facilities submitted DHIS2 reports timely</t>
  </si>
  <si>
    <t>only minute number of children received third dose of immunization both at fixed post and outreach according to the data for the month of November. 0% is achieved compared to the LOA targets</t>
  </si>
  <si>
    <t>18,523 outpatient ccurative consultations was recorded on OPD registers and it is only 4% of progress moving toward the LOA target</t>
  </si>
  <si>
    <t>MONDAY 1ST NOVEMBER TO TUESDAY 30TH OVEMBER 2021</t>
  </si>
  <si>
    <t>2021 NOVEMBER INDICATOR TRACKER SHEET</t>
  </si>
  <si>
    <t>abdulsamadabbas1439@gmail.com, abdulsamadabbas@yahoo.com</t>
  </si>
  <si>
    <t>(+234) 8126709076 | (+234) 9056639934</t>
  </si>
  <si>
    <r>
      <t>Outpatient consultations per person per year</t>
    </r>
    <r>
      <rPr>
        <b/>
        <sz val="12"/>
        <color theme="1"/>
        <rFont val="Calibri"/>
        <family val="2"/>
        <scheme val="minor"/>
      </rPr>
      <t xml:space="preserve"> (Utilization Rate)</t>
    </r>
  </si>
  <si>
    <r>
      <t xml:space="preserve">We need about </t>
    </r>
    <r>
      <rPr>
        <b/>
        <sz val="12"/>
        <color theme="1"/>
        <rFont val="Calibri"/>
        <family val="2"/>
        <scheme val="minor"/>
      </rPr>
      <t>17,600</t>
    </r>
    <r>
      <rPr>
        <sz val="12"/>
        <color theme="1"/>
        <rFont val="Calibri"/>
        <family val="2"/>
        <scheme val="minor"/>
      </rPr>
      <t xml:space="preserve"> ANC attendance to breakeven</t>
    </r>
  </si>
  <si>
    <t>Prepared by : ABDULSAMAD, Abbas Salihu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</si>
</sst>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Garamond"/>
      <family val="1"/>
    </font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1"/>
      <color rgb="FF333333"/>
      <name val="Arial"/>
      <family val="2"/>
    </font>
    <font>
      <sz val="11"/>
      <color rgb="FF806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4" tint="0.79998168889431442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Continuous"/>
    </xf>
    <xf numFmtId="0" fontId="7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0" fillId="0" borderId="0" xfId="1" applyFont="1"/>
    <xf numFmtId="1" fontId="0" fillId="0" borderId="0" xfId="0" applyNumberFormat="1"/>
    <xf numFmtId="3" fontId="8" fillId="0" borderId="4" xfId="0" applyNumberFormat="1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9" fontId="12" fillId="0" borderId="4" xfId="1" applyFont="1" applyBorder="1"/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wrapText="1"/>
    </xf>
    <xf numFmtId="9" fontId="8" fillId="0" borderId="0" xfId="0" applyNumberFormat="1" applyFont="1" applyBorder="1" applyAlignment="1">
      <alignment horizontal="left" wrapText="1"/>
    </xf>
    <xf numFmtId="0" fontId="12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0" fillId="0" borderId="9" xfId="0" applyBorder="1"/>
    <xf numFmtId="2" fontId="13" fillId="0" borderId="0" xfId="0" applyNumberFormat="1" applyFont="1" applyBorder="1"/>
    <xf numFmtId="3" fontId="14" fillId="0" borderId="0" xfId="0" applyNumberFormat="1" applyFont="1" applyBorder="1"/>
    <xf numFmtId="9" fontId="14" fillId="0" borderId="0" xfId="0" applyNumberFormat="1" applyFont="1" applyBorder="1"/>
    <xf numFmtId="3" fontId="15" fillId="0" borderId="9" xfId="0" applyNumberFormat="1" applyFont="1" applyBorder="1"/>
    <xf numFmtId="2" fontId="0" fillId="0" borderId="0" xfId="1" applyNumberFormat="1" applyFont="1"/>
    <xf numFmtId="164" fontId="7" fillId="0" borderId="4" xfId="0" applyNumberFormat="1" applyFont="1" applyBorder="1" applyAlignment="1">
      <alignment wrapText="1"/>
    </xf>
    <xf numFmtId="2" fontId="12" fillId="0" borderId="4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12" fillId="0" borderId="0" xfId="0" applyFont="1" applyBorder="1" applyAlignment="1">
      <alignment horizontal="left"/>
    </xf>
    <xf numFmtId="9" fontId="7" fillId="0" borderId="4" xfId="0" applyNumberFormat="1" applyFont="1" applyBorder="1" applyAlignment="1">
      <alignment wrapText="1"/>
    </xf>
    <xf numFmtId="1" fontId="12" fillId="0" borderId="4" xfId="0" applyNumberFormat="1" applyFont="1" applyBorder="1" applyAlignment="1">
      <alignment horizontal="left"/>
    </xf>
    <xf numFmtId="3" fontId="12" fillId="0" borderId="4" xfId="0" applyNumberFormat="1" applyFont="1" applyBorder="1" applyAlignment="1">
      <alignment horizontal="left" wrapText="1"/>
    </xf>
    <xf numFmtId="2" fontId="7" fillId="0" borderId="0" xfId="0" applyNumberFormat="1" applyFont="1" applyBorder="1" applyAlignment="1">
      <alignment wrapText="1"/>
    </xf>
    <xf numFmtId="0" fontId="7" fillId="0" borderId="4" xfId="0" applyFont="1" applyBorder="1" applyAlignment="1">
      <alignment wrapText="1"/>
    </xf>
    <xf numFmtId="9" fontId="12" fillId="0" borderId="4" xfId="1" applyFont="1" applyBorder="1" applyAlignment="1">
      <alignment horizontal="left"/>
    </xf>
    <xf numFmtId="9" fontId="12" fillId="0" borderId="4" xfId="0" applyNumberFormat="1" applyFont="1" applyBorder="1" applyAlignment="1">
      <alignment horizontal="left" wrapText="1"/>
    </xf>
    <xf numFmtId="1" fontId="12" fillId="0" borderId="4" xfId="1" applyNumberFormat="1" applyFont="1" applyBorder="1" applyAlignment="1">
      <alignment horizontal="left"/>
    </xf>
    <xf numFmtId="3" fontId="12" fillId="0" borderId="4" xfId="0" applyNumberFormat="1" applyFont="1" applyBorder="1"/>
    <xf numFmtId="3" fontId="12" fillId="0" borderId="4" xfId="0" applyNumberFormat="1" applyFont="1" applyBorder="1" applyAlignment="1">
      <alignment wrapText="1"/>
    </xf>
    <xf numFmtId="0" fontId="7" fillId="0" borderId="9" xfId="0" applyFont="1" applyBorder="1"/>
    <xf numFmtId="0" fontId="12" fillId="0" borderId="9" xfId="0" applyFont="1" applyBorder="1"/>
    <xf numFmtId="2" fontId="7" fillId="0" borderId="8" xfId="0" applyNumberFormat="1" applyFont="1" applyBorder="1" applyAlignment="1">
      <alignment wrapText="1"/>
    </xf>
    <xf numFmtId="0" fontId="7" fillId="0" borderId="8" xfId="0" applyFont="1" applyBorder="1"/>
    <xf numFmtId="0" fontId="7" fillId="0" borderId="8" xfId="0" applyFont="1" applyBorder="1" applyAlignment="1">
      <alignment wrapText="1"/>
    </xf>
    <xf numFmtId="0" fontId="7" fillId="0" borderId="10" xfId="0" applyFont="1" applyBorder="1"/>
    <xf numFmtId="17" fontId="17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13" xfId="0" applyFont="1" applyFill="1" applyBorder="1" applyAlignment="1">
      <alignment horizontal="center"/>
    </xf>
    <xf numFmtId="0" fontId="18" fillId="5" borderId="14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15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9" fillId="7" borderId="14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1" fillId="0" borderId="14" xfId="2" applyFont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21" fillId="0" borderId="15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32.742732638886" createdVersion="6" refreshedVersion="6" minRefreshableVersion="3" recordCount="209" xr:uid="{8B65B03F-152F-47BD-AFDB-C1377EF77DAE}">
  <cacheSource type="worksheet">
    <worksheetSource ref="A1:G210" sheet="Data_ext"/>
  </cacheSource>
  <cacheFields count="7">
    <cacheField name="periodname" numFmtId="0">
      <sharedItems count="11">
        <s v="January 2022"/>
        <s v="February 2022"/>
        <s v="March 2022"/>
        <s v="April 2022"/>
        <s v="May 2022"/>
        <s v="June 2022"/>
        <s v="July 2022"/>
        <s v="August 2022"/>
        <s v="September 2022"/>
        <s v="October 2022"/>
        <s v="November 2022"/>
      </sharedItems>
    </cacheField>
    <cacheField name="organisationunitname" numFmtId="0">
      <sharedItems/>
    </cacheField>
    <cacheField name="ANC 4th visit" numFmtId="0">
      <sharedItems containsSemiMixedTypes="0" containsString="0" containsNumber="1" containsInteger="1" minValue="1" maxValue="235" count="65">
        <n v="18"/>
        <n v="3"/>
        <n v="46"/>
        <n v="20"/>
        <n v="15"/>
        <n v="21"/>
        <n v="19"/>
        <n v="53"/>
        <n v="49"/>
        <n v="11"/>
        <n v="12"/>
        <n v="8"/>
        <n v="25"/>
        <n v="4"/>
        <n v="38"/>
        <n v="9"/>
        <n v="17"/>
        <n v="10"/>
        <n v="52"/>
        <n v="26"/>
        <n v="64"/>
        <n v="7"/>
        <n v="42"/>
        <n v="72"/>
        <n v="29"/>
        <n v="13"/>
        <n v="32"/>
        <n v="2"/>
        <n v="27"/>
        <n v="36"/>
        <n v="66"/>
        <n v="6"/>
        <n v="69"/>
        <n v="35"/>
        <n v="45"/>
        <n v="1"/>
        <n v="22"/>
        <n v="16"/>
        <n v="58"/>
        <n v="5"/>
        <n v="28"/>
        <n v="68"/>
        <n v="30"/>
        <n v="34"/>
        <n v="48"/>
        <n v="14"/>
        <n v="31"/>
        <n v="41"/>
        <n v="75"/>
        <n v="138"/>
        <n v="82"/>
        <n v="73"/>
        <n v="47"/>
        <n v="61"/>
        <n v="24"/>
        <n v="141"/>
        <n v="54"/>
        <n v="50"/>
        <n v="43"/>
        <n v="235"/>
        <n v="152"/>
        <n v="44"/>
        <n v="126"/>
        <n v="105"/>
        <n v="23"/>
      </sharedItems>
    </cacheField>
    <cacheField name="Out-patient Attendance" numFmtId="0">
      <sharedItems containsSemiMixedTypes="0" containsString="0" containsNumber="1" containsInteger="1" minValue="19" maxValue="7265" count="153">
        <n v="237"/>
        <n v="477"/>
        <n v="367"/>
        <n v="208"/>
        <n v="1154"/>
        <n v="873"/>
        <n v="273"/>
        <n v="276"/>
        <n v="337"/>
        <n v="550"/>
        <n v="1370"/>
        <n v="370"/>
        <n v="767"/>
        <n v="974"/>
        <n v="261"/>
        <n v="361"/>
        <n v="210"/>
        <n v="718"/>
        <n v="881"/>
        <n v="466"/>
        <n v="522"/>
        <n v="380"/>
        <n v="247"/>
        <n v="484"/>
        <n v="572"/>
        <n v="431"/>
        <n v="887"/>
        <n v="1891"/>
        <n v="460"/>
        <n v="705"/>
        <n v="332"/>
        <n v="691"/>
        <n v="1243"/>
        <n v="832"/>
        <n v="1200"/>
        <n v="1396"/>
        <n v="464"/>
        <n v="153"/>
        <n v="158"/>
        <n v="1440"/>
        <n v="868"/>
        <n v="333"/>
        <n v="571"/>
        <n v="2202"/>
        <n v="2963"/>
        <n v="294"/>
        <n v="599"/>
        <n v="42"/>
        <n v="447"/>
        <n v="429"/>
        <n v="412"/>
        <n v="161"/>
        <n v="157"/>
        <n v="419"/>
        <n v="1375"/>
        <n v="341"/>
        <n v="990"/>
        <n v="2130"/>
        <n v="410"/>
        <n v="1021"/>
        <n v="306"/>
        <n v="440"/>
        <n v="480"/>
        <n v="941"/>
        <n v="444"/>
        <n v="850"/>
        <n v="360"/>
        <n v="175"/>
        <n v="723"/>
        <n v="494"/>
        <n v="897"/>
        <n v="304"/>
        <n v="824"/>
        <n v="1743"/>
        <n v="434"/>
        <n v="130"/>
        <n v="282"/>
        <n v="1298"/>
        <n v="818"/>
        <n v="1820"/>
        <n v="155"/>
        <n v="2154"/>
        <n v="746"/>
        <n v="357"/>
        <n v="320"/>
        <n v="1864"/>
        <n v="235"/>
        <n v="256"/>
        <n v="526"/>
        <n v="459"/>
        <n v="1003"/>
        <n v="258"/>
        <n v="1425"/>
        <n v="527"/>
        <n v="1975"/>
        <n v="674"/>
        <n v="800"/>
        <n v="394"/>
        <n v="602"/>
        <n v="812"/>
        <n v="1145"/>
        <n v="596"/>
        <n v="755"/>
        <n v="2569"/>
        <n v="1036"/>
        <n v="334"/>
        <n v="1578"/>
        <n v="730"/>
        <n v="1648"/>
        <n v="91"/>
        <n v="1449"/>
        <n v="1047"/>
        <n v="315"/>
        <n v="931"/>
        <n v="7265"/>
        <n v="1278"/>
        <n v="257"/>
        <n v="3090"/>
        <n v="1231"/>
        <n v="424"/>
        <n v="1784"/>
        <n v="404"/>
        <n v="993"/>
        <n v="213"/>
        <n v="19"/>
        <n v="2554"/>
        <n v="789"/>
        <n v="500"/>
        <n v="1312"/>
        <n v="1099"/>
        <n v="663"/>
        <n v="2796"/>
        <n v="1388"/>
        <n v="617"/>
        <n v="2243"/>
        <n v="689"/>
        <n v="519"/>
        <n v="1030"/>
        <n v="1028"/>
        <n v="737"/>
        <n v="501"/>
        <n v="578"/>
        <n v="735"/>
        <n v="4797"/>
        <n v="1005"/>
        <n v="558"/>
        <n v="1486"/>
        <n v="279"/>
        <n v="753"/>
        <n v="1035"/>
        <n v="1055"/>
        <n v="307"/>
        <n v="708"/>
      </sharedItems>
    </cacheField>
    <cacheField name="Penta 3 given &lt;1y, Fixed" numFmtId="0">
      <sharedItems containsSemiMixedTypes="0" containsString="0" containsNumber="1" containsInteger="1" minValue="7" maxValue="274" count="101">
        <n v="54"/>
        <n v="22"/>
        <n v="106"/>
        <n v="7"/>
        <n v="207"/>
        <n v="153"/>
        <n v="77"/>
        <n v="51"/>
        <n v="14"/>
        <n v="55"/>
        <n v="104"/>
        <n v="13"/>
        <n v="85"/>
        <n v="15"/>
        <n v="34"/>
        <n v="25"/>
        <n v="96"/>
        <n v="16"/>
        <n v="199"/>
        <n v="87"/>
        <n v="39"/>
        <n v="23"/>
        <n v="188"/>
        <n v="29"/>
        <n v="20"/>
        <n v="48"/>
        <n v="150"/>
        <n v="17"/>
        <n v="197"/>
        <n v="94"/>
        <n v="116"/>
        <n v="70"/>
        <n v="18"/>
        <n v="185"/>
        <n v="68"/>
        <n v="12"/>
        <n v="110"/>
        <n v="100"/>
        <n v="183"/>
        <n v="73"/>
        <n v="37"/>
        <n v="40"/>
        <n v="64"/>
        <n v="142"/>
        <n v="28"/>
        <n v="111"/>
        <n v="98"/>
        <n v="156"/>
        <n v="53"/>
        <n v="189"/>
        <n v="52"/>
        <n v="44"/>
        <n v="92"/>
        <n v="178"/>
        <n v="69"/>
        <n v="108"/>
        <n v="27"/>
        <n v="31"/>
        <n v="67"/>
        <n v="103"/>
        <n v="130"/>
        <n v="19"/>
        <n v="76"/>
        <n v="21"/>
        <n v="195"/>
        <n v="33"/>
        <n v="102"/>
        <n v="66"/>
        <n v="206"/>
        <n v="24"/>
        <n v="91"/>
        <n v="26"/>
        <n v="202"/>
        <n v="46"/>
        <n v="61"/>
        <n v="137"/>
        <n v="89"/>
        <n v="30"/>
        <n v="219"/>
        <n v="74"/>
        <n v="119"/>
        <n v="47"/>
        <n v="41"/>
        <n v="75"/>
        <n v="144"/>
        <n v="127"/>
        <n v="132"/>
        <n v="84"/>
        <n v="143"/>
        <n v="45"/>
        <n v="225"/>
        <n v="71"/>
        <n v="125"/>
        <n v="10"/>
        <n v="86"/>
        <n v="43"/>
        <n v="131"/>
        <n v="274"/>
        <n v="72"/>
        <n v="60"/>
        <n v="11"/>
      </sharedItems>
    </cacheField>
    <cacheField name="Penta 3 given &lt;1y, Outreach" numFmtId="0">
      <sharedItems containsSemiMixedTypes="0" containsString="0" containsNumber="1" containsInteger="1" minValue="2" maxValue="225"/>
    </cacheField>
    <cacheField name="NHMIS Monthly Summary Form (Version 2019) - Reporting rate on time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bo Abbaganaram Maternal and Child Health Centre"/>
    <x v="0"/>
    <x v="0"/>
    <x v="0"/>
    <n v="10"/>
    <n v="0"/>
  </r>
  <r>
    <x v="0"/>
    <s v="bo Bulabulin Primary Health Care Centre"/>
    <x v="1"/>
    <x v="1"/>
    <x v="1"/>
    <n v="9"/>
    <n v="0"/>
  </r>
  <r>
    <x v="0"/>
    <s v="bo Mala Kachallah Primary Health Centre"/>
    <x v="2"/>
    <x v="2"/>
    <x v="2"/>
    <n v="30"/>
    <n v="100"/>
  </r>
  <r>
    <x v="0"/>
    <s v="bo Dalori Primary Health Care Centre"/>
    <x v="3"/>
    <x v="3"/>
    <x v="3"/>
    <n v="3"/>
    <n v="100"/>
  </r>
  <r>
    <x v="0"/>
    <s v="bo Mafa Primary Health  Centre"/>
    <x v="4"/>
    <x v="4"/>
    <x v="4"/>
    <n v="40"/>
    <n v="0"/>
  </r>
  <r>
    <x v="0"/>
    <s v="bo Monguno Primary Health Care  Center"/>
    <x v="5"/>
    <x v="5"/>
    <x v="5"/>
    <n v="22"/>
    <n v="0"/>
  </r>
  <r>
    <x v="0"/>
    <s v="bo Malakyariri Primary Health Centre"/>
    <x v="3"/>
    <x v="6"/>
    <x v="6"/>
    <n v="37"/>
    <n v="0"/>
  </r>
  <r>
    <x v="0"/>
    <s v="bo Gomari Primary Health Centre"/>
    <x v="6"/>
    <x v="7"/>
    <x v="7"/>
    <n v="19"/>
    <n v="100"/>
  </r>
  <r>
    <x v="0"/>
    <s v="bo Chad Basin Development Authority Clinic"/>
    <x v="5"/>
    <x v="5"/>
    <x v="5"/>
    <n v="22"/>
    <n v="100"/>
  </r>
  <r>
    <x v="0"/>
    <s v="bo Bama Skin Clinic"/>
    <x v="5"/>
    <x v="5"/>
    <x v="5"/>
    <n v="22"/>
    <n v="100"/>
  </r>
  <r>
    <x v="0"/>
    <s v="bo Nguwom Primary Health Center"/>
    <x v="5"/>
    <x v="8"/>
    <x v="8"/>
    <n v="13"/>
    <n v="0"/>
  </r>
  <r>
    <x v="0"/>
    <s v="bo Maimusari Health Clinic"/>
    <x v="5"/>
    <x v="5"/>
    <x v="5"/>
    <n v="22"/>
    <n v="100"/>
  </r>
  <r>
    <x v="0"/>
    <s v="bo Izge Primary Health Care Clinic"/>
    <x v="5"/>
    <x v="5"/>
    <x v="5"/>
    <n v="22"/>
    <n v="0"/>
  </r>
  <r>
    <x v="0"/>
    <s v="bo Pompomari Primary Health Care Centre"/>
    <x v="7"/>
    <x v="9"/>
    <x v="9"/>
    <n v="20"/>
    <n v="100"/>
  </r>
  <r>
    <x v="0"/>
    <s v="bo Zabbarmari Health Clinic"/>
    <x v="8"/>
    <x v="10"/>
    <x v="10"/>
    <n v="24"/>
    <n v="100"/>
  </r>
  <r>
    <x v="0"/>
    <s v="bo Banki Health Clinic"/>
    <x v="5"/>
    <x v="5"/>
    <x v="5"/>
    <n v="22"/>
    <n v="0"/>
  </r>
  <r>
    <x v="0"/>
    <s v="bo Jakana Model Primary Health Care Center"/>
    <x v="9"/>
    <x v="11"/>
    <x v="11"/>
    <n v="8"/>
    <n v="100"/>
  </r>
  <r>
    <x v="0"/>
    <s v="bo kaleri primary Health Centre"/>
    <x v="10"/>
    <x v="12"/>
    <x v="12"/>
    <n v="36"/>
    <n v="0"/>
  </r>
  <r>
    <x v="0"/>
    <s v="bo Bama Maternal And Child Referral center"/>
    <x v="11"/>
    <x v="13"/>
    <x v="13"/>
    <n v="30"/>
    <n v="100"/>
  </r>
  <r>
    <x v="1"/>
    <s v="bo Abbaganaram Maternal and Child Health Centre"/>
    <x v="12"/>
    <x v="14"/>
    <x v="14"/>
    <n v="5"/>
    <n v="0"/>
  </r>
  <r>
    <x v="1"/>
    <s v="bo Bulabulin Primary Health Care Centre"/>
    <x v="13"/>
    <x v="15"/>
    <x v="15"/>
    <n v="9"/>
    <n v="0"/>
  </r>
  <r>
    <x v="1"/>
    <s v="bo Mala Kachallah Primary Health Centre"/>
    <x v="14"/>
    <x v="16"/>
    <x v="16"/>
    <n v="38"/>
    <n v="0"/>
  </r>
  <r>
    <x v="1"/>
    <s v="bo Dalori Primary Health Care Centre"/>
    <x v="8"/>
    <x v="17"/>
    <x v="17"/>
    <n v="12"/>
    <n v="100"/>
  </r>
  <r>
    <x v="1"/>
    <s v="bo Mafa Primary Health  Centre"/>
    <x v="10"/>
    <x v="18"/>
    <x v="18"/>
    <n v="39"/>
    <n v="100"/>
  </r>
  <r>
    <x v="1"/>
    <s v="bo Monguno Primary Health Care  Center"/>
    <x v="5"/>
    <x v="5"/>
    <x v="5"/>
    <n v="22"/>
    <n v="0"/>
  </r>
  <r>
    <x v="1"/>
    <s v="bo Malakyariri Primary Health Centre"/>
    <x v="15"/>
    <x v="19"/>
    <x v="19"/>
    <n v="49"/>
    <n v="100"/>
  </r>
  <r>
    <x v="1"/>
    <s v="bo Gomari Primary Health Centre"/>
    <x v="16"/>
    <x v="20"/>
    <x v="20"/>
    <n v="13"/>
    <n v="100"/>
  </r>
  <r>
    <x v="1"/>
    <s v="bo Chad Basin Development Authority Clinic"/>
    <x v="5"/>
    <x v="5"/>
    <x v="5"/>
    <n v="22"/>
    <n v="100"/>
  </r>
  <r>
    <x v="1"/>
    <s v="bo Bama Skin Clinic"/>
    <x v="5"/>
    <x v="5"/>
    <x v="5"/>
    <n v="22"/>
    <n v="100"/>
  </r>
  <r>
    <x v="1"/>
    <s v="bo Nguwom Primary Health Center"/>
    <x v="17"/>
    <x v="21"/>
    <x v="21"/>
    <n v="15"/>
    <n v="100"/>
  </r>
  <r>
    <x v="1"/>
    <s v="bo Maimusari Health Clinic"/>
    <x v="18"/>
    <x v="22"/>
    <x v="22"/>
    <n v="8"/>
    <n v="100"/>
  </r>
  <r>
    <x v="1"/>
    <s v="bo Izge Primary Health Care Clinic"/>
    <x v="19"/>
    <x v="23"/>
    <x v="23"/>
    <n v="30"/>
    <n v="100"/>
  </r>
  <r>
    <x v="1"/>
    <s v="bo Pompomari Primary Health Care Centre"/>
    <x v="20"/>
    <x v="24"/>
    <x v="0"/>
    <n v="31"/>
    <n v="100"/>
  </r>
  <r>
    <x v="1"/>
    <s v="bo Zabbarmari Health Clinic"/>
    <x v="5"/>
    <x v="5"/>
    <x v="5"/>
    <n v="22"/>
    <n v="100"/>
  </r>
  <r>
    <x v="1"/>
    <s v="bo Banki Health Clinic"/>
    <x v="5"/>
    <x v="5"/>
    <x v="5"/>
    <n v="22"/>
    <n v="0"/>
  </r>
  <r>
    <x v="1"/>
    <s v="bo Jakana Model Primary Health Care Center"/>
    <x v="11"/>
    <x v="25"/>
    <x v="24"/>
    <n v="5"/>
    <n v="100"/>
  </r>
  <r>
    <x v="1"/>
    <s v="bo kaleri primary Health Centre"/>
    <x v="15"/>
    <x v="26"/>
    <x v="12"/>
    <n v="52"/>
    <n v="100"/>
  </r>
  <r>
    <x v="1"/>
    <s v="bo Bama Maternal And Child Referral center"/>
    <x v="21"/>
    <x v="27"/>
    <x v="17"/>
    <n v="49"/>
    <n v="100"/>
  </r>
  <r>
    <x v="2"/>
    <s v="bo Abbaganaram Maternal and Child Health Centre"/>
    <x v="22"/>
    <x v="28"/>
    <x v="25"/>
    <n v="8"/>
    <n v="0"/>
  </r>
  <r>
    <x v="2"/>
    <s v="bo Bulabulin Primary Health Care Centre"/>
    <x v="11"/>
    <x v="29"/>
    <x v="23"/>
    <n v="10"/>
    <n v="0"/>
  </r>
  <r>
    <x v="2"/>
    <s v="bo Mala Kachallah Primary Health Centre"/>
    <x v="23"/>
    <x v="30"/>
    <x v="26"/>
    <n v="70"/>
    <n v="0"/>
  </r>
  <r>
    <x v="2"/>
    <s v="bo Dalori Primary Health Care Centre"/>
    <x v="24"/>
    <x v="31"/>
    <x v="27"/>
    <n v="14"/>
    <n v="100"/>
  </r>
  <r>
    <x v="2"/>
    <s v="bo Mafa Primary Health  Centre"/>
    <x v="6"/>
    <x v="32"/>
    <x v="28"/>
    <n v="36"/>
    <n v="100"/>
  </r>
  <r>
    <x v="2"/>
    <s v="bo Monguno Primary Health Care  Center"/>
    <x v="5"/>
    <x v="5"/>
    <x v="5"/>
    <n v="22"/>
    <n v="100"/>
  </r>
  <r>
    <x v="2"/>
    <s v="bo Malakyariri Primary Health Centre"/>
    <x v="25"/>
    <x v="33"/>
    <x v="29"/>
    <n v="33"/>
    <n v="100"/>
  </r>
  <r>
    <x v="2"/>
    <s v="bo Gomari Primary Health Centre"/>
    <x v="5"/>
    <x v="5"/>
    <x v="5"/>
    <n v="22"/>
    <n v="100"/>
  </r>
  <r>
    <x v="2"/>
    <s v="bo Chad Basin Development Authority Clinic"/>
    <x v="26"/>
    <x v="34"/>
    <x v="30"/>
    <n v="9"/>
    <n v="100"/>
  </r>
  <r>
    <x v="2"/>
    <s v="bo Bama Skin Clinic"/>
    <x v="17"/>
    <x v="35"/>
    <x v="31"/>
    <n v="15"/>
    <n v="100"/>
  </r>
  <r>
    <x v="2"/>
    <s v="bo Nguwom Primary Health Center"/>
    <x v="27"/>
    <x v="36"/>
    <x v="32"/>
    <n v="27"/>
    <n v="100"/>
  </r>
  <r>
    <x v="2"/>
    <s v="bo Maimusari Health Clinic"/>
    <x v="28"/>
    <x v="37"/>
    <x v="33"/>
    <n v="7"/>
    <n v="100"/>
  </r>
  <r>
    <x v="2"/>
    <s v="bo Izge Primary Health Care Clinic"/>
    <x v="29"/>
    <x v="38"/>
    <x v="14"/>
    <n v="12"/>
    <n v="100"/>
  </r>
  <r>
    <x v="2"/>
    <s v="bo Pompomari Primary Health Care Centre"/>
    <x v="30"/>
    <x v="39"/>
    <x v="34"/>
    <n v="12"/>
    <n v="100"/>
  </r>
  <r>
    <x v="2"/>
    <s v="bo Zabbarmari Health Clinic"/>
    <x v="10"/>
    <x v="40"/>
    <x v="12"/>
    <n v="36"/>
    <n v="100"/>
  </r>
  <r>
    <x v="2"/>
    <s v="bo Banki Health Clinic"/>
    <x v="5"/>
    <x v="5"/>
    <x v="5"/>
    <n v="22"/>
    <n v="0"/>
  </r>
  <r>
    <x v="2"/>
    <s v="bo Jakana Model Primary Health Care Center"/>
    <x v="15"/>
    <x v="41"/>
    <x v="35"/>
    <n v="10"/>
    <n v="100"/>
  </r>
  <r>
    <x v="2"/>
    <s v="bo kaleri primary Health Centre"/>
    <x v="17"/>
    <x v="42"/>
    <x v="36"/>
    <n v="26"/>
    <n v="100"/>
  </r>
  <r>
    <x v="2"/>
    <s v="bo Bama Maternal And Child Referral center"/>
    <x v="31"/>
    <x v="43"/>
    <x v="23"/>
    <n v="30"/>
    <n v="100"/>
  </r>
  <r>
    <x v="3"/>
    <s v="bo Abbaganaram Maternal and Child Health Centre"/>
    <x v="32"/>
    <x v="44"/>
    <x v="0"/>
    <n v="24"/>
    <n v="0"/>
  </r>
  <r>
    <x v="3"/>
    <s v="bo Bulabulin Primary Health Care Centre"/>
    <x v="5"/>
    <x v="5"/>
    <x v="5"/>
    <n v="22"/>
    <n v="0"/>
  </r>
  <r>
    <x v="3"/>
    <s v="bo Mala Kachallah Primary Health Centre"/>
    <x v="33"/>
    <x v="45"/>
    <x v="37"/>
    <n v="51"/>
    <n v="100"/>
  </r>
  <r>
    <x v="3"/>
    <s v="bo Dalori Primary Health Care Centre"/>
    <x v="21"/>
    <x v="46"/>
    <x v="1"/>
    <n v="18"/>
    <n v="100"/>
  </r>
  <r>
    <x v="3"/>
    <s v="bo Mafa Primary Health  Centre"/>
    <x v="16"/>
    <x v="47"/>
    <x v="38"/>
    <n v="46"/>
    <n v="100"/>
  </r>
  <r>
    <x v="3"/>
    <s v="bo Monguno Primary Health Care  Center"/>
    <x v="5"/>
    <x v="5"/>
    <x v="5"/>
    <n v="22"/>
    <n v="100"/>
  </r>
  <r>
    <x v="3"/>
    <s v="bo Malakyariri Primary Health Centre"/>
    <x v="31"/>
    <x v="48"/>
    <x v="39"/>
    <n v="33"/>
    <n v="100"/>
  </r>
  <r>
    <x v="3"/>
    <s v="bo Gomari Primary Health Centre"/>
    <x v="6"/>
    <x v="49"/>
    <x v="40"/>
    <n v="12"/>
    <n v="100"/>
  </r>
  <r>
    <x v="3"/>
    <s v="bo Chad Basin Development Authority Clinic"/>
    <x v="5"/>
    <x v="5"/>
    <x v="5"/>
    <n v="22"/>
    <n v="100"/>
  </r>
  <r>
    <x v="3"/>
    <s v="bo Bama Skin Clinic"/>
    <x v="5"/>
    <x v="5"/>
    <x v="5"/>
    <n v="22"/>
    <n v="0"/>
  </r>
  <r>
    <x v="3"/>
    <s v="bo Nguwom Primary Health Center"/>
    <x v="8"/>
    <x v="50"/>
    <x v="17"/>
    <n v="24"/>
    <n v="100"/>
  </r>
  <r>
    <x v="3"/>
    <s v="bo Maimusari Health Clinic"/>
    <x v="5"/>
    <x v="51"/>
    <x v="33"/>
    <n v="10"/>
    <n v="100"/>
  </r>
  <r>
    <x v="3"/>
    <s v="bo Izge Primary Health Care Clinic"/>
    <x v="11"/>
    <x v="52"/>
    <x v="41"/>
    <n v="21"/>
    <n v="0"/>
  </r>
  <r>
    <x v="3"/>
    <s v="bo Pompomari Primary Health Care Centre"/>
    <x v="34"/>
    <x v="53"/>
    <x v="42"/>
    <n v="15"/>
    <n v="100"/>
  </r>
  <r>
    <x v="3"/>
    <s v="bo Zabbarmari Health Clinic"/>
    <x v="22"/>
    <x v="54"/>
    <x v="43"/>
    <n v="43"/>
    <n v="100"/>
  </r>
  <r>
    <x v="3"/>
    <s v="bo Banki Health Clinic"/>
    <x v="5"/>
    <x v="5"/>
    <x v="5"/>
    <n v="22"/>
    <n v="0"/>
  </r>
  <r>
    <x v="3"/>
    <s v="bo Jakana Model Primary Health Care Center"/>
    <x v="10"/>
    <x v="55"/>
    <x v="8"/>
    <n v="7"/>
    <n v="100"/>
  </r>
  <r>
    <x v="3"/>
    <s v="bo kaleri primary Health Centre"/>
    <x v="35"/>
    <x v="56"/>
    <x v="41"/>
    <n v="15"/>
    <n v="100"/>
  </r>
  <r>
    <x v="3"/>
    <s v="bo Bama Maternal And Child Referral center"/>
    <x v="11"/>
    <x v="57"/>
    <x v="15"/>
    <n v="22"/>
    <n v="0"/>
  </r>
  <r>
    <x v="4"/>
    <s v="bo Abbaganaram Maternal and Child Health Centre"/>
    <x v="36"/>
    <x v="58"/>
    <x v="25"/>
    <n v="10"/>
    <n v="100"/>
  </r>
  <r>
    <x v="4"/>
    <s v="bo Bulabulin Primary Health Care Centre"/>
    <x v="13"/>
    <x v="59"/>
    <x v="44"/>
    <n v="7"/>
    <n v="100"/>
  </r>
  <r>
    <x v="4"/>
    <s v="bo Mala Kachallah Primary Health Centre"/>
    <x v="34"/>
    <x v="60"/>
    <x v="45"/>
    <n v="74"/>
    <n v="100"/>
  </r>
  <r>
    <x v="4"/>
    <s v="bo Dalori Primary Health Care Centre"/>
    <x v="1"/>
    <x v="61"/>
    <x v="17"/>
    <n v="39"/>
    <n v="0"/>
  </r>
  <r>
    <x v="4"/>
    <s v="bo Mafa Primary Health  Centre"/>
    <x v="28"/>
    <x v="62"/>
    <x v="28"/>
    <n v="55"/>
    <n v="100"/>
  </r>
  <r>
    <x v="4"/>
    <s v="bo Monguno Primary Health Care  Center"/>
    <x v="5"/>
    <x v="5"/>
    <x v="5"/>
    <n v="22"/>
    <n v="100"/>
  </r>
  <r>
    <x v="4"/>
    <s v="bo Malakyariri Primary Health Centre"/>
    <x v="21"/>
    <x v="63"/>
    <x v="46"/>
    <n v="59"/>
    <n v="100"/>
  </r>
  <r>
    <x v="4"/>
    <s v="bo Gomari Primary Health Centre"/>
    <x v="37"/>
    <x v="64"/>
    <x v="0"/>
    <n v="19"/>
    <n v="100"/>
  </r>
  <r>
    <x v="4"/>
    <s v="bo Chad Basin Development Authority Clinic"/>
    <x v="6"/>
    <x v="65"/>
    <x v="47"/>
    <n v="6"/>
    <n v="100"/>
  </r>
  <r>
    <x v="4"/>
    <s v="bo Bama Skin Clinic"/>
    <x v="5"/>
    <x v="5"/>
    <x v="5"/>
    <n v="22"/>
    <n v="100"/>
  </r>
  <r>
    <x v="4"/>
    <s v="bo Nguwom Primary Health Center"/>
    <x v="13"/>
    <x v="66"/>
    <x v="48"/>
    <n v="17"/>
    <n v="100"/>
  </r>
  <r>
    <x v="4"/>
    <s v="bo Maimusari Health Clinic"/>
    <x v="9"/>
    <x v="67"/>
    <x v="49"/>
    <n v="8"/>
    <n v="100"/>
  </r>
  <r>
    <x v="4"/>
    <s v="bo Izge Primary Health Care Clinic"/>
    <x v="6"/>
    <x v="68"/>
    <x v="40"/>
    <n v="15"/>
    <n v="100"/>
  </r>
  <r>
    <x v="4"/>
    <s v="bo Pompomari Primary Health Care Centre"/>
    <x v="38"/>
    <x v="69"/>
    <x v="42"/>
    <n v="22"/>
    <n v="100"/>
  </r>
  <r>
    <x v="4"/>
    <s v="bo Zabbarmari Health Clinic"/>
    <x v="6"/>
    <x v="70"/>
    <x v="12"/>
    <n v="31"/>
    <n v="100"/>
  </r>
  <r>
    <x v="4"/>
    <s v="bo Banki Health Clinic"/>
    <x v="5"/>
    <x v="5"/>
    <x v="5"/>
    <n v="22"/>
    <n v="0"/>
  </r>
  <r>
    <x v="4"/>
    <s v="bo Jakana Model Primary Health Care Center"/>
    <x v="5"/>
    <x v="71"/>
    <x v="13"/>
    <n v="11"/>
    <n v="100"/>
  </r>
  <r>
    <x v="4"/>
    <s v="bo kaleri primary Health Centre"/>
    <x v="21"/>
    <x v="72"/>
    <x v="50"/>
    <n v="194"/>
    <n v="100"/>
  </r>
  <r>
    <x v="4"/>
    <s v="bo Bama Maternal And Child Referral center"/>
    <x v="39"/>
    <x v="73"/>
    <x v="23"/>
    <n v="35"/>
    <n v="100"/>
  </r>
  <r>
    <x v="5"/>
    <s v="bo Abbaganaram Maternal and Child Health Centre"/>
    <x v="40"/>
    <x v="74"/>
    <x v="51"/>
    <n v="12"/>
    <n v="0"/>
  </r>
  <r>
    <x v="5"/>
    <s v="bo Bulabulin Primary Health Care Centre"/>
    <x v="5"/>
    <x v="5"/>
    <x v="5"/>
    <n v="22"/>
    <n v="0"/>
  </r>
  <r>
    <x v="5"/>
    <s v="bo Mala Kachallah Primary Health Centre"/>
    <x v="41"/>
    <x v="75"/>
    <x v="52"/>
    <n v="53"/>
    <n v="0"/>
  </r>
  <r>
    <x v="5"/>
    <s v="bo Dalori Primary Health Care Centre"/>
    <x v="13"/>
    <x v="76"/>
    <x v="14"/>
    <n v="34"/>
    <n v="100"/>
  </r>
  <r>
    <x v="5"/>
    <s v="bo Mafa Primary Health  Centre"/>
    <x v="42"/>
    <x v="77"/>
    <x v="53"/>
    <n v="54"/>
    <n v="100"/>
  </r>
  <r>
    <x v="5"/>
    <s v="bo Monguno Primary Health Care  Center"/>
    <x v="5"/>
    <x v="5"/>
    <x v="5"/>
    <n v="22"/>
    <n v="100"/>
  </r>
  <r>
    <x v="5"/>
    <s v="bo Malakyariri Primary Health Centre"/>
    <x v="9"/>
    <x v="78"/>
    <x v="54"/>
    <n v="63"/>
    <n v="100"/>
  </r>
  <r>
    <x v="5"/>
    <s v="bo Gomari Primary Health Centre"/>
    <x v="5"/>
    <x v="5"/>
    <x v="5"/>
    <n v="22"/>
    <n v="100"/>
  </r>
  <r>
    <x v="5"/>
    <s v="bo Chad Basin Development Authority Clinic"/>
    <x v="29"/>
    <x v="79"/>
    <x v="55"/>
    <n v="7"/>
    <n v="100"/>
  </r>
  <r>
    <x v="5"/>
    <s v="bo Bama Skin Clinic"/>
    <x v="5"/>
    <x v="5"/>
    <x v="5"/>
    <n v="22"/>
    <n v="100"/>
  </r>
  <r>
    <x v="5"/>
    <s v="bo Nguwom Primary Health Center"/>
    <x v="31"/>
    <x v="64"/>
    <x v="56"/>
    <n v="33"/>
    <n v="100"/>
  </r>
  <r>
    <x v="5"/>
    <s v="bo Maimusari Health Clinic"/>
    <x v="5"/>
    <x v="5"/>
    <x v="5"/>
    <n v="22"/>
    <n v="100"/>
  </r>
  <r>
    <x v="5"/>
    <s v="bo Izge Primary Health Care Clinic"/>
    <x v="21"/>
    <x v="80"/>
    <x v="57"/>
    <n v="26"/>
    <n v="100"/>
  </r>
  <r>
    <x v="5"/>
    <s v="bo Pompomari Primary Health Care Centre"/>
    <x v="2"/>
    <x v="81"/>
    <x v="58"/>
    <n v="18"/>
    <n v="100"/>
  </r>
  <r>
    <x v="5"/>
    <s v="bo Zabbarmari Health Clinic"/>
    <x v="43"/>
    <x v="82"/>
    <x v="59"/>
    <n v="28"/>
    <n v="100"/>
  </r>
  <r>
    <x v="5"/>
    <s v="bo Banki Health Clinic"/>
    <x v="5"/>
    <x v="5"/>
    <x v="5"/>
    <n v="22"/>
    <n v="0"/>
  </r>
  <r>
    <x v="5"/>
    <s v="bo Jakana Model Primary Health Care Center"/>
    <x v="44"/>
    <x v="83"/>
    <x v="1"/>
    <n v="14"/>
    <n v="100"/>
  </r>
  <r>
    <x v="5"/>
    <s v="bo kaleri primary Health Centre"/>
    <x v="3"/>
    <x v="84"/>
    <x v="60"/>
    <n v="111"/>
    <n v="100"/>
  </r>
  <r>
    <x v="5"/>
    <s v="bo Bama Maternal And Child Referral center"/>
    <x v="15"/>
    <x v="85"/>
    <x v="1"/>
    <n v="40"/>
    <n v="100"/>
  </r>
  <r>
    <x v="6"/>
    <s v="bo Abbaganaram Maternal and Child Health Centre"/>
    <x v="45"/>
    <x v="86"/>
    <x v="32"/>
    <n v="4"/>
    <n v="100"/>
  </r>
  <r>
    <x v="6"/>
    <s v="bo Bulabulin Primary Health Care Centre"/>
    <x v="1"/>
    <x v="12"/>
    <x v="61"/>
    <n v="7"/>
    <n v="0"/>
  </r>
  <r>
    <x v="6"/>
    <s v="bo Mala Kachallah Primary Health Centre"/>
    <x v="46"/>
    <x v="87"/>
    <x v="62"/>
    <n v="67"/>
    <n v="100"/>
  </r>
  <r>
    <x v="6"/>
    <s v="bo Dalori Primary Health Care Centre"/>
    <x v="27"/>
    <x v="88"/>
    <x v="63"/>
    <n v="23"/>
    <n v="100"/>
  </r>
  <r>
    <x v="6"/>
    <s v="bo Mafa Primary Health  Centre"/>
    <x v="15"/>
    <x v="89"/>
    <x v="64"/>
    <n v="35"/>
    <n v="100"/>
  </r>
  <r>
    <x v="6"/>
    <s v="bo Monguno Primary Health Care  Center"/>
    <x v="5"/>
    <x v="5"/>
    <x v="5"/>
    <n v="22"/>
    <n v="100"/>
  </r>
  <r>
    <x v="6"/>
    <s v="bo Malakyariri Primary Health Centre"/>
    <x v="37"/>
    <x v="90"/>
    <x v="62"/>
    <n v="21"/>
    <n v="100"/>
  </r>
  <r>
    <x v="6"/>
    <s v="bo Gomari Primary Health Centre"/>
    <x v="15"/>
    <x v="91"/>
    <x v="65"/>
    <n v="12"/>
    <n v="100"/>
  </r>
  <r>
    <x v="6"/>
    <s v="bo Chad Basin Development Authority Clinic"/>
    <x v="20"/>
    <x v="92"/>
    <x v="66"/>
    <n v="6"/>
    <n v="100"/>
  </r>
  <r>
    <x v="6"/>
    <s v="bo Bama Skin Clinic"/>
    <x v="5"/>
    <x v="5"/>
    <x v="5"/>
    <n v="22"/>
    <n v="100"/>
  </r>
  <r>
    <x v="6"/>
    <s v="bo Nguwom Primary Health Center"/>
    <x v="1"/>
    <x v="93"/>
    <x v="17"/>
    <n v="41"/>
    <n v="100"/>
  </r>
  <r>
    <x v="6"/>
    <s v="bo Maimusari Health Clinic"/>
    <x v="5"/>
    <x v="5"/>
    <x v="5"/>
    <n v="22"/>
    <n v="100"/>
  </r>
  <r>
    <x v="6"/>
    <s v="bo Izge Primary Health Care Clinic"/>
    <x v="25"/>
    <x v="94"/>
    <x v="41"/>
    <n v="28"/>
    <n v="100"/>
  </r>
  <r>
    <x v="6"/>
    <s v="bo Pompomari Primary Health Care Centre"/>
    <x v="29"/>
    <x v="95"/>
    <x v="67"/>
    <n v="13"/>
    <n v="100"/>
  </r>
  <r>
    <x v="6"/>
    <s v="bo Zabbarmari Health Clinic"/>
    <x v="47"/>
    <x v="96"/>
    <x v="68"/>
    <n v="70"/>
    <n v="100"/>
  </r>
  <r>
    <x v="6"/>
    <s v="bo Banki Health Clinic"/>
    <x v="5"/>
    <x v="5"/>
    <x v="5"/>
    <n v="22"/>
    <n v="0"/>
  </r>
  <r>
    <x v="6"/>
    <s v="bo Jakana Model Primary Health Care Center"/>
    <x v="9"/>
    <x v="97"/>
    <x v="27"/>
    <n v="11"/>
    <n v="100"/>
  </r>
  <r>
    <x v="6"/>
    <s v="bo kaleri primary Health Centre"/>
    <x v="31"/>
    <x v="98"/>
    <x v="69"/>
    <n v="124"/>
    <n v="100"/>
  </r>
  <r>
    <x v="6"/>
    <s v="bo Bama Maternal And Child Referral center"/>
    <x v="5"/>
    <x v="5"/>
    <x v="5"/>
    <n v="22"/>
    <n v="100"/>
  </r>
  <r>
    <x v="7"/>
    <s v="bo Abbaganaram Maternal and Child Health Centre"/>
    <x v="46"/>
    <x v="99"/>
    <x v="9"/>
    <n v="5"/>
    <n v="100"/>
  </r>
  <r>
    <x v="7"/>
    <s v="bo Bulabulin Primary Health Care Centre"/>
    <x v="27"/>
    <x v="100"/>
    <x v="57"/>
    <n v="9"/>
    <n v="100"/>
  </r>
  <r>
    <x v="7"/>
    <s v="bo Mala Kachallah Primary Health Centre"/>
    <x v="48"/>
    <x v="101"/>
    <x v="70"/>
    <n v="66"/>
    <n v="100"/>
  </r>
  <r>
    <x v="7"/>
    <s v="bo Dalori Primary Health Care Centre"/>
    <x v="6"/>
    <x v="102"/>
    <x v="71"/>
    <n v="29"/>
    <n v="100"/>
  </r>
  <r>
    <x v="7"/>
    <s v="bo Mafa Primary Health  Centre"/>
    <x v="25"/>
    <x v="103"/>
    <x v="72"/>
    <n v="73"/>
    <n v="0"/>
  </r>
  <r>
    <x v="7"/>
    <s v="bo Monguno Primary Health Care  Center"/>
    <x v="5"/>
    <x v="5"/>
    <x v="5"/>
    <n v="22"/>
    <n v="100"/>
  </r>
  <r>
    <x v="7"/>
    <s v="bo Malakyariri Primary Health Centre"/>
    <x v="15"/>
    <x v="104"/>
    <x v="73"/>
    <n v="73"/>
    <n v="100"/>
  </r>
  <r>
    <x v="7"/>
    <s v="bo Gomari Primary Health Centre"/>
    <x v="43"/>
    <x v="105"/>
    <x v="74"/>
    <n v="37"/>
    <n v="100"/>
  </r>
  <r>
    <x v="7"/>
    <s v="bo Chad Basin Development Authority Clinic"/>
    <x v="49"/>
    <x v="106"/>
    <x v="75"/>
    <n v="12"/>
    <n v="100"/>
  </r>
  <r>
    <x v="7"/>
    <s v="bo Bama Skin Clinic"/>
    <x v="35"/>
    <x v="107"/>
    <x v="76"/>
    <n v="225"/>
    <n v="0"/>
  </r>
  <r>
    <x v="7"/>
    <s v="bo Nguwom Primary Health Center"/>
    <x v="27"/>
    <x v="108"/>
    <x v="77"/>
    <n v="54"/>
    <n v="100"/>
  </r>
  <r>
    <x v="7"/>
    <s v="bo Maimusari Health Clinic"/>
    <x v="47"/>
    <x v="37"/>
    <x v="78"/>
    <n v="7"/>
    <n v="100"/>
  </r>
  <r>
    <x v="7"/>
    <s v="bo Izge Primary Health Care Clinic"/>
    <x v="0"/>
    <x v="109"/>
    <x v="57"/>
    <n v="26"/>
    <n v="100"/>
  </r>
  <r>
    <x v="7"/>
    <s v="bo Pompomari Primary Health Care Centre"/>
    <x v="50"/>
    <x v="110"/>
    <x v="79"/>
    <n v="10"/>
    <n v="100"/>
  </r>
  <r>
    <x v="7"/>
    <s v="bo Zabbarmari Health Clinic"/>
    <x v="51"/>
    <x v="111"/>
    <x v="80"/>
    <n v="45"/>
    <n v="100"/>
  </r>
  <r>
    <x v="7"/>
    <s v="bo Banki Health Clinic"/>
    <x v="5"/>
    <x v="5"/>
    <x v="5"/>
    <n v="22"/>
    <n v="0"/>
  </r>
  <r>
    <x v="7"/>
    <s v="bo Jakana Model Primary Health Care Center"/>
    <x v="19"/>
    <x v="112"/>
    <x v="23"/>
    <n v="29"/>
    <n v="100"/>
  </r>
  <r>
    <x v="7"/>
    <s v="bo kaleri primary Health Centre"/>
    <x v="5"/>
    <x v="113"/>
    <x v="81"/>
    <n v="131"/>
    <n v="0"/>
  </r>
  <r>
    <x v="7"/>
    <s v="bo Bama Maternal And Child Referral center"/>
    <x v="5"/>
    <x v="5"/>
    <x v="5"/>
    <n v="22"/>
    <n v="0"/>
  </r>
  <r>
    <x v="8"/>
    <s v="bo Abbaganaram Maternal and Child Health Centre"/>
    <x v="52"/>
    <x v="114"/>
    <x v="82"/>
    <n v="8"/>
    <n v="100"/>
  </r>
  <r>
    <x v="8"/>
    <s v="bo Bulabulin Primary Health Care Centre"/>
    <x v="9"/>
    <x v="115"/>
    <x v="1"/>
    <n v="3"/>
    <n v="100"/>
  </r>
  <r>
    <x v="8"/>
    <s v="bo Mala Kachallah Primary Health Centre"/>
    <x v="53"/>
    <x v="116"/>
    <x v="83"/>
    <n v="32"/>
    <n v="100"/>
  </r>
  <r>
    <x v="8"/>
    <s v="bo Dalori Primary Health Care Centre"/>
    <x v="21"/>
    <x v="95"/>
    <x v="71"/>
    <n v="19"/>
    <n v="100"/>
  </r>
  <r>
    <x v="8"/>
    <s v="bo Mafa Primary Health  Centre"/>
    <x v="36"/>
    <x v="117"/>
    <x v="84"/>
    <n v="85"/>
    <n v="100"/>
  </r>
  <r>
    <x v="8"/>
    <s v="bo Monguno Primary Health Care  Center"/>
    <x v="5"/>
    <x v="5"/>
    <x v="5"/>
    <n v="22"/>
    <n v="100"/>
  </r>
  <r>
    <x v="8"/>
    <s v="bo Malakyariri Primary Health Centre"/>
    <x v="3"/>
    <x v="118"/>
    <x v="54"/>
    <n v="42"/>
    <n v="0"/>
  </r>
  <r>
    <x v="8"/>
    <s v="bo Gomari Primary Health Centre"/>
    <x v="54"/>
    <x v="119"/>
    <x v="65"/>
    <n v="10"/>
    <n v="100"/>
  </r>
  <r>
    <x v="8"/>
    <s v="bo Chad Basin Development Authority Clinic"/>
    <x v="55"/>
    <x v="120"/>
    <x v="85"/>
    <n v="6"/>
    <n v="100"/>
  </r>
  <r>
    <x v="8"/>
    <s v="bo Bama Skin Clinic"/>
    <x v="35"/>
    <x v="121"/>
    <x v="76"/>
    <n v="225"/>
    <n v="100"/>
  </r>
  <r>
    <x v="8"/>
    <s v="bo Nguwom Primary Health Center"/>
    <x v="39"/>
    <x v="122"/>
    <x v="1"/>
    <n v="2"/>
    <n v="100"/>
  </r>
  <r>
    <x v="8"/>
    <s v="bo Maimusari Health Clinic"/>
    <x v="14"/>
    <x v="123"/>
    <x v="18"/>
    <n v="6"/>
    <n v="100"/>
  </r>
  <r>
    <x v="8"/>
    <s v="bo Izge Primary Health Care Clinic"/>
    <x v="0"/>
    <x v="124"/>
    <x v="65"/>
    <n v="27"/>
    <n v="100"/>
  </r>
  <r>
    <x v="8"/>
    <s v="bo Pompomari Primary Health Care Centre"/>
    <x v="56"/>
    <x v="125"/>
    <x v="62"/>
    <n v="9"/>
    <n v="100"/>
  </r>
  <r>
    <x v="8"/>
    <s v="bo Zabbarmari Health Clinic"/>
    <x v="57"/>
    <x v="126"/>
    <x v="86"/>
    <n v="25"/>
    <n v="100"/>
  </r>
  <r>
    <x v="8"/>
    <s v="bo Banki Health Clinic"/>
    <x v="5"/>
    <x v="5"/>
    <x v="5"/>
    <n v="22"/>
    <n v="0"/>
  </r>
  <r>
    <x v="8"/>
    <s v="bo Jakana Model Primary Health Care Center"/>
    <x v="21"/>
    <x v="127"/>
    <x v="56"/>
    <n v="14"/>
    <n v="100"/>
  </r>
  <r>
    <x v="8"/>
    <s v="bo kaleri primary Health Centre"/>
    <x v="39"/>
    <x v="122"/>
    <x v="15"/>
    <n v="59"/>
    <n v="0"/>
  </r>
  <r>
    <x v="8"/>
    <s v="bo Bama Maternal And Child Referral center"/>
    <x v="5"/>
    <x v="5"/>
    <x v="5"/>
    <n v="22"/>
    <n v="100"/>
  </r>
  <r>
    <x v="9"/>
    <s v="bo Abbaganaram Maternal and Child Health Centre"/>
    <x v="5"/>
    <x v="128"/>
    <x v="14"/>
    <n v="26"/>
    <n v="0"/>
  </r>
  <r>
    <x v="9"/>
    <s v="bo Bulabulin Primary Health Care Centre"/>
    <x v="15"/>
    <x v="129"/>
    <x v="61"/>
    <n v="5"/>
    <n v="0"/>
  </r>
  <r>
    <x v="9"/>
    <s v="bo Mala Kachallah Primary Health Centre"/>
    <x v="58"/>
    <x v="130"/>
    <x v="87"/>
    <n v="45"/>
    <n v="0"/>
  </r>
  <r>
    <x v="9"/>
    <s v="bo Dalori Primary Health Care Centre"/>
    <x v="5"/>
    <x v="5"/>
    <x v="5"/>
    <n v="22"/>
    <n v="100"/>
  </r>
  <r>
    <x v="9"/>
    <s v="bo Mafa Primary Health  Centre"/>
    <x v="59"/>
    <x v="131"/>
    <x v="88"/>
    <n v="83"/>
    <n v="100"/>
  </r>
  <r>
    <x v="9"/>
    <s v="bo Monguno Primary Health Care  Center"/>
    <x v="5"/>
    <x v="5"/>
    <x v="5"/>
    <n v="22"/>
    <n v="100"/>
  </r>
  <r>
    <x v="9"/>
    <s v="bo Malakyariri Primary Health Centre"/>
    <x v="42"/>
    <x v="132"/>
    <x v="0"/>
    <n v="61"/>
    <n v="100"/>
  </r>
  <r>
    <x v="9"/>
    <s v="bo Gomari Primary Health Centre"/>
    <x v="7"/>
    <x v="133"/>
    <x v="89"/>
    <n v="14"/>
    <n v="100"/>
  </r>
  <r>
    <x v="9"/>
    <s v="bo Chad Basin Development Authority Clinic"/>
    <x v="60"/>
    <x v="134"/>
    <x v="66"/>
    <n v="9"/>
    <n v="100"/>
  </r>
  <r>
    <x v="9"/>
    <s v="bo Bama Skin Clinic"/>
    <x v="5"/>
    <x v="5"/>
    <x v="5"/>
    <n v="22"/>
    <n v="100"/>
  </r>
  <r>
    <x v="9"/>
    <s v="bo Nguwom Primary Health Center"/>
    <x v="31"/>
    <x v="135"/>
    <x v="67"/>
    <n v="24"/>
    <n v="100"/>
  </r>
  <r>
    <x v="9"/>
    <s v="bo Maimusari Health Clinic"/>
    <x v="61"/>
    <x v="136"/>
    <x v="90"/>
    <n v="8"/>
    <n v="100"/>
  </r>
  <r>
    <x v="9"/>
    <s v="bo Izge Primary Health Care Clinic"/>
    <x v="5"/>
    <x v="5"/>
    <x v="5"/>
    <n v="22"/>
    <n v="100"/>
  </r>
  <r>
    <x v="9"/>
    <s v="bo Pompomari Primary Health Care Centre"/>
    <x v="56"/>
    <x v="137"/>
    <x v="91"/>
    <n v="16"/>
    <n v="100"/>
  </r>
  <r>
    <x v="9"/>
    <s v="bo Zabbarmari Health Clinic"/>
    <x v="30"/>
    <x v="138"/>
    <x v="92"/>
    <n v="27"/>
    <n v="100"/>
  </r>
  <r>
    <x v="9"/>
    <s v="bo Banki Health Clinic"/>
    <x v="5"/>
    <x v="5"/>
    <x v="5"/>
    <n v="22"/>
    <n v="0"/>
  </r>
  <r>
    <x v="9"/>
    <s v="bo Jakana Model Primary Health Care Center"/>
    <x v="26"/>
    <x v="49"/>
    <x v="93"/>
    <n v="11"/>
    <n v="100"/>
  </r>
  <r>
    <x v="9"/>
    <s v="bo kaleri primary Health Centre"/>
    <x v="39"/>
    <x v="139"/>
    <x v="20"/>
    <n v="217"/>
    <n v="100"/>
  </r>
  <r>
    <x v="9"/>
    <s v="bo Bama Maternal And Child Referral center"/>
    <x v="5"/>
    <x v="5"/>
    <x v="5"/>
    <n v="22"/>
    <n v="100"/>
  </r>
  <r>
    <x v="10"/>
    <s v="bo Abbaganaram Maternal and Child Health Centre"/>
    <x v="52"/>
    <x v="140"/>
    <x v="25"/>
    <n v="13"/>
    <n v="100"/>
  </r>
  <r>
    <x v="10"/>
    <s v="bo Bulabulin Primary Health Care Centre"/>
    <x v="21"/>
    <x v="141"/>
    <x v="27"/>
    <n v="7"/>
    <n v="100"/>
  </r>
  <r>
    <x v="10"/>
    <s v="bo Mala Kachallah Primary Health Centre"/>
    <x v="5"/>
    <x v="5"/>
    <x v="5"/>
    <n v="22"/>
    <n v="0"/>
  </r>
  <r>
    <x v="10"/>
    <s v="bo Dalori Primary Health Care Centre"/>
    <x v="27"/>
    <x v="142"/>
    <x v="23"/>
    <n v="26"/>
    <n v="100"/>
  </r>
  <r>
    <x v="10"/>
    <s v="bo Mafa Primary Health  Centre"/>
    <x v="62"/>
    <x v="143"/>
    <x v="49"/>
    <n v="50"/>
    <n v="100"/>
  </r>
  <r>
    <x v="10"/>
    <s v="bo Monguno Primary Health Care  Center"/>
    <x v="5"/>
    <x v="5"/>
    <x v="5"/>
    <n v="22"/>
    <n v="100"/>
  </r>
  <r>
    <x v="10"/>
    <s v="bo Malakyariri Primary Health Centre"/>
    <x v="63"/>
    <x v="144"/>
    <x v="94"/>
    <n v="59"/>
    <n v="100"/>
  </r>
  <r>
    <x v="10"/>
    <s v="bo Gomari Primary Health Centre"/>
    <x v="53"/>
    <x v="145"/>
    <x v="95"/>
    <n v="17"/>
    <n v="100"/>
  </r>
  <r>
    <x v="10"/>
    <s v="bo Chad Basin Development Authority Clinic"/>
    <x v="60"/>
    <x v="146"/>
    <x v="96"/>
    <n v="14"/>
    <n v="100"/>
  </r>
  <r>
    <x v="10"/>
    <s v="bo Bama Skin Clinic"/>
    <x v="5"/>
    <x v="5"/>
    <x v="5"/>
    <n v="22"/>
    <n v="100"/>
  </r>
  <r>
    <x v="10"/>
    <s v="bo Nguwom Primary Health Center"/>
    <x v="21"/>
    <x v="147"/>
    <x v="62"/>
    <n v="40"/>
    <n v="100"/>
  </r>
  <r>
    <x v="10"/>
    <s v="bo Maimusari Health Clinic"/>
    <x v="44"/>
    <x v="15"/>
    <x v="97"/>
    <n v="9"/>
    <n v="100"/>
  </r>
  <r>
    <x v="10"/>
    <s v="bo Izge Primary Health Care Clinic"/>
    <x v="42"/>
    <x v="148"/>
    <x v="41"/>
    <n v="25"/>
    <n v="100"/>
  </r>
  <r>
    <x v="10"/>
    <s v="bo Pompomari Primary Health Care Centre"/>
    <x v="0"/>
    <x v="149"/>
    <x v="98"/>
    <n v="16"/>
    <n v="100"/>
  </r>
  <r>
    <x v="10"/>
    <s v="bo Zabbarmari Health Clinic"/>
    <x v="0"/>
    <x v="150"/>
    <x v="99"/>
    <n v="24"/>
    <n v="100"/>
  </r>
  <r>
    <x v="10"/>
    <s v="bo Banki Health Clinic"/>
    <x v="5"/>
    <x v="5"/>
    <x v="5"/>
    <n v="22"/>
    <n v="0"/>
  </r>
  <r>
    <x v="10"/>
    <s v="bo Jakana Model Primary Health Care Center"/>
    <x v="45"/>
    <x v="151"/>
    <x v="100"/>
    <n v="11"/>
    <n v="100"/>
  </r>
  <r>
    <x v="10"/>
    <s v="bo kaleri primary Health Centre"/>
    <x v="64"/>
    <x v="152"/>
    <x v="92"/>
    <n v="100"/>
    <n v="100"/>
  </r>
  <r>
    <x v="10"/>
    <s v="bo Bama Maternal And Child Referral center"/>
    <x v="5"/>
    <x v="5"/>
    <x v="5"/>
    <n v="2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DE8E9-E007-4DE1-913D-EED7D0F861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O8" firstHeaderRow="0" firstDataRow="1" firstDataCol="1"/>
  <pivotFields count="7">
    <pivotField axis="axisRow" showAll="0">
      <items count="12">
        <item h="1" x="3"/>
        <item h="1" x="7"/>
        <item h="1" x="1"/>
        <item h="1" x="0"/>
        <item h="1" x="6"/>
        <item h="1" x="5"/>
        <item h="1" x="2"/>
        <item h="1" x="4"/>
        <item x="10"/>
        <item h="1" x="9"/>
        <item h="1" x="8"/>
        <item t="default"/>
      </items>
    </pivotField>
    <pivotField showAll="0"/>
    <pivotField dataField="1" showAll="0">
      <items count="66">
        <item x="35"/>
        <item x="27"/>
        <item x="1"/>
        <item x="13"/>
        <item x="39"/>
        <item x="31"/>
        <item x="21"/>
        <item x="11"/>
        <item x="15"/>
        <item x="17"/>
        <item x="9"/>
        <item x="10"/>
        <item x="25"/>
        <item x="45"/>
        <item x="4"/>
        <item x="37"/>
        <item x="16"/>
        <item x="0"/>
        <item x="6"/>
        <item x="3"/>
        <item x="5"/>
        <item x="36"/>
        <item x="64"/>
        <item x="54"/>
        <item x="12"/>
        <item x="19"/>
        <item x="28"/>
        <item x="40"/>
        <item x="24"/>
        <item x="42"/>
        <item x="46"/>
        <item x="26"/>
        <item x="43"/>
        <item x="33"/>
        <item x="29"/>
        <item x="14"/>
        <item x="47"/>
        <item x="22"/>
        <item x="58"/>
        <item x="61"/>
        <item x="34"/>
        <item x="2"/>
        <item x="52"/>
        <item x="44"/>
        <item x="8"/>
        <item x="57"/>
        <item x="18"/>
        <item x="7"/>
        <item x="56"/>
        <item x="38"/>
        <item x="53"/>
        <item x="20"/>
        <item x="30"/>
        <item x="41"/>
        <item x="32"/>
        <item x="23"/>
        <item x="51"/>
        <item x="48"/>
        <item x="50"/>
        <item x="63"/>
        <item x="62"/>
        <item x="49"/>
        <item x="55"/>
        <item x="60"/>
        <item x="59"/>
        <item t="default"/>
      </items>
    </pivotField>
    <pivotField dataField="1" showAll="0">
      <items count="154">
        <item x="124"/>
        <item x="47"/>
        <item x="109"/>
        <item x="75"/>
        <item x="37"/>
        <item x="80"/>
        <item x="52"/>
        <item x="38"/>
        <item x="51"/>
        <item x="67"/>
        <item x="3"/>
        <item x="16"/>
        <item x="123"/>
        <item x="86"/>
        <item x="0"/>
        <item x="22"/>
        <item x="87"/>
        <item x="116"/>
        <item x="91"/>
        <item x="14"/>
        <item x="6"/>
        <item x="7"/>
        <item x="147"/>
        <item x="76"/>
        <item x="45"/>
        <item x="71"/>
        <item x="60"/>
        <item x="151"/>
        <item x="112"/>
        <item x="84"/>
        <item x="30"/>
        <item x="41"/>
        <item x="105"/>
        <item x="8"/>
        <item x="55"/>
        <item x="83"/>
        <item x="66"/>
        <item x="15"/>
        <item x="2"/>
        <item x="11"/>
        <item x="21"/>
        <item x="97"/>
        <item x="121"/>
        <item x="58"/>
        <item x="50"/>
        <item x="53"/>
        <item x="119"/>
        <item x="49"/>
        <item x="25"/>
        <item x="74"/>
        <item x="61"/>
        <item x="64"/>
        <item x="48"/>
        <item x="89"/>
        <item x="28"/>
        <item x="36"/>
        <item x="19"/>
        <item x="1"/>
        <item x="62"/>
        <item x="23"/>
        <item x="69"/>
        <item x="127"/>
        <item x="140"/>
        <item x="136"/>
        <item x="20"/>
        <item x="88"/>
        <item x="93"/>
        <item x="9"/>
        <item x="145"/>
        <item x="42"/>
        <item x="24"/>
        <item x="141"/>
        <item x="101"/>
        <item x="46"/>
        <item x="98"/>
        <item x="133"/>
        <item x="130"/>
        <item x="95"/>
        <item x="135"/>
        <item x="31"/>
        <item x="29"/>
        <item x="152"/>
        <item x="17"/>
        <item x="68"/>
        <item x="107"/>
        <item x="142"/>
        <item x="139"/>
        <item x="82"/>
        <item x="148"/>
        <item x="102"/>
        <item x="12"/>
        <item x="126"/>
        <item x="96"/>
        <item x="99"/>
        <item x="78"/>
        <item x="72"/>
        <item x="33"/>
        <item x="65"/>
        <item x="40"/>
        <item x="5"/>
        <item x="18"/>
        <item x="26"/>
        <item x="70"/>
        <item x="113"/>
        <item x="63"/>
        <item x="13"/>
        <item x="56"/>
        <item x="122"/>
        <item x="90"/>
        <item x="144"/>
        <item x="59"/>
        <item x="138"/>
        <item x="137"/>
        <item x="149"/>
        <item x="104"/>
        <item x="111"/>
        <item x="150"/>
        <item x="129"/>
        <item x="100"/>
        <item x="4"/>
        <item x="34"/>
        <item x="118"/>
        <item x="32"/>
        <item x="115"/>
        <item x="77"/>
        <item x="128"/>
        <item x="10"/>
        <item x="54"/>
        <item x="132"/>
        <item x="35"/>
        <item x="92"/>
        <item x="39"/>
        <item x="110"/>
        <item x="146"/>
        <item x="106"/>
        <item x="108"/>
        <item x="73"/>
        <item x="120"/>
        <item x="79"/>
        <item x="85"/>
        <item x="27"/>
        <item x="94"/>
        <item x="57"/>
        <item x="81"/>
        <item x="43"/>
        <item x="134"/>
        <item x="125"/>
        <item x="103"/>
        <item x="131"/>
        <item x="44"/>
        <item x="117"/>
        <item x="143"/>
        <item x="114"/>
        <item t="default"/>
      </items>
    </pivotField>
    <pivotField dataField="1" showAll="0">
      <items count="102">
        <item x="3"/>
        <item x="93"/>
        <item x="100"/>
        <item x="35"/>
        <item x="11"/>
        <item x="8"/>
        <item x="13"/>
        <item x="17"/>
        <item x="27"/>
        <item x="32"/>
        <item x="61"/>
        <item x="24"/>
        <item x="63"/>
        <item x="1"/>
        <item x="21"/>
        <item x="69"/>
        <item x="15"/>
        <item x="71"/>
        <item x="56"/>
        <item x="44"/>
        <item x="23"/>
        <item x="77"/>
        <item x="57"/>
        <item x="65"/>
        <item x="14"/>
        <item x="40"/>
        <item x="20"/>
        <item x="41"/>
        <item x="82"/>
        <item x="95"/>
        <item x="51"/>
        <item x="89"/>
        <item x="73"/>
        <item x="81"/>
        <item x="25"/>
        <item x="7"/>
        <item x="50"/>
        <item x="48"/>
        <item x="0"/>
        <item x="9"/>
        <item x="99"/>
        <item x="74"/>
        <item x="42"/>
        <item x="67"/>
        <item x="58"/>
        <item x="34"/>
        <item x="54"/>
        <item x="31"/>
        <item x="91"/>
        <item x="98"/>
        <item x="39"/>
        <item x="79"/>
        <item x="83"/>
        <item x="62"/>
        <item x="6"/>
        <item x="87"/>
        <item x="12"/>
        <item x="94"/>
        <item x="19"/>
        <item x="76"/>
        <item x="70"/>
        <item x="52"/>
        <item x="29"/>
        <item x="16"/>
        <item x="46"/>
        <item x="37"/>
        <item x="66"/>
        <item x="59"/>
        <item x="10"/>
        <item x="2"/>
        <item x="55"/>
        <item x="36"/>
        <item x="45"/>
        <item x="30"/>
        <item x="80"/>
        <item x="92"/>
        <item x="85"/>
        <item x="60"/>
        <item x="96"/>
        <item x="86"/>
        <item x="75"/>
        <item x="43"/>
        <item x="88"/>
        <item x="84"/>
        <item x="26"/>
        <item x="5"/>
        <item x="47"/>
        <item x="53"/>
        <item x="38"/>
        <item x="33"/>
        <item x="22"/>
        <item x="49"/>
        <item x="64"/>
        <item x="28"/>
        <item x="18"/>
        <item x="72"/>
        <item x="68"/>
        <item x="4"/>
        <item x="78"/>
        <item x="90"/>
        <item x="97"/>
        <item t="default"/>
      </items>
    </pivotField>
    <pivotField dataField="1" showAll="0"/>
    <pivotField dataField="1" showAll="0"/>
  </pivotFields>
  <rowFields count="1">
    <field x="0"/>
  </rowFields>
  <rowItems count="2"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NC 4th visit" fld="2" baseField="0" baseItem="0"/>
    <dataField name="Sum of Out-patient Attendance" fld="3" baseField="0" baseItem="0"/>
    <dataField name="Sum of NHMIS Monthly Summary Form (Version 2019) - Reporting rate on time" fld="6" baseField="0" baseItem="0"/>
    <dataField name="Sum of Penta 3 given &lt;1y, Outreach" fld="5" baseField="0" baseItem="0"/>
    <dataField name="Sum of Penta 3 given &lt;1y, Fix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21"/>
  <sheetViews>
    <sheetView tabSelected="1" topLeftCell="A4" zoomScale="80" zoomScaleNormal="80" workbookViewId="0">
      <selection activeCell="J7" sqref="J7"/>
    </sheetView>
  </sheetViews>
  <sheetFormatPr defaultRowHeight="14.4" x14ac:dyDescent="0.3"/>
  <cols>
    <col min="1" max="1" width="11.88671875" bestFit="1" customWidth="1"/>
    <col min="2" max="2" width="16" bestFit="1" customWidth="1"/>
    <col min="3" max="3" width="23.21875" bestFit="1" customWidth="1"/>
    <col min="4" max="4" width="21.5546875" bestFit="1" customWidth="1"/>
    <col min="5" max="5" width="16.6640625" bestFit="1" customWidth="1"/>
    <col min="6" max="6" width="10.77734375" bestFit="1" customWidth="1"/>
    <col min="7" max="7" width="13.33203125" bestFit="1" customWidth="1"/>
    <col min="8" max="8" width="36.44140625" customWidth="1"/>
    <col min="10" max="10" width="21.33203125" bestFit="1" customWidth="1"/>
    <col min="11" max="11" width="9.44140625" bestFit="1" customWidth="1"/>
  </cols>
  <sheetData>
    <row r="1" spans="1:12" ht="14.4" customHeight="1" x14ac:dyDescent="0.3">
      <c r="A1" s="61" t="s">
        <v>81</v>
      </c>
      <c r="B1" s="62"/>
      <c r="C1" s="62"/>
      <c r="D1" s="62"/>
      <c r="E1" s="62"/>
      <c r="F1" s="62"/>
      <c r="G1" s="62"/>
      <c r="H1" s="63"/>
      <c r="I1" s="8"/>
    </row>
    <row r="2" spans="1:12" ht="14.4" customHeight="1" x14ac:dyDescent="0.3">
      <c r="A2" s="64"/>
      <c r="B2" s="65"/>
      <c r="C2" s="65"/>
      <c r="D2" s="65"/>
      <c r="E2" s="65"/>
      <c r="F2" s="65"/>
      <c r="G2" s="65"/>
      <c r="H2" s="66"/>
      <c r="I2" s="8"/>
    </row>
    <row r="3" spans="1:12" ht="14.4" customHeight="1" x14ac:dyDescent="0.3">
      <c r="A3" s="64"/>
      <c r="B3" s="65"/>
      <c r="C3" s="65"/>
      <c r="D3" s="65"/>
      <c r="E3" s="65"/>
      <c r="F3" s="65"/>
      <c r="G3" s="65"/>
      <c r="H3" s="66"/>
      <c r="I3" s="8"/>
    </row>
    <row r="4" spans="1:12" ht="15.6" x14ac:dyDescent="0.3">
      <c r="A4" s="67" t="s">
        <v>80</v>
      </c>
      <c r="B4" s="68"/>
      <c r="C4" s="68"/>
      <c r="D4" s="68"/>
      <c r="E4" s="68"/>
      <c r="F4" s="68"/>
      <c r="G4" s="68"/>
      <c r="H4" s="69"/>
      <c r="I4" s="9"/>
      <c r="J4" s="9"/>
    </row>
    <row r="5" spans="1:12" ht="15.6" x14ac:dyDescent="0.3">
      <c r="A5" s="67"/>
      <c r="B5" s="68"/>
      <c r="C5" s="68"/>
      <c r="D5" s="68"/>
      <c r="E5" s="68"/>
      <c r="F5" s="68"/>
      <c r="G5" s="68"/>
      <c r="H5" s="69"/>
      <c r="I5" s="9"/>
      <c r="J5" s="9"/>
    </row>
    <row r="6" spans="1:12" ht="15.6" x14ac:dyDescent="0.3">
      <c r="A6" s="70" t="s">
        <v>86</v>
      </c>
      <c r="B6" s="71"/>
      <c r="C6" s="71"/>
      <c r="D6" s="71"/>
      <c r="E6" s="71"/>
      <c r="F6" s="71"/>
      <c r="G6" s="71"/>
      <c r="H6" s="72"/>
      <c r="I6" s="9"/>
      <c r="J6" s="9"/>
    </row>
    <row r="7" spans="1:12" ht="15.6" x14ac:dyDescent="0.3">
      <c r="A7" s="70"/>
      <c r="B7" s="71"/>
      <c r="C7" s="71"/>
      <c r="D7" s="71"/>
      <c r="E7" s="71"/>
      <c r="F7" s="71"/>
      <c r="G7" s="71"/>
      <c r="H7" s="72"/>
      <c r="I7" s="9"/>
      <c r="J7" s="9"/>
    </row>
    <row r="8" spans="1:12" ht="18" x14ac:dyDescent="0.35">
      <c r="A8" s="73" t="s">
        <v>82</v>
      </c>
      <c r="B8" s="74"/>
      <c r="C8" s="74"/>
      <c r="D8" s="74"/>
      <c r="E8" s="74"/>
      <c r="F8" s="74"/>
      <c r="G8" s="74"/>
      <c r="H8" s="75"/>
      <c r="I8" s="9"/>
      <c r="J8" s="9"/>
    </row>
    <row r="9" spans="1:12" ht="18" x14ac:dyDescent="0.35">
      <c r="A9" s="73" t="s">
        <v>83</v>
      </c>
      <c r="B9" s="74"/>
      <c r="C9" s="74"/>
      <c r="D9" s="74"/>
      <c r="E9" s="74"/>
      <c r="F9" s="74"/>
      <c r="G9" s="74"/>
      <c r="H9" s="75"/>
      <c r="I9" s="9"/>
      <c r="J9" s="9"/>
    </row>
    <row r="10" spans="1:12" ht="16.2" thickBot="1" x14ac:dyDescent="0.35">
      <c r="A10" s="58"/>
      <c r="B10" s="59"/>
      <c r="C10" s="59"/>
      <c r="D10" s="59"/>
      <c r="E10" s="59"/>
      <c r="F10" s="59"/>
      <c r="G10" s="59"/>
      <c r="H10" s="60"/>
      <c r="I10" s="9"/>
      <c r="J10" s="9"/>
    </row>
    <row r="11" spans="1:12" ht="15.6" customHeight="1" x14ac:dyDescent="0.4">
      <c r="A11" s="54" t="s">
        <v>68</v>
      </c>
      <c r="B11" s="55" t="s">
        <v>50</v>
      </c>
      <c r="C11" s="56" t="s">
        <v>55</v>
      </c>
      <c r="D11" s="55" t="s">
        <v>56</v>
      </c>
      <c r="E11" s="55" t="s">
        <v>63</v>
      </c>
      <c r="F11" s="55" t="s">
        <v>61</v>
      </c>
      <c r="G11" s="55" t="s">
        <v>64</v>
      </c>
      <c r="H11" s="57" t="s">
        <v>69</v>
      </c>
      <c r="I11" s="9"/>
      <c r="J11" s="9"/>
    </row>
    <row r="12" spans="1:12" ht="93.6" x14ac:dyDescent="0.3">
      <c r="A12" s="78">
        <v>1</v>
      </c>
      <c r="B12" s="33" t="s">
        <v>84</v>
      </c>
      <c r="C12" s="18" t="s">
        <v>70</v>
      </c>
      <c r="D12" s="34">
        <f>(GETPIVOTDATA("Sum of Out-patient Attendance",Data_ext!$J$6,"periodname","November 2022")/(Catchment_Pop!D21)*100)</f>
        <v>2.1126672209809083</v>
      </c>
      <c r="E12" s="35">
        <v>0.5</v>
      </c>
      <c r="F12" s="19" t="str">
        <f>IF(D12&gt;E12,"TARGET ACHIEVED","NOT ACHIEVED")</f>
        <v>TARGET ACHIEVED</v>
      </c>
      <c r="G12" s="20">
        <f>D12/E12</f>
        <v>4.2253344419618166</v>
      </c>
      <c r="H12" s="50" t="s">
        <v>75</v>
      </c>
      <c r="J12" s="16"/>
    </row>
    <row r="13" spans="1:12" ht="15.6" x14ac:dyDescent="0.3">
      <c r="A13" s="78"/>
      <c r="B13" s="36"/>
      <c r="C13" s="23"/>
      <c r="D13" s="37"/>
      <c r="E13" s="37"/>
      <c r="F13" s="24"/>
      <c r="G13" s="28">
        <f>E12-D12</f>
        <v>-1.6126672209809083</v>
      </c>
      <c r="H13" s="51"/>
    </row>
    <row r="14" spans="1:12" ht="78" x14ac:dyDescent="0.3">
      <c r="A14" s="77">
        <v>2</v>
      </c>
      <c r="B14" s="38" t="s">
        <v>53</v>
      </c>
      <c r="C14" s="18" t="s">
        <v>71</v>
      </c>
      <c r="D14" s="39">
        <f>(GETPIVOTDATA("Sum of ANC 4th visit",Data_ext!$J$6,"periodname","November 2022")/(Catchment_Pop!D22)*100)</f>
        <v>4.3512527387799835</v>
      </c>
      <c r="E14" s="40">
        <v>17600</v>
      </c>
      <c r="F14" s="19" t="str">
        <f>IF(D14&gt;E14,"TARGET ACHIEVED","NOT ACHIEVED")</f>
        <v>NOT ACHIEVED</v>
      </c>
      <c r="G14" s="20">
        <f>D14/E14</f>
        <v>2.4723026924886271E-4</v>
      </c>
      <c r="H14" s="50" t="s">
        <v>76</v>
      </c>
      <c r="J14" s="16"/>
      <c r="K14" s="16"/>
      <c r="L14" s="16"/>
    </row>
    <row r="15" spans="1:12" ht="31.2" x14ac:dyDescent="0.3">
      <c r="A15" s="77"/>
      <c r="B15" s="41"/>
      <c r="C15" s="25"/>
      <c r="D15" s="37"/>
      <c r="E15" s="37"/>
      <c r="F15" s="24"/>
      <c r="G15" s="29">
        <f>E14-D14</f>
        <v>17595.648747261221</v>
      </c>
      <c r="H15" s="52" t="s">
        <v>85</v>
      </c>
    </row>
    <row r="16" spans="1:12" ht="78" x14ac:dyDescent="0.3">
      <c r="A16" s="76">
        <v>3</v>
      </c>
      <c r="B16" s="42" t="s">
        <v>52</v>
      </c>
      <c r="C16" s="21" t="s">
        <v>72</v>
      </c>
      <c r="D16" s="43">
        <f>(GETPIVOTDATA("Sum of NHMIS Monthly Summary Form (Version 2019) - Reporting rate on time",Data_ext!$J$6)/Catchment_Pop!D21)</f>
        <v>1.9389592807145407E-3</v>
      </c>
      <c r="E16" s="44">
        <v>0.8</v>
      </c>
      <c r="F16" s="19" t="str">
        <f>IF(D16&gt;E16,"TARGET ACHIEVED","NOT ACHIEVED")</f>
        <v>NOT ACHIEVED</v>
      </c>
      <c r="G16" s="20">
        <f>D16/E16</f>
        <v>2.4236991008931758E-3</v>
      </c>
      <c r="H16" s="50" t="s">
        <v>77</v>
      </c>
      <c r="J16" s="16"/>
    </row>
    <row r="17" spans="1:10" ht="15.6" x14ac:dyDescent="0.3">
      <c r="A17" s="76"/>
      <c r="B17" s="36"/>
      <c r="C17" s="26"/>
      <c r="D17" s="37"/>
      <c r="E17" s="37"/>
      <c r="F17" s="24"/>
      <c r="G17" s="30">
        <f>E16-D16</f>
        <v>0.79806104071928552</v>
      </c>
      <c r="H17" s="51"/>
    </row>
    <row r="18" spans="1:10" ht="93.6" x14ac:dyDescent="0.3">
      <c r="A18" s="76">
        <v>4</v>
      </c>
      <c r="B18" s="42" t="s">
        <v>51</v>
      </c>
      <c r="C18" s="21" t="s">
        <v>73</v>
      </c>
      <c r="D18" s="45">
        <f>((GETPIVOTDATA("Sum of Penta 3 given &lt;1y, Outreach",Data_ext!$J$6)+GETPIVOTDATA("Sum of Penta 3 given &lt;1y, Fixed",Data_ext!$J$6))/Catchment_Pop!D23)</f>
        <v>0.68078000910170289</v>
      </c>
      <c r="E18" s="40">
        <v>43900</v>
      </c>
      <c r="F18" s="19" t="str">
        <f>IF(D18&gt;E18,"TARGET ACHIEVED","NOT ACHIEVED")</f>
        <v>NOT ACHIEVED</v>
      </c>
      <c r="G18" s="20">
        <f>D18/E18</f>
        <v>1.5507517291610543E-5</v>
      </c>
      <c r="H18" s="52" t="s">
        <v>78</v>
      </c>
      <c r="J18" s="16"/>
    </row>
    <row r="19" spans="1:10" ht="15.6" x14ac:dyDescent="0.3">
      <c r="A19" s="76"/>
      <c r="B19" s="36"/>
      <c r="C19" s="26"/>
      <c r="D19" s="37"/>
      <c r="E19" s="37"/>
      <c r="F19" s="24"/>
      <c r="G19" s="29">
        <f>E18-D18</f>
        <v>43899.319219990895</v>
      </c>
      <c r="H19" s="51"/>
    </row>
    <row r="20" spans="1:10" ht="62.4" x14ac:dyDescent="0.3">
      <c r="A20" s="76">
        <v>5</v>
      </c>
      <c r="B20" s="42" t="s">
        <v>54</v>
      </c>
      <c r="C20" s="22" t="s">
        <v>74</v>
      </c>
      <c r="D20" s="46">
        <f>GETPIVOTDATA("Sum of Out-patient Attendance",Data_ext!$J$6)</f>
        <v>18523</v>
      </c>
      <c r="E20" s="47">
        <v>439000</v>
      </c>
      <c r="F20" s="19" t="str">
        <f>IF(D20&gt;E20,"TARGET ACHIEVED","NOT ACHIEVED")</f>
        <v>NOT ACHIEVED</v>
      </c>
      <c r="G20" s="20">
        <f>D20/E20</f>
        <v>4.2193621867881552E-2</v>
      </c>
      <c r="H20" s="52" t="s">
        <v>79</v>
      </c>
      <c r="J20" s="32"/>
    </row>
    <row r="21" spans="1:10" ht="16.2" thickBot="1" x14ac:dyDescent="0.35">
      <c r="A21" s="76"/>
      <c r="B21" s="48"/>
      <c r="C21" s="48"/>
      <c r="D21" s="49"/>
      <c r="E21" s="49"/>
      <c r="F21" s="27"/>
      <c r="G21" s="31">
        <f>E20-D20</f>
        <v>420477</v>
      </c>
      <c r="H21" s="53"/>
    </row>
  </sheetData>
  <mergeCells count="11">
    <mergeCell ref="A18:A19"/>
    <mergeCell ref="A20:A21"/>
    <mergeCell ref="A14:A15"/>
    <mergeCell ref="A12:A13"/>
    <mergeCell ref="A16:A17"/>
    <mergeCell ref="A10:H10"/>
    <mergeCell ref="A1:H3"/>
    <mergeCell ref="A4:H5"/>
    <mergeCell ref="A6:H7"/>
    <mergeCell ref="A8:H8"/>
    <mergeCell ref="A9:H9"/>
  </mergeCells>
  <conditionalFormatting sqref="G12 G14 G16 G18 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20">
    <cfRule type="iconSet" priority="2">
      <iconSet iconSet="3Symbols">
        <cfvo type="percent" val="0"/>
        <cfvo type="percent" val="$D$18"/>
        <cfvo type="num" val="$E$20"/>
      </iconSet>
    </cfRule>
  </conditionalFormatting>
  <conditionalFormatting sqref="G14 G12 G16 G18 G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E8E3757-0494-4C3C-877E-47CBD9B5FB12}">
            <x14:iconSet iconSet="3Symbols" custom="1">
              <x14:cfvo type="percent">
                <xm:f>0</xm:f>
              </x14:cfvo>
              <x14:cfvo type="num">
                <xm:f>$D$12</xm:f>
              </x14:cfvo>
              <x14:cfvo type="num">
                <xm:f>$E$12</xm:f>
              </x14:cfvo>
              <x14:cfIcon iconSet="3Symbols" iconId="0"/>
              <x14:cfIcon iconSet="3Symbols" iconId="1"/>
              <x14:cfIcon iconSet="3Symbols" iconId="2"/>
            </x14:iconSet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H7" sqref="H7"/>
    </sheetView>
  </sheetViews>
  <sheetFormatPr defaultRowHeight="14.4" x14ac:dyDescent="0.3"/>
  <cols>
    <col min="1" max="1" width="44.109375" bestFit="1" customWidth="1"/>
    <col min="4" max="4" width="11.5546875" customWidth="1"/>
  </cols>
  <sheetData>
    <row r="1" spans="1:4" ht="35.1" customHeigh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 t="s">
        <v>5</v>
      </c>
      <c r="C2" s="3" t="s">
        <v>6</v>
      </c>
      <c r="D2" s="3">
        <v>45007</v>
      </c>
    </row>
    <row r="3" spans="1:4" x14ac:dyDescent="0.3">
      <c r="A3" s="3" t="s">
        <v>8</v>
      </c>
      <c r="B3" s="3" t="s">
        <v>7</v>
      </c>
      <c r="C3" s="3" t="s">
        <v>6</v>
      </c>
      <c r="D3" s="3">
        <v>22044</v>
      </c>
    </row>
    <row r="4" spans="1:4" x14ac:dyDescent="0.3">
      <c r="A4" s="4" t="s">
        <v>9</v>
      </c>
      <c r="B4" s="3" t="s">
        <v>5</v>
      </c>
      <c r="C4" s="3" t="s">
        <v>6</v>
      </c>
      <c r="D4" s="3">
        <v>44850</v>
      </c>
    </row>
    <row r="5" spans="1:4" x14ac:dyDescent="0.3">
      <c r="A5" s="3" t="s">
        <v>10</v>
      </c>
      <c r="B5" s="3" t="s">
        <v>11</v>
      </c>
      <c r="C5" s="3" t="s">
        <v>6</v>
      </c>
      <c r="D5" s="3">
        <v>13200</v>
      </c>
    </row>
    <row r="6" spans="1:4" x14ac:dyDescent="0.3">
      <c r="A6" s="4" t="s">
        <v>12</v>
      </c>
      <c r="B6" s="3" t="s">
        <v>7</v>
      </c>
      <c r="C6" s="3" t="s">
        <v>6</v>
      </c>
      <c r="D6" s="3">
        <v>28400</v>
      </c>
    </row>
    <row r="7" spans="1:4" x14ac:dyDescent="0.3">
      <c r="A7" s="3" t="s">
        <v>13</v>
      </c>
      <c r="B7" s="3" t="s">
        <v>14</v>
      </c>
      <c r="C7" s="3" t="s">
        <v>6</v>
      </c>
      <c r="D7" s="3">
        <v>39200</v>
      </c>
    </row>
    <row r="8" spans="1:4" x14ac:dyDescent="0.3">
      <c r="A8" s="4" t="s">
        <v>15</v>
      </c>
      <c r="B8" s="3" t="s">
        <v>14</v>
      </c>
      <c r="C8" s="3" t="s">
        <v>6</v>
      </c>
      <c r="D8" s="3">
        <v>55500</v>
      </c>
    </row>
    <row r="9" spans="1:4" x14ac:dyDescent="0.3">
      <c r="A9" s="3" t="s">
        <v>16</v>
      </c>
      <c r="B9" s="3" t="s">
        <v>17</v>
      </c>
      <c r="C9" s="3" t="s">
        <v>6</v>
      </c>
      <c r="D9" s="3">
        <v>59454</v>
      </c>
    </row>
    <row r="10" spans="1:4" x14ac:dyDescent="0.3">
      <c r="A10" s="4" t="s">
        <v>18</v>
      </c>
      <c r="B10" s="3" t="s">
        <v>19</v>
      </c>
      <c r="C10" s="3" t="s">
        <v>6</v>
      </c>
      <c r="D10" s="3">
        <v>14595</v>
      </c>
    </row>
    <row r="11" spans="1:4" x14ac:dyDescent="0.3">
      <c r="A11" s="3" t="s">
        <v>20</v>
      </c>
      <c r="B11" s="3" t="s">
        <v>11</v>
      </c>
      <c r="C11" s="3" t="s">
        <v>6</v>
      </c>
      <c r="D11" s="3">
        <v>49610</v>
      </c>
    </row>
    <row r="12" spans="1:4" x14ac:dyDescent="0.3">
      <c r="A12" s="4" t="s">
        <v>21</v>
      </c>
      <c r="B12" s="3" t="s">
        <v>17</v>
      </c>
      <c r="C12" s="3" t="s">
        <v>6</v>
      </c>
      <c r="D12" s="3">
        <v>48700</v>
      </c>
    </row>
    <row r="13" spans="1:4" x14ac:dyDescent="0.3">
      <c r="A13" s="3" t="s">
        <v>22</v>
      </c>
      <c r="B13" s="3" t="s">
        <v>14</v>
      </c>
      <c r="C13" s="3" t="s">
        <v>6</v>
      </c>
      <c r="D13" s="3">
        <v>56432</v>
      </c>
    </row>
    <row r="14" spans="1:4" x14ac:dyDescent="0.3">
      <c r="A14" s="4" t="s">
        <v>23</v>
      </c>
      <c r="B14" s="3" t="s">
        <v>5</v>
      </c>
      <c r="C14" s="3" t="s">
        <v>6</v>
      </c>
      <c r="D14" s="3">
        <v>111989</v>
      </c>
    </row>
    <row r="15" spans="1:4" x14ac:dyDescent="0.3">
      <c r="A15" s="3" t="s">
        <v>24</v>
      </c>
      <c r="B15" s="3" t="s">
        <v>17</v>
      </c>
      <c r="C15" s="3" t="s">
        <v>6</v>
      </c>
      <c r="D15" s="3">
        <v>53256</v>
      </c>
    </row>
    <row r="16" spans="1:4" x14ac:dyDescent="0.3">
      <c r="A16" s="4" t="s">
        <v>31</v>
      </c>
      <c r="B16" s="4" t="s">
        <v>7</v>
      </c>
      <c r="C16" s="4" t="s">
        <v>6</v>
      </c>
      <c r="D16" s="4">
        <v>24000</v>
      </c>
    </row>
    <row r="17" spans="1:4" x14ac:dyDescent="0.3">
      <c r="A17" s="3" t="s">
        <v>26</v>
      </c>
      <c r="B17" s="3" t="s">
        <v>17</v>
      </c>
      <c r="C17" s="3" t="s">
        <v>6</v>
      </c>
      <c r="D17" s="3">
        <v>5940</v>
      </c>
    </row>
    <row r="18" spans="1:4" x14ac:dyDescent="0.3">
      <c r="A18" s="4" t="s">
        <v>27</v>
      </c>
      <c r="B18" s="4" t="s">
        <v>11</v>
      </c>
      <c r="C18" s="4" t="s">
        <v>6</v>
      </c>
      <c r="D18" s="4">
        <v>26400</v>
      </c>
    </row>
    <row r="19" spans="1:4" x14ac:dyDescent="0.3">
      <c r="A19" s="3" t="s">
        <v>28</v>
      </c>
      <c r="B19" s="3" t="s">
        <v>14</v>
      </c>
      <c r="C19" s="3" t="s">
        <v>6</v>
      </c>
      <c r="D19" s="3">
        <v>18640</v>
      </c>
    </row>
    <row r="20" spans="1:4" x14ac:dyDescent="0.3">
      <c r="A20" s="4" t="s">
        <v>29</v>
      </c>
      <c r="B20" s="4" t="s">
        <v>30</v>
      </c>
      <c r="C20" s="4" t="s">
        <v>6</v>
      </c>
      <c r="D20" s="4">
        <v>159542</v>
      </c>
    </row>
    <row r="21" spans="1:4" x14ac:dyDescent="0.3">
      <c r="D21">
        <f>SUM(D2:D20)</f>
        <v>876759</v>
      </c>
    </row>
    <row r="22" spans="1:4" x14ac:dyDescent="0.3">
      <c r="D22" s="17">
        <f>2%*D21</f>
        <v>17535.18</v>
      </c>
    </row>
    <row r="23" spans="1:4" x14ac:dyDescent="0.3">
      <c r="D23" s="17">
        <f>(5%*D21)/12</f>
        <v>3653.1625000000004</v>
      </c>
    </row>
    <row r="24" spans="1:4" ht="124.2" x14ac:dyDescent="0.3">
      <c r="A24" s="13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10"/>
  <sheetViews>
    <sheetView topLeftCell="A3" zoomScale="80" zoomScaleNormal="80" workbookViewId="0">
      <selection activeCell="L8" sqref="L8"/>
    </sheetView>
  </sheetViews>
  <sheetFormatPr defaultRowHeight="14.4" x14ac:dyDescent="0.3"/>
  <cols>
    <col min="1" max="1" width="14.44140625" bestFit="1" customWidth="1"/>
    <col min="2" max="2" width="44.109375" bestFit="1" customWidth="1"/>
    <col min="3" max="3" width="11.6640625" customWidth="1"/>
    <col min="4" max="4" width="9.44140625" customWidth="1"/>
    <col min="5" max="6" width="12.21875" customWidth="1"/>
    <col min="7" max="7" width="11.5546875" customWidth="1"/>
    <col min="10" max="10" width="14.5546875" bestFit="1" customWidth="1"/>
    <col min="11" max="11" width="18.5546875" bestFit="1" customWidth="1"/>
    <col min="12" max="12" width="28.44140625" bestFit="1" customWidth="1"/>
    <col min="13" max="13" width="70.21875" bestFit="1" customWidth="1"/>
    <col min="14" max="14" width="31.77734375" bestFit="1" customWidth="1"/>
    <col min="15" max="15" width="28.44140625" bestFit="1" customWidth="1"/>
    <col min="16" max="19" width="3" bestFit="1" customWidth="1"/>
    <col min="20" max="25" width="4" bestFit="1" customWidth="1"/>
    <col min="26" max="26" width="28.44140625" bestFit="1" customWidth="1"/>
    <col min="27" max="31" width="4" bestFit="1" customWidth="1"/>
    <col min="32" max="33" width="5" bestFit="1" customWidth="1"/>
    <col min="34" max="34" width="4" bestFit="1" customWidth="1"/>
    <col min="35" max="35" width="5" bestFit="1" customWidth="1"/>
    <col min="36" max="36" width="4" bestFit="1" customWidth="1"/>
    <col min="37" max="39" width="5" bestFit="1" customWidth="1"/>
    <col min="40" max="40" width="4" bestFit="1" customWidth="1"/>
    <col min="41" max="41" width="70.21875" bestFit="1" customWidth="1"/>
    <col min="42" max="55" width="4" bestFit="1" customWidth="1"/>
    <col min="56" max="56" width="23.44140625" bestFit="1" customWidth="1"/>
    <col min="57" max="57" width="33.44140625" bestFit="1" customWidth="1"/>
    <col min="58" max="58" width="75.109375" bestFit="1" customWidth="1"/>
  </cols>
  <sheetData>
    <row r="1" spans="1:58" ht="53.4" x14ac:dyDescent="0.3">
      <c r="A1" s="5" t="s">
        <v>32</v>
      </c>
      <c r="B1" s="5" t="s">
        <v>33</v>
      </c>
      <c r="C1" s="14" t="s">
        <v>34</v>
      </c>
      <c r="D1" s="15" t="s">
        <v>35</v>
      </c>
      <c r="E1" s="14" t="s">
        <v>36</v>
      </c>
      <c r="F1" s="14" t="s">
        <v>37</v>
      </c>
      <c r="G1" s="5" t="s">
        <v>38</v>
      </c>
    </row>
    <row r="2" spans="1:58" s="6" customFormat="1" x14ac:dyDescent="0.3">
      <c r="A2" t="s">
        <v>39</v>
      </c>
      <c r="B2" t="s">
        <v>4</v>
      </c>
      <c r="C2">
        <v>18</v>
      </c>
      <c r="D2">
        <v>237</v>
      </c>
      <c r="E2">
        <v>54</v>
      </c>
      <c r="F2">
        <v>10</v>
      </c>
      <c r="G2">
        <v>0</v>
      </c>
    </row>
    <row r="3" spans="1:58" s="6" customFormat="1" x14ac:dyDescent="0.3">
      <c r="A3" t="s">
        <v>39</v>
      </c>
      <c r="B3" t="s">
        <v>9</v>
      </c>
      <c r="C3">
        <v>3</v>
      </c>
      <c r="D3">
        <v>477</v>
      </c>
      <c r="E3">
        <v>22</v>
      </c>
      <c r="F3">
        <v>9</v>
      </c>
      <c r="G3">
        <v>0</v>
      </c>
    </row>
    <row r="4" spans="1:58" s="6" customFormat="1" x14ac:dyDescent="0.3">
      <c r="A4" t="s">
        <v>39</v>
      </c>
      <c r="B4" t="s">
        <v>23</v>
      </c>
      <c r="C4">
        <v>46</v>
      </c>
      <c r="D4">
        <v>367</v>
      </c>
      <c r="E4">
        <v>106</v>
      </c>
      <c r="F4">
        <v>30</v>
      </c>
      <c r="G4">
        <v>100</v>
      </c>
      <c r="J4"/>
      <c r="K4"/>
    </row>
    <row r="5" spans="1:58" s="6" customFormat="1" x14ac:dyDescent="0.3">
      <c r="A5" t="s">
        <v>39</v>
      </c>
      <c r="B5" t="s">
        <v>10</v>
      </c>
      <c r="C5">
        <v>20</v>
      </c>
      <c r="D5">
        <v>208</v>
      </c>
      <c r="E5">
        <v>7</v>
      </c>
      <c r="F5">
        <v>3</v>
      </c>
      <c r="G5">
        <v>100</v>
      </c>
    </row>
    <row r="6" spans="1:58" s="6" customFormat="1" x14ac:dyDescent="0.3">
      <c r="A6" t="s">
        <v>39</v>
      </c>
      <c r="B6" t="s">
        <v>21</v>
      </c>
      <c r="C6">
        <v>15</v>
      </c>
      <c r="D6">
        <v>1154</v>
      </c>
      <c r="E6">
        <v>207</v>
      </c>
      <c r="F6">
        <v>40</v>
      </c>
      <c r="G6">
        <v>0</v>
      </c>
      <c r="J6" s="10" t="s">
        <v>58</v>
      </c>
      <c r="K6" t="s">
        <v>59</v>
      </c>
      <c r="L6" t="s">
        <v>62</v>
      </c>
      <c r="M6" t="s">
        <v>65</v>
      </c>
      <c r="N6" t="s">
        <v>67</v>
      </c>
      <c r="O6" t="s">
        <v>66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s="6" customFormat="1" x14ac:dyDescent="0.3">
      <c r="A7" t="s">
        <v>39</v>
      </c>
      <c r="B7" t="s">
        <v>29</v>
      </c>
      <c r="C7">
        <v>21</v>
      </c>
      <c r="D7">
        <v>873</v>
      </c>
      <c r="E7">
        <v>153</v>
      </c>
      <c r="F7">
        <v>22</v>
      </c>
      <c r="G7">
        <v>0</v>
      </c>
      <c r="J7" s="11" t="s">
        <v>49</v>
      </c>
      <c r="K7" s="12">
        <v>763</v>
      </c>
      <c r="L7" s="12">
        <v>18523</v>
      </c>
      <c r="M7" s="12">
        <v>1700</v>
      </c>
      <c r="N7" s="12">
        <v>521</v>
      </c>
      <c r="O7" s="12">
        <v>1966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 s="6" customFormat="1" x14ac:dyDescent="0.3">
      <c r="A8" t="s">
        <v>39</v>
      </c>
      <c r="B8" t="s">
        <v>24</v>
      </c>
      <c r="C8">
        <v>20</v>
      </c>
      <c r="D8">
        <v>273</v>
      </c>
      <c r="E8">
        <v>77</v>
      </c>
      <c r="F8">
        <v>37</v>
      </c>
      <c r="G8">
        <v>0</v>
      </c>
      <c r="J8" s="11" t="s">
        <v>57</v>
      </c>
      <c r="K8" s="12">
        <v>763</v>
      </c>
      <c r="L8" s="12">
        <v>18523</v>
      </c>
      <c r="M8" s="12">
        <v>1700</v>
      </c>
      <c r="N8" s="12">
        <v>521</v>
      </c>
      <c r="O8" s="12">
        <v>1966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s="6" customFormat="1" x14ac:dyDescent="0.3">
      <c r="A9" t="s">
        <v>39</v>
      </c>
      <c r="B9" t="s">
        <v>13</v>
      </c>
      <c r="C9">
        <v>19</v>
      </c>
      <c r="D9">
        <v>276</v>
      </c>
      <c r="E9">
        <v>51</v>
      </c>
      <c r="F9">
        <v>19</v>
      </c>
      <c r="G9">
        <v>100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 s="6" customFormat="1" x14ac:dyDescent="0.3">
      <c r="A10" t="s">
        <v>39</v>
      </c>
      <c r="B10" t="s">
        <v>15</v>
      </c>
      <c r="C10">
        <v>21</v>
      </c>
      <c r="D10">
        <v>873</v>
      </c>
      <c r="E10">
        <v>153</v>
      </c>
      <c r="F10">
        <v>22</v>
      </c>
      <c r="G10">
        <v>100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s="6" customFormat="1" x14ac:dyDescent="0.3">
      <c r="A11" t="s">
        <v>39</v>
      </c>
      <c r="B11" t="s">
        <v>12</v>
      </c>
      <c r="C11" s="7">
        <v>21</v>
      </c>
      <c r="D11" s="7">
        <v>873</v>
      </c>
      <c r="E11" s="7">
        <v>153</v>
      </c>
      <c r="F11" s="7">
        <v>22</v>
      </c>
      <c r="G11">
        <v>100</v>
      </c>
      <c r="J11"/>
      <c r="K11"/>
      <c r="L11"/>
    </row>
    <row r="12" spans="1:58" s="6" customFormat="1" x14ac:dyDescent="0.3">
      <c r="A12" t="s">
        <v>39</v>
      </c>
      <c r="B12" t="s">
        <v>26</v>
      </c>
      <c r="C12">
        <v>21</v>
      </c>
      <c r="D12">
        <v>337</v>
      </c>
      <c r="E12">
        <v>14</v>
      </c>
      <c r="F12">
        <v>13</v>
      </c>
      <c r="G12">
        <v>0</v>
      </c>
      <c r="J12"/>
      <c r="K12"/>
      <c r="L12"/>
    </row>
    <row r="13" spans="1:58" s="6" customFormat="1" x14ac:dyDescent="0.3">
      <c r="A13" t="s">
        <v>39</v>
      </c>
      <c r="B13" t="s">
        <v>22</v>
      </c>
      <c r="C13" s="7">
        <v>21</v>
      </c>
      <c r="D13" s="7">
        <v>873</v>
      </c>
      <c r="E13" s="7">
        <v>153</v>
      </c>
      <c r="F13" s="7">
        <v>22</v>
      </c>
      <c r="G13">
        <v>100</v>
      </c>
      <c r="J13"/>
      <c r="K13"/>
      <c r="L13"/>
    </row>
    <row r="14" spans="1:58" s="6" customFormat="1" x14ac:dyDescent="0.3">
      <c r="A14" t="s">
        <v>39</v>
      </c>
      <c r="B14" t="s">
        <v>18</v>
      </c>
      <c r="C14" s="7">
        <v>21</v>
      </c>
      <c r="D14" s="7">
        <v>873</v>
      </c>
      <c r="E14" s="7">
        <v>153</v>
      </c>
      <c r="F14" s="7">
        <v>22</v>
      </c>
      <c r="G14">
        <v>0</v>
      </c>
      <c r="J14"/>
      <c r="K14"/>
      <c r="L14"/>
    </row>
    <row r="15" spans="1:58" s="6" customFormat="1" x14ac:dyDescent="0.3">
      <c r="A15" t="s">
        <v>39</v>
      </c>
      <c r="B15" t="s">
        <v>27</v>
      </c>
      <c r="C15">
        <v>53</v>
      </c>
      <c r="D15">
        <v>550</v>
      </c>
      <c r="E15">
        <v>55</v>
      </c>
      <c r="F15">
        <v>20</v>
      </c>
      <c r="G15">
        <v>100</v>
      </c>
      <c r="J15"/>
      <c r="K15"/>
      <c r="L15"/>
    </row>
    <row r="16" spans="1:58" s="6" customFormat="1" x14ac:dyDescent="0.3">
      <c r="A16" t="s">
        <v>39</v>
      </c>
      <c r="B16" t="s">
        <v>28</v>
      </c>
      <c r="C16">
        <v>49</v>
      </c>
      <c r="D16">
        <v>1370</v>
      </c>
      <c r="E16">
        <v>104</v>
      </c>
      <c r="F16">
        <v>24</v>
      </c>
      <c r="G16">
        <v>100</v>
      </c>
      <c r="J16"/>
      <c r="K16"/>
      <c r="L16"/>
    </row>
    <row r="17" spans="1:12" s="6" customFormat="1" x14ac:dyDescent="0.3">
      <c r="A17" t="s">
        <v>39</v>
      </c>
      <c r="B17" t="s">
        <v>8</v>
      </c>
      <c r="C17" s="7">
        <v>21</v>
      </c>
      <c r="D17" s="7">
        <v>873</v>
      </c>
      <c r="E17" s="7">
        <v>153</v>
      </c>
      <c r="F17" s="7">
        <v>22</v>
      </c>
      <c r="G17" s="7">
        <v>0</v>
      </c>
      <c r="J17"/>
      <c r="K17"/>
      <c r="L17"/>
    </row>
    <row r="18" spans="1:12" s="6" customFormat="1" x14ac:dyDescent="0.3">
      <c r="A18" t="s">
        <v>39</v>
      </c>
      <c r="B18" t="s">
        <v>20</v>
      </c>
      <c r="C18">
        <v>11</v>
      </c>
      <c r="D18">
        <v>370</v>
      </c>
      <c r="E18">
        <v>13</v>
      </c>
      <c r="F18">
        <v>8</v>
      </c>
      <c r="G18">
        <v>100</v>
      </c>
      <c r="J18"/>
      <c r="K18"/>
      <c r="L18"/>
    </row>
    <row r="19" spans="1:12" s="6" customFormat="1" x14ac:dyDescent="0.3">
      <c r="A19" t="s">
        <v>39</v>
      </c>
      <c r="B19" t="s">
        <v>16</v>
      </c>
      <c r="C19">
        <v>12</v>
      </c>
      <c r="D19">
        <v>767</v>
      </c>
      <c r="E19">
        <v>85</v>
      </c>
      <c r="F19">
        <v>36</v>
      </c>
      <c r="G19">
        <v>0</v>
      </c>
      <c r="J19"/>
      <c r="K19"/>
      <c r="L19"/>
    </row>
    <row r="20" spans="1:12" s="6" customFormat="1" x14ac:dyDescent="0.3">
      <c r="A20" t="s">
        <v>39</v>
      </c>
      <c r="B20" t="s">
        <v>25</v>
      </c>
      <c r="C20">
        <v>8</v>
      </c>
      <c r="D20">
        <v>974</v>
      </c>
      <c r="E20">
        <v>15</v>
      </c>
      <c r="F20">
        <v>30</v>
      </c>
      <c r="G20">
        <v>100</v>
      </c>
      <c r="J20"/>
      <c r="K20"/>
      <c r="L20"/>
    </row>
    <row r="21" spans="1:12" s="6" customFormat="1" x14ac:dyDescent="0.3">
      <c r="A21" t="s">
        <v>40</v>
      </c>
      <c r="B21" t="s">
        <v>4</v>
      </c>
      <c r="C21">
        <v>25</v>
      </c>
      <c r="D21">
        <v>261</v>
      </c>
      <c r="E21">
        <v>34</v>
      </c>
      <c r="F21">
        <v>5</v>
      </c>
      <c r="G21">
        <v>0</v>
      </c>
      <c r="J21"/>
      <c r="K21"/>
      <c r="L21"/>
    </row>
    <row r="22" spans="1:12" s="6" customFormat="1" x14ac:dyDescent="0.3">
      <c r="A22" t="s">
        <v>40</v>
      </c>
      <c r="B22" t="s">
        <v>9</v>
      </c>
      <c r="C22">
        <v>4</v>
      </c>
      <c r="D22">
        <v>361</v>
      </c>
      <c r="E22">
        <v>25</v>
      </c>
      <c r="F22">
        <v>9</v>
      </c>
      <c r="G22">
        <v>0</v>
      </c>
      <c r="J22"/>
      <c r="K22"/>
      <c r="L22"/>
    </row>
    <row r="23" spans="1:12" s="6" customFormat="1" x14ac:dyDescent="0.3">
      <c r="A23" t="s">
        <v>40</v>
      </c>
      <c r="B23" t="s">
        <v>23</v>
      </c>
      <c r="C23">
        <v>38</v>
      </c>
      <c r="D23">
        <v>210</v>
      </c>
      <c r="E23">
        <v>96</v>
      </c>
      <c r="F23">
        <v>38</v>
      </c>
      <c r="G23">
        <v>0</v>
      </c>
      <c r="J23"/>
      <c r="K23"/>
      <c r="L23"/>
    </row>
    <row r="24" spans="1:12" s="6" customFormat="1" x14ac:dyDescent="0.3">
      <c r="A24" t="s">
        <v>40</v>
      </c>
      <c r="B24" t="s">
        <v>10</v>
      </c>
      <c r="C24">
        <v>49</v>
      </c>
      <c r="D24">
        <v>718</v>
      </c>
      <c r="E24">
        <v>16</v>
      </c>
      <c r="F24">
        <v>12</v>
      </c>
      <c r="G24">
        <v>100</v>
      </c>
    </row>
    <row r="25" spans="1:12" s="6" customFormat="1" x14ac:dyDescent="0.3">
      <c r="A25" t="s">
        <v>40</v>
      </c>
      <c r="B25" t="s">
        <v>21</v>
      </c>
      <c r="C25">
        <v>12</v>
      </c>
      <c r="D25">
        <v>881</v>
      </c>
      <c r="E25">
        <v>199</v>
      </c>
      <c r="F25">
        <v>39</v>
      </c>
      <c r="G25">
        <v>100</v>
      </c>
    </row>
    <row r="26" spans="1:12" s="6" customFormat="1" x14ac:dyDescent="0.3">
      <c r="A26" t="s">
        <v>40</v>
      </c>
      <c r="B26" t="s">
        <v>29</v>
      </c>
      <c r="C26" s="7">
        <v>21</v>
      </c>
      <c r="D26" s="7">
        <v>873</v>
      </c>
      <c r="E26" s="7">
        <v>153</v>
      </c>
      <c r="F26" s="7">
        <v>22</v>
      </c>
      <c r="G26">
        <v>0</v>
      </c>
    </row>
    <row r="27" spans="1:12" s="6" customFormat="1" x14ac:dyDescent="0.3">
      <c r="A27" t="s">
        <v>40</v>
      </c>
      <c r="B27" t="s">
        <v>24</v>
      </c>
      <c r="C27">
        <v>9</v>
      </c>
      <c r="D27">
        <v>466</v>
      </c>
      <c r="E27">
        <v>87</v>
      </c>
      <c r="F27">
        <v>49</v>
      </c>
      <c r="G27">
        <v>100</v>
      </c>
    </row>
    <row r="28" spans="1:12" s="6" customFormat="1" x14ac:dyDescent="0.3">
      <c r="A28" t="s">
        <v>40</v>
      </c>
      <c r="B28" t="s">
        <v>13</v>
      </c>
      <c r="C28">
        <v>17</v>
      </c>
      <c r="D28">
        <v>522</v>
      </c>
      <c r="E28">
        <v>39</v>
      </c>
      <c r="F28">
        <v>13</v>
      </c>
      <c r="G28">
        <v>100</v>
      </c>
    </row>
    <row r="29" spans="1:12" s="6" customFormat="1" x14ac:dyDescent="0.3">
      <c r="A29" t="s">
        <v>40</v>
      </c>
      <c r="B29" t="s">
        <v>15</v>
      </c>
      <c r="C29" s="7">
        <v>21</v>
      </c>
      <c r="D29" s="7">
        <v>873</v>
      </c>
      <c r="E29" s="7">
        <v>153</v>
      </c>
      <c r="F29" s="7">
        <v>22</v>
      </c>
      <c r="G29">
        <v>100</v>
      </c>
    </row>
    <row r="30" spans="1:12" s="6" customFormat="1" x14ac:dyDescent="0.3">
      <c r="A30" t="s">
        <v>40</v>
      </c>
      <c r="B30" t="s">
        <v>12</v>
      </c>
      <c r="C30" s="7">
        <v>21</v>
      </c>
      <c r="D30" s="7">
        <v>873</v>
      </c>
      <c r="E30" s="7">
        <v>153</v>
      </c>
      <c r="F30" s="7">
        <v>22</v>
      </c>
      <c r="G30">
        <v>100</v>
      </c>
    </row>
    <row r="31" spans="1:12" s="6" customFormat="1" x14ac:dyDescent="0.3">
      <c r="A31" t="s">
        <v>40</v>
      </c>
      <c r="B31" t="s">
        <v>26</v>
      </c>
      <c r="C31">
        <v>10</v>
      </c>
      <c r="D31">
        <v>380</v>
      </c>
      <c r="E31">
        <v>23</v>
      </c>
      <c r="F31">
        <v>15</v>
      </c>
      <c r="G31">
        <v>100</v>
      </c>
    </row>
    <row r="32" spans="1:12" s="6" customFormat="1" x14ac:dyDescent="0.3">
      <c r="A32" t="s">
        <v>40</v>
      </c>
      <c r="B32" t="s">
        <v>22</v>
      </c>
      <c r="C32">
        <v>52</v>
      </c>
      <c r="D32">
        <v>247</v>
      </c>
      <c r="E32">
        <v>188</v>
      </c>
      <c r="F32">
        <v>8</v>
      </c>
      <c r="G32">
        <v>100</v>
      </c>
    </row>
    <row r="33" spans="1:7" s="6" customFormat="1" x14ac:dyDescent="0.3">
      <c r="A33" t="s">
        <v>40</v>
      </c>
      <c r="B33" t="s">
        <v>18</v>
      </c>
      <c r="C33">
        <v>26</v>
      </c>
      <c r="D33">
        <v>484</v>
      </c>
      <c r="E33">
        <v>29</v>
      </c>
      <c r="F33">
        <v>30</v>
      </c>
      <c r="G33">
        <v>100</v>
      </c>
    </row>
    <row r="34" spans="1:7" s="6" customFormat="1" x14ac:dyDescent="0.3">
      <c r="A34" t="s">
        <v>40</v>
      </c>
      <c r="B34" t="s">
        <v>27</v>
      </c>
      <c r="C34">
        <v>64</v>
      </c>
      <c r="D34">
        <v>572</v>
      </c>
      <c r="E34">
        <v>54</v>
      </c>
      <c r="F34">
        <v>31</v>
      </c>
      <c r="G34">
        <v>100</v>
      </c>
    </row>
    <row r="35" spans="1:7" s="6" customFormat="1" x14ac:dyDescent="0.3">
      <c r="A35" t="s">
        <v>40</v>
      </c>
      <c r="B35" t="s">
        <v>28</v>
      </c>
      <c r="C35" s="7">
        <v>21</v>
      </c>
      <c r="D35" s="7">
        <v>873</v>
      </c>
      <c r="E35" s="7">
        <v>153</v>
      </c>
      <c r="F35" s="7">
        <v>22</v>
      </c>
      <c r="G35">
        <v>100</v>
      </c>
    </row>
    <row r="36" spans="1:7" s="6" customFormat="1" x14ac:dyDescent="0.3">
      <c r="A36" t="s">
        <v>40</v>
      </c>
      <c r="B36" t="s">
        <v>8</v>
      </c>
      <c r="C36" s="7">
        <v>21</v>
      </c>
      <c r="D36" s="7">
        <v>873</v>
      </c>
      <c r="E36" s="7">
        <v>153</v>
      </c>
      <c r="F36" s="7">
        <v>22</v>
      </c>
      <c r="G36" s="7">
        <v>0</v>
      </c>
    </row>
    <row r="37" spans="1:7" s="6" customFormat="1" x14ac:dyDescent="0.3">
      <c r="A37" t="s">
        <v>40</v>
      </c>
      <c r="B37" t="s">
        <v>20</v>
      </c>
      <c r="C37">
        <v>8</v>
      </c>
      <c r="D37">
        <v>431</v>
      </c>
      <c r="E37">
        <v>20</v>
      </c>
      <c r="F37">
        <v>5</v>
      </c>
      <c r="G37">
        <v>100</v>
      </c>
    </row>
    <row r="38" spans="1:7" s="6" customFormat="1" x14ac:dyDescent="0.3">
      <c r="A38" t="s">
        <v>40</v>
      </c>
      <c r="B38" t="s">
        <v>16</v>
      </c>
      <c r="C38">
        <v>9</v>
      </c>
      <c r="D38">
        <v>887</v>
      </c>
      <c r="E38">
        <v>85</v>
      </c>
      <c r="F38">
        <v>52</v>
      </c>
      <c r="G38">
        <v>100</v>
      </c>
    </row>
    <row r="39" spans="1:7" s="6" customFormat="1" x14ac:dyDescent="0.3">
      <c r="A39" t="s">
        <v>40</v>
      </c>
      <c r="B39" t="s">
        <v>25</v>
      </c>
      <c r="C39">
        <v>7</v>
      </c>
      <c r="D39">
        <v>1891</v>
      </c>
      <c r="E39">
        <v>16</v>
      </c>
      <c r="F39">
        <v>49</v>
      </c>
      <c r="G39">
        <v>100</v>
      </c>
    </row>
    <row r="40" spans="1:7" s="6" customFormat="1" x14ac:dyDescent="0.3">
      <c r="A40" t="s">
        <v>41</v>
      </c>
      <c r="B40" t="s">
        <v>4</v>
      </c>
      <c r="C40">
        <v>42</v>
      </c>
      <c r="D40">
        <v>460</v>
      </c>
      <c r="E40">
        <v>48</v>
      </c>
      <c r="F40">
        <v>8</v>
      </c>
      <c r="G40">
        <v>0</v>
      </c>
    </row>
    <row r="41" spans="1:7" s="6" customFormat="1" x14ac:dyDescent="0.3">
      <c r="A41" t="s">
        <v>41</v>
      </c>
      <c r="B41" t="s">
        <v>9</v>
      </c>
      <c r="C41">
        <v>8</v>
      </c>
      <c r="D41">
        <v>705</v>
      </c>
      <c r="E41">
        <v>29</v>
      </c>
      <c r="F41">
        <v>10</v>
      </c>
      <c r="G41">
        <v>0</v>
      </c>
    </row>
    <row r="42" spans="1:7" s="6" customFormat="1" x14ac:dyDescent="0.3">
      <c r="A42" t="s">
        <v>41</v>
      </c>
      <c r="B42" t="s">
        <v>23</v>
      </c>
      <c r="C42">
        <v>72</v>
      </c>
      <c r="D42">
        <v>332</v>
      </c>
      <c r="E42">
        <v>150</v>
      </c>
      <c r="F42">
        <v>70</v>
      </c>
      <c r="G42">
        <v>0</v>
      </c>
    </row>
    <row r="43" spans="1:7" s="6" customFormat="1" x14ac:dyDescent="0.3">
      <c r="A43" t="s">
        <v>41</v>
      </c>
      <c r="B43" t="s">
        <v>10</v>
      </c>
      <c r="C43">
        <v>29</v>
      </c>
      <c r="D43">
        <v>691</v>
      </c>
      <c r="E43">
        <v>17</v>
      </c>
      <c r="F43">
        <v>14</v>
      </c>
      <c r="G43">
        <v>100</v>
      </c>
    </row>
    <row r="44" spans="1:7" s="6" customFormat="1" x14ac:dyDescent="0.3">
      <c r="A44" t="s">
        <v>41</v>
      </c>
      <c r="B44" t="s">
        <v>21</v>
      </c>
      <c r="C44">
        <v>19</v>
      </c>
      <c r="D44">
        <v>1243</v>
      </c>
      <c r="E44">
        <v>197</v>
      </c>
      <c r="F44">
        <v>36</v>
      </c>
      <c r="G44">
        <v>100</v>
      </c>
    </row>
    <row r="45" spans="1:7" s="6" customFormat="1" x14ac:dyDescent="0.3">
      <c r="A45" t="s">
        <v>41</v>
      </c>
      <c r="B45" t="s">
        <v>29</v>
      </c>
      <c r="C45" s="7">
        <v>21</v>
      </c>
      <c r="D45" s="7">
        <v>873</v>
      </c>
      <c r="E45" s="7">
        <v>153</v>
      </c>
      <c r="F45" s="7">
        <v>22</v>
      </c>
      <c r="G45">
        <v>100</v>
      </c>
    </row>
    <row r="46" spans="1:7" s="6" customFormat="1" x14ac:dyDescent="0.3">
      <c r="A46" t="s">
        <v>41</v>
      </c>
      <c r="B46" t="s">
        <v>24</v>
      </c>
      <c r="C46">
        <v>13</v>
      </c>
      <c r="D46">
        <v>832</v>
      </c>
      <c r="E46">
        <v>94</v>
      </c>
      <c r="F46">
        <v>33</v>
      </c>
      <c r="G46">
        <v>100</v>
      </c>
    </row>
    <row r="47" spans="1:7" s="6" customFormat="1" x14ac:dyDescent="0.3">
      <c r="A47" t="s">
        <v>41</v>
      </c>
      <c r="B47" t="s">
        <v>13</v>
      </c>
      <c r="C47" s="7">
        <v>21</v>
      </c>
      <c r="D47" s="7">
        <v>873</v>
      </c>
      <c r="E47" s="7">
        <v>153</v>
      </c>
      <c r="F47" s="7">
        <v>22</v>
      </c>
      <c r="G47">
        <v>100</v>
      </c>
    </row>
    <row r="48" spans="1:7" s="6" customFormat="1" x14ac:dyDescent="0.3">
      <c r="A48" t="s">
        <v>41</v>
      </c>
      <c r="B48" t="s">
        <v>15</v>
      </c>
      <c r="C48">
        <v>32</v>
      </c>
      <c r="D48">
        <v>1200</v>
      </c>
      <c r="E48">
        <v>116</v>
      </c>
      <c r="F48">
        <v>9</v>
      </c>
      <c r="G48">
        <v>100</v>
      </c>
    </row>
    <row r="49" spans="1:7" s="6" customFormat="1" x14ac:dyDescent="0.3">
      <c r="A49" t="s">
        <v>41</v>
      </c>
      <c r="B49" t="s">
        <v>12</v>
      </c>
      <c r="C49">
        <v>10</v>
      </c>
      <c r="D49">
        <v>1396</v>
      </c>
      <c r="E49">
        <v>70</v>
      </c>
      <c r="F49" s="7">
        <v>15</v>
      </c>
      <c r="G49">
        <v>100</v>
      </c>
    </row>
    <row r="50" spans="1:7" s="6" customFormat="1" x14ac:dyDescent="0.3">
      <c r="A50" t="s">
        <v>41</v>
      </c>
      <c r="B50" t="s">
        <v>26</v>
      </c>
      <c r="C50">
        <v>2</v>
      </c>
      <c r="D50">
        <v>464</v>
      </c>
      <c r="E50">
        <v>18</v>
      </c>
      <c r="F50">
        <v>27</v>
      </c>
      <c r="G50">
        <v>100</v>
      </c>
    </row>
    <row r="51" spans="1:7" s="6" customFormat="1" x14ac:dyDescent="0.3">
      <c r="A51" t="s">
        <v>41</v>
      </c>
      <c r="B51" t="s">
        <v>22</v>
      </c>
      <c r="C51">
        <v>27</v>
      </c>
      <c r="D51">
        <v>153</v>
      </c>
      <c r="E51">
        <v>185</v>
      </c>
      <c r="F51">
        <v>7</v>
      </c>
      <c r="G51">
        <v>100</v>
      </c>
    </row>
    <row r="52" spans="1:7" s="6" customFormat="1" x14ac:dyDescent="0.3">
      <c r="A52" t="s">
        <v>41</v>
      </c>
      <c r="B52" t="s">
        <v>18</v>
      </c>
      <c r="C52">
        <v>36</v>
      </c>
      <c r="D52">
        <v>158</v>
      </c>
      <c r="E52">
        <v>34</v>
      </c>
      <c r="F52">
        <v>12</v>
      </c>
      <c r="G52">
        <v>100</v>
      </c>
    </row>
    <row r="53" spans="1:7" s="6" customFormat="1" x14ac:dyDescent="0.3">
      <c r="A53" t="s">
        <v>41</v>
      </c>
      <c r="B53" t="s">
        <v>27</v>
      </c>
      <c r="C53">
        <v>66</v>
      </c>
      <c r="D53">
        <v>1440</v>
      </c>
      <c r="E53">
        <v>68</v>
      </c>
      <c r="F53">
        <v>12</v>
      </c>
      <c r="G53">
        <v>100</v>
      </c>
    </row>
    <row r="54" spans="1:7" s="6" customFormat="1" x14ac:dyDescent="0.3">
      <c r="A54" t="s">
        <v>41</v>
      </c>
      <c r="B54" t="s">
        <v>28</v>
      </c>
      <c r="C54">
        <v>12</v>
      </c>
      <c r="D54">
        <v>868</v>
      </c>
      <c r="E54">
        <v>85</v>
      </c>
      <c r="F54">
        <v>36</v>
      </c>
      <c r="G54">
        <v>100</v>
      </c>
    </row>
    <row r="55" spans="1:7" s="6" customFormat="1" x14ac:dyDescent="0.3">
      <c r="A55" t="s">
        <v>41</v>
      </c>
      <c r="B55" t="s">
        <v>8</v>
      </c>
      <c r="C55" s="7">
        <v>21</v>
      </c>
      <c r="D55" s="7">
        <v>873</v>
      </c>
      <c r="E55" s="7">
        <v>153</v>
      </c>
      <c r="F55" s="7">
        <v>22</v>
      </c>
      <c r="G55" s="7">
        <v>0</v>
      </c>
    </row>
    <row r="56" spans="1:7" s="6" customFormat="1" x14ac:dyDescent="0.3">
      <c r="A56" t="s">
        <v>41</v>
      </c>
      <c r="B56" t="s">
        <v>20</v>
      </c>
      <c r="C56">
        <v>9</v>
      </c>
      <c r="D56">
        <v>333</v>
      </c>
      <c r="E56">
        <v>12</v>
      </c>
      <c r="F56">
        <v>10</v>
      </c>
      <c r="G56">
        <v>100</v>
      </c>
    </row>
    <row r="57" spans="1:7" s="6" customFormat="1" x14ac:dyDescent="0.3">
      <c r="A57" t="s">
        <v>41</v>
      </c>
      <c r="B57" t="s">
        <v>16</v>
      </c>
      <c r="C57">
        <v>10</v>
      </c>
      <c r="D57">
        <v>571</v>
      </c>
      <c r="E57">
        <v>110</v>
      </c>
      <c r="F57">
        <v>26</v>
      </c>
      <c r="G57">
        <v>100</v>
      </c>
    </row>
    <row r="58" spans="1:7" s="6" customFormat="1" x14ac:dyDescent="0.3">
      <c r="A58" t="s">
        <v>41</v>
      </c>
      <c r="B58" t="s">
        <v>25</v>
      </c>
      <c r="C58">
        <v>6</v>
      </c>
      <c r="D58">
        <v>2202</v>
      </c>
      <c r="E58">
        <v>29</v>
      </c>
      <c r="F58">
        <v>30</v>
      </c>
      <c r="G58">
        <v>100</v>
      </c>
    </row>
    <row r="59" spans="1:7" s="6" customFormat="1" x14ac:dyDescent="0.3">
      <c r="A59" t="s">
        <v>42</v>
      </c>
      <c r="B59" t="s">
        <v>4</v>
      </c>
      <c r="C59">
        <v>69</v>
      </c>
      <c r="D59">
        <v>2963</v>
      </c>
      <c r="E59">
        <v>54</v>
      </c>
      <c r="F59">
        <v>24</v>
      </c>
      <c r="G59">
        <v>0</v>
      </c>
    </row>
    <row r="60" spans="1:7" s="6" customFormat="1" x14ac:dyDescent="0.3">
      <c r="A60" t="s">
        <v>42</v>
      </c>
      <c r="B60" t="s">
        <v>9</v>
      </c>
      <c r="C60" s="7">
        <v>21</v>
      </c>
      <c r="D60" s="7">
        <v>873</v>
      </c>
      <c r="E60" s="7">
        <v>153</v>
      </c>
      <c r="F60" s="7">
        <v>22</v>
      </c>
      <c r="G60">
        <v>0</v>
      </c>
    </row>
    <row r="61" spans="1:7" s="6" customFormat="1" x14ac:dyDescent="0.3">
      <c r="A61" t="s">
        <v>42</v>
      </c>
      <c r="B61" t="s">
        <v>23</v>
      </c>
      <c r="C61">
        <v>35</v>
      </c>
      <c r="D61">
        <v>294</v>
      </c>
      <c r="E61">
        <v>100</v>
      </c>
      <c r="F61">
        <v>51</v>
      </c>
      <c r="G61">
        <v>100</v>
      </c>
    </row>
    <row r="62" spans="1:7" s="6" customFormat="1" x14ac:dyDescent="0.3">
      <c r="A62" t="s">
        <v>42</v>
      </c>
      <c r="B62" t="s">
        <v>10</v>
      </c>
      <c r="C62">
        <v>7</v>
      </c>
      <c r="D62">
        <v>599</v>
      </c>
      <c r="E62">
        <v>22</v>
      </c>
      <c r="F62">
        <v>18</v>
      </c>
      <c r="G62">
        <v>100</v>
      </c>
    </row>
    <row r="63" spans="1:7" s="6" customFormat="1" x14ac:dyDescent="0.3">
      <c r="A63" t="s">
        <v>42</v>
      </c>
      <c r="B63" t="s">
        <v>21</v>
      </c>
      <c r="C63">
        <v>17</v>
      </c>
      <c r="D63">
        <v>42</v>
      </c>
      <c r="E63">
        <v>183</v>
      </c>
      <c r="F63">
        <v>46</v>
      </c>
      <c r="G63">
        <v>100</v>
      </c>
    </row>
    <row r="64" spans="1:7" s="6" customFormat="1" x14ac:dyDescent="0.3">
      <c r="A64" t="s">
        <v>42</v>
      </c>
      <c r="B64" t="s">
        <v>29</v>
      </c>
      <c r="C64" s="7">
        <v>21</v>
      </c>
      <c r="D64" s="7">
        <v>873</v>
      </c>
      <c r="E64" s="7">
        <v>153</v>
      </c>
      <c r="F64" s="7">
        <v>22</v>
      </c>
      <c r="G64">
        <v>100</v>
      </c>
    </row>
    <row r="65" spans="1:7" s="6" customFormat="1" x14ac:dyDescent="0.3">
      <c r="A65" t="s">
        <v>42</v>
      </c>
      <c r="B65" t="s">
        <v>24</v>
      </c>
      <c r="C65">
        <v>6</v>
      </c>
      <c r="D65">
        <v>447</v>
      </c>
      <c r="E65">
        <v>73</v>
      </c>
      <c r="F65">
        <v>33</v>
      </c>
      <c r="G65">
        <v>100</v>
      </c>
    </row>
    <row r="66" spans="1:7" s="6" customFormat="1" x14ac:dyDescent="0.3">
      <c r="A66" t="s">
        <v>42</v>
      </c>
      <c r="B66" t="s">
        <v>13</v>
      </c>
      <c r="C66">
        <v>19</v>
      </c>
      <c r="D66">
        <v>429</v>
      </c>
      <c r="E66">
        <v>37</v>
      </c>
      <c r="F66">
        <v>12</v>
      </c>
      <c r="G66">
        <v>100</v>
      </c>
    </row>
    <row r="67" spans="1:7" s="6" customFormat="1" x14ac:dyDescent="0.3">
      <c r="A67" t="s">
        <v>42</v>
      </c>
      <c r="B67" t="s">
        <v>15</v>
      </c>
      <c r="C67" s="7">
        <v>21</v>
      </c>
      <c r="D67" s="7">
        <v>873</v>
      </c>
      <c r="E67" s="7">
        <v>153</v>
      </c>
      <c r="F67" s="7">
        <v>22</v>
      </c>
      <c r="G67">
        <v>100</v>
      </c>
    </row>
    <row r="68" spans="1:7" s="6" customFormat="1" x14ac:dyDescent="0.3">
      <c r="A68" t="s">
        <v>42</v>
      </c>
      <c r="B68" t="s">
        <v>12</v>
      </c>
      <c r="C68" s="7">
        <v>21</v>
      </c>
      <c r="D68" s="7">
        <v>873</v>
      </c>
      <c r="E68" s="7">
        <v>153</v>
      </c>
      <c r="F68" s="7">
        <v>22</v>
      </c>
      <c r="G68">
        <v>0</v>
      </c>
    </row>
    <row r="69" spans="1:7" s="6" customFormat="1" x14ac:dyDescent="0.3">
      <c r="A69" t="s">
        <v>42</v>
      </c>
      <c r="B69" t="s">
        <v>26</v>
      </c>
      <c r="C69">
        <v>49</v>
      </c>
      <c r="D69">
        <v>412</v>
      </c>
      <c r="E69">
        <v>16</v>
      </c>
      <c r="F69">
        <v>24</v>
      </c>
      <c r="G69">
        <v>100</v>
      </c>
    </row>
    <row r="70" spans="1:7" s="6" customFormat="1" x14ac:dyDescent="0.3">
      <c r="A70" t="s">
        <v>42</v>
      </c>
      <c r="B70" t="s">
        <v>22</v>
      </c>
      <c r="C70">
        <v>21</v>
      </c>
      <c r="D70">
        <v>161</v>
      </c>
      <c r="E70">
        <v>185</v>
      </c>
      <c r="F70">
        <v>10</v>
      </c>
      <c r="G70">
        <v>100</v>
      </c>
    </row>
    <row r="71" spans="1:7" s="6" customFormat="1" x14ac:dyDescent="0.3">
      <c r="A71" t="s">
        <v>42</v>
      </c>
      <c r="B71" t="s">
        <v>18</v>
      </c>
      <c r="C71">
        <v>8</v>
      </c>
      <c r="D71">
        <v>157</v>
      </c>
      <c r="E71">
        <v>40</v>
      </c>
      <c r="F71">
        <v>21</v>
      </c>
      <c r="G71">
        <v>0</v>
      </c>
    </row>
    <row r="72" spans="1:7" s="6" customFormat="1" x14ac:dyDescent="0.3">
      <c r="A72" t="s">
        <v>42</v>
      </c>
      <c r="B72" t="s">
        <v>27</v>
      </c>
      <c r="C72">
        <v>45</v>
      </c>
      <c r="D72">
        <v>419</v>
      </c>
      <c r="E72">
        <v>64</v>
      </c>
      <c r="F72">
        <v>15</v>
      </c>
      <c r="G72">
        <v>100</v>
      </c>
    </row>
    <row r="73" spans="1:7" s="6" customFormat="1" x14ac:dyDescent="0.3">
      <c r="A73" t="s">
        <v>42</v>
      </c>
      <c r="B73" t="s">
        <v>28</v>
      </c>
      <c r="C73">
        <v>42</v>
      </c>
      <c r="D73">
        <v>1375</v>
      </c>
      <c r="E73">
        <v>142</v>
      </c>
      <c r="F73">
        <v>43</v>
      </c>
      <c r="G73">
        <v>100</v>
      </c>
    </row>
    <row r="74" spans="1:7" s="6" customFormat="1" x14ac:dyDescent="0.3">
      <c r="A74" t="s">
        <v>42</v>
      </c>
      <c r="B74" t="s">
        <v>8</v>
      </c>
      <c r="C74" s="7">
        <v>21</v>
      </c>
      <c r="D74" s="7">
        <v>873</v>
      </c>
      <c r="E74" s="7">
        <v>153</v>
      </c>
      <c r="F74" s="7">
        <v>22</v>
      </c>
      <c r="G74" s="7">
        <v>0</v>
      </c>
    </row>
    <row r="75" spans="1:7" s="6" customFormat="1" x14ac:dyDescent="0.3">
      <c r="A75" t="s">
        <v>42</v>
      </c>
      <c r="B75" t="s">
        <v>20</v>
      </c>
      <c r="C75">
        <v>12</v>
      </c>
      <c r="D75">
        <v>341</v>
      </c>
      <c r="E75">
        <v>14</v>
      </c>
      <c r="F75">
        <v>7</v>
      </c>
      <c r="G75">
        <v>100</v>
      </c>
    </row>
    <row r="76" spans="1:7" s="6" customFormat="1" x14ac:dyDescent="0.3">
      <c r="A76" t="s">
        <v>42</v>
      </c>
      <c r="B76" t="s">
        <v>16</v>
      </c>
      <c r="C76">
        <v>1</v>
      </c>
      <c r="D76">
        <v>990</v>
      </c>
      <c r="E76">
        <v>40</v>
      </c>
      <c r="F76">
        <v>15</v>
      </c>
      <c r="G76">
        <v>100</v>
      </c>
    </row>
    <row r="77" spans="1:7" s="6" customFormat="1" x14ac:dyDescent="0.3">
      <c r="A77" t="s">
        <v>42</v>
      </c>
      <c r="B77" t="s">
        <v>25</v>
      </c>
      <c r="C77">
        <v>8</v>
      </c>
      <c r="D77">
        <v>2130</v>
      </c>
      <c r="E77">
        <v>25</v>
      </c>
      <c r="F77">
        <v>22</v>
      </c>
      <c r="G77">
        <v>0</v>
      </c>
    </row>
    <row r="78" spans="1:7" s="6" customFormat="1" x14ac:dyDescent="0.3">
      <c r="A78" t="s">
        <v>43</v>
      </c>
      <c r="B78" t="s">
        <v>4</v>
      </c>
      <c r="C78">
        <v>22</v>
      </c>
      <c r="D78">
        <v>410</v>
      </c>
      <c r="E78">
        <v>48</v>
      </c>
      <c r="F78">
        <v>10</v>
      </c>
      <c r="G78">
        <v>100</v>
      </c>
    </row>
    <row r="79" spans="1:7" s="6" customFormat="1" x14ac:dyDescent="0.3">
      <c r="A79" t="s">
        <v>43</v>
      </c>
      <c r="B79" t="s">
        <v>9</v>
      </c>
      <c r="C79">
        <v>4</v>
      </c>
      <c r="D79">
        <v>1021</v>
      </c>
      <c r="E79">
        <v>28</v>
      </c>
      <c r="F79">
        <v>7</v>
      </c>
      <c r="G79">
        <v>100</v>
      </c>
    </row>
    <row r="80" spans="1:7" s="6" customFormat="1" x14ac:dyDescent="0.3">
      <c r="A80" t="s">
        <v>43</v>
      </c>
      <c r="B80" t="s">
        <v>23</v>
      </c>
      <c r="C80">
        <v>45</v>
      </c>
      <c r="D80">
        <v>306</v>
      </c>
      <c r="E80">
        <v>111</v>
      </c>
      <c r="F80">
        <v>74</v>
      </c>
      <c r="G80">
        <v>100</v>
      </c>
    </row>
    <row r="81" spans="1:7" s="6" customFormat="1" x14ac:dyDescent="0.3">
      <c r="A81" t="s">
        <v>43</v>
      </c>
      <c r="B81" t="s">
        <v>10</v>
      </c>
      <c r="C81">
        <v>3</v>
      </c>
      <c r="D81">
        <v>440</v>
      </c>
      <c r="E81">
        <v>16</v>
      </c>
      <c r="F81">
        <v>39</v>
      </c>
      <c r="G81">
        <v>0</v>
      </c>
    </row>
    <row r="82" spans="1:7" s="6" customFormat="1" x14ac:dyDescent="0.3">
      <c r="A82" t="s">
        <v>43</v>
      </c>
      <c r="B82" t="s">
        <v>21</v>
      </c>
      <c r="C82">
        <v>27</v>
      </c>
      <c r="D82">
        <v>480</v>
      </c>
      <c r="E82">
        <v>197</v>
      </c>
      <c r="F82">
        <v>55</v>
      </c>
      <c r="G82">
        <v>100</v>
      </c>
    </row>
    <row r="83" spans="1:7" s="6" customFormat="1" x14ac:dyDescent="0.3">
      <c r="A83" t="s">
        <v>43</v>
      </c>
      <c r="B83" t="s">
        <v>29</v>
      </c>
      <c r="C83" s="7">
        <v>21</v>
      </c>
      <c r="D83" s="7">
        <v>873</v>
      </c>
      <c r="E83" s="7">
        <v>153</v>
      </c>
      <c r="F83" s="7">
        <v>22</v>
      </c>
      <c r="G83">
        <v>100</v>
      </c>
    </row>
    <row r="84" spans="1:7" s="6" customFormat="1" x14ac:dyDescent="0.3">
      <c r="A84" t="s">
        <v>43</v>
      </c>
      <c r="B84" t="s">
        <v>24</v>
      </c>
      <c r="C84">
        <v>7</v>
      </c>
      <c r="D84">
        <v>941</v>
      </c>
      <c r="E84">
        <v>98</v>
      </c>
      <c r="F84">
        <v>59</v>
      </c>
      <c r="G84">
        <v>100</v>
      </c>
    </row>
    <row r="85" spans="1:7" s="6" customFormat="1" x14ac:dyDescent="0.3">
      <c r="A85" t="s">
        <v>43</v>
      </c>
      <c r="B85" t="s">
        <v>13</v>
      </c>
      <c r="C85">
        <v>16</v>
      </c>
      <c r="D85">
        <v>444</v>
      </c>
      <c r="E85">
        <v>54</v>
      </c>
      <c r="F85">
        <v>19</v>
      </c>
      <c r="G85">
        <v>100</v>
      </c>
    </row>
    <row r="86" spans="1:7" s="6" customFormat="1" x14ac:dyDescent="0.3">
      <c r="A86" t="s">
        <v>43</v>
      </c>
      <c r="B86" t="s">
        <v>15</v>
      </c>
      <c r="C86">
        <v>19</v>
      </c>
      <c r="D86">
        <v>850</v>
      </c>
      <c r="E86">
        <v>156</v>
      </c>
      <c r="F86">
        <v>6</v>
      </c>
      <c r="G86">
        <v>100</v>
      </c>
    </row>
    <row r="87" spans="1:7" s="6" customFormat="1" x14ac:dyDescent="0.3">
      <c r="A87" t="s">
        <v>43</v>
      </c>
      <c r="B87" t="s">
        <v>12</v>
      </c>
      <c r="C87" s="7">
        <v>21</v>
      </c>
      <c r="D87" s="7">
        <v>873</v>
      </c>
      <c r="E87" s="7">
        <v>153</v>
      </c>
      <c r="F87" s="7">
        <v>22</v>
      </c>
      <c r="G87">
        <v>100</v>
      </c>
    </row>
    <row r="88" spans="1:7" s="6" customFormat="1" x14ac:dyDescent="0.3">
      <c r="A88" t="s">
        <v>43</v>
      </c>
      <c r="B88" t="s">
        <v>26</v>
      </c>
      <c r="C88">
        <v>4</v>
      </c>
      <c r="D88">
        <v>360</v>
      </c>
      <c r="E88">
        <v>53</v>
      </c>
      <c r="F88">
        <v>17</v>
      </c>
      <c r="G88">
        <v>100</v>
      </c>
    </row>
    <row r="89" spans="1:7" s="6" customFormat="1" x14ac:dyDescent="0.3">
      <c r="A89" t="s">
        <v>43</v>
      </c>
      <c r="B89" t="s">
        <v>22</v>
      </c>
      <c r="C89">
        <v>11</v>
      </c>
      <c r="D89">
        <v>175</v>
      </c>
      <c r="E89">
        <v>189</v>
      </c>
      <c r="F89">
        <v>8</v>
      </c>
      <c r="G89">
        <v>100</v>
      </c>
    </row>
    <row r="90" spans="1:7" s="6" customFormat="1" x14ac:dyDescent="0.3">
      <c r="A90" t="s">
        <v>43</v>
      </c>
      <c r="B90" t="s">
        <v>18</v>
      </c>
      <c r="C90">
        <v>19</v>
      </c>
      <c r="D90">
        <v>723</v>
      </c>
      <c r="E90">
        <v>37</v>
      </c>
      <c r="F90">
        <v>15</v>
      </c>
      <c r="G90">
        <v>100</v>
      </c>
    </row>
    <row r="91" spans="1:7" s="6" customFormat="1" x14ac:dyDescent="0.3">
      <c r="A91" t="s">
        <v>43</v>
      </c>
      <c r="B91" t="s">
        <v>27</v>
      </c>
      <c r="C91">
        <v>58</v>
      </c>
      <c r="D91">
        <v>494</v>
      </c>
      <c r="E91">
        <v>64</v>
      </c>
      <c r="F91">
        <v>22</v>
      </c>
      <c r="G91">
        <v>100</v>
      </c>
    </row>
    <row r="92" spans="1:7" s="6" customFormat="1" x14ac:dyDescent="0.3">
      <c r="A92" t="s">
        <v>43</v>
      </c>
      <c r="B92" t="s">
        <v>28</v>
      </c>
      <c r="C92">
        <v>19</v>
      </c>
      <c r="D92">
        <v>897</v>
      </c>
      <c r="E92">
        <v>85</v>
      </c>
      <c r="F92">
        <v>31</v>
      </c>
      <c r="G92">
        <v>100</v>
      </c>
    </row>
    <row r="93" spans="1:7" s="6" customFormat="1" x14ac:dyDescent="0.3">
      <c r="A93" t="s">
        <v>43</v>
      </c>
      <c r="B93" t="s">
        <v>8</v>
      </c>
      <c r="C93" s="7">
        <v>21</v>
      </c>
      <c r="D93" s="7">
        <v>873</v>
      </c>
      <c r="E93" s="7">
        <v>153</v>
      </c>
      <c r="F93" s="7">
        <v>22</v>
      </c>
      <c r="G93" s="7">
        <v>0</v>
      </c>
    </row>
    <row r="94" spans="1:7" s="6" customFormat="1" x14ac:dyDescent="0.3">
      <c r="A94" t="s">
        <v>43</v>
      </c>
      <c r="B94" t="s">
        <v>20</v>
      </c>
      <c r="C94">
        <v>21</v>
      </c>
      <c r="D94">
        <v>304</v>
      </c>
      <c r="E94">
        <v>15</v>
      </c>
      <c r="F94">
        <v>11</v>
      </c>
      <c r="G94">
        <v>100</v>
      </c>
    </row>
    <row r="95" spans="1:7" s="6" customFormat="1" x14ac:dyDescent="0.3">
      <c r="A95" t="s">
        <v>43</v>
      </c>
      <c r="B95" t="s">
        <v>16</v>
      </c>
      <c r="C95">
        <v>7</v>
      </c>
      <c r="D95">
        <v>824</v>
      </c>
      <c r="E95">
        <v>52</v>
      </c>
      <c r="F95">
        <v>194</v>
      </c>
      <c r="G95">
        <v>100</v>
      </c>
    </row>
    <row r="96" spans="1:7" s="6" customFormat="1" x14ac:dyDescent="0.3">
      <c r="A96" t="s">
        <v>43</v>
      </c>
      <c r="B96" t="s">
        <v>25</v>
      </c>
      <c r="C96">
        <v>5</v>
      </c>
      <c r="D96">
        <v>1743</v>
      </c>
      <c r="E96">
        <v>29</v>
      </c>
      <c r="F96">
        <v>35</v>
      </c>
      <c r="G96">
        <v>100</v>
      </c>
    </row>
    <row r="97" spans="1:7" s="6" customFormat="1" x14ac:dyDescent="0.3">
      <c r="A97" t="s">
        <v>44</v>
      </c>
      <c r="B97" t="s">
        <v>4</v>
      </c>
      <c r="C97">
        <v>28</v>
      </c>
      <c r="D97">
        <v>434</v>
      </c>
      <c r="E97">
        <v>44</v>
      </c>
      <c r="F97">
        <v>12</v>
      </c>
      <c r="G97">
        <v>0</v>
      </c>
    </row>
    <row r="98" spans="1:7" s="6" customFormat="1" x14ac:dyDescent="0.3">
      <c r="A98" t="s">
        <v>44</v>
      </c>
      <c r="B98" t="s">
        <v>9</v>
      </c>
      <c r="C98" s="7">
        <v>21</v>
      </c>
      <c r="D98" s="7">
        <v>873</v>
      </c>
      <c r="E98" s="7">
        <v>153</v>
      </c>
      <c r="F98" s="7">
        <v>22</v>
      </c>
      <c r="G98">
        <v>0</v>
      </c>
    </row>
    <row r="99" spans="1:7" s="6" customFormat="1" x14ac:dyDescent="0.3">
      <c r="A99" t="s">
        <v>44</v>
      </c>
      <c r="B99" t="s">
        <v>23</v>
      </c>
      <c r="C99">
        <v>68</v>
      </c>
      <c r="D99">
        <v>130</v>
      </c>
      <c r="E99">
        <v>92</v>
      </c>
      <c r="F99">
        <v>53</v>
      </c>
      <c r="G99">
        <v>0</v>
      </c>
    </row>
    <row r="100" spans="1:7" s="6" customFormat="1" x14ac:dyDescent="0.3">
      <c r="A100" t="s">
        <v>44</v>
      </c>
      <c r="B100" t="s">
        <v>10</v>
      </c>
      <c r="C100">
        <v>4</v>
      </c>
      <c r="D100">
        <v>282</v>
      </c>
      <c r="E100">
        <v>34</v>
      </c>
      <c r="F100">
        <v>34</v>
      </c>
      <c r="G100">
        <v>100</v>
      </c>
    </row>
    <row r="101" spans="1:7" s="6" customFormat="1" x14ac:dyDescent="0.3">
      <c r="A101" t="s">
        <v>44</v>
      </c>
      <c r="B101" t="s">
        <v>21</v>
      </c>
      <c r="C101">
        <v>30</v>
      </c>
      <c r="D101">
        <v>1298</v>
      </c>
      <c r="E101">
        <v>178</v>
      </c>
      <c r="F101">
        <v>54</v>
      </c>
      <c r="G101">
        <v>100</v>
      </c>
    </row>
    <row r="102" spans="1:7" s="6" customFormat="1" x14ac:dyDescent="0.3">
      <c r="A102" t="s">
        <v>44</v>
      </c>
      <c r="B102" t="s">
        <v>29</v>
      </c>
      <c r="C102" s="7">
        <v>21</v>
      </c>
      <c r="D102" s="7">
        <v>873</v>
      </c>
      <c r="E102" s="7">
        <v>153</v>
      </c>
      <c r="F102" s="7">
        <v>22</v>
      </c>
      <c r="G102">
        <v>100</v>
      </c>
    </row>
    <row r="103" spans="1:7" s="6" customFormat="1" x14ac:dyDescent="0.3">
      <c r="A103" t="s">
        <v>44</v>
      </c>
      <c r="B103" t="s">
        <v>24</v>
      </c>
      <c r="C103">
        <v>11</v>
      </c>
      <c r="D103">
        <v>818</v>
      </c>
      <c r="E103">
        <v>69</v>
      </c>
      <c r="F103">
        <v>63</v>
      </c>
      <c r="G103">
        <v>100</v>
      </c>
    </row>
    <row r="104" spans="1:7" s="6" customFormat="1" x14ac:dyDescent="0.3">
      <c r="A104" t="s">
        <v>44</v>
      </c>
      <c r="B104" t="s">
        <v>13</v>
      </c>
      <c r="C104" s="7">
        <v>21</v>
      </c>
      <c r="D104" s="7">
        <v>873</v>
      </c>
      <c r="E104" s="7">
        <v>153</v>
      </c>
      <c r="F104" s="7">
        <v>22</v>
      </c>
      <c r="G104">
        <v>100</v>
      </c>
    </row>
    <row r="105" spans="1:7" s="6" customFormat="1" x14ac:dyDescent="0.3">
      <c r="A105" t="s">
        <v>44</v>
      </c>
      <c r="B105" t="s">
        <v>15</v>
      </c>
      <c r="C105">
        <v>36</v>
      </c>
      <c r="D105">
        <v>1820</v>
      </c>
      <c r="E105">
        <v>108</v>
      </c>
      <c r="F105">
        <v>7</v>
      </c>
      <c r="G105">
        <v>100</v>
      </c>
    </row>
    <row r="106" spans="1:7" s="6" customFormat="1" x14ac:dyDescent="0.3">
      <c r="A106" t="s">
        <v>44</v>
      </c>
      <c r="B106" t="s">
        <v>12</v>
      </c>
      <c r="C106" s="7">
        <v>21</v>
      </c>
      <c r="D106" s="7">
        <v>873</v>
      </c>
      <c r="E106" s="7">
        <v>153</v>
      </c>
      <c r="F106" s="7">
        <v>22</v>
      </c>
      <c r="G106">
        <v>100</v>
      </c>
    </row>
    <row r="107" spans="1:7" s="6" customFormat="1" x14ac:dyDescent="0.3">
      <c r="A107" t="s">
        <v>44</v>
      </c>
      <c r="B107" t="s">
        <v>26</v>
      </c>
      <c r="C107">
        <v>6</v>
      </c>
      <c r="D107">
        <v>444</v>
      </c>
      <c r="E107">
        <v>27</v>
      </c>
      <c r="F107">
        <v>33</v>
      </c>
      <c r="G107">
        <v>100</v>
      </c>
    </row>
    <row r="108" spans="1:7" s="6" customFormat="1" x14ac:dyDescent="0.3">
      <c r="A108" t="s">
        <v>44</v>
      </c>
      <c r="B108" t="s">
        <v>22</v>
      </c>
      <c r="C108" s="7">
        <v>21</v>
      </c>
      <c r="D108" s="7">
        <v>873</v>
      </c>
      <c r="E108" s="7">
        <v>153</v>
      </c>
      <c r="F108" s="7">
        <v>22</v>
      </c>
      <c r="G108">
        <v>100</v>
      </c>
    </row>
    <row r="109" spans="1:7" s="6" customFormat="1" x14ac:dyDescent="0.3">
      <c r="A109" t="s">
        <v>44</v>
      </c>
      <c r="B109" t="s">
        <v>18</v>
      </c>
      <c r="C109">
        <v>7</v>
      </c>
      <c r="D109">
        <v>155</v>
      </c>
      <c r="E109">
        <v>31</v>
      </c>
      <c r="F109">
        <v>26</v>
      </c>
      <c r="G109">
        <v>100</v>
      </c>
    </row>
    <row r="110" spans="1:7" s="6" customFormat="1" x14ac:dyDescent="0.3">
      <c r="A110" t="s">
        <v>44</v>
      </c>
      <c r="B110" t="s">
        <v>27</v>
      </c>
      <c r="C110">
        <v>46</v>
      </c>
      <c r="D110">
        <v>2154</v>
      </c>
      <c r="E110">
        <v>67</v>
      </c>
      <c r="F110">
        <v>18</v>
      </c>
      <c r="G110">
        <v>100</v>
      </c>
    </row>
    <row r="111" spans="1:7" s="6" customFormat="1" x14ac:dyDescent="0.3">
      <c r="A111" t="s">
        <v>44</v>
      </c>
      <c r="B111" t="s">
        <v>28</v>
      </c>
      <c r="C111">
        <v>34</v>
      </c>
      <c r="D111">
        <v>746</v>
      </c>
      <c r="E111">
        <v>103</v>
      </c>
      <c r="F111">
        <v>28</v>
      </c>
      <c r="G111">
        <v>100</v>
      </c>
    </row>
    <row r="112" spans="1:7" s="6" customFormat="1" x14ac:dyDescent="0.3">
      <c r="A112" t="s">
        <v>44</v>
      </c>
      <c r="B112" t="s">
        <v>8</v>
      </c>
      <c r="C112" s="7">
        <v>21</v>
      </c>
      <c r="D112" s="7">
        <v>873</v>
      </c>
      <c r="E112" s="7">
        <v>153</v>
      </c>
      <c r="F112" s="7">
        <v>22</v>
      </c>
      <c r="G112" s="7">
        <v>0</v>
      </c>
    </row>
    <row r="113" spans="1:7" s="6" customFormat="1" x14ac:dyDescent="0.3">
      <c r="A113" t="s">
        <v>44</v>
      </c>
      <c r="B113" t="s">
        <v>20</v>
      </c>
      <c r="C113">
        <v>48</v>
      </c>
      <c r="D113">
        <v>357</v>
      </c>
      <c r="E113">
        <v>22</v>
      </c>
      <c r="F113">
        <v>14</v>
      </c>
      <c r="G113">
        <v>100</v>
      </c>
    </row>
    <row r="114" spans="1:7" s="6" customFormat="1" x14ac:dyDescent="0.3">
      <c r="A114" t="s">
        <v>44</v>
      </c>
      <c r="B114" t="s">
        <v>16</v>
      </c>
      <c r="C114">
        <v>20</v>
      </c>
      <c r="D114">
        <v>320</v>
      </c>
      <c r="E114">
        <v>130</v>
      </c>
      <c r="F114">
        <v>111</v>
      </c>
      <c r="G114">
        <v>100</v>
      </c>
    </row>
    <row r="115" spans="1:7" s="6" customFormat="1" x14ac:dyDescent="0.3">
      <c r="A115" t="s">
        <v>44</v>
      </c>
      <c r="B115" t="s">
        <v>25</v>
      </c>
      <c r="C115">
        <v>9</v>
      </c>
      <c r="D115">
        <v>1864</v>
      </c>
      <c r="E115">
        <v>22</v>
      </c>
      <c r="F115">
        <v>40</v>
      </c>
      <c r="G115">
        <v>100</v>
      </c>
    </row>
    <row r="116" spans="1:7" s="6" customFormat="1" x14ac:dyDescent="0.3">
      <c r="A116" t="s">
        <v>45</v>
      </c>
      <c r="B116" t="s">
        <v>4</v>
      </c>
      <c r="C116">
        <v>14</v>
      </c>
      <c r="D116">
        <v>235</v>
      </c>
      <c r="E116">
        <v>18</v>
      </c>
      <c r="F116">
        <v>4</v>
      </c>
      <c r="G116">
        <v>100</v>
      </c>
    </row>
    <row r="117" spans="1:7" s="6" customFormat="1" x14ac:dyDescent="0.3">
      <c r="A117" t="s">
        <v>45</v>
      </c>
      <c r="B117" t="s">
        <v>9</v>
      </c>
      <c r="C117">
        <v>3</v>
      </c>
      <c r="D117">
        <v>767</v>
      </c>
      <c r="E117">
        <v>19</v>
      </c>
      <c r="F117">
        <v>7</v>
      </c>
      <c r="G117">
        <v>0</v>
      </c>
    </row>
    <row r="118" spans="1:7" s="6" customFormat="1" x14ac:dyDescent="0.3">
      <c r="A118" t="s">
        <v>45</v>
      </c>
      <c r="B118" t="s">
        <v>23</v>
      </c>
      <c r="C118">
        <v>31</v>
      </c>
      <c r="D118">
        <v>256</v>
      </c>
      <c r="E118">
        <v>76</v>
      </c>
      <c r="F118">
        <v>67</v>
      </c>
      <c r="G118">
        <v>100</v>
      </c>
    </row>
    <row r="119" spans="1:7" s="6" customFormat="1" x14ac:dyDescent="0.3">
      <c r="A119" t="s">
        <v>45</v>
      </c>
      <c r="B119" t="s">
        <v>10</v>
      </c>
      <c r="C119">
        <v>2</v>
      </c>
      <c r="D119">
        <v>526</v>
      </c>
      <c r="E119">
        <v>21</v>
      </c>
      <c r="F119">
        <v>23</v>
      </c>
      <c r="G119">
        <v>100</v>
      </c>
    </row>
    <row r="120" spans="1:7" s="6" customFormat="1" x14ac:dyDescent="0.3">
      <c r="A120" t="s">
        <v>45</v>
      </c>
      <c r="B120" t="s">
        <v>21</v>
      </c>
      <c r="C120">
        <v>9</v>
      </c>
      <c r="D120">
        <v>459</v>
      </c>
      <c r="E120">
        <v>195</v>
      </c>
      <c r="F120">
        <v>35</v>
      </c>
      <c r="G120">
        <v>100</v>
      </c>
    </row>
    <row r="121" spans="1:7" s="6" customFormat="1" x14ac:dyDescent="0.3">
      <c r="A121" t="s">
        <v>45</v>
      </c>
      <c r="B121" t="s">
        <v>29</v>
      </c>
      <c r="C121" s="7">
        <v>21</v>
      </c>
      <c r="D121" s="7">
        <v>873</v>
      </c>
      <c r="E121" s="7">
        <v>153</v>
      </c>
      <c r="F121" s="7">
        <v>22</v>
      </c>
      <c r="G121">
        <v>100</v>
      </c>
    </row>
    <row r="122" spans="1:7" s="6" customFormat="1" x14ac:dyDescent="0.3">
      <c r="A122" t="s">
        <v>45</v>
      </c>
      <c r="B122" t="s">
        <v>24</v>
      </c>
      <c r="C122">
        <v>16</v>
      </c>
      <c r="D122">
        <v>1003</v>
      </c>
      <c r="E122">
        <v>76</v>
      </c>
      <c r="F122">
        <v>21</v>
      </c>
      <c r="G122">
        <v>100</v>
      </c>
    </row>
    <row r="123" spans="1:7" s="6" customFormat="1" x14ac:dyDescent="0.3">
      <c r="A123" t="s">
        <v>45</v>
      </c>
      <c r="B123" t="s">
        <v>13</v>
      </c>
      <c r="C123">
        <v>9</v>
      </c>
      <c r="D123">
        <v>258</v>
      </c>
      <c r="E123">
        <v>33</v>
      </c>
      <c r="F123">
        <v>12</v>
      </c>
      <c r="G123">
        <v>100</v>
      </c>
    </row>
    <row r="124" spans="1:7" s="6" customFormat="1" x14ac:dyDescent="0.3">
      <c r="A124" t="s">
        <v>45</v>
      </c>
      <c r="B124" t="s">
        <v>15</v>
      </c>
      <c r="C124">
        <v>64</v>
      </c>
      <c r="D124">
        <v>1425</v>
      </c>
      <c r="E124">
        <v>102</v>
      </c>
      <c r="F124">
        <v>6</v>
      </c>
      <c r="G124">
        <v>100</v>
      </c>
    </row>
    <row r="125" spans="1:7" s="6" customFormat="1" x14ac:dyDescent="0.3">
      <c r="A125" t="s">
        <v>45</v>
      </c>
      <c r="B125" t="s">
        <v>12</v>
      </c>
      <c r="C125" s="7">
        <v>21</v>
      </c>
      <c r="D125" s="7">
        <v>873</v>
      </c>
      <c r="E125" s="7">
        <v>153</v>
      </c>
      <c r="F125" s="7">
        <v>22</v>
      </c>
      <c r="G125">
        <v>100</v>
      </c>
    </row>
    <row r="126" spans="1:7" s="6" customFormat="1" x14ac:dyDescent="0.3">
      <c r="A126" t="s">
        <v>45</v>
      </c>
      <c r="B126" t="s">
        <v>26</v>
      </c>
      <c r="C126">
        <v>3</v>
      </c>
      <c r="D126">
        <v>527</v>
      </c>
      <c r="E126">
        <v>16</v>
      </c>
      <c r="F126">
        <v>41</v>
      </c>
      <c r="G126">
        <v>100</v>
      </c>
    </row>
    <row r="127" spans="1:7" s="6" customFormat="1" x14ac:dyDescent="0.3">
      <c r="A127" t="s">
        <v>45</v>
      </c>
      <c r="B127" t="s">
        <v>22</v>
      </c>
      <c r="C127" s="7">
        <v>21</v>
      </c>
      <c r="D127" s="7">
        <v>873</v>
      </c>
      <c r="E127" s="7">
        <v>153</v>
      </c>
      <c r="F127" s="7">
        <v>22</v>
      </c>
      <c r="G127">
        <v>100</v>
      </c>
    </row>
    <row r="128" spans="1:7" s="6" customFormat="1" x14ac:dyDescent="0.3">
      <c r="A128" t="s">
        <v>45</v>
      </c>
      <c r="B128" t="s">
        <v>18</v>
      </c>
      <c r="C128">
        <v>13</v>
      </c>
      <c r="D128">
        <v>1975</v>
      </c>
      <c r="E128">
        <v>40</v>
      </c>
      <c r="F128">
        <v>28</v>
      </c>
      <c r="G128">
        <v>100</v>
      </c>
    </row>
    <row r="129" spans="1:7" s="6" customFormat="1" x14ac:dyDescent="0.3">
      <c r="A129" t="s">
        <v>45</v>
      </c>
      <c r="B129" t="s">
        <v>27</v>
      </c>
      <c r="C129">
        <v>36</v>
      </c>
      <c r="D129">
        <v>674</v>
      </c>
      <c r="E129">
        <v>66</v>
      </c>
      <c r="F129">
        <v>13</v>
      </c>
      <c r="G129">
        <v>100</v>
      </c>
    </row>
    <row r="130" spans="1:7" s="6" customFormat="1" x14ac:dyDescent="0.3">
      <c r="A130" t="s">
        <v>45</v>
      </c>
      <c r="B130" t="s">
        <v>28</v>
      </c>
      <c r="C130">
        <v>41</v>
      </c>
      <c r="D130">
        <v>800</v>
      </c>
      <c r="E130">
        <v>206</v>
      </c>
      <c r="F130">
        <v>70</v>
      </c>
      <c r="G130">
        <v>100</v>
      </c>
    </row>
    <row r="131" spans="1:7" s="6" customFormat="1" x14ac:dyDescent="0.3">
      <c r="A131" t="s">
        <v>45</v>
      </c>
      <c r="B131" t="s">
        <v>8</v>
      </c>
      <c r="C131" s="7">
        <v>21</v>
      </c>
      <c r="D131" s="7">
        <v>873</v>
      </c>
      <c r="E131" s="7">
        <v>153</v>
      </c>
      <c r="F131" s="7">
        <v>22</v>
      </c>
      <c r="G131" s="7">
        <v>0</v>
      </c>
    </row>
    <row r="132" spans="1:7" s="6" customFormat="1" x14ac:dyDescent="0.3">
      <c r="A132" t="s">
        <v>45</v>
      </c>
      <c r="B132" t="s">
        <v>20</v>
      </c>
      <c r="C132">
        <v>11</v>
      </c>
      <c r="D132">
        <v>394</v>
      </c>
      <c r="E132">
        <v>17</v>
      </c>
      <c r="F132">
        <v>11</v>
      </c>
      <c r="G132">
        <v>100</v>
      </c>
    </row>
    <row r="133" spans="1:7" s="6" customFormat="1" x14ac:dyDescent="0.3">
      <c r="A133" t="s">
        <v>45</v>
      </c>
      <c r="B133" t="s">
        <v>16</v>
      </c>
      <c r="C133">
        <v>6</v>
      </c>
      <c r="D133">
        <v>602</v>
      </c>
      <c r="E133">
        <v>24</v>
      </c>
      <c r="F133">
        <v>124</v>
      </c>
      <c r="G133">
        <v>100</v>
      </c>
    </row>
    <row r="134" spans="1:7" s="6" customFormat="1" x14ac:dyDescent="0.3">
      <c r="A134" t="s">
        <v>45</v>
      </c>
      <c r="B134" t="s">
        <v>25</v>
      </c>
      <c r="C134" s="7">
        <v>21</v>
      </c>
      <c r="D134" s="7">
        <v>873</v>
      </c>
      <c r="E134" s="7">
        <v>153</v>
      </c>
      <c r="F134" s="7">
        <v>22</v>
      </c>
      <c r="G134">
        <v>100</v>
      </c>
    </row>
    <row r="135" spans="1:7" s="6" customFormat="1" x14ac:dyDescent="0.3">
      <c r="A135" t="s">
        <v>46</v>
      </c>
      <c r="B135" t="s">
        <v>4</v>
      </c>
      <c r="C135">
        <v>31</v>
      </c>
      <c r="D135">
        <v>812</v>
      </c>
      <c r="E135">
        <v>55</v>
      </c>
      <c r="F135">
        <v>5</v>
      </c>
      <c r="G135">
        <v>100</v>
      </c>
    </row>
    <row r="136" spans="1:7" s="6" customFormat="1" x14ac:dyDescent="0.3">
      <c r="A136" t="s">
        <v>46</v>
      </c>
      <c r="B136" t="s">
        <v>9</v>
      </c>
      <c r="C136">
        <v>2</v>
      </c>
      <c r="D136">
        <v>1145</v>
      </c>
      <c r="E136">
        <v>31</v>
      </c>
      <c r="F136">
        <v>9</v>
      </c>
      <c r="G136">
        <v>100</v>
      </c>
    </row>
    <row r="137" spans="1:7" s="6" customFormat="1" x14ac:dyDescent="0.3">
      <c r="A137" t="s">
        <v>46</v>
      </c>
      <c r="B137" t="s">
        <v>23</v>
      </c>
      <c r="C137">
        <v>75</v>
      </c>
      <c r="D137">
        <v>596</v>
      </c>
      <c r="E137">
        <v>91</v>
      </c>
      <c r="F137">
        <v>66</v>
      </c>
      <c r="G137">
        <v>100</v>
      </c>
    </row>
    <row r="138" spans="1:7" s="6" customFormat="1" x14ac:dyDescent="0.3">
      <c r="A138" t="s">
        <v>46</v>
      </c>
      <c r="B138" t="s">
        <v>10</v>
      </c>
      <c r="C138">
        <v>19</v>
      </c>
      <c r="D138">
        <v>755</v>
      </c>
      <c r="E138">
        <v>26</v>
      </c>
      <c r="F138">
        <v>29</v>
      </c>
      <c r="G138">
        <v>100</v>
      </c>
    </row>
    <row r="139" spans="1:7" s="6" customFormat="1" x14ac:dyDescent="0.3">
      <c r="A139" t="s">
        <v>46</v>
      </c>
      <c r="B139" t="s">
        <v>21</v>
      </c>
      <c r="C139">
        <v>13</v>
      </c>
      <c r="D139">
        <v>2569</v>
      </c>
      <c r="E139">
        <v>202</v>
      </c>
      <c r="F139">
        <v>73</v>
      </c>
      <c r="G139">
        <v>0</v>
      </c>
    </row>
    <row r="140" spans="1:7" s="6" customFormat="1" x14ac:dyDescent="0.3">
      <c r="A140" t="s">
        <v>46</v>
      </c>
      <c r="B140" t="s">
        <v>29</v>
      </c>
      <c r="C140" s="7">
        <v>21</v>
      </c>
      <c r="D140" s="7">
        <v>873</v>
      </c>
      <c r="E140" s="7">
        <v>153</v>
      </c>
      <c r="F140" s="7">
        <v>22</v>
      </c>
      <c r="G140">
        <v>100</v>
      </c>
    </row>
    <row r="141" spans="1:7" s="6" customFormat="1" x14ac:dyDescent="0.3">
      <c r="A141" t="s">
        <v>46</v>
      </c>
      <c r="B141" t="s">
        <v>24</v>
      </c>
      <c r="C141">
        <v>9</v>
      </c>
      <c r="D141">
        <v>1036</v>
      </c>
      <c r="E141">
        <v>46</v>
      </c>
      <c r="F141">
        <v>73</v>
      </c>
      <c r="G141">
        <v>100</v>
      </c>
    </row>
    <row r="142" spans="1:7" s="6" customFormat="1" x14ac:dyDescent="0.3">
      <c r="A142" t="s">
        <v>46</v>
      </c>
      <c r="B142" t="s">
        <v>13</v>
      </c>
      <c r="C142">
        <v>34</v>
      </c>
      <c r="D142">
        <v>334</v>
      </c>
      <c r="E142">
        <v>61</v>
      </c>
      <c r="F142">
        <v>37</v>
      </c>
      <c r="G142">
        <v>100</v>
      </c>
    </row>
    <row r="143" spans="1:7" s="6" customFormat="1" x14ac:dyDescent="0.3">
      <c r="A143" t="s">
        <v>46</v>
      </c>
      <c r="B143" t="s">
        <v>15</v>
      </c>
      <c r="C143">
        <v>138</v>
      </c>
      <c r="D143">
        <v>1578</v>
      </c>
      <c r="E143">
        <v>137</v>
      </c>
      <c r="F143">
        <v>12</v>
      </c>
      <c r="G143">
        <v>100</v>
      </c>
    </row>
    <row r="144" spans="1:7" s="6" customFormat="1" x14ac:dyDescent="0.3">
      <c r="A144" t="s">
        <v>46</v>
      </c>
      <c r="B144" t="s">
        <v>12</v>
      </c>
      <c r="C144">
        <v>1</v>
      </c>
      <c r="D144">
        <v>730</v>
      </c>
      <c r="E144">
        <v>89</v>
      </c>
      <c r="F144">
        <v>225</v>
      </c>
      <c r="G144">
        <v>0</v>
      </c>
    </row>
    <row r="145" spans="1:7" s="6" customFormat="1" x14ac:dyDescent="0.3">
      <c r="A145" t="s">
        <v>46</v>
      </c>
      <c r="B145" t="s">
        <v>26</v>
      </c>
      <c r="C145">
        <v>2</v>
      </c>
      <c r="D145">
        <v>1648</v>
      </c>
      <c r="E145">
        <v>30</v>
      </c>
      <c r="F145">
        <v>54</v>
      </c>
      <c r="G145">
        <v>100</v>
      </c>
    </row>
    <row r="146" spans="1:7" s="6" customFormat="1" x14ac:dyDescent="0.3">
      <c r="A146" t="s">
        <v>46</v>
      </c>
      <c r="B146" t="s">
        <v>22</v>
      </c>
      <c r="C146">
        <v>41</v>
      </c>
      <c r="D146">
        <v>153</v>
      </c>
      <c r="E146">
        <v>219</v>
      </c>
      <c r="F146">
        <v>7</v>
      </c>
      <c r="G146">
        <v>100</v>
      </c>
    </row>
    <row r="147" spans="1:7" s="6" customFormat="1" x14ac:dyDescent="0.3">
      <c r="A147" t="s">
        <v>46</v>
      </c>
      <c r="B147" t="s">
        <v>18</v>
      </c>
      <c r="C147">
        <v>18</v>
      </c>
      <c r="D147">
        <v>91</v>
      </c>
      <c r="E147">
        <v>31</v>
      </c>
      <c r="F147">
        <v>26</v>
      </c>
      <c r="G147">
        <v>100</v>
      </c>
    </row>
    <row r="148" spans="1:7" s="6" customFormat="1" x14ac:dyDescent="0.3">
      <c r="A148" t="s">
        <v>46</v>
      </c>
      <c r="B148" t="s">
        <v>27</v>
      </c>
      <c r="C148">
        <v>82</v>
      </c>
      <c r="D148">
        <v>1449</v>
      </c>
      <c r="E148">
        <v>74</v>
      </c>
      <c r="F148">
        <v>10</v>
      </c>
      <c r="G148">
        <v>100</v>
      </c>
    </row>
    <row r="149" spans="1:7" s="6" customFormat="1" x14ac:dyDescent="0.3">
      <c r="A149" t="s">
        <v>46</v>
      </c>
      <c r="B149" t="s">
        <v>28</v>
      </c>
      <c r="C149">
        <v>73</v>
      </c>
      <c r="D149">
        <v>1047</v>
      </c>
      <c r="E149">
        <v>119</v>
      </c>
      <c r="F149">
        <v>45</v>
      </c>
      <c r="G149">
        <v>100</v>
      </c>
    </row>
    <row r="150" spans="1:7" s="6" customFormat="1" x14ac:dyDescent="0.3">
      <c r="A150" t="s">
        <v>46</v>
      </c>
      <c r="B150" t="s">
        <v>8</v>
      </c>
      <c r="C150" s="7">
        <v>21</v>
      </c>
      <c r="D150" s="7">
        <v>873</v>
      </c>
      <c r="E150" s="7">
        <v>153</v>
      </c>
      <c r="F150" s="7">
        <v>22</v>
      </c>
      <c r="G150" s="7">
        <v>0</v>
      </c>
    </row>
    <row r="151" spans="1:7" s="6" customFormat="1" x14ac:dyDescent="0.3">
      <c r="A151" t="s">
        <v>46</v>
      </c>
      <c r="B151" t="s">
        <v>20</v>
      </c>
      <c r="C151">
        <v>26</v>
      </c>
      <c r="D151">
        <v>315</v>
      </c>
      <c r="E151">
        <v>29</v>
      </c>
      <c r="F151">
        <v>29</v>
      </c>
      <c r="G151">
        <v>100</v>
      </c>
    </row>
    <row r="152" spans="1:7" s="6" customFormat="1" x14ac:dyDescent="0.3">
      <c r="A152" t="s">
        <v>46</v>
      </c>
      <c r="B152" t="s">
        <v>16</v>
      </c>
      <c r="C152">
        <v>21</v>
      </c>
      <c r="D152">
        <v>931</v>
      </c>
      <c r="E152">
        <v>47</v>
      </c>
      <c r="F152">
        <v>131</v>
      </c>
      <c r="G152">
        <v>0</v>
      </c>
    </row>
    <row r="153" spans="1:7" s="6" customFormat="1" x14ac:dyDescent="0.3">
      <c r="A153" t="s">
        <v>46</v>
      </c>
      <c r="B153" t="s">
        <v>25</v>
      </c>
      <c r="C153" s="7">
        <v>21</v>
      </c>
      <c r="D153" s="7">
        <v>873</v>
      </c>
      <c r="E153" s="7">
        <v>153</v>
      </c>
      <c r="F153" s="7">
        <v>22</v>
      </c>
      <c r="G153">
        <v>0</v>
      </c>
    </row>
    <row r="154" spans="1:7" s="6" customFormat="1" x14ac:dyDescent="0.3">
      <c r="A154" t="s">
        <v>47</v>
      </c>
      <c r="B154" t="s">
        <v>4</v>
      </c>
      <c r="C154">
        <v>47</v>
      </c>
      <c r="D154">
        <v>7265</v>
      </c>
      <c r="E154">
        <v>41</v>
      </c>
      <c r="F154">
        <v>8</v>
      </c>
      <c r="G154">
        <v>100</v>
      </c>
    </row>
    <row r="155" spans="1:7" s="6" customFormat="1" x14ac:dyDescent="0.3">
      <c r="A155" t="s">
        <v>47</v>
      </c>
      <c r="B155" t="s">
        <v>9</v>
      </c>
      <c r="C155">
        <v>11</v>
      </c>
      <c r="D155">
        <v>1278</v>
      </c>
      <c r="E155">
        <v>22</v>
      </c>
      <c r="F155">
        <v>3</v>
      </c>
      <c r="G155">
        <v>100</v>
      </c>
    </row>
    <row r="156" spans="1:7" s="6" customFormat="1" x14ac:dyDescent="0.3">
      <c r="A156" t="s">
        <v>47</v>
      </c>
      <c r="B156" t="s">
        <v>23</v>
      </c>
      <c r="C156">
        <v>61</v>
      </c>
      <c r="D156">
        <v>257</v>
      </c>
      <c r="E156">
        <v>75</v>
      </c>
      <c r="F156">
        <v>32</v>
      </c>
      <c r="G156">
        <v>100</v>
      </c>
    </row>
    <row r="157" spans="1:7" s="6" customFormat="1" x14ac:dyDescent="0.3">
      <c r="A157" t="s">
        <v>47</v>
      </c>
      <c r="B157" t="s">
        <v>10</v>
      </c>
      <c r="C157">
        <v>7</v>
      </c>
      <c r="D157">
        <v>674</v>
      </c>
      <c r="E157">
        <v>26</v>
      </c>
      <c r="F157">
        <v>19</v>
      </c>
      <c r="G157">
        <v>100</v>
      </c>
    </row>
    <row r="158" spans="1:7" s="6" customFormat="1" x14ac:dyDescent="0.3">
      <c r="A158" t="s">
        <v>47</v>
      </c>
      <c r="B158" t="s">
        <v>21</v>
      </c>
      <c r="C158">
        <v>22</v>
      </c>
      <c r="D158">
        <v>3090</v>
      </c>
      <c r="E158">
        <v>144</v>
      </c>
      <c r="F158">
        <v>85</v>
      </c>
      <c r="G158">
        <v>100</v>
      </c>
    </row>
    <row r="159" spans="1:7" s="6" customFormat="1" x14ac:dyDescent="0.3">
      <c r="A159" t="s">
        <v>47</v>
      </c>
      <c r="B159" t="s">
        <v>29</v>
      </c>
      <c r="C159" s="7">
        <v>21</v>
      </c>
      <c r="D159" s="7">
        <v>873</v>
      </c>
      <c r="E159" s="7">
        <v>153</v>
      </c>
      <c r="F159" s="7">
        <v>22</v>
      </c>
      <c r="G159">
        <v>100</v>
      </c>
    </row>
    <row r="160" spans="1:7" s="6" customFormat="1" x14ac:dyDescent="0.3">
      <c r="A160" t="s">
        <v>47</v>
      </c>
      <c r="B160" t="s">
        <v>24</v>
      </c>
      <c r="C160">
        <v>20</v>
      </c>
      <c r="D160">
        <v>1231</v>
      </c>
      <c r="E160">
        <v>69</v>
      </c>
      <c r="F160">
        <v>42</v>
      </c>
      <c r="G160">
        <v>0</v>
      </c>
    </row>
    <row r="161" spans="1:7" s="6" customFormat="1" x14ac:dyDescent="0.3">
      <c r="A161" t="s">
        <v>47</v>
      </c>
      <c r="B161" t="s">
        <v>13</v>
      </c>
      <c r="C161">
        <v>24</v>
      </c>
      <c r="D161">
        <v>424</v>
      </c>
      <c r="E161">
        <v>33</v>
      </c>
      <c r="F161">
        <v>10</v>
      </c>
      <c r="G161">
        <v>100</v>
      </c>
    </row>
    <row r="162" spans="1:7" s="6" customFormat="1" x14ac:dyDescent="0.3">
      <c r="A162" t="s">
        <v>47</v>
      </c>
      <c r="B162" t="s">
        <v>15</v>
      </c>
      <c r="C162">
        <v>141</v>
      </c>
      <c r="D162">
        <v>1784</v>
      </c>
      <c r="E162">
        <v>127</v>
      </c>
      <c r="F162">
        <v>6</v>
      </c>
      <c r="G162">
        <v>100</v>
      </c>
    </row>
    <row r="163" spans="1:7" s="6" customFormat="1" x14ac:dyDescent="0.3">
      <c r="A163" t="s">
        <v>47</v>
      </c>
      <c r="B163" t="s">
        <v>12</v>
      </c>
      <c r="C163">
        <v>1</v>
      </c>
      <c r="D163">
        <v>404</v>
      </c>
      <c r="E163">
        <v>89</v>
      </c>
      <c r="F163">
        <v>225</v>
      </c>
      <c r="G163">
        <v>100</v>
      </c>
    </row>
    <row r="164" spans="1:7" s="6" customFormat="1" x14ac:dyDescent="0.3">
      <c r="A164" t="s">
        <v>47</v>
      </c>
      <c r="B164" t="s">
        <v>26</v>
      </c>
      <c r="C164">
        <v>5</v>
      </c>
      <c r="D164">
        <v>993</v>
      </c>
      <c r="E164">
        <v>22</v>
      </c>
      <c r="F164">
        <v>2</v>
      </c>
      <c r="G164">
        <v>100</v>
      </c>
    </row>
    <row r="165" spans="1:7" s="6" customFormat="1" x14ac:dyDescent="0.3">
      <c r="A165" t="s">
        <v>47</v>
      </c>
      <c r="B165" t="s">
        <v>22</v>
      </c>
      <c r="C165">
        <v>38</v>
      </c>
      <c r="D165">
        <v>213</v>
      </c>
      <c r="E165">
        <v>199</v>
      </c>
      <c r="F165">
        <v>6</v>
      </c>
      <c r="G165">
        <v>100</v>
      </c>
    </row>
    <row r="166" spans="1:7" s="6" customFormat="1" x14ac:dyDescent="0.3">
      <c r="A166" t="s">
        <v>47</v>
      </c>
      <c r="B166" t="s">
        <v>18</v>
      </c>
      <c r="C166">
        <v>18</v>
      </c>
      <c r="D166">
        <v>19</v>
      </c>
      <c r="E166">
        <v>33</v>
      </c>
      <c r="F166">
        <v>27</v>
      </c>
      <c r="G166">
        <v>100</v>
      </c>
    </row>
    <row r="167" spans="1:7" s="6" customFormat="1" x14ac:dyDescent="0.3">
      <c r="A167" t="s">
        <v>47</v>
      </c>
      <c r="B167" t="s">
        <v>27</v>
      </c>
      <c r="C167">
        <v>54</v>
      </c>
      <c r="D167">
        <v>2554</v>
      </c>
      <c r="E167">
        <v>76</v>
      </c>
      <c r="F167">
        <v>9</v>
      </c>
      <c r="G167">
        <v>100</v>
      </c>
    </row>
    <row r="168" spans="1:7" s="6" customFormat="1" x14ac:dyDescent="0.3">
      <c r="A168" t="s">
        <v>47</v>
      </c>
      <c r="B168" t="s">
        <v>28</v>
      </c>
      <c r="C168">
        <v>50</v>
      </c>
      <c r="D168">
        <v>789</v>
      </c>
      <c r="E168">
        <v>132</v>
      </c>
      <c r="F168">
        <v>25</v>
      </c>
      <c r="G168">
        <v>100</v>
      </c>
    </row>
    <row r="169" spans="1:7" s="6" customFormat="1" x14ac:dyDescent="0.3">
      <c r="A169" t="s">
        <v>47</v>
      </c>
      <c r="B169" t="s">
        <v>8</v>
      </c>
      <c r="C169" s="7">
        <v>21</v>
      </c>
      <c r="D169" s="7">
        <v>873</v>
      </c>
      <c r="E169" s="7">
        <v>153</v>
      </c>
      <c r="F169" s="7">
        <v>22</v>
      </c>
      <c r="G169" s="7">
        <v>0</v>
      </c>
    </row>
    <row r="170" spans="1:7" s="6" customFormat="1" x14ac:dyDescent="0.3">
      <c r="A170" t="s">
        <v>47</v>
      </c>
      <c r="B170" t="s">
        <v>20</v>
      </c>
      <c r="C170">
        <v>7</v>
      </c>
      <c r="D170">
        <v>500</v>
      </c>
      <c r="E170">
        <v>27</v>
      </c>
      <c r="F170">
        <v>14</v>
      </c>
      <c r="G170">
        <v>100</v>
      </c>
    </row>
    <row r="171" spans="1:7" s="6" customFormat="1" x14ac:dyDescent="0.3">
      <c r="A171" t="s">
        <v>47</v>
      </c>
      <c r="B171" t="s">
        <v>16</v>
      </c>
      <c r="C171">
        <v>5</v>
      </c>
      <c r="D171">
        <v>993</v>
      </c>
      <c r="E171">
        <v>25</v>
      </c>
      <c r="F171">
        <v>59</v>
      </c>
      <c r="G171">
        <v>0</v>
      </c>
    </row>
    <row r="172" spans="1:7" s="6" customFormat="1" x14ac:dyDescent="0.3">
      <c r="A172" t="s">
        <v>47</v>
      </c>
      <c r="B172" t="s">
        <v>25</v>
      </c>
      <c r="C172" s="7">
        <v>21</v>
      </c>
      <c r="D172" s="7">
        <v>873</v>
      </c>
      <c r="E172" s="7">
        <v>153</v>
      </c>
      <c r="F172" s="7">
        <v>22</v>
      </c>
      <c r="G172">
        <v>100</v>
      </c>
    </row>
    <row r="173" spans="1:7" s="6" customFormat="1" x14ac:dyDescent="0.3">
      <c r="A173" t="s">
        <v>48</v>
      </c>
      <c r="B173" t="s">
        <v>4</v>
      </c>
      <c r="C173">
        <v>21</v>
      </c>
      <c r="D173">
        <v>1312</v>
      </c>
      <c r="E173">
        <v>34</v>
      </c>
      <c r="F173">
        <v>26</v>
      </c>
      <c r="G173">
        <v>0</v>
      </c>
    </row>
    <row r="174" spans="1:7" s="6" customFormat="1" x14ac:dyDescent="0.3">
      <c r="A174" t="s">
        <v>48</v>
      </c>
      <c r="B174" t="s">
        <v>9</v>
      </c>
      <c r="C174">
        <v>9</v>
      </c>
      <c r="D174">
        <v>1099</v>
      </c>
      <c r="E174">
        <v>19</v>
      </c>
      <c r="F174">
        <v>5</v>
      </c>
      <c r="G174">
        <v>0</v>
      </c>
    </row>
    <row r="175" spans="1:7" s="6" customFormat="1" x14ac:dyDescent="0.3">
      <c r="A175" t="s">
        <v>48</v>
      </c>
      <c r="B175" t="s">
        <v>23</v>
      </c>
      <c r="C175">
        <v>43</v>
      </c>
      <c r="D175">
        <v>663</v>
      </c>
      <c r="E175">
        <v>84</v>
      </c>
      <c r="F175">
        <v>45</v>
      </c>
      <c r="G175">
        <v>0</v>
      </c>
    </row>
    <row r="176" spans="1:7" s="6" customFormat="1" x14ac:dyDescent="0.3">
      <c r="A176" t="s">
        <v>48</v>
      </c>
      <c r="B176" t="s">
        <v>10</v>
      </c>
      <c r="C176" s="7">
        <v>21</v>
      </c>
      <c r="D176" s="7">
        <v>873</v>
      </c>
      <c r="E176" s="7">
        <v>153</v>
      </c>
      <c r="F176" s="7">
        <v>22</v>
      </c>
      <c r="G176">
        <v>100</v>
      </c>
    </row>
    <row r="177" spans="1:7" s="6" customFormat="1" x14ac:dyDescent="0.3">
      <c r="A177" t="s">
        <v>48</v>
      </c>
      <c r="B177" t="s">
        <v>21</v>
      </c>
      <c r="C177">
        <v>235</v>
      </c>
      <c r="D177">
        <v>2796</v>
      </c>
      <c r="E177">
        <v>143</v>
      </c>
      <c r="F177">
        <v>83</v>
      </c>
      <c r="G177">
        <v>100</v>
      </c>
    </row>
    <row r="178" spans="1:7" s="6" customFormat="1" x14ac:dyDescent="0.3">
      <c r="A178" t="s">
        <v>48</v>
      </c>
      <c r="B178" t="s">
        <v>29</v>
      </c>
      <c r="C178" s="7">
        <v>21</v>
      </c>
      <c r="D178" s="7">
        <v>873</v>
      </c>
      <c r="E178" s="7">
        <v>153</v>
      </c>
      <c r="F178" s="7">
        <v>22</v>
      </c>
      <c r="G178">
        <v>100</v>
      </c>
    </row>
    <row r="179" spans="1:7" s="6" customFormat="1" x14ac:dyDescent="0.3">
      <c r="A179" t="s">
        <v>48</v>
      </c>
      <c r="B179" t="s">
        <v>24</v>
      </c>
      <c r="C179">
        <v>30</v>
      </c>
      <c r="D179">
        <v>1388</v>
      </c>
      <c r="E179">
        <v>54</v>
      </c>
      <c r="F179">
        <v>61</v>
      </c>
      <c r="G179">
        <v>100</v>
      </c>
    </row>
    <row r="180" spans="1:7" s="6" customFormat="1" x14ac:dyDescent="0.3">
      <c r="A180" t="s">
        <v>48</v>
      </c>
      <c r="B180" t="s">
        <v>13</v>
      </c>
      <c r="C180">
        <v>53</v>
      </c>
      <c r="D180">
        <v>617</v>
      </c>
      <c r="E180">
        <v>45</v>
      </c>
      <c r="F180">
        <v>14</v>
      </c>
      <c r="G180">
        <v>100</v>
      </c>
    </row>
    <row r="181" spans="1:7" s="6" customFormat="1" x14ac:dyDescent="0.3">
      <c r="A181" t="s">
        <v>48</v>
      </c>
      <c r="B181" t="s">
        <v>15</v>
      </c>
      <c r="C181">
        <v>152</v>
      </c>
      <c r="D181">
        <v>2243</v>
      </c>
      <c r="E181">
        <v>102</v>
      </c>
      <c r="F181">
        <v>9</v>
      </c>
      <c r="G181">
        <v>100</v>
      </c>
    </row>
    <row r="182" spans="1:7" s="6" customFormat="1" x14ac:dyDescent="0.3">
      <c r="A182" t="s">
        <v>48</v>
      </c>
      <c r="B182" t="s">
        <v>12</v>
      </c>
      <c r="C182" s="7">
        <v>21</v>
      </c>
      <c r="D182" s="7">
        <v>873</v>
      </c>
      <c r="E182" s="7">
        <v>153</v>
      </c>
      <c r="F182" s="7">
        <v>22</v>
      </c>
      <c r="G182">
        <v>100</v>
      </c>
    </row>
    <row r="183" spans="1:7" s="6" customFormat="1" x14ac:dyDescent="0.3">
      <c r="A183" t="s">
        <v>48</v>
      </c>
      <c r="B183" t="s">
        <v>26</v>
      </c>
      <c r="C183">
        <v>6</v>
      </c>
      <c r="D183">
        <v>689</v>
      </c>
      <c r="E183">
        <v>66</v>
      </c>
      <c r="F183">
        <v>24</v>
      </c>
      <c r="G183">
        <v>100</v>
      </c>
    </row>
    <row r="184" spans="1:7" s="6" customFormat="1" x14ac:dyDescent="0.3">
      <c r="A184" t="s">
        <v>48</v>
      </c>
      <c r="B184" t="s">
        <v>22</v>
      </c>
      <c r="C184">
        <v>44</v>
      </c>
      <c r="D184">
        <v>519</v>
      </c>
      <c r="E184">
        <v>225</v>
      </c>
      <c r="F184">
        <v>8</v>
      </c>
      <c r="G184">
        <v>100</v>
      </c>
    </row>
    <row r="185" spans="1:7" s="6" customFormat="1" x14ac:dyDescent="0.3">
      <c r="A185" t="s">
        <v>48</v>
      </c>
      <c r="B185" t="s">
        <v>18</v>
      </c>
      <c r="C185" s="7">
        <v>21</v>
      </c>
      <c r="D185" s="7">
        <v>873</v>
      </c>
      <c r="E185" s="7">
        <v>153</v>
      </c>
      <c r="F185" s="7">
        <v>22</v>
      </c>
      <c r="G185">
        <v>100</v>
      </c>
    </row>
    <row r="186" spans="1:7" s="6" customFormat="1" x14ac:dyDescent="0.3">
      <c r="A186" t="s">
        <v>48</v>
      </c>
      <c r="B186" t="s">
        <v>27</v>
      </c>
      <c r="C186">
        <v>54</v>
      </c>
      <c r="D186">
        <v>1030</v>
      </c>
      <c r="E186">
        <v>71</v>
      </c>
      <c r="F186">
        <v>16</v>
      </c>
      <c r="G186">
        <v>100</v>
      </c>
    </row>
    <row r="187" spans="1:7" s="6" customFormat="1" x14ac:dyDescent="0.3">
      <c r="A187" t="s">
        <v>48</v>
      </c>
      <c r="B187" t="s">
        <v>28</v>
      </c>
      <c r="C187">
        <v>66</v>
      </c>
      <c r="D187">
        <v>1028</v>
      </c>
      <c r="E187">
        <v>125</v>
      </c>
      <c r="F187">
        <v>27</v>
      </c>
      <c r="G187">
        <v>100</v>
      </c>
    </row>
    <row r="188" spans="1:7" s="6" customFormat="1" x14ac:dyDescent="0.3">
      <c r="A188" t="s">
        <v>48</v>
      </c>
      <c r="B188" t="s">
        <v>8</v>
      </c>
      <c r="C188" s="7">
        <v>21</v>
      </c>
      <c r="D188" s="7">
        <v>873</v>
      </c>
      <c r="E188" s="7">
        <v>153</v>
      </c>
      <c r="F188" s="7">
        <v>22</v>
      </c>
      <c r="G188" s="7">
        <v>0</v>
      </c>
    </row>
    <row r="189" spans="1:7" s="6" customFormat="1" x14ac:dyDescent="0.3">
      <c r="A189" t="s">
        <v>48</v>
      </c>
      <c r="B189" t="s">
        <v>20</v>
      </c>
      <c r="C189">
        <v>32</v>
      </c>
      <c r="D189">
        <v>429</v>
      </c>
      <c r="E189">
        <v>10</v>
      </c>
      <c r="F189">
        <v>11</v>
      </c>
      <c r="G189">
        <v>100</v>
      </c>
    </row>
    <row r="190" spans="1:7" s="6" customFormat="1" x14ac:dyDescent="0.3">
      <c r="A190" t="s">
        <v>48</v>
      </c>
      <c r="B190" t="s">
        <v>16</v>
      </c>
      <c r="C190">
        <v>5</v>
      </c>
      <c r="D190">
        <v>737</v>
      </c>
      <c r="E190">
        <v>39</v>
      </c>
      <c r="F190">
        <v>217</v>
      </c>
      <c r="G190">
        <v>100</v>
      </c>
    </row>
    <row r="191" spans="1:7" s="6" customFormat="1" x14ac:dyDescent="0.3">
      <c r="A191" t="s">
        <v>48</v>
      </c>
      <c r="B191" t="s">
        <v>25</v>
      </c>
      <c r="C191" s="7">
        <v>21</v>
      </c>
      <c r="D191" s="7">
        <v>873</v>
      </c>
      <c r="E191" s="7">
        <v>153</v>
      </c>
      <c r="F191" s="7">
        <v>22</v>
      </c>
      <c r="G191">
        <v>100</v>
      </c>
    </row>
    <row r="192" spans="1:7" s="6" customFormat="1" x14ac:dyDescent="0.3">
      <c r="A192" t="s">
        <v>49</v>
      </c>
      <c r="B192" t="s">
        <v>4</v>
      </c>
      <c r="C192">
        <v>47</v>
      </c>
      <c r="D192">
        <v>501</v>
      </c>
      <c r="E192">
        <v>48</v>
      </c>
      <c r="F192">
        <v>13</v>
      </c>
      <c r="G192">
        <v>100</v>
      </c>
    </row>
    <row r="193" spans="1:7" s="6" customFormat="1" x14ac:dyDescent="0.3">
      <c r="A193" t="s">
        <v>49</v>
      </c>
      <c r="B193" t="s">
        <v>9</v>
      </c>
      <c r="C193">
        <v>7</v>
      </c>
      <c r="D193">
        <v>578</v>
      </c>
      <c r="E193">
        <v>17</v>
      </c>
      <c r="F193">
        <v>7</v>
      </c>
      <c r="G193">
        <v>100</v>
      </c>
    </row>
    <row r="194" spans="1:7" s="6" customFormat="1" x14ac:dyDescent="0.3">
      <c r="A194" t="s">
        <v>49</v>
      </c>
      <c r="B194" t="s">
        <v>23</v>
      </c>
      <c r="C194" s="7">
        <v>21</v>
      </c>
      <c r="D194" s="7">
        <v>873</v>
      </c>
      <c r="E194" s="7">
        <v>153</v>
      </c>
      <c r="F194" s="7">
        <v>22</v>
      </c>
      <c r="G194">
        <v>0</v>
      </c>
    </row>
    <row r="195" spans="1:7" s="6" customFormat="1" x14ac:dyDescent="0.3">
      <c r="A195" t="s">
        <v>49</v>
      </c>
      <c r="B195" t="s">
        <v>10</v>
      </c>
      <c r="C195">
        <v>2</v>
      </c>
      <c r="D195">
        <v>735</v>
      </c>
      <c r="E195">
        <v>29</v>
      </c>
      <c r="F195">
        <v>26</v>
      </c>
      <c r="G195">
        <v>100</v>
      </c>
    </row>
    <row r="196" spans="1:7" s="6" customFormat="1" x14ac:dyDescent="0.3">
      <c r="A196" t="s">
        <v>49</v>
      </c>
      <c r="B196" t="s">
        <v>21</v>
      </c>
      <c r="C196">
        <v>126</v>
      </c>
      <c r="D196">
        <v>4797</v>
      </c>
      <c r="E196">
        <v>189</v>
      </c>
      <c r="F196">
        <v>50</v>
      </c>
      <c r="G196">
        <v>100</v>
      </c>
    </row>
    <row r="197" spans="1:7" s="6" customFormat="1" x14ac:dyDescent="0.3">
      <c r="A197" t="s">
        <v>49</v>
      </c>
      <c r="B197" t="s">
        <v>29</v>
      </c>
      <c r="C197" s="7">
        <v>21</v>
      </c>
      <c r="D197" s="7">
        <v>873</v>
      </c>
      <c r="E197" s="7">
        <v>153</v>
      </c>
      <c r="F197" s="7">
        <v>22</v>
      </c>
      <c r="G197">
        <v>100</v>
      </c>
    </row>
    <row r="198" spans="1:7" s="6" customFormat="1" x14ac:dyDescent="0.3">
      <c r="A198" t="s">
        <v>49</v>
      </c>
      <c r="B198" t="s">
        <v>24</v>
      </c>
      <c r="C198">
        <v>105</v>
      </c>
      <c r="D198">
        <v>1005</v>
      </c>
      <c r="E198">
        <v>86</v>
      </c>
      <c r="F198">
        <v>59</v>
      </c>
      <c r="G198">
        <v>100</v>
      </c>
    </row>
    <row r="199" spans="1:7" s="6" customFormat="1" x14ac:dyDescent="0.3">
      <c r="A199" t="s">
        <v>49</v>
      </c>
      <c r="B199" t="s">
        <v>13</v>
      </c>
      <c r="C199">
        <v>61</v>
      </c>
      <c r="D199">
        <v>558</v>
      </c>
      <c r="E199">
        <v>43</v>
      </c>
      <c r="F199">
        <v>17</v>
      </c>
      <c r="G199">
        <v>100</v>
      </c>
    </row>
    <row r="200" spans="1:7" s="6" customFormat="1" x14ac:dyDescent="0.3">
      <c r="A200" t="s">
        <v>49</v>
      </c>
      <c r="B200" t="s">
        <v>15</v>
      </c>
      <c r="C200">
        <v>152</v>
      </c>
      <c r="D200">
        <v>1486</v>
      </c>
      <c r="E200">
        <v>131</v>
      </c>
      <c r="F200">
        <v>14</v>
      </c>
      <c r="G200">
        <v>100</v>
      </c>
    </row>
    <row r="201" spans="1:7" s="6" customFormat="1" x14ac:dyDescent="0.3">
      <c r="A201" t="s">
        <v>49</v>
      </c>
      <c r="B201" t="s">
        <v>12</v>
      </c>
      <c r="C201" s="7">
        <v>21</v>
      </c>
      <c r="D201" s="7">
        <v>873</v>
      </c>
      <c r="E201" s="7">
        <v>153</v>
      </c>
      <c r="F201" s="7">
        <v>22</v>
      </c>
      <c r="G201">
        <v>100</v>
      </c>
    </row>
    <row r="202" spans="1:7" s="6" customFormat="1" x14ac:dyDescent="0.3">
      <c r="A202" t="s">
        <v>49</v>
      </c>
      <c r="B202" t="s">
        <v>26</v>
      </c>
      <c r="C202">
        <v>7</v>
      </c>
      <c r="D202">
        <v>279</v>
      </c>
      <c r="E202">
        <v>76</v>
      </c>
      <c r="F202">
        <v>40</v>
      </c>
      <c r="G202">
        <v>100</v>
      </c>
    </row>
    <row r="203" spans="1:7" s="6" customFormat="1" x14ac:dyDescent="0.3">
      <c r="A203" t="s">
        <v>49</v>
      </c>
      <c r="B203" t="s">
        <v>22</v>
      </c>
      <c r="C203">
        <v>48</v>
      </c>
      <c r="D203">
        <v>361</v>
      </c>
      <c r="E203">
        <v>274</v>
      </c>
      <c r="F203">
        <v>9</v>
      </c>
      <c r="G203">
        <v>100</v>
      </c>
    </row>
    <row r="204" spans="1:7" s="6" customFormat="1" x14ac:dyDescent="0.3">
      <c r="A204" t="s">
        <v>49</v>
      </c>
      <c r="B204" t="s">
        <v>18</v>
      </c>
      <c r="C204">
        <v>30</v>
      </c>
      <c r="D204">
        <v>753</v>
      </c>
      <c r="E204">
        <v>40</v>
      </c>
      <c r="F204">
        <v>25</v>
      </c>
      <c r="G204">
        <v>100</v>
      </c>
    </row>
    <row r="205" spans="1:7" s="6" customFormat="1" x14ac:dyDescent="0.3">
      <c r="A205" t="s">
        <v>49</v>
      </c>
      <c r="B205" t="s">
        <v>27</v>
      </c>
      <c r="C205">
        <v>18</v>
      </c>
      <c r="D205">
        <v>1035</v>
      </c>
      <c r="E205">
        <v>72</v>
      </c>
      <c r="F205">
        <v>16</v>
      </c>
      <c r="G205">
        <v>100</v>
      </c>
    </row>
    <row r="206" spans="1:7" s="6" customFormat="1" x14ac:dyDescent="0.3">
      <c r="A206" t="s">
        <v>49</v>
      </c>
      <c r="B206" t="s">
        <v>28</v>
      </c>
      <c r="C206">
        <v>18</v>
      </c>
      <c r="D206">
        <v>1055</v>
      </c>
      <c r="E206">
        <v>60</v>
      </c>
      <c r="F206">
        <v>24</v>
      </c>
      <c r="G206">
        <v>100</v>
      </c>
    </row>
    <row r="207" spans="1:7" s="6" customFormat="1" x14ac:dyDescent="0.3">
      <c r="A207" t="s">
        <v>49</v>
      </c>
      <c r="B207" t="s">
        <v>8</v>
      </c>
      <c r="C207" s="7">
        <v>21</v>
      </c>
      <c r="D207" s="7">
        <v>873</v>
      </c>
      <c r="E207" s="7">
        <v>153</v>
      </c>
      <c r="F207" s="7">
        <v>22</v>
      </c>
      <c r="G207" s="7">
        <v>0</v>
      </c>
    </row>
    <row r="208" spans="1:7" s="6" customFormat="1" x14ac:dyDescent="0.3">
      <c r="A208" t="s">
        <v>49</v>
      </c>
      <c r="B208" t="s">
        <v>20</v>
      </c>
      <c r="C208">
        <v>14</v>
      </c>
      <c r="D208">
        <v>307</v>
      </c>
      <c r="E208">
        <v>11</v>
      </c>
      <c r="F208">
        <v>11</v>
      </c>
      <c r="G208">
        <v>100</v>
      </c>
    </row>
    <row r="209" spans="1:7" s="6" customFormat="1" x14ac:dyDescent="0.3">
      <c r="A209" t="s">
        <v>49</v>
      </c>
      <c r="B209" t="s">
        <v>16</v>
      </c>
      <c r="C209">
        <v>23</v>
      </c>
      <c r="D209">
        <v>708</v>
      </c>
      <c r="E209">
        <v>125</v>
      </c>
      <c r="F209">
        <v>100</v>
      </c>
      <c r="G209">
        <v>100</v>
      </c>
    </row>
    <row r="210" spans="1:7" s="6" customFormat="1" x14ac:dyDescent="0.3">
      <c r="A210" t="s">
        <v>49</v>
      </c>
      <c r="B210" t="s">
        <v>25</v>
      </c>
      <c r="C210" s="7">
        <v>21</v>
      </c>
      <c r="D210" s="7">
        <v>873</v>
      </c>
      <c r="E210" s="7">
        <v>153</v>
      </c>
      <c r="F210" s="7">
        <v>22</v>
      </c>
      <c r="G2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ITS</vt:lpstr>
      <vt:lpstr>Catchment_Pop</vt:lpstr>
      <vt:lpstr>Data_ext</vt:lpstr>
    </vt:vector>
  </TitlesOfParts>
  <Company>International Rescue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Halliday Ogolo</dc:creator>
  <cp:lastModifiedBy>Admin</cp:lastModifiedBy>
  <dcterms:created xsi:type="dcterms:W3CDTF">2022-12-28T09:40:48Z</dcterms:created>
  <dcterms:modified xsi:type="dcterms:W3CDTF">2023-09-03T09:33:12Z</dcterms:modified>
</cp:coreProperties>
</file>