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codeName="ThisWorkbook"/>
  <mc:AlternateContent xmlns:mc="http://schemas.openxmlformats.org/markup-compatibility/2006">
    <mc:Choice Requires="x15">
      <x15ac:absPath xmlns:x15ac="http://schemas.microsoft.com/office/spreadsheetml/2010/11/ac" url="/Users/leoxu/Desktop/课程内容/软件项目管理/"/>
    </mc:Choice>
  </mc:AlternateContent>
  <xr:revisionPtr revIDLastSave="0" documentId="13_ncr:1_{95ACA9FF-2D4D-944F-A996-3EAE3224140C}" xr6:coauthVersionLast="47" xr6:coauthVersionMax="47" xr10:uidLastSave="{00000000-0000-0000-0000-000000000000}"/>
  <bookViews>
    <workbookView xWindow="-30240" yWindow="760" windowWidth="30240" windowHeight="18880" xr2:uid="{00000000-000D-0000-FFFF-FFFF00000000}"/>
  </bookViews>
  <sheets>
    <sheet name="GanttChart" sheetId="9" r:id="rId1"/>
    <sheet name="Help" sheetId="6" r:id="rId2"/>
  </sheets>
  <definedNames>
    <definedName name="prevWBS" localSheetId="0">GanttChart!$A1048576</definedName>
    <definedName name="_xlnm.Print_Area" localSheetId="0">GanttChart!$A$1:$BM$44</definedName>
    <definedName name="_xlnm.Print_Titles" localSheetId="0">GanttChart!$3:$6</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4" i="9" l="1"/>
  <c r="E33" i="9"/>
  <c r="E46" i="9"/>
  <c r="E23" i="9"/>
  <c r="E44" i="9"/>
  <c r="E42" i="9"/>
  <c r="E41" i="9"/>
  <c r="E40" i="9"/>
  <c r="E39" i="9"/>
  <c r="E38" i="9"/>
  <c r="E37" i="9"/>
  <c r="E36" i="9"/>
  <c r="E35" i="9"/>
  <c r="E32" i="9"/>
  <c r="E31" i="9"/>
  <c r="E30" i="9"/>
  <c r="E29" i="9"/>
  <c r="E28" i="9"/>
  <c r="E27" i="9"/>
  <c r="E26" i="9"/>
  <c r="E25" i="9"/>
  <c r="E24" i="9"/>
  <c r="E21" i="9"/>
  <c r="E20" i="9"/>
  <c r="E19" i="9"/>
  <c r="E17" i="9"/>
  <c r="E16" i="9"/>
  <c r="E15" i="9"/>
  <c r="E13" i="9"/>
  <c r="E12" i="9"/>
  <c r="E11" i="9"/>
  <c r="E9" i="9"/>
  <c r="E8" i="9"/>
  <c r="A7" i="9"/>
  <c r="A8" i="9" s="1"/>
  <c r="A9" i="9" s="1"/>
  <c r="A10" i="9" s="1"/>
  <c r="A11" i="9" s="1"/>
  <c r="A12" i="9" s="1"/>
  <c r="A13" i="9" s="1"/>
  <c r="A14" i="9" s="1"/>
  <c r="A15" i="9" s="1"/>
  <c r="A16" i="9" s="1"/>
  <c r="A17" i="9" s="1"/>
  <c r="A18" i="9" s="1"/>
  <c r="A19" i="9" s="1"/>
  <c r="A20" i="9" s="1"/>
  <c r="A21" i="9" s="1"/>
  <c r="A22" i="9" s="1"/>
  <c r="A23" i="9" s="1"/>
  <c r="J5" i="9"/>
  <c r="J3" i="9" s="1"/>
  <c r="A24" i="9" l="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J6" i="9"/>
  <c r="K5" i="9"/>
  <c r="J4" i="9"/>
  <c r="L5" i="9" l="1"/>
  <c r="K6" i="9"/>
  <c r="M5" i="9" l="1"/>
  <c r="L6" i="9"/>
  <c r="N5" i="9" l="1"/>
  <c r="M6" i="9"/>
  <c r="N6" i="9" l="1"/>
  <c r="O5" i="9"/>
  <c r="P5" i="9" l="1"/>
  <c r="O6" i="9"/>
  <c r="P6" i="9" l="1"/>
  <c r="Q5" i="9"/>
  <c r="Q6" i="9" l="1"/>
  <c r="Q4" i="9"/>
  <c r="R5" i="9"/>
  <c r="Q3" i="9"/>
  <c r="R6" i="9" l="1"/>
  <c r="S5" i="9"/>
  <c r="T5" i="9" l="1"/>
  <c r="S6" i="9"/>
  <c r="U5" i="9" l="1"/>
  <c r="T6" i="9"/>
  <c r="U6" i="9" l="1"/>
  <c r="V5" i="9"/>
  <c r="W5" i="9" l="1"/>
  <c r="V6" i="9"/>
  <c r="X5" i="9" l="1"/>
  <c r="W6" i="9"/>
  <c r="X4" i="9" l="1"/>
  <c r="X3" i="9"/>
  <c r="X6" i="9"/>
  <c r="Y5" i="9"/>
  <c r="Y6" i="9" l="1"/>
  <c r="Z5" i="9"/>
  <c r="AA5" i="9" l="1"/>
  <c r="Z6" i="9"/>
  <c r="AA6" i="9" l="1"/>
  <c r="AB5" i="9"/>
  <c r="AB6" i="9" l="1"/>
  <c r="AC5" i="9"/>
  <c r="AD5" i="9" l="1"/>
  <c r="AC6" i="9"/>
  <c r="AD6" i="9" l="1"/>
  <c r="AE5" i="9"/>
  <c r="AE3" i="9" l="1"/>
  <c r="AE4" i="9"/>
  <c r="AF5" i="9"/>
  <c r="AE6" i="9"/>
  <c r="AG5" i="9" l="1"/>
  <c r="AF6" i="9"/>
  <c r="AH5" i="9" l="1"/>
  <c r="AG6" i="9"/>
  <c r="AH6" i="9" l="1"/>
  <c r="AI5" i="9"/>
  <c r="AI6" i="9" l="1"/>
  <c r="AJ5" i="9"/>
  <c r="AJ6" i="9" l="1"/>
  <c r="AK5" i="9"/>
  <c r="AK6" i="9" l="1"/>
  <c r="AL5" i="9"/>
  <c r="AL6" i="9" l="1"/>
  <c r="AM5" i="9"/>
  <c r="AL3" i="9"/>
  <c r="AL4" i="9"/>
  <c r="AN5" i="9" l="1"/>
  <c r="AM6" i="9"/>
  <c r="AN6" i="9" l="1"/>
  <c r="AO5" i="9"/>
  <c r="AO6" i="9" l="1"/>
  <c r="AP5" i="9"/>
  <c r="AQ5" i="9" l="1"/>
  <c r="AP6" i="9"/>
  <c r="AR5" i="9" l="1"/>
  <c r="AQ6" i="9"/>
  <c r="AR6" i="9" l="1"/>
  <c r="AS5" i="9"/>
  <c r="AT5" i="9" l="1"/>
  <c r="AS6" i="9"/>
  <c r="AS3" i="9"/>
  <c r="AS4" i="9"/>
  <c r="AT6" i="9" l="1"/>
  <c r="AU5" i="9"/>
  <c r="AU6" i="9" l="1"/>
  <c r="AV5" i="9"/>
  <c r="AV6" i="9" l="1"/>
  <c r="AW5" i="9"/>
  <c r="AX5" i="9" l="1"/>
  <c r="AW6" i="9"/>
  <c r="AX6" i="9" l="1"/>
  <c r="AY5" i="9"/>
  <c r="AZ5" i="9" l="1"/>
  <c r="AY6" i="9"/>
  <c r="BA5" i="9" l="1"/>
  <c r="AZ3" i="9"/>
  <c r="AZ6" i="9"/>
  <c r="AZ4" i="9"/>
  <c r="BB5" i="9" l="1"/>
  <c r="BA6" i="9"/>
  <c r="BB6" i="9" l="1"/>
  <c r="BC5" i="9"/>
  <c r="BC6" i="9" l="1"/>
  <c r="BD5" i="9"/>
  <c r="BE5" i="9" l="1"/>
  <c r="BD6" i="9"/>
  <c r="BE6" i="9" l="1"/>
  <c r="BF5" i="9"/>
  <c r="BF6" i="9" l="1"/>
  <c r="BG5" i="9"/>
  <c r="BG4" i="9" l="1"/>
  <c r="BG3" i="9"/>
  <c r="BH5" i="9"/>
  <c r="BG6" i="9"/>
  <c r="BH6" i="9" l="1"/>
  <c r="BI5" i="9"/>
  <c r="BI6" i="9" l="1"/>
  <c r="BJ5" i="9"/>
  <c r="BK5" i="9" l="1"/>
  <c r="BJ6" i="9"/>
  <c r="BL5" i="9" l="1"/>
  <c r="BK6" i="9"/>
  <c r="BL6" i="9" l="1"/>
  <c r="BM5" i="9"/>
  <c r="BM6" i="9" s="1"/>
</calcChain>
</file>

<file path=xl/sharedStrings.xml><?xml version="1.0" encoding="utf-8"?>
<sst xmlns="http://schemas.openxmlformats.org/spreadsheetml/2006/main" count="166" uniqueCount="132">
  <si>
    <t>空气质量可视化系统实施计划</t>
  </si>
  <si>
    <t>Gantt Chart Template © 2006-2018 by Vertex42.com</t>
  </si>
  <si>
    <t>项目开始日期</t>
  </si>
  <si>
    <t>显示周</t>
  </si>
  <si>
    <t>项目经理</t>
  </si>
  <si>
    <t>许文杰</t>
  </si>
  <si>
    <t>WBS</t>
  </si>
  <si>
    <t>任务</t>
  </si>
  <si>
    <t>任务负责人</t>
  </si>
  <si>
    <t>开始日期</t>
  </si>
  <si>
    <t>结束日期</t>
  </si>
  <si>
    <t>%完成</t>
  </si>
  <si>
    <t>确定系统技术框架</t>
  </si>
  <si>
    <t xml:space="preserve">划分功能模块	</t>
  </si>
  <si>
    <t>定义各功能模块接口</t>
  </si>
  <si>
    <t>数据库设计</t>
  </si>
  <si>
    <t>制作项目实施计划与甘特图</t>
  </si>
  <si>
    <t>许文杰，陆仟龙，赵睿睿</t>
  </si>
  <si>
    <t>开会讨论各自进度规划</t>
  </si>
  <si>
    <t>课堂演讲准备与PPT制作</t>
  </si>
  <si>
    <t>设计数据预处理方法</t>
  </si>
  <si>
    <t>确定前后端接口请求与响应数据格式</t>
  </si>
  <si>
    <t>设计后端各功能接口的具体实现内容</t>
  </si>
  <si>
    <t>数据集逆地理编码</t>
  </si>
  <si>
    <t>数据库创建与数据导入</t>
  </si>
  <si>
    <t>编写中国地图展示页面</t>
  </si>
  <si>
    <t>陆仟龙，赵睿睿</t>
  </si>
  <si>
    <t>赵睿睿</t>
  </si>
  <si>
    <t>编写根据省份和城市污染物可视化柱状图</t>
  </si>
  <si>
    <t>编写获取近六年全国的污染物动态排序柱状图</t>
  </si>
  <si>
    <t>编写获取近六年某省份的污染物饼图和折线图</t>
  </si>
  <si>
    <t>Help</t>
  </si>
  <si>
    <t>https://www.vertex42.com/ExcelTemplates/excel-gantt-chart.html</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</si>
  <si>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</si>
  <si>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</si>
  <si>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</si>
  <si>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</si>
  <si>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</si>
  <si>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</si>
  <si>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</si>
  <si>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</si>
  <si>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</si>
  <si>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</si>
  <si>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For each task, enter the Start Date and the duration of the task in Days. The End Date and Work Days columns are calculated using formulas.</t>
  </si>
  <si>
    <t>• If you see "#####" in a cell, widen the column to display the cell contents.</t>
  </si>
  <si>
    <r>
      <rPr>
        <sz val="11"/>
        <color rgb="FFFF0000"/>
        <rFont val="Arial"/>
        <family val="2"/>
      </rP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</si>
  <si>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</si>
  <si>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rPr>
        <sz val="11"/>
        <rFont val="Arial"/>
        <family val="2"/>
      </rP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</si>
  <si>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</si>
  <si>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</si>
  <si>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</si>
  <si>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</si>
  <si>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</si>
  <si>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</si>
  <si>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</si>
  <si>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</si>
  <si>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</si>
  <si>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</si>
  <si>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</si>
  <si>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</si>
  <si>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</si>
  <si>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</si>
  <si>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</si>
  <si>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</si>
  <si>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</si>
  <si>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</si>
  <si>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</si>
  <si>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</si>
  <si>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</si>
  <si>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</si>
  <si>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sz val="11"/>
        <rFont val="Arial"/>
        <family val="2"/>
      </rP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</si>
  <si>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rPr>
        <sz val="11"/>
        <rFont val="Arial"/>
        <family val="2"/>
      </rP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</si>
  <si>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t>D.</t>
  </si>
  <si>
    <t>Set the Start date to the next Calendar Day after another task's End date.</t>
  </si>
  <si>
    <r>
      <rPr>
        <sz val="11"/>
        <rFont val="Arial"/>
        <family val="2"/>
      </rPr>
      <t>• This formula is very simple: =</t>
    </r>
    <r>
      <rPr>
        <i/>
        <sz val="11"/>
        <rFont val="Arial"/>
        <family val="2"/>
      </rPr>
      <t>enddate</t>
    </r>
    <r>
      <rPr>
        <sz val="11"/>
        <rFont val="Arial"/>
        <family val="2"/>
      </rPr>
      <t>+1</t>
    </r>
  </si>
  <si>
    <r>
      <rPr>
        <sz val="11"/>
        <rFont val="Arial"/>
        <family val="2"/>
      </rP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</si>
  <si>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t>E.</t>
  </si>
  <si>
    <t>Set the Start date to a number of days before or after another date.</t>
  </si>
  <si>
    <r>
      <rPr>
        <sz val="11"/>
        <rFont val="Arial"/>
        <family val="2"/>
      </rP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</si>
  <si>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</si>
  <si>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</si>
  <si>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</si>
  <si>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</si>
  <si>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</si>
  <si>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</si>
  <si>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</si>
  <si>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sz val="11"/>
        <color theme="4" tint="-0.249977111117893"/>
        <rFont val="Arial"/>
        <family val="2"/>
      </rP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</si>
  <si>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</si>
  <si>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rPr>
        <sz val="11"/>
        <color theme="4" tint="-0.249977111117893"/>
        <rFont val="Arial"/>
        <family val="2"/>
      </rPr>
      <t xml:space="preserve">How do I calculate Calendar Days after entering the </t>
    </r>
    <r>
      <rPr>
        <b/>
        <sz val="11"/>
        <color theme="4" tint="-0.249977111117893"/>
        <rFont val="Arial"/>
        <family val="2"/>
      </rPr>
      <t>Start and End Dates</t>
    </r>
    <r>
      <rPr>
        <sz val="11"/>
        <color theme="4" tint="-0.249977111117893"/>
        <rFont val="Arial"/>
        <family val="2"/>
      </rPr>
      <t>?</t>
    </r>
  </si>
  <si>
    <r>
      <rPr>
        <sz val="11"/>
        <rFont val="Arial"/>
        <family val="2"/>
      </rP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</si>
  <si>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rPr>
        <sz val="11"/>
        <color theme="4" tint="-0.249977111117893"/>
        <rFont val="Arial"/>
        <family val="2"/>
      </rP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</si>
  <si>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</si>
  <si>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rPr>
        <sz val="11"/>
        <color theme="4" tint="-0.249977111117893"/>
        <rFont val="Arial"/>
        <family val="2"/>
      </rP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</si>
  <si>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</si>
  <si>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rPr>
        <sz val="11"/>
        <color theme="4" tint="-0.249977111117893"/>
        <rFont val="Arial"/>
        <family val="2"/>
      </rP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</si>
  <si>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rPr>
        <sz val="11"/>
        <color rgb="FF000000"/>
        <rFont val="Arial"/>
        <family val="2"/>
      </rPr>
      <t>In the Start column, use the formula =MIN(</t>
    </r>
    <r>
      <rPr>
        <i/>
        <sz val="11"/>
        <color rgb="FF000000"/>
        <rFont val="Arial"/>
        <family val="2"/>
      </rPr>
      <t>range_of_start_dates</t>
    </r>
    <r>
      <rPr>
        <sz val="11"/>
        <color rgb="FF000000"/>
        <rFont val="Arial"/>
        <family val="2"/>
      </rPr>
      <t>)</t>
    </r>
  </si>
  <si>
    <r>
      <rPr>
        <sz val="11"/>
        <color rgb="FF000000"/>
        <rFont val="Arial"/>
        <family val="2"/>
      </rPr>
      <t>In the End column, use the formula =MAX(</t>
    </r>
    <r>
      <rPr>
        <i/>
        <sz val="11"/>
        <color rgb="FF000000"/>
        <rFont val="Arial"/>
        <family val="2"/>
      </rPr>
      <t>range_of_end_dates</t>
    </r>
    <r>
      <rPr>
        <sz val="11"/>
        <color rgb="FF000000"/>
        <rFont val="Arial"/>
        <family val="2"/>
      </rPr>
      <t>)</t>
    </r>
  </si>
  <si>
    <r>
      <rPr>
        <sz val="11"/>
        <color rgb="FF000000"/>
        <rFont val="Arial"/>
        <family val="2"/>
      </rP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</si>
  <si>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rPr>
        <sz val="11"/>
        <color theme="4" tint="-0.249977111117893"/>
        <rFont val="Arial"/>
        <family val="2"/>
      </rP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</si>
  <si>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</si>
  <si>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sz val="11"/>
        <rFont val="Arial"/>
        <family val="2"/>
      </rP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</si>
  <si>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</si>
  <si>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rPr>
        <sz val="11"/>
        <color theme="4" tint="-0.249977111117893"/>
        <rFont val="Arial"/>
        <family val="2"/>
      </rPr>
      <t xml:space="preserve">I've </t>
    </r>
    <r>
      <rPr>
        <b/>
        <sz val="11"/>
        <color theme="4" tint="-0.249977111117893"/>
        <rFont val="Arial"/>
        <family val="2"/>
      </rPr>
      <t>messed up</t>
    </r>
    <r>
      <rPr>
        <sz val="11"/>
        <color theme="4" tint="-0.249977111117893"/>
        <rFont val="Arial"/>
        <family val="2"/>
      </rPr>
      <t xml:space="preserve"> the chart area somehow. How do I fix it?</t>
    </r>
  </si>
  <si>
    <t>Find a row that works, then copy the cells that make up the gantt chart area from that row into the row that is messed up.</t>
  </si>
  <si>
    <t>© 2006-2018 Vertex42 LLC</t>
  </si>
  <si>
    <t>许文杰，陆仟龙，赵睿睿</t>
    <phoneticPr fontId="50" type="noConversion"/>
  </si>
  <si>
    <t>编写中国地图数据下钻功能</t>
    <phoneticPr fontId="50" type="noConversion"/>
  </si>
  <si>
    <t>编写前端整体页面和样式布局</t>
    <phoneticPr fontId="50" type="noConversion"/>
  </si>
  <si>
    <t>测试5.4和5.5前后端接口交互</t>
    <phoneticPr fontId="50" type="noConversion"/>
  </si>
  <si>
    <t>测试5.7，5.8前后端接口交互</t>
    <phoneticPr fontId="50" type="noConversion"/>
  </si>
  <si>
    <t>测试5.10，5.11前后端接口交互</t>
    <phoneticPr fontId="50" type="noConversion"/>
  </si>
  <si>
    <t>测试5.13和5.14前后端接口交互</t>
    <phoneticPr fontId="50" type="noConversion"/>
  </si>
  <si>
    <t>测试5.15，5.17前后端接口交互</t>
    <phoneticPr fontId="50" type="noConversion"/>
  </si>
  <si>
    <t>测试5.19前后端接口交互</t>
    <phoneticPr fontId="50" type="noConversion"/>
  </si>
  <si>
    <r>
      <rPr>
        <b/>
        <sz val="11"/>
        <rFont val="Cambria"/>
        <family val="1"/>
      </rPr>
      <t>[</t>
    </r>
    <r>
      <rPr>
        <b/>
        <sz val="11"/>
        <rFont val="Helvetica"/>
        <family val="2"/>
      </rPr>
      <t>课堂汇报准备</t>
    </r>
    <r>
      <rPr>
        <b/>
        <sz val="11"/>
        <rFont val="Cambria"/>
        <family val="1"/>
      </rPr>
      <t>]</t>
    </r>
    <phoneticPr fontId="50" type="noConversion"/>
  </si>
  <si>
    <r>
      <rPr>
        <b/>
        <sz val="11"/>
        <rFont val="Cambria"/>
        <family val="1"/>
      </rPr>
      <t>[</t>
    </r>
    <r>
      <rPr>
        <b/>
        <sz val="11"/>
        <rFont val="Helvetica"/>
        <family val="2"/>
      </rPr>
      <t>项目验收</t>
    </r>
    <r>
      <rPr>
        <b/>
        <sz val="11"/>
        <rFont val="Cambria"/>
        <family val="1"/>
      </rPr>
      <t>]</t>
    </r>
    <phoneticPr fontId="50" type="noConversion"/>
  </si>
  <si>
    <r>
      <rPr>
        <b/>
        <sz val="11"/>
        <rFont val="Cambria"/>
        <family val="1"/>
      </rPr>
      <t>[</t>
    </r>
    <r>
      <rPr>
        <b/>
        <sz val="11"/>
        <rFont val="Helvetica"/>
        <family val="2"/>
      </rPr>
      <t>概要设计</t>
    </r>
    <r>
      <rPr>
        <b/>
        <sz val="11"/>
        <rFont val="Cambria"/>
        <family val="1"/>
      </rPr>
      <t>]</t>
    </r>
    <phoneticPr fontId="50" type="noConversion"/>
  </si>
  <si>
    <r>
      <rPr>
        <b/>
        <sz val="11"/>
        <rFont val="Cambria"/>
        <family val="1"/>
      </rPr>
      <t>[</t>
    </r>
    <r>
      <rPr>
        <b/>
        <sz val="11"/>
        <rFont val="Helvetica"/>
        <family val="2"/>
      </rPr>
      <t>需求分析</t>
    </r>
    <r>
      <rPr>
        <b/>
        <sz val="11"/>
        <rFont val="Cambria"/>
        <family val="1"/>
      </rPr>
      <t>]</t>
    </r>
    <phoneticPr fontId="50" type="noConversion"/>
  </si>
  <si>
    <r>
      <rPr>
        <b/>
        <sz val="11"/>
        <rFont val="Cambria"/>
        <family val="1"/>
      </rPr>
      <t>[</t>
    </r>
    <r>
      <rPr>
        <b/>
        <sz val="11"/>
        <rFont val="Helvetica"/>
        <family val="2"/>
      </rPr>
      <t>详细设计</t>
    </r>
    <r>
      <rPr>
        <b/>
        <sz val="11"/>
        <rFont val="Cambria"/>
        <family val="1"/>
      </rPr>
      <t>]</t>
    </r>
    <phoneticPr fontId="50" type="noConversion"/>
  </si>
  <si>
    <r>
      <rPr>
        <b/>
        <sz val="11"/>
        <rFont val="Cambria"/>
        <family val="1"/>
      </rPr>
      <t>[</t>
    </r>
    <r>
      <rPr>
        <b/>
        <sz val="11"/>
        <rFont val="Helvetica"/>
        <family val="2"/>
      </rPr>
      <t>代码实现与测试</t>
    </r>
    <r>
      <rPr>
        <b/>
        <sz val="11"/>
        <rFont val="Cambria"/>
        <family val="1"/>
      </rPr>
      <t>]</t>
    </r>
    <phoneticPr fontId="50" type="noConversion"/>
  </si>
  <si>
    <r>
      <rPr>
        <sz val="9"/>
        <rFont val="Times New Roman"/>
        <family val="1"/>
      </rPr>
      <t>制作演讲PPT</t>
    </r>
    <r>
      <rPr>
        <sz val="9"/>
        <rFont val="汉仪旗黑-60S"/>
      </rPr>
      <t>与准备演讲</t>
    </r>
    <phoneticPr fontId="50" type="noConversion"/>
  </si>
  <si>
    <t>确定系统功能</t>
    <phoneticPr fontId="50" type="noConversion"/>
  </si>
  <si>
    <t>天数</t>
    <phoneticPr fontId="50" type="noConversion"/>
  </si>
  <si>
    <t>检查系统各模块交互是否存在异常</t>
    <phoneticPr fontId="50" type="noConversion"/>
  </si>
  <si>
    <t>编写获取近六年省份污染物平均值和获取目标年城市污染物平均值接口</t>
    <phoneticPr fontId="50" type="noConversion"/>
  </si>
  <si>
    <t>编写获取近六年全国的前十个省的污染物数据和获取近六年全国的污染物平均值接口</t>
    <phoneticPr fontId="50" type="noConversion"/>
  </si>
  <si>
    <t>编写获取近六年某省份的前十名城市污染物数据和污染物平均数据接口</t>
    <phoneticPr fontId="50" type="noConversion"/>
  </si>
  <si>
    <t>陆仟龙，赵睿睿</t>
    <phoneticPr fontId="50" type="noConversion"/>
  </si>
  <si>
    <t>许文杰，赵睿睿</t>
    <phoneticPr fontId="50" type="noConversion"/>
  </si>
  <si>
    <t>编写中国地图各省的污染平均值接口</t>
    <phoneticPr fontId="50" type="noConversion"/>
  </si>
  <si>
    <t>编写根据年份获取各个省的污染物平均值和根据省的名称获取城市污染数据接口</t>
    <phoneticPr fontId="50" type="noConversion"/>
  </si>
  <si>
    <t>编写各市详细展示页面，包括日历图、散点图</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</si>
</sst>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d"/>
    <numFmt numFmtId="177" formatCode="yyyy&quot;年&quot;m&quot;月&quot;d&quot;日&quot;\ aaaa"/>
    <numFmt numFmtId="178" formatCode="m/d/yyyy\ \(dddd\)"/>
    <numFmt numFmtId="179" formatCode="yyyy/m/d\ aaaa"/>
    <numFmt numFmtId="180" formatCode="ddd\ m/dd/yy"/>
  </numFmts>
  <fonts count="57">
    <font>
      <sz val="10"/>
      <name val="Arial"/>
      <charset val="134"/>
    </font>
    <font>
      <sz val="18"/>
      <color theme="4" tint="-0.249977111117893"/>
      <name val="Arial"/>
      <family val="2"/>
    </font>
    <font>
      <sz val="18"/>
      <color theme="3"/>
      <name val="Arial"/>
      <family val="2"/>
    </font>
    <font>
      <u/>
      <sz val="11"/>
      <color indexed="12"/>
      <name val="Arial"/>
      <family val="2"/>
    </font>
    <font>
      <sz val="8"/>
      <name val="Arial"/>
      <family val="2"/>
    </font>
    <font>
      <sz val="14"/>
      <color theme="4" tint="-0.249977111117893"/>
      <name val="Arial"/>
      <family val="2"/>
    </font>
    <font>
      <b/>
      <sz val="12"/>
      <color theme="4" tint="-0.249977111117893"/>
      <name val="Arial"/>
      <family val="2"/>
    </font>
    <font>
      <sz val="11"/>
      <name val="Arial"/>
      <family val="2"/>
    </font>
    <font>
      <sz val="14"/>
      <name val="Arial"/>
      <family val="2"/>
    </font>
    <font>
      <sz val="11"/>
      <color rgb="FFFF0000"/>
      <name val="Arial"/>
      <family val="2"/>
    </font>
    <font>
      <b/>
      <sz val="10"/>
      <name val="Arial"/>
      <family val="2"/>
    </font>
    <font>
      <b/>
      <sz val="11"/>
      <color theme="4" tint="-0.249977111117893"/>
      <name val="Arial"/>
      <family val="2"/>
    </font>
    <font>
      <sz val="11"/>
      <color rgb="FF000000"/>
      <name val="Arial"/>
      <family val="2"/>
    </font>
    <font>
      <sz val="11"/>
      <color theme="4" tint="-0.249977111117893"/>
      <name val="Arial"/>
      <family val="2"/>
    </font>
    <font>
      <b/>
      <sz val="11"/>
      <name val="Arial"/>
      <family val="2"/>
    </font>
    <font>
      <b/>
      <sz val="10"/>
      <color theme="0"/>
      <name val="黑体"/>
      <family val="3"/>
      <charset val="134"/>
      <scheme val="minor"/>
    </font>
    <font>
      <sz val="12"/>
      <name val="黑体"/>
      <family val="3"/>
      <charset val="134"/>
      <scheme val="minor"/>
    </font>
    <font>
      <sz val="12"/>
      <color theme="4" tint="-0.249977111117893"/>
      <name val="黑体"/>
      <family val="3"/>
      <charset val="134"/>
      <scheme val="minor"/>
    </font>
    <font>
      <b/>
      <sz val="10"/>
      <color theme="4" tint="-0.249977111117893"/>
      <name val="黑体"/>
      <family val="3"/>
      <charset val="134"/>
      <scheme val="minor"/>
    </font>
    <font>
      <b/>
      <sz val="10"/>
      <color theme="4"/>
      <name val="黑体"/>
      <family val="3"/>
      <charset val="134"/>
      <scheme val="minor"/>
    </font>
    <font>
      <sz val="8"/>
      <color theme="0"/>
      <name val="黑体"/>
      <family val="3"/>
      <charset val="134"/>
      <scheme val="minor"/>
    </font>
    <font>
      <sz val="9"/>
      <name val="黑体"/>
      <family val="3"/>
      <charset val="134"/>
      <scheme val="minor"/>
    </font>
    <font>
      <sz val="10"/>
      <name val="黑体"/>
      <family val="3"/>
      <charset val="134"/>
      <scheme val="minor"/>
    </font>
    <font>
      <b/>
      <sz val="36"/>
      <color rgb="FF003873"/>
      <name val="冬青黑体简体中文 W6"/>
      <family val="2"/>
      <charset val="134"/>
    </font>
    <font>
      <b/>
      <sz val="14"/>
      <color theme="0"/>
      <name val="黑体"/>
      <family val="3"/>
      <charset val="134"/>
      <scheme val="minor"/>
    </font>
    <font>
      <sz val="11"/>
      <color rgb="FF003873"/>
      <name val="黑体"/>
      <family val="3"/>
      <charset val="134"/>
      <scheme val="minor"/>
    </font>
    <font>
      <b/>
      <sz val="14"/>
      <color rgb="FF003873"/>
      <name val="黑体"/>
      <family val="3"/>
      <charset val="134"/>
      <scheme val="minor"/>
    </font>
    <font>
      <sz val="12"/>
      <color rgb="FF003873"/>
      <name val="黑体"/>
      <family val="3"/>
      <charset val="134"/>
      <scheme val="minor"/>
    </font>
    <font>
      <sz val="12"/>
      <color rgb="FF003873"/>
      <name val="汉仪旗黑-60S"/>
      <charset val="134"/>
    </font>
    <font>
      <sz val="11"/>
      <color rgb="FF003873"/>
      <name val="汉仪旗黑-60S"/>
    </font>
    <font>
      <sz val="10"/>
      <color rgb="FF003873"/>
      <name val="汉仪旗黑-60S"/>
    </font>
    <font>
      <sz val="10"/>
      <color rgb="FF003873"/>
      <name val="黑体"/>
      <family val="3"/>
      <charset val="134"/>
      <scheme val="minor"/>
    </font>
    <font>
      <b/>
      <sz val="10"/>
      <color rgb="FF003873"/>
      <name val="汉仪旗黑-60S"/>
    </font>
    <font>
      <sz val="9"/>
      <color rgb="FF003873"/>
      <name val="汉仪旗黑-60S"/>
    </font>
    <font>
      <b/>
      <sz val="11"/>
      <color theme="1" tint="0.34998626667073579"/>
      <name val="黑体"/>
      <family val="3"/>
      <charset val="134"/>
      <scheme val="minor"/>
    </font>
    <font>
      <sz val="9"/>
      <name val="汉仪旗黑-60S"/>
    </font>
    <font>
      <sz val="9"/>
      <color theme="1" tint="0.249977111117893"/>
      <name val="黑体"/>
      <family val="3"/>
      <charset val="134"/>
      <scheme val="minor"/>
    </font>
    <font>
      <b/>
      <sz val="8"/>
      <color theme="1" tint="0.34998626667073579"/>
      <name val="黑体"/>
      <family val="3"/>
      <charset val="134"/>
      <scheme val="minor"/>
    </font>
    <font>
      <sz val="9"/>
      <color rgb="FF000000"/>
      <name val="黑体"/>
      <family val="3"/>
      <charset val="134"/>
      <scheme val="minor"/>
    </font>
    <font>
      <sz val="14"/>
      <color rgb="FF000000"/>
      <name val="黑体"/>
      <family val="3"/>
      <charset val="134"/>
      <scheme val="minor"/>
    </font>
    <font>
      <i/>
      <sz val="9"/>
      <name val="黑体"/>
      <family val="3"/>
      <charset val="134"/>
      <scheme val="minor"/>
    </font>
    <font>
      <b/>
      <i/>
      <sz val="8"/>
      <color theme="0"/>
      <name val="黑体"/>
      <family val="3"/>
      <charset val="134"/>
      <scheme val="minor"/>
    </font>
    <font>
      <sz val="9"/>
      <color rgb="FF003873"/>
      <name val="黑体"/>
      <family val="3"/>
      <charset val="134"/>
      <scheme val="minor"/>
    </font>
    <font>
      <sz val="14"/>
      <name val="黑体"/>
      <family val="3"/>
      <charset val="134"/>
      <scheme val="minor"/>
    </font>
    <font>
      <i/>
      <sz val="10"/>
      <color theme="0"/>
      <name val="Arial"/>
      <family val="2"/>
    </font>
    <font>
      <u/>
      <sz val="10"/>
      <color indexed="12"/>
      <name val="Arial"/>
      <family val="2"/>
    </font>
    <font>
      <b/>
      <sz val="11"/>
      <color rgb="FFFF0000"/>
      <name val="Arial"/>
      <family val="2"/>
    </font>
    <font>
      <i/>
      <sz val="11"/>
      <name val="Arial"/>
      <family val="2"/>
    </font>
    <font>
      <i/>
      <sz val="11"/>
      <color rgb="FF000000"/>
      <name val="Arial"/>
      <family val="2"/>
    </font>
    <font>
      <sz val="10"/>
      <name val="Arial"/>
      <family val="2"/>
    </font>
    <font>
      <sz val="9"/>
      <name val="Arial"/>
      <family val="2"/>
    </font>
    <font>
      <sz val="9"/>
      <name val="Times New Roman"/>
      <family val="1"/>
    </font>
    <font>
      <b/>
      <sz val="11"/>
      <name val="Cambria"/>
      <family val="1"/>
    </font>
    <font>
      <b/>
      <sz val="11"/>
      <name val="Helvetica"/>
      <family val="2"/>
    </font>
    <font>
      <b/>
      <sz val="11"/>
      <name val="汉仪旗黑-60S"/>
      <family val="1"/>
    </font>
    <font>
      <sz val="9"/>
      <name val="汉仪旗黑-60S"/>
      <family val="1"/>
    </font>
    <font>
      <sz val="9"/>
      <color rgb="FF003873"/>
      <name val="Times New Roman"/>
      <family val="1"/>
    </font>
  </fonts>
  <fills count="6">
    <fill>
      <patternFill patternType="none"/>
    </fill>
    <fill>
      <patternFill patternType="gray125"/>
    </fill>
    <fill>
      <patternFill patternType="solid">
        <fgColor indexed="65"/>
        <bgColor theme="0"/>
      </patternFill>
    </fill>
    <fill>
      <patternFill patternType="solid">
        <fgColor rgb="FFF70000"/>
        <bgColor indexed="64"/>
      </patternFill>
    </fill>
    <fill>
      <patternFill patternType="solid">
        <fgColor rgb="FFE7EFF7"/>
        <bgColor indexed="64"/>
      </patternFill>
    </fill>
    <fill>
      <patternFill patternType="solid">
        <fgColor rgb="FFFFFF00"/>
        <bgColor indexed="64"/>
      </patternFill>
    </fill>
  </fills>
  <borders count="20">
    <border>
      <left/>
      <right/>
      <top/>
      <bottom/>
      <diagonal/>
    </border>
    <border>
      <left/>
      <right/>
      <top/>
      <bottom style="thin">
        <color rgb="FF003873"/>
      </bottom>
      <diagonal/>
    </border>
    <border>
      <left/>
      <right/>
      <top/>
      <bottom style="thin">
        <color indexed="22"/>
      </bottom>
      <diagonal/>
    </border>
    <border>
      <left/>
      <right/>
      <top style="thin">
        <color indexed="22"/>
      </top>
      <bottom style="thin">
        <color indexed="22"/>
      </bottom>
      <diagonal/>
    </border>
    <border>
      <left/>
      <right/>
      <top/>
      <bottom style="thin">
        <color rgb="FFCEDBE7"/>
      </bottom>
      <diagonal/>
    </border>
    <border>
      <left/>
      <right/>
      <top style="thin">
        <color rgb="FFCEDBE7"/>
      </top>
      <bottom style="thin">
        <color rgb="FFCEDBE7"/>
      </bottom>
      <diagonal/>
    </border>
    <border>
      <left/>
      <right/>
      <top style="thin">
        <color rgb="FFEFEFEF"/>
      </top>
      <bottom style="thin">
        <color rgb="FFEFEFEF"/>
      </bottom>
      <diagonal/>
    </border>
    <border>
      <left/>
      <right/>
      <top style="thin">
        <color indexed="22"/>
      </top>
      <bottom/>
      <diagonal/>
    </border>
    <border>
      <left style="thin">
        <color rgb="FFCEDBE7"/>
      </left>
      <right style="thin">
        <color theme="0" tint="-0.34998626667073579"/>
      </right>
      <top style="thin">
        <color rgb="FFCEDBE7"/>
      </top>
      <bottom/>
      <diagonal/>
    </border>
    <border>
      <left style="thin">
        <color theme="0" tint="-0.34998626667073579"/>
      </left>
      <right style="thin">
        <color theme="0" tint="-0.34998626667073579"/>
      </right>
      <top style="thin">
        <color rgb="FFCEDBE7"/>
      </top>
      <bottom/>
      <diagonal/>
    </border>
    <border>
      <left style="thin">
        <color theme="0" tint="-0.34998626667073579"/>
      </left>
      <right style="thin">
        <color rgb="FFCEDBE7"/>
      </right>
      <top style="thin">
        <color rgb="FFCEDBE7"/>
      </top>
      <bottom/>
      <diagonal/>
    </border>
    <border>
      <left style="thin">
        <color rgb="FFCEDBE7"/>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thin">
        <color rgb="FFCEDBE7"/>
      </right>
      <top/>
      <bottom/>
      <diagonal/>
    </border>
    <border>
      <left style="thin">
        <color rgb="FFCEDBE7"/>
      </left>
      <right/>
      <top/>
      <bottom/>
      <diagonal/>
    </border>
    <border>
      <left style="thin">
        <color rgb="FFCEDBE7"/>
      </left>
      <right style="thin">
        <color rgb="FFCEDBE7"/>
      </right>
      <top/>
      <bottom/>
      <diagonal/>
    </border>
    <border>
      <left/>
      <right style="thin">
        <color rgb="FFCEDBE7"/>
      </right>
      <top/>
      <bottom/>
      <diagonal/>
    </border>
    <border>
      <left style="thin">
        <color rgb="FFCEDBE7"/>
      </left>
      <right/>
      <top/>
      <bottom style="thin">
        <color rgb="FF003873"/>
      </bottom>
      <diagonal/>
    </border>
    <border>
      <left style="thin">
        <color rgb="FFCEDBE7"/>
      </left>
      <right style="thin">
        <color rgb="FFCEDBE7"/>
      </right>
      <top/>
      <bottom style="thin">
        <color rgb="FF003873"/>
      </bottom>
      <diagonal/>
    </border>
    <border>
      <left/>
      <right style="thin">
        <color rgb="FFCEDBE7"/>
      </right>
      <top/>
      <bottom style="thin">
        <color rgb="FF003873"/>
      </bottom>
      <diagonal/>
    </border>
  </borders>
  <cellStyleXfs count="3">
    <xf numFmtId="0" fontId="0" fillId="0" borderId="0"/>
    <xf numFmtId="0" fontId="45" fillId="0" borderId="0" applyNumberFormat="0" applyFill="0" applyBorder="0" applyAlignment="0" applyProtection="0">
      <alignment vertical="top"/>
      <protection locked="0"/>
    </xf>
    <xf numFmtId="9" fontId="49" fillId="0" borderId="0" applyFont="0" applyFill="0" applyBorder="0" applyAlignment="0" applyProtection="0"/>
  </cellStyleXfs>
  <cellXfs count="130">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1" applyFont="1" applyAlignment="1" applyProtection="1"/>
    <xf numFmtId="0" fontId="4" fillId="0" borderId="0" xfId="0" applyFont="1" applyAlignment="1">
      <alignment horizontal="right"/>
    </xf>
    <xf numFmtId="0" fontId="5" fillId="0" borderId="0" xfId="0" applyFont="1"/>
    <xf numFmtId="0" fontId="6" fillId="0" borderId="0" xfId="0" applyFont="1"/>
    <xf numFmtId="0" fontId="7" fillId="0" borderId="0" xfId="0" applyFont="1" applyAlignment="1">
      <alignment horizontal="left" wrapText="1"/>
    </xf>
    <xf numFmtId="0" fontId="7" fillId="0" borderId="0" xfId="0" applyFont="1" applyAlignment="1">
      <alignment wrapText="1"/>
    </xf>
    <xf numFmtId="0" fontId="8" fillId="0" borderId="0" xfId="0" applyFont="1" applyAlignment="1">
      <alignment vertical="center"/>
    </xf>
    <xf numFmtId="0" fontId="7" fillId="0" borderId="0" xfId="0" applyFont="1" applyAlignment="1">
      <alignment vertical="center" wrapText="1"/>
    </xf>
    <xf numFmtId="0" fontId="0" fillId="0" borderId="0" xfId="0" applyAlignment="1">
      <alignment vertical="center"/>
    </xf>
    <xf numFmtId="0" fontId="8" fillId="0" borderId="0" xfId="0" applyFont="1"/>
    <xf numFmtId="0" fontId="9" fillId="0" borderId="0" xfId="0" applyFont="1" applyAlignment="1">
      <alignment vertical="center" wrapText="1"/>
    </xf>
    <xf numFmtId="0" fontId="10" fillId="0" borderId="0" xfId="0" applyFont="1"/>
    <xf numFmtId="0" fontId="11" fillId="0" borderId="0" xfId="0" applyFont="1"/>
    <xf numFmtId="0" fontId="3" fillId="0" borderId="0" xfId="1" applyFont="1" applyFill="1" applyBorder="1" applyAlignment="1" applyProtection="1">
      <alignment vertical="center"/>
    </xf>
    <xf numFmtId="0" fontId="4" fillId="0" borderId="0" xfId="0" applyFont="1" applyAlignment="1">
      <alignment wrapText="1"/>
    </xf>
    <xf numFmtId="0" fontId="12" fillId="0" borderId="0" xfId="0" applyFont="1" applyAlignment="1">
      <alignment horizontal="right"/>
    </xf>
    <xf numFmtId="0" fontId="7" fillId="0" borderId="0" xfId="0" applyFont="1"/>
    <xf numFmtId="0" fontId="0" fillId="0" borderId="0" xfId="0" applyAlignment="1">
      <alignment horizontal="left" wrapText="1" indent="1"/>
    </xf>
    <xf numFmtId="0" fontId="11" fillId="0" borderId="0" xfId="0" applyFont="1" applyAlignment="1">
      <alignment horizontal="right"/>
    </xf>
    <xf numFmtId="0" fontId="13" fillId="0" borderId="0" xfId="0" applyFont="1" applyAlignment="1">
      <alignment vertical="center" wrapText="1"/>
    </xf>
    <xf numFmtId="0" fontId="7" fillId="0" borderId="0" xfId="0" applyFont="1" applyAlignment="1">
      <alignment horizontal="left" vertical="center" wrapText="1"/>
    </xf>
    <xf numFmtId="0" fontId="7" fillId="0" borderId="0" xfId="0" applyFont="1" applyAlignment="1">
      <alignment horizontal="left" indent="1"/>
    </xf>
    <xf numFmtId="0" fontId="13" fillId="0" borderId="0" xfId="0" applyFont="1"/>
    <xf numFmtId="0" fontId="12" fillId="0" borderId="0" xfId="0" applyFont="1" applyAlignment="1">
      <alignment horizontal="left" wrapText="1"/>
    </xf>
    <xf numFmtId="0" fontId="14" fillId="0" borderId="0" xfId="0" applyFont="1" applyAlignment="1">
      <alignment horizontal="left" indent="1"/>
    </xf>
    <xf numFmtId="0" fontId="4" fillId="0" borderId="0" xfId="0" applyFont="1" applyAlignment="1">
      <alignment horizontal="left" vertical="center"/>
    </xf>
    <xf numFmtId="0" fontId="15" fillId="0" borderId="0" xfId="0" applyFont="1"/>
    <xf numFmtId="0" fontId="16" fillId="0" borderId="0" xfId="0" applyFont="1" applyAlignment="1">
      <alignment vertical="center"/>
    </xf>
    <xf numFmtId="0" fontId="17" fillId="0" borderId="0" xfId="0" applyFont="1"/>
    <xf numFmtId="0" fontId="18" fillId="0" borderId="0" xfId="0" applyFont="1" applyAlignment="1">
      <alignment vertical="center"/>
    </xf>
    <xf numFmtId="0" fontId="19" fillId="0" borderId="0" xfId="0" applyFont="1"/>
    <xf numFmtId="0" fontId="20" fillId="0" borderId="1" xfId="0" applyFont="1" applyBorder="1"/>
    <xf numFmtId="0" fontId="21" fillId="0" borderId="2" xfId="0" applyFont="1" applyBorder="1" applyAlignment="1">
      <alignment vertical="center"/>
    </xf>
    <xf numFmtId="0" fontId="21" fillId="0" borderId="3" xfId="0" applyFont="1" applyBorder="1" applyAlignment="1">
      <alignment vertical="center"/>
    </xf>
    <xf numFmtId="0" fontId="21" fillId="0" borderId="0" xfId="0" applyFont="1" applyAlignment="1">
      <alignment vertical="center"/>
    </xf>
    <xf numFmtId="0" fontId="22" fillId="0" borderId="0" xfId="0" applyFont="1" applyProtection="1">
      <protection locked="0"/>
    </xf>
    <xf numFmtId="0" fontId="22" fillId="0" borderId="0" xfId="0" applyFont="1"/>
    <xf numFmtId="0" fontId="22" fillId="2" borderId="0" xfId="0" applyFont="1" applyFill="1"/>
    <xf numFmtId="0" fontId="23" fillId="0" borderId="0" xfId="0" applyFont="1" applyAlignment="1" applyProtection="1">
      <alignment horizontal="left" vertical="center" indent="1"/>
      <protection locked="0"/>
    </xf>
    <xf numFmtId="0" fontId="24" fillId="0" borderId="0" xfId="0" applyFont="1" applyAlignment="1" applyProtection="1">
      <alignment vertical="center"/>
      <protection locked="0"/>
    </xf>
    <xf numFmtId="0" fontId="15" fillId="0" borderId="0" xfId="0" applyFont="1" applyAlignment="1">
      <alignment horizontal="center" vertical="center"/>
    </xf>
    <xf numFmtId="0" fontId="25" fillId="0" borderId="0" xfId="0" applyFont="1" applyAlignment="1" applyProtection="1">
      <alignment horizontal="left" vertical="center" indent="1"/>
      <protection locked="0"/>
    </xf>
    <xf numFmtId="0" fontId="26" fillId="0" borderId="0" xfId="0" applyFont="1" applyAlignment="1" applyProtection="1">
      <alignment vertical="center"/>
      <protection locked="0"/>
    </xf>
    <xf numFmtId="0" fontId="27" fillId="0" borderId="0" xfId="0" applyFont="1" applyAlignment="1" applyProtection="1">
      <alignment vertical="center"/>
      <protection locked="0"/>
    </xf>
    <xf numFmtId="0" fontId="27" fillId="0" borderId="0" xfId="0" applyFont="1" applyAlignment="1">
      <alignment vertical="center"/>
    </xf>
    <xf numFmtId="0" fontId="28" fillId="0" borderId="0" xfId="0" applyFont="1"/>
    <xf numFmtId="0" fontId="29" fillId="0" borderId="0" xfId="0" applyFont="1" applyAlignment="1">
      <alignment horizontal="right" vertical="center" indent="1"/>
    </xf>
    <xf numFmtId="0" fontId="24" fillId="3" borderId="0" xfId="0" applyFont="1" applyFill="1" applyAlignment="1" applyProtection="1">
      <alignment horizontal="center" vertical="center"/>
      <protection locked="0"/>
    </xf>
    <xf numFmtId="0" fontId="30" fillId="0" borderId="0" xfId="0" applyFont="1" applyAlignment="1">
      <alignment vertical="center"/>
    </xf>
    <xf numFmtId="0" fontId="31" fillId="0" borderId="0" xfId="0" applyFont="1" applyAlignment="1">
      <alignment vertical="center"/>
    </xf>
    <xf numFmtId="0" fontId="32" fillId="0" borderId="0" xfId="0" applyFont="1"/>
    <xf numFmtId="0" fontId="33" fillId="0" borderId="1" xfId="0" applyFont="1" applyBorder="1" applyAlignment="1">
      <alignment horizontal="center" wrapText="1"/>
    </xf>
    <xf numFmtId="0" fontId="33" fillId="0" borderId="1" xfId="0" applyFont="1" applyBorder="1" applyAlignment="1">
      <alignment horizontal="left"/>
    </xf>
    <xf numFmtId="0" fontId="33" fillId="0" borderId="1" xfId="0" applyFont="1" applyBorder="1" applyAlignment="1">
      <alignment horizontal="center"/>
    </xf>
    <xf numFmtId="0" fontId="33" fillId="0" borderId="1" xfId="0" applyFont="1" applyBorder="1" applyAlignment="1">
      <alignment horizontal="left" wrapText="1"/>
    </xf>
    <xf numFmtId="0" fontId="34" fillId="0" borderId="2" xfId="0" applyFont="1" applyBorder="1" applyAlignment="1">
      <alignment horizontal="left" vertical="center"/>
    </xf>
    <xf numFmtId="0" fontId="35" fillId="0" borderId="2" xfId="0" applyFont="1" applyBorder="1" applyAlignment="1">
      <alignment vertical="center"/>
    </xf>
    <xf numFmtId="180" fontId="21" fillId="0" borderId="2" xfId="0" applyNumberFormat="1" applyFont="1" applyBorder="1" applyAlignment="1">
      <alignment horizontal="right" vertical="center"/>
    </xf>
    <xf numFmtId="1" fontId="21" fillId="0" borderId="2" xfId="2" applyNumberFormat="1" applyFont="1" applyFill="1" applyBorder="1" applyAlignment="1" applyProtection="1">
      <alignment horizontal="center" vertical="center"/>
    </xf>
    <xf numFmtId="9" fontId="21" fillId="0" borderId="2" xfId="2" applyFont="1" applyFill="1" applyBorder="1" applyAlignment="1" applyProtection="1">
      <alignment horizontal="center" vertical="center"/>
    </xf>
    <xf numFmtId="1" fontId="36" fillId="0" borderId="2" xfId="0" applyNumberFormat="1" applyFont="1" applyBorder="1" applyAlignment="1">
      <alignment horizontal="center" vertical="center"/>
    </xf>
    <xf numFmtId="0" fontId="37" fillId="0" borderId="3" xfId="0" applyFont="1" applyBorder="1" applyAlignment="1">
      <alignment horizontal="left" vertical="center"/>
    </xf>
    <xf numFmtId="0" fontId="35" fillId="0" borderId="3" xfId="0" applyFont="1" applyBorder="1" applyAlignment="1">
      <alignment horizontal="left" vertical="center" wrapText="1" indent="1"/>
    </xf>
    <xf numFmtId="0" fontId="35" fillId="0" borderId="3" xfId="0" applyFont="1" applyBorder="1" applyAlignment="1">
      <alignment vertical="center"/>
    </xf>
    <xf numFmtId="179" fontId="21" fillId="0" borderId="6" xfId="0" applyNumberFormat="1" applyFont="1" applyBorder="1" applyAlignment="1">
      <alignment horizontal="center" vertical="center"/>
    </xf>
    <xf numFmtId="179" fontId="36" fillId="4" borderId="6" xfId="0" applyNumberFormat="1" applyFont="1" applyFill="1" applyBorder="1" applyAlignment="1">
      <alignment horizontal="center" vertical="center"/>
    </xf>
    <xf numFmtId="1" fontId="38" fillId="0" borderId="6" xfId="0" applyNumberFormat="1" applyFont="1" applyBorder="1" applyAlignment="1">
      <alignment horizontal="center" vertical="center"/>
    </xf>
    <xf numFmtId="9" fontId="38" fillId="0" borderId="6" xfId="2" applyFont="1" applyFill="1" applyBorder="1" applyAlignment="1" applyProtection="1">
      <alignment horizontal="center" vertical="center"/>
    </xf>
    <xf numFmtId="1" fontId="39" fillId="0" borderId="6" xfId="0" applyNumberFormat="1" applyFont="1" applyBorder="1" applyAlignment="1">
      <alignment horizontal="center" vertical="center"/>
    </xf>
    <xf numFmtId="0" fontId="34" fillId="0" borderId="3" xfId="0" applyFont="1" applyBorder="1" applyAlignment="1">
      <alignment horizontal="left" vertical="center"/>
    </xf>
    <xf numFmtId="0" fontId="37" fillId="0" borderId="7" xfId="0" applyFont="1" applyBorder="1" applyAlignment="1">
      <alignment horizontal="left" vertical="center"/>
    </xf>
    <xf numFmtId="0" fontId="40" fillId="0" borderId="7" xfId="0" applyFont="1" applyBorder="1" applyAlignment="1">
      <alignment vertical="center"/>
    </xf>
    <xf numFmtId="179" fontId="40" fillId="0" borderId="7" xfId="0" applyNumberFormat="1" applyFont="1" applyBorder="1" applyAlignment="1">
      <alignment vertical="center"/>
    </xf>
    <xf numFmtId="1" fontId="21" fillId="0" borderId="7" xfId="2" applyNumberFormat="1" applyFont="1" applyFill="1" applyBorder="1" applyAlignment="1" applyProtection="1">
      <alignment horizontal="center" vertical="center"/>
    </xf>
    <xf numFmtId="9" fontId="21" fillId="0" borderId="7" xfId="2" applyFont="1" applyFill="1" applyBorder="1" applyAlignment="1" applyProtection="1">
      <alignment horizontal="center" vertical="center"/>
    </xf>
    <xf numFmtId="1" fontId="36" fillId="0" borderId="7" xfId="0" applyNumberFormat="1" applyFont="1" applyBorder="1" applyAlignment="1">
      <alignment horizontal="center" vertical="center"/>
    </xf>
    <xf numFmtId="0" fontId="41" fillId="0" borderId="0" xfId="0" applyFont="1" applyAlignment="1">
      <alignment vertical="center"/>
    </xf>
    <xf numFmtId="176" fontId="42" fillId="4" borderId="14" xfId="0" applyNumberFormat="1" applyFont="1" applyFill="1" applyBorder="1" applyAlignment="1">
      <alignment horizontal="center" vertical="center" shrinkToFit="1"/>
    </xf>
    <xf numFmtId="176" fontId="42" fillId="4" borderId="15" xfId="0" applyNumberFormat="1" applyFont="1" applyFill="1" applyBorder="1" applyAlignment="1">
      <alignment horizontal="center" vertical="center" shrinkToFit="1"/>
    </xf>
    <xf numFmtId="176" fontId="42" fillId="4" borderId="16" xfId="0" applyNumberFormat="1" applyFont="1" applyFill="1" applyBorder="1" applyAlignment="1">
      <alignment horizontal="center" vertical="center" shrinkToFit="1"/>
    </xf>
    <xf numFmtId="176" fontId="42" fillId="4" borderId="0" xfId="0" applyNumberFormat="1" applyFont="1" applyFill="1" applyAlignment="1">
      <alignment horizontal="center" vertical="center" shrinkToFit="1"/>
    </xf>
    <xf numFmtId="0" fontId="20" fillId="0" borderId="1" xfId="0" applyFont="1" applyBorder="1" applyAlignment="1">
      <alignment horizontal="center" vertical="center" wrapText="1"/>
    </xf>
    <xf numFmtId="0" fontId="42" fillId="0" borderId="17" xfId="0" applyFont="1" applyBorder="1" applyAlignment="1">
      <alignment horizontal="center" vertical="center" shrinkToFit="1"/>
    </xf>
    <xf numFmtId="0" fontId="42" fillId="0" borderId="18" xfId="0" applyFont="1" applyBorder="1" applyAlignment="1">
      <alignment horizontal="center" vertical="center" shrinkToFit="1"/>
    </xf>
    <xf numFmtId="0" fontId="42" fillId="0" borderId="19" xfId="0" applyFont="1" applyBorder="1" applyAlignment="1">
      <alignment horizontal="center" vertical="center" shrinkToFit="1"/>
    </xf>
    <xf numFmtId="0" fontId="42" fillId="0" borderId="1" xfId="0" applyFont="1" applyBorder="1" applyAlignment="1">
      <alignment horizontal="center" vertical="center" shrinkToFit="1"/>
    </xf>
    <xf numFmtId="1" fontId="43" fillId="0" borderId="2" xfId="0" applyNumberFormat="1"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1" fontId="43" fillId="0" borderId="3" xfId="0" applyNumberFormat="1" applyFont="1" applyBorder="1" applyAlignment="1">
      <alignment horizontal="center" vertical="center"/>
    </xf>
    <xf numFmtId="1" fontId="39" fillId="0" borderId="0" xfId="0" applyNumberFormat="1" applyFont="1" applyAlignment="1">
      <alignment horizontal="center" vertical="center"/>
    </xf>
    <xf numFmtId="1" fontId="43" fillId="0" borderId="0" xfId="0" applyNumberFormat="1" applyFont="1" applyAlignment="1">
      <alignment horizontal="center" vertical="center"/>
    </xf>
    <xf numFmtId="1" fontId="43" fillId="0" borderId="7" xfId="0" applyNumberFormat="1" applyFont="1" applyBorder="1" applyAlignment="1">
      <alignment horizontal="center" vertical="center"/>
    </xf>
    <xf numFmtId="0" fontId="15" fillId="2" borderId="0" xfId="0" applyFont="1" applyFill="1"/>
    <xf numFmtId="0" fontId="16" fillId="2" borderId="0" xfId="0" applyFont="1" applyFill="1" applyAlignment="1">
      <alignment vertical="center"/>
    </xf>
    <xf numFmtId="0" fontId="21" fillId="2" borderId="3" xfId="0" applyFont="1" applyFill="1" applyBorder="1" applyAlignment="1">
      <alignment horizontal="center" vertical="center"/>
    </xf>
    <xf numFmtId="0" fontId="22" fillId="2" borderId="0" xfId="0" applyFont="1" applyFill="1" applyProtection="1">
      <protection locked="0"/>
    </xf>
    <xf numFmtId="0" fontId="7" fillId="0" borderId="0" xfId="0" quotePrefix="1" applyFont="1" applyAlignment="1">
      <alignment horizontal="left" wrapText="1" indent="1"/>
    </xf>
    <xf numFmtId="0" fontId="7" fillId="0" borderId="0" xfId="0" quotePrefix="1" applyFont="1" applyAlignment="1">
      <alignment wrapText="1"/>
    </xf>
    <xf numFmtId="0" fontId="51" fillId="0" borderId="3" xfId="0" applyFont="1" applyBorder="1" applyAlignment="1">
      <alignment vertical="center"/>
    </xf>
    <xf numFmtId="0" fontId="51" fillId="0" borderId="3" xfId="0" applyFont="1" applyBorder="1" applyAlignment="1">
      <alignment horizontal="left" vertical="center" wrapText="1" indent="1"/>
    </xf>
    <xf numFmtId="0" fontId="54" fillId="0" borderId="3" xfId="0" applyFont="1" applyBorder="1" applyAlignment="1">
      <alignment horizontal="left" vertical="center" indent="1"/>
    </xf>
    <xf numFmtId="0" fontId="54" fillId="0" borderId="2" xfId="0" applyFont="1" applyBorder="1" applyAlignment="1">
      <alignment horizontal="left" vertical="center" indent="1"/>
    </xf>
    <xf numFmtId="0" fontId="37" fillId="5" borderId="3" xfId="0" applyFont="1" applyFill="1" applyBorder="1" applyAlignment="1">
      <alignment horizontal="left" vertical="center"/>
    </xf>
    <xf numFmtId="0" fontId="35" fillId="5" borderId="3" xfId="0" applyFont="1" applyFill="1" applyBorder="1" applyAlignment="1">
      <alignment horizontal="left" vertical="center" wrapText="1" indent="1"/>
    </xf>
    <xf numFmtId="0" fontId="35" fillId="5" borderId="3" xfId="0" applyFont="1" applyFill="1" applyBorder="1" applyAlignment="1">
      <alignment vertical="center"/>
    </xf>
    <xf numFmtId="179" fontId="21" fillId="5" borderId="6" xfId="0" applyNumberFormat="1" applyFont="1" applyFill="1" applyBorder="1" applyAlignment="1">
      <alignment horizontal="center" vertical="center"/>
    </xf>
    <xf numFmtId="179" fontId="36" fillId="5" borderId="6" xfId="0" applyNumberFormat="1" applyFont="1" applyFill="1" applyBorder="1" applyAlignment="1">
      <alignment horizontal="center" vertical="center"/>
    </xf>
    <xf numFmtId="1" fontId="38" fillId="5" borderId="6" xfId="0" applyNumberFormat="1" applyFont="1" applyFill="1" applyBorder="1" applyAlignment="1">
      <alignment horizontal="center" vertical="center"/>
    </xf>
    <xf numFmtId="9" fontId="38" fillId="5" borderId="6" xfId="2" applyFont="1" applyFill="1" applyBorder="1" applyAlignment="1" applyProtection="1">
      <alignment horizontal="center" vertical="center"/>
    </xf>
    <xf numFmtId="0" fontId="55" fillId="5" borderId="3" xfId="0" applyFont="1" applyFill="1" applyBorder="1" applyAlignment="1">
      <alignment horizontal="left" vertical="center" wrapText="1" indent="1"/>
    </xf>
    <xf numFmtId="0" fontId="51" fillId="5" borderId="3" xfId="0" applyFont="1" applyFill="1" applyBorder="1" applyAlignment="1">
      <alignment vertical="center"/>
    </xf>
    <xf numFmtId="0" fontId="51" fillId="5" borderId="3" xfId="0" applyFont="1" applyFill="1" applyBorder="1" applyAlignment="1">
      <alignment horizontal="left" vertical="center" indent="1"/>
    </xf>
    <xf numFmtId="0" fontId="21" fillId="5" borderId="0" xfId="0" applyFont="1" applyFill="1" applyAlignment="1">
      <alignment vertical="center"/>
    </xf>
    <xf numFmtId="0" fontId="56" fillId="0" borderId="1" xfId="0" applyFont="1" applyBorder="1" applyAlignment="1">
      <alignment horizontal="center" wrapText="1"/>
    </xf>
    <xf numFmtId="0" fontId="30" fillId="4" borderId="8" xfId="0" applyFont="1" applyFill="1" applyBorder="1" applyAlignment="1">
      <alignment horizontal="center" vertical="center"/>
    </xf>
    <xf numFmtId="0" fontId="30" fillId="4" borderId="9" xfId="0" applyFont="1" applyFill="1" applyBorder="1" applyAlignment="1">
      <alignment horizontal="center" vertical="center"/>
    </xf>
    <xf numFmtId="0" fontId="30" fillId="4" borderId="10" xfId="0" applyFont="1" applyFill="1" applyBorder="1" applyAlignment="1">
      <alignment horizontal="center" vertical="center"/>
    </xf>
    <xf numFmtId="178" fontId="29" fillId="0" borderId="5" xfId="0" applyNumberFormat="1" applyFont="1" applyBorder="1" applyAlignment="1" applyProtection="1">
      <alignment horizontal="center" vertical="center" shrinkToFit="1"/>
      <protection locked="0"/>
    </xf>
    <xf numFmtId="57" fontId="42" fillId="4" borderId="11" xfId="0" applyNumberFormat="1" applyFont="1" applyFill="1" applyBorder="1" applyAlignment="1">
      <alignment horizontal="center" vertical="center"/>
    </xf>
    <xf numFmtId="57" fontId="42" fillId="4" borderId="12" xfId="0" applyNumberFormat="1" applyFont="1" applyFill="1" applyBorder="1" applyAlignment="1">
      <alignment horizontal="center" vertical="center"/>
    </xf>
    <xf numFmtId="57" fontId="42" fillId="4" borderId="13" xfId="0" applyNumberFormat="1" applyFont="1" applyFill="1" applyBorder="1" applyAlignment="1">
      <alignment horizontal="center" vertical="center"/>
    </xf>
    <xf numFmtId="0" fontId="44" fillId="0" borderId="0" xfId="1" applyFont="1" applyFill="1" applyAlignment="1" applyProtection="1">
      <alignment horizontal="left" vertical="center"/>
    </xf>
    <xf numFmtId="177" fontId="29" fillId="0" borderId="4" xfId="0" applyNumberFormat="1" applyFont="1" applyBorder="1" applyAlignment="1" applyProtection="1">
      <alignment horizontal="center" vertical="center" shrinkToFit="1"/>
      <protection locked="0"/>
    </xf>
    <xf numFmtId="0" fontId="29" fillId="0" borderId="0" xfId="0" applyFont="1" applyAlignment="1">
      <alignment horizontal="center" vertical="center"/>
    </xf>
    <xf numFmtId="0" fontId="5" fillId="0" borderId="0" xfId="0" applyFont="1" applyAlignment="1">
      <alignment horizontal="left"/>
    </xf>
    <xf numFmtId="0" fontId="55" fillId="0" borderId="3" xfId="0" applyFont="1" applyBorder="1" applyAlignment="1">
      <alignment horizontal="left" vertical="center" indent="1"/>
    </xf>
  </cellXfs>
  <cellStyles count="3">
    <cellStyle name="百分比" xfId="2" builtinId="5"/>
    <cellStyle name="常规" xfId="0" builtinId="0"/>
    <cellStyle name="超链接" xfId="1" builtinId="8"/>
  </cellStyles>
  <dxfs count="7">
    <dxf>
      <fill>
        <patternFill patternType="lightUp">
          <fgColor rgb="FF003873"/>
          <bgColor rgb="FFCEDBE7"/>
        </patternFill>
      </fill>
    </dxf>
    <dxf>
      <fill>
        <patternFill patternType="solid">
          <bgColor rgb="FF003873"/>
        </patternFill>
      </fill>
    </dxf>
    <dxf>
      <border>
        <left style="thin">
          <color rgb="FFF70000"/>
        </left>
        <right style="thin">
          <color rgb="FFF70000"/>
        </right>
      </border>
    </dxf>
    <dxf>
      <font>
        <color theme="0"/>
      </font>
      <fill>
        <patternFill patternType="solid">
          <bgColor rgb="FFF70000"/>
        </patternFill>
      </fill>
    </dxf>
    <dxf>
      <fill>
        <patternFill patternType="lightUp">
          <fgColor rgb="FF003873"/>
          <bgColor rgb="FFCEDBE7"/>
        </patternFill>
      </fill>
    </dxf>
    <dxf>
      <fill>
        <patternFill patternType="solid">
          <bgColor rgb="FF003873"/>
        </patternFill>
      </fill>
    </dxf>
    <dxf>
      <border>
        <left style="thin">
          <color rgb="FFF70000"/>
        </left>
        <right style="thin">
          <color rgb="FFF70000"/>
        </right>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EDBE7"/>
      <color rgb="FFCEDB29"/>
      <color rgb="FF003873"/>
      <color rgb="FFF70000"/>
      <color rgb="FFE7EFF7"/>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3" horiz="1" max="100" min="1" noThreeD="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533400</xdr:colOff>
      <xdr:row>3</xdr:row>
      <xdr:rowOff>180975</xdr:rowOff>
    </xdr:from>
    <xdr:to>
      <xdr:col>8</xdr:col>
      <xdr:colOff>0</xdr:colOff>
      <xdr:row>8</xdr:row>
      <xdr:rowOff>19050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a:xfrm>
          <a:off x="5224780" y="1371600"/>
          <a:ext cx="3575685" cy="1092200"/>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mc:AlternateContent xmlns:mc="http://schemas.openxmlformats.org/markup-compatibility/2006">
    <mc:Choice xmlns:a14="http://schemas.microsoft.com/office/drawing/2010/main" Requires="a14">
      <xdr:twoCellAnchor editAs="oneCell">
        <xdr:from>
          <xdr:col>9</xdr:col>
          <xdr:colOff>12700</xdr:colOff>
          <xdr:row>1</xdr:row>
          <xdr:rowOff>38100</xdr:rowOff>
        </xdr:from>
        <xdr:to>
          <xdr:col>15</xdr:col>
          <xdr:colOff>190500</xdr:colOff>
          <xdr:row>1</xdr:row>
          <xdr:rowOff>254000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31740" y="0"/>
          <a:ext cx="1381125" cy="31051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M50"/>
  <sheetViews>
    <sheetView showGridLines="0" tabSelected="1" zoomScale="145" zoomScaleNormal="145" workbookViewId="0">
      <pane ySplit="6" topLeftCell="A7" activePane="bottomLeft" state="frozen"/>
      <selection pane="bottomLeft" activeCell="D40" sqref="D40"/>
    </sheetView>
  </sheetViews>
  <sheetFormatPr baseColWidth="10" defaultColWidth="0" defaultRowHeight="14"/>
  <cols>
    <col min="1" max="1" width="12" style="39" customWidth="1"/>
    <col min="2" max="2" width="36" style="39" customWidth="1"/>
    <col min="3" max="3" width="19.1640625" style="39" customWidth="1"/>
    <col min="4" max="5" width="17" style="39" customWidth="1"/>
    <col min="6" max="6" width="7.1640625" style="39" customWidth="1"/>
    <col min="7" max="7" width="8.5" style="39" customWidth="1"/>
    <col min="8" max="8" width="9.1640625" style="39" customWidth="1"/>
    <col min="9" max="23" width="3" style="39" customWidth="1"/>
    <col min="24" max="24" width="5" style="40" customWidth="1"/>
    <col min="25" max="65" width="3" style="39" customWidth="1"/>
    <col min="66" max="16384" width="0" style="39" hidden="1"/>
  </cols>
  <sheetData>
    <row r="1" spans="1:65" s="29" customFormat="1" ht="53.25" customHeight="1">
      <c r="A1" s="41" t="s">
        <v>0</v>
      </c>
      <c r="B1" s="42"/>
      <c r="C1" s="42"/>
      <c r="D1" s="42"/>
      <c r="E1" s="42"/>
      <c r="F1" s="43"/>
      <c r="J1" s="79" t="s">
        <v>1</v>
      </c>
      <c r="X1" s="96"/>
      <c r="AC1" s="125"/>
      <c r="AD1" s="125"/>
      <c r="AE1" s="125"/>
      <c r="AF1" s="125"/>
      <c r="AG1" s="125"/>
      <c r="AH1" s="125"/>
      <c r="AI1" s="125"/>
      <c r="AJ1" s="125"/>
      <c r="AK1" s="125"/>
      <c r="AL1" s="125"/>
      <c r="AM1" s="125"/>
      <c r="AN1" s="125"/>
      <c r="AO1" s="125"/>
      <c r="AP1" s="125"/>
      <c r="AQ1" s="125"/>
    </row>
    <row r="2" spans="1:65" s="30" customFormat="1" ht="21" customHeight="1">
      <c r="A2" s="44"/>
      <c r="B2" s="45"/>
      <c r="C2" s="45"/>
      <c r="D2" s="45"/>
      <c r="E2" s="46"/>
      <c r="F2" s="47"/>
      <c r="G2" s="47"/>
      <c r="H2" s="47"/>
      <c r="X2" s="97"/>
    </row>
    <row r="3" spans="1:65" s="31" customFormat="1" ht="19.5" customHeight="1">
      <c r="A3" s="48"/>
      <c r="B3" s="49" t="s">
        <v>2</v>
      </c>
      <c r="C3" s="126">
        <v>44994</v>
      </c>
      <c r="D3" s="126"/>
      <c r="E3" s="48"/>
      <c r="F3" s="127" t="s">
        <v>3</v>
      </c>
      <c r="G3" s="127"/>
      <c r="H3" s="50">
        <v>1</v>
      </c>
      <c r="J3" s="118" t="str">
        <f>"第  "&amp;((J5-($C$3-WEEKDAY($C$3,1)+2))/7+1)&amp;"  周 "</f>
        <v xml:space="preserve">第  1  周 </v>
      </c>
      <c r="K3" s="119"/>
      <c r="L3" s="119"/>
      <c r="M3" s="119"/>
      <c r="N3" s="119"/>
      <c r="O3" s="119"/>
      <c r="P3" s="120"/>
      <c r="Q3" s="118" t="str">
        <f t="shared" ref="Q3" si="0">"第  "&amp;((Q5-($C$3-WEEKDAY($C$3,1)+2))/7+1)&amp;"  周 "</f>
        <v xml:space="preserve">第  2  周 </v>
      </c>
      <c r="R3" s="119"/>
      <c r="S3" s="119"/>
      <c r="T3" s="119"/>
      <c r="U3" s="119"/>
      <c r="V3" s="119"/>
      <c r="W3" s="120"/>
      <c r="X3" s="118" t="str">
        <f t="shared" ref="X3" si="1">"第  "&amp;((X5-($C$3-WEEKDAY($C$3,1)+2))/7+1)&amp;"  周 "</f>
        <v xml:space="preserve">第  3  周 </v>
      </c>
      <c r="Y3" s="119"/>
      <c r="Z3" s="119"/>
      <c r="AA3" s="119"/>
      <c r="AB3" s="119"/>
      <c r="AC3" s="119"/>
      <c r="AD3" s="120"/>
      <c r="AE3" s="118" t="str">
        <f t="shared" ref="AE3" si="2">"第  "&amp;((AE5-($C$3-WEEKDAY($C$3,1)+2))/7+1)&amp;"  周 "</f>
        <v xml:space="preserve">第  4  周 </v>
      </c>
      <c r="AF3" s="119"/>
      <c r="AG3" s="119"/>
      <c r="AH3" s="119"/>
      <c r="AI3" s="119"/>
      <c r="AJ3" s="119"/>
      <c r="AK3" s="120"/>
      <c r="AL3" s="118" t="str">
        <f t="shared" ref="AL3" si="3">"第  "&amp;((AL5-($C$3-WEEKDAY($C$3,1)+2))/7+1)&amp;"  周 "</f>
        <v xml:space="preserve">第  5  周 </v>
      </c>
      <c r="AM3" s="119"/>
      <c r="AN3" s="119"/>
      <c r="AO3" s="119"/>
      <c r="AP3" s="119"/>
      <c r="AQ3" s="119"/>
      <c r="AR3" s="120"/>
      <c r="AS3" s="118" t="str">
        <f t="shared" ref="AS3" si="4">"第  "&amp;((AS5-($C$3-WEEKDAY($C$3,1)+2))/7+1)&amp;"  周 "</f>
        <v xml:space="preserve">第  6  周 </v>
      </c>
      <c r="AT3" s="119"/>
      <c r="AU3" s="119"/>
      <c r="AV3" s="119"/>
      <c r="AW3" s="119"/>
      <c r="AX3" s="119"/>
      <c r="AY3" s="120"/>
      <c r="AZ3" s="118" t="str">
        <f t="shared" ref="AZ3" si="5">"第  "&amp;((AZ5-($C$3-WEEKDAY($C$3,1)+2))/7+1)&amp;"  周 "</f>
        <v xml:space="preserve">第  7  周 </v>
      </c>
      <c r="BA3" s="119"/>
      <c r="BB3" s="119"/>
      <c r="BC3" s="119"/>
      <c r="BD3" s="119"/>
      <c r="BE3" s="119"/>
      <c r="BF3" s="120"/>
      <c r="BG3" s="118" t="str">
        <f t="shared" ref="BG3" si="6">"第  "&amp;((BG5-($C$3-WEEKDAY($C$3,1)+2))/7+1)&amp;"  周 "</f>
        <v xml:space="preserve">第  8  周 </v>
      </c>
      <c r="BH3" s="119"/>
      <c r="BI3" s="119"/>
      <c r="BJ3" s="119"/>
      <c r="BK3" s="119"/>
      <c r="BL3" s="119"/>
      <c r="BM3" s="120"/>
    </row>
    <row r="4" spans="1:65" s="32" customFormat="1" ht="19.5" customHeight="1">
      <c r="A4" s="51"/>
      <c r="B4" s="49" t="s">
        <v>4</v>
      </c>
      <c r="C4" s="121" t="s">
        <v>5</v>
      </c>
      <c r="D4" s="121"/>
      <c r="E4" s="51"/>
      <c r="F4" s="51"/>
      <c r="G4" s="51"/>
      <c r="H4" s="52"/>
      <c r="J4" s="122">
        <f>J5</f>
        <v>44991</v>
      </c>
      <c r="K4" s="123"/>
      <c r="L4" s="123"/>
      <c r="M4" s="123"/>
      <c r="N4" s="123"/>
      <c r="O4" s="123"/>
      <c r="P4" s="124"/>
      <c r="Q4" s="122">
        <f t="shared" ref="Q4" si="7">Q5</f>
        <v>44998</v>
      </c>
      <c r="R4" s="123"/>
      <c r="S4" s="123"/>
      <c r="T4" s="123"/>
      <c r="U4" s="123"/>
      <c r="V4" s="123"/>
      <c r="W4" s="124"/>
      <c r="X4" s="122">
        <f t="shared" ref="X4" si="8">X5</f>
        <v>45005</v>
      </c>
      <c r="Y4" s="123"/>
      <c r="Z4" s="123"/>
      <c r="AA4" s="123"/>
      <c r="AB4" s="123"/>
      <c r="AC4" s="123"/>
      <c r="AD4" s="124"/>
      <c r="AE4" s="122">
        <f t="shared" ref="AE4" si="9">AE5</f>
        <v>45012</v>
      </c>
      <c r="AF4" s="123"/>
      <c r="AG4" s="123"/>
      <c r="AH4" s="123"/>
      <c r="AI4" s="123"/>
      <c r="AJ4" s="123"/>
      <c r="AK4" s="124"/>
      <c r="AL4" s="122">
        <f t="shared" ref="AL4" si="10">AL5</f>
        <v>45019</v>
      </c>
      <c r="AM4" s="123"/>
      <c r="AN4" s="123"/>
      <c r="AO4" s="123"/>
      <c r="AP4" s="123"/>
      <c r="AQ4" s="123"/>
      <c r="AR4" s="124"/>
      <c r="AS4" s="122">
        <f t="shared" ref="AS4" si="11">AS5</f>
        <v>45026</v>
      </c>
      <c r="AT4" s="123"/>
      <c r="AU4" s="123"/>
      <c r="AV4" s="123"/>
      <c r="AW4" s="123"/>
      <c r="AX4" s="123"/>
      <c r="AY4" s="124"/>
      <c r="AZ4" s="122">
        <f>AZ5</f>
        <v>45033</v>
      </c>
      <c r="BA4" s="123"/>
      <c r="BB4" s="123"/>
      <c r="BC4" s="123"/>
      <c r="BD4" s="123"/>
      <c r="BE4" s="123"/>
      <c r="BF4" s="124"/>
      <c r="BG4" s="122">
        <f t="shared" ref="BG4" si="12">BG5</f>
        <v>45040</v>
      </c>
      <c r="BH4" s="123"/>
      <c r="BI4" s="123"/>
      <c r="BJ4" s="123"/>
      <c r="BK4" s="123"/>
      <c r="BL4" s="123"/>
      <c r="BM4" s="124"/>
    </row>
    <row r="5" spans="1:65" s="33" customFormat="1" ht="14.25" customHeight="1">
      <c r="A5" s="53"/>
      <c r="B5" s="53"/>
      <c r="C5" s="53"/>
      <c r="D5" s="53"/>
      <c r="E5" s="53"/>
      <c r="F5" s="53"/>
      <c r="G5" s="53"/>
      <c r="H5" s="54"/>
      <c r="J5" s="80">
        <f>C3-WEEKDAY(C3,1)+2+7*(H3-1)</f>
        <v>44991</v>
      </c>
      <c r="K5" s="81">
        <f t="shared" ref="K5:AP5" si="13">J5+1</f>
        <v>44992</v>
      </c>
      <c r="L5" s="82">
        <f t="shared" si="13"/>
        <v>44993</v>
      </c>
      <c r="M5" s="81">
        <f t="shared" si="13"/>
        <v>44994</v>
      </c>
      <c r="N5" s="81">
        <f t="shared" si="13"/>
        <v>44995</v>
      </c>
      <c r="O5" s="82">
        <f t="shared" si="13"/>
        <v>44996</v>
      </c>
      <c r="P5" s="83">
        <f t="shared" si="13"/>
        <v>44997</v>
      </c>
      <c r="Q5" s="80">
        <f t="shared" si="13"/>
        <v>44998</v>
      </c>
      <c r="R5" s="81">
        <f t="shared" si="13"/>
        <v>44999</v>
      </c>
      <c r="S5" s="82">
        <f t="shared" si="13"/>
        <v>45000</v>
      </c>
      <c r="T5" s="81">
        <f t="shared" ref="T5" si="14">S5+1</f>
        <v>45001</v>
      </c>
      <c r="U5" s="81">
        <f t="shared" ref="U5" si="15">T5+1</f>
        <v>45002</v>
      </c>
      <c r="V5" s="82">
        <f t="shared" ref="V5" si="16">U5+1</f>
        <v>45003</v>
      </c>
      <c r="W5" s="83">
        <f t="shared" si="13"/>
        <v>45004</v>
      </c>
      <c r="X5" s="83">
        <f t="shared" si="13"/>
        <v>45005</v>
      </c>
      <c r="Y5" s="81">
        <f t="shared" si="13"/>
        <v>45006</v>
      </c>
      <c r="Z5" s="82">
        <f t="shared" si="13"/>
        <v>45007</v>
      </c>
      <c r="AA5" s="81">
        <f t="shared" si="13"/>
        <v>45008</v>
      </c>
      <c r="AB5" s="81">
        <f t="shared" si="13"/>
        <v>45009</v>
      </c>
      <c r="AC5" s="82">
        <f t="shared" si="13"/>
        <v>45010</v>
      </c>
      <c r="AD5" s="83">
        <f t="shared" si="13"/>
        <v>45011</v>
      </c>
      <c r="AE5" s="80">
        <f t="shared" si="13"/>
        <v>45012</v>
      </c>
      <c r="AF5" s="81">
        <f t="shared" si="13"/>
        <v>45013</v>
      </c>
      <c r="AG5" s="82">
        <f t="shared" si="13"/>
        <v>45014</v>
      </c>
      <c r="AH5" s="81">
        <f t="shared" si="13"/>
        <v>45015</v>
      </c>
      <c r="AI5" s="81">
        <f t="shared" si="13"/>
        <v>45016</v>
      </c>
      <c r="AJ5" s="82">
        <f t="shared" si="13"/>
        <v>45017</v>
      </c>
      <c r="AK5" s="83">
        <f t="shared" si="13"/>
        <v>45018</v>
      </c>
      <c r="AL5" s="80">
        <f t="shared" si="13"/>
        <v>45019</v>
      </c>
      <c r="AM5" s="81">
        <f t="shared" si="13"/>
        <v>45020</v>
      </c>
      <c r="AN5" s="82">
        <f t="shared" si="13"/>
        <v>45021</v>
      </c>
      <c r="AO5" s="81">
        <f t="shared" si="13"/>
        <v>45022</v>
      </c>
      <c r="AP5" s="81">
        <f t="shared" si="13"/>
        <v>45023</v>
      </c>
      <c r="AQ5" s="82">
        <f t="shared" ref="AQ5:BM5" si="17">AP5+1</f>
        <v>45024</v>
      </c>
      <c r="AR5" s="83">
        <f t="shared" si="17"/>
        <v>45025</v>
      </c>
      <c r="AS5" s="80">
        <f t="shared" si="17"/>
        <v>45026</v>
      </c>
      <c r="AT5" s="81">
        <f t="shared" si="17"/>
        <v>45027</v>
      </c>
      <c r="AU5" s="82">
        <f t="shared" si="17"/>
        <v>45028</v>
      </c>
      <c r="AV5" s="81">
        <f t="shared" si="17"/>
        <v>45029</v>
      </c>
      <c r="AW5" s="81">
        <f t="shared" si="17"/>
        <v>45030</v>
      </c>
      <c r="AX5" s="82">
        <f t="shared" si="17"/>
        <v>45031</v>
      </c>
      <c r="AY5" s="83">
        <f t="shared" si="17"/>
        <v>45032</v>
      </c>
      <c r="AZ5" s="80">
        <f t="shared" si="17"/>
        <v>45033</v>
      </c>
      <c r="BA5" s="81">
        <f t="shared" si="17"/>
        <v>45034</v>
      </c>
      <c r="BB5" s="82">
        <f t="shared" si="17"/>
        <v>45035</v>
      </c>
      <c r="BC5" s="81">
        <f t="shared" si="17"/>
        <v>45036</v>
      </c>
      <c r="BD5" s="81">
        <f t="shared" si="17"/>
        <v>45037</v>
      </c>
      <c r="BE5" s="82">
        <f t="shared" si="17"/>
        <v>45038</v>
      </c>
      <c r="BF5" s="83">
        <f t="shared" si="17"/>
        <v>45039</v>
      </c>
      <c r="BG5" s="80">
        <f t="shared" si="17"/>
        <v>45040</v>
      </c>
      <c r="BH5" s="81">
        <f t="shared" si="17"/>
        <v>45041</v>
      </c>
      <c r="BI5" s="82">
        <f t="shared" si="17"/>
        <v>45042</v>
      </c>
      <c r="BJ5" s="81">
        <f t="shared" si="17"/>
        <v>45043</v>
      </c>
      <c r="BK5" s="81">
        <f t="shared" si="17"/>
        <v>45044</v>
      </c>
      <c r="BL5" s="82">
        <f t="shared" si="17"/>
        <v>45045</v>
      </c>
      <c r="BM5" s="82">
        <f t="shared" si="17"/>
        <v>45046</v>
      </c>
    </row>
    <row r="6" spans="1:65" s="34" customFormat="1" ht="30" customHeight="1">
      <c r="A6" s="55" t="s">
        <v>6</v>
      </c>
      <c r="B6" s="56" t="s">
        <v>7</v>
      </c>
      <c r="C6" s="57" t="s">
        <v>8</v>
      </c>
      <c r="D6" s="56" t="s">
        <v>9</v>
      </c>
      <c r="E6" s="56" t="s">
        <v>10</v>
      </c>
      <c r="F6" s="117" t="s">
        <v>122</v>
      </c>
      <c r="G6" s="54" t="s">
        <v>11</v>
      </c>
      <c r="I6" s="84"/>
      <c r="J6" s="85" t="str">
        <f t="shared" ref="J6:AO6" si="18">CHOOSE(WEEKDAY(J5,1),"S","M","T","W","T","F","S")</f>
        <v>M</v>
      </c>
      <c r="K6" s="86" t="str">
        <f t="shared" si="18"/>
        <v>T</v>
      </c>
      <c r="L6" s="87" t="str">
        <f t="shared" si="18"/>
        <v>W</v>
      </c>
      <c r="M6" s="86" t="str">
        <f t="shared" si="18"/>
        <v>T</v>
      </c>
      <c r="N6" s="86" t="str">
        <f t="shared" si="18"/>
        <v>F</v>
      </c>
      <c r="O6" s="87" t="str">
        <f t="shared" si="18"/>
        <v>S</v>
      </c>
      <c r="P6" s="88" t="str">
        <f t="shared" si="18"/>
        <v>S</v>
      </c>
      <c r="Q6" s="85" t="str">
        <f t="shared" si="18"/>
        <v>M</v>
      </c>
      <c r="R6" s="86" t="str">
        <f t="shared" si="18"/>
        <v>T</v>
      </c>
      <c r="S6" s="87" t="str">
        <f t="shared" si="18"/>
        <v>W</v>
      </c>
      <c r="T6" s="86" t="str">
        <f t="shared" ref="T6:V6" si="19">CHOOSE(WEEKDAY(T5,1),"S","M","T","W","T","F","S")</f>
        <v>T</v>
      </c>
      <c r="U6" s="86" t="str">
        <f t="shared" si="19"/>
        <v>F</v>
      </c>
      <c r="V6" s="87" t="str">
        <f t="shared" si="19"/>
        <v>S</v>
      </c>
      <c r="W6" s="88" t="str">
        <f t="shared" si="18"/>
        <v>S</v>
      </c>
      <c r="X6" s="88" t="str">
        <f t="shared" si="18"/>
        <v>M</v>
      </c>
      <c r="Y6" s="86" t="str">
        <f t="shared" si="18"/>
        <v>T</v>
      </c>
      <c r="Z6" s="87" t="str">
        <f t="shared" si="18"/>
        <v>W</v>
      </c>
      <c r="AA6" s="86" t="str">
        <f t="shared" si="18"/>
        <v>T</v>
      </c>
      <c r="AB6" s="86" t="str">
        <f t="shared" si="18"/>
        <v>F</v>
      </c>
      <c r="AC6" s="87" t="str">
        <f t="shared" si="18"/>
        <v>S</v>
      </c>
      <c r="AD6" s="88" t="str">
        <f t="shared" si="18"/>
        <v>S</v>
      </c>
      <c r="AE6" s="85" t="str">
        <f t="shared" si="18"/>
        <v>M</v>
      </c>
      <c r="AF6" s="86" t="str">
        <f t="shared" si="18"/>
        <v>T</v>
      </c>
      <c r="AG6" s="87" t="str">
        <f t="shared" si="18"/>
        <v>W</v>
      </c>
      <c r="AH6" s="86" t="str">
        <f t="shared" si="18"/>
        <v>T</v>
      </c>
      <c r="AI6" s="86" t="str">
        <f t="shared" si="18"/>
        <v>F</v>
      </c>
      <c r="AJ6" s="87" t="str">
        <f t="shared" si="18"/>
        <v>S</v>
      </c>
      <c r="AK6" s="88" t="str">
        <f t="shared" si="18"/>
        <v>S</v>
      </c>
      <c r="AL6" s="85" t="str">
        <f t="shared" si="18"/>
        <v>M</v>
      </c>
      <c r="AM6" s="86" t="str">
        <f t="shared" si="18"/>
        <v>T</v>
      </c>
      <c r="AN6" s="87" t="str">
        <f t="shared" si="18"/>
        <v>W</v>
      </c>
      <c r="AO6" s="86" t="str">
        <f t="shared" si="18"/>
        <v>T</v>
      </c>
      <c r="AP6" s="86" t="str">
        <f t="shared" ref="AP6:BM6" si="20">CHOOSE(WEEKDAY(AP5,1),"S","M","T","W","T","F","S")</f>
        <v>F</v>
      </c>
      <c r="AQ6" s="87" t="str">
        <f t="shared" si="20"/>
        <v>S</v>
      </c>
      <c r="AR6" s="88" t="str">
        <f t="shared" si="20"/>
        <v>S</v>
      </c>
      <c r="AS6" s="85" t="str">
        <f t="shared" si="20"/>
        <v>M</v>
      </c>
      <c r="AT6" s="86" t="str">
        <f t="shared" si="20"/>
        <v>T</v>
      </c>
      <c r="AU6" s="87" t="str">
        <f t="shared" si="20"/>
        <v>W</v>
      </c>
      <c r="AV6" s="86" t="str">
        <f t="shared" si="20"/>
        <v>T</v>
      </c>
      <c r="AW6" s="86" t="str">
        <f t="shared" si="20"/>
        <v>F</v>
      </c>
      <c r="AX6" s="87" t="str">
        <f t="shared" si="20"/>
        <v>S</v>
      </c>
      <c r="AY6" s="88" t="str">
        <f t="shared" si="20"/>
        <v>S</v>
      </c>
      <c r="AZ6" s="85" t="str">
        <f t="shared" si="20"/>
        <v>M</v>
      </c>
      <c r="BA6" s="86" t="str">
        <f t="shared" si="20"/>
        <v>T</v>
      </c>
      <c r="BB6" s="87" t="str">
        <f t="shared" si="20"/>
        <v>W</v>
      </c>
      <c r="BC6" s="86" t="str">
        <f t="shared" si="20"/>
        <v>T</v>
      </c>
      <c r="BD6" s="86" t="str">
        <f t="shared" si="20"/>
        <v>F</v>
      </c>
      <c r="BE6" s="87" t="str">
        <f t="shared" si="20"/>
        <v>S</v>
      </c>
      <c r="BF6" s="88" t="str">
        <f t="shared" si="20"/>
        <v>S</v>
      </c>
      <c r="BG6" s="85" t="str">
        <f t="shared" si="20"/>
        <v>M</v>
      </c>
      <c r="BH6" s="86" t="str">
        <f t="shared" si="20"/>
        <v>T</v>
      </c>
      <c r="BI6" s="87" t="str">
        <f t="shared" si="20"/>
        <v>W</v>
      </c>
      <c r="BJ6" s="86" t="str">
        <f t="shared" si="20"/>
        <v>T</v>
      </c>
      <c r="BK6" s="86" t="str">
        <f t="shared" si="20"/>
        <v>F</v>
      </c>
      <c r="BL6" s="87" t="str">
        <f t="shared" si="20"/>
        <v>S</v>
      </c>
      <c r="BM6" s="88" t="str">
        <f t="shared" si="20"/>
        <v>S</v>
      </c>
    </row>
    <row r="7" spans="1:65" s="35" customFormat="1" ht="17">
      <c r="A7" s="58" t="str">
        <f>IF(ISERROR(VALUE(SUBSTITUTE(prevWBS,".",""))),"1",IF(ISERROR(FIND("`",SUBSTITUTE(prevWBS,".","`",1))),TEXT(VALUE(prevWBS)+1,"#"),TEXT(VALUE(LEFT(prevWBS,FIND("`",SUBSTITUTE(prevWBS,".","`",1))-1))+1,"#")))</f>
        <v>1</v>
      </c>
      <c r="B7" s="105" t="s">
        <v>117</v>
      </c>
      <c r="C7" s="59"/>
      <c r="D7" s="60"/>
      <c r="E7" s="60"/>
      <c r="F7" s="61"/>
      <c r="G7" s="62"/>
      <c r="H7" s="63"/>
      <c r="I7" s="89"/>
      <c r="J7" s="90"/>
      <c r="K7" s="90"/>
      <c r="L7" s="90"/>
      <c r="M7" s="90"/>
      <c r="N7" s="90"/>
      <c r="O7" s="90"/>
      <c r="P7" s="90"/>
      <c r="Q7" s="90"/>
      <c r="R7" s="90"/>
      <c r="S7" s="90"/>
      <c r="T7" s="90"/>
      <c r="U7" s="90"/>
      <c r="V7" s="90"/>
      <c r="W7" s="90"/>
      <c r="X7" s="98"/>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c r="BH7" s="90"/>
      <c r="BI7" s="90"/>
      <c r="BJ7" s="90"/>
      <c r="BK7" s="90"/>
      <c r="BL7" s="90"/>
      <c r="BM7" s="90"/>
    </row>
    <row r="8" spans="1:65" s="36" customFormat="1" ht="17">
      <c r="A8" s="64" t="str">
        <f t="shared" ref="A8:A9"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103" t="s">
        <v>121</v>
      </c>
      <c r="C8" s="66" t="s">
        <v>5</v>
      </c>
      <c r="D8" s="67">
        <v>44994</v>
      </c>
      <c r="E8" s="68">
        <f>IF(ISBLANK(D8)," - ",IF(F8=0,D8,D8+F8-1))</f>
        <v>44996</v>
      </c>
      <c r="F8" s="69">
        <v>3</v>
      </c>
      <c r="G8" s="70">
        <v>1</v>
      </c>
      <c r="H8" s="71"/>
      <c r="I8" s="71"/>
      <c r="J8" s="91"/>
      <c r="K8" s="91"/>
      <c r="L8" s="91"/>
      <c r="M8" s="91"/>
      <c r="N8" s="91"/>
      <c r="O8" s="91"/>
      <c r="P8" s="91"/>
      <c r="Q8" s="91"/>
      <c r="R8" s="91"/>
      <c r="S8" s="91"/>
      <c r="T8" s="91"/>
      <c r="U8" s="91"/>
      <c r="V8" s="91"/>
      <c r="W8" s="90"/>
      <c r="X8" s="98"/>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row>
    <row r="9" spans="1:65" s="36" customFormat="1" ht="17">
      <c r="A9" s="64" t="str">
        <f t="shared" si="21"/>
        <v>1.2</v>
      </c>
      <c r="B9" s="65" t="s">
        <v>12</v>
      </c>
      <c r="C9" s="66" t="s">
        <v>5</v>
      </c>
      <c r="D9" s="67">
        <v>44994</v>
      </c>
      <c r="E9" s="68">
        <f>IF(ISBLANK(D9)," - ",IF(F9=0,D9,D9+F9-1))</f>
        <v>44996</v>
      </c>
      <c r="F9" s="69">
        <v>3</v>
      </c>
      <c r="G9" s="70">
        <v>1</v>
      </c>
      <c r="H9" s="71"/>
      <c r="I9" s="71"/>
      <c r="J9" s="91"/>
      <c r="K9" s="91"/>
      <c r="L9" s="91"/>
      <c r="M9" s="91"/>
      <c r="N9" s="91"/>
      <c r="O9" s="91"/>
      <c r="P9" s="91"/>
      <c r="Q9" s="91"/>
      <c r="R9" s="91"/>
      <c r="S9" s="91"/>
      <c r="T9" s="91"/>
      <c r="U9" s="91"/>
      <c r="V9" s="91"/>
      <c r="W9" s="90"/>
      <c r="X9" s="98"/>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row>
    <row r="10" spans="1:65" s="36" customFormat="1" ht="17">
      <c r="A10" s="72" t="str">
        <f>IF(ISERROR(VALUE(SUBSTITUTE(prevWBS,".",""))),"1",IF(ISERROR(FIND("`",SUBSTITUTE(prevWBS,".","`",1))),TEXT(VALUE(prevWBS)+1,"#"),TEXT(VALUE(LEFT(prevWBS,FIND("`",SUBSTITUTE(prevWBS,".","`",1))-1))+1,"#")))</f>
        <v>2</v>
      </c>
      <c r="B10" s="104" t="s">
        <v>116</v>
      </c>
      <c r="C10" s="66"/>
      <c r="D10" s="67"/>
      <c r="E10" s="68"/>
      <c r="F10" s="69"/>
      <c r="G10" s="70"/>
      <c r="H10" s="71"/>
      <c r="I10" s="92"/>
      <c r="J10" s="91"/>
      <c r="K10" s="91"/>
      <c r="L10" s="91"/>
      <c r="M10" s="91"/>
      <c r="N10" s="91"/>
      <c r="O10" s="91"/>
      <c r="P10" s="91"/>
      <c r="Q10" s="91"/>
      <c r="R10" s="91"/>
      <c r="S10" s="91"/>
      <c r="T10" s="91"/>
      <c r="U10" s="91"/>
      <c r="V10" s="91"/>
      <c r="W10" s="90"/>
      <c r="X10" s="98"/>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row>
    <row r="11" spans="1:65" s="36" customFormat="1" ht="17">
      <c r="A11"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65" t="s">
        <v>13</v>
      </c>
      <c r="C11" s="66" t="s">
        <v>5</v>
      </c>
      <c r="D11" s="67">
        <v>44997</v>
      </c>
      <c r="E11" s="68">
        <f>IF(ISBLANK(D11)," - ",IF(F11=0,D11,D11+F11-1))</f>
        <v>45000</v>
      </c>
      <c r="F11" s="69">
        <v>4</v>
      </c>
      <c r="G11" s="70">
        <v>1</v>
      </c>
      <c r="H11" s="71"/>
      <c r="I11" s="71"/>
      <c r="J11" s="91"/>
      <c r="K11" s="91"/>
      <c r="L11" s="91"/>
      <c r="M11" s="91"/>
      <c r="N11" s="91"/>
      <c r="O11" s="91"/>
      <c r="P11" s="91"/>
      <c r="Q11" s="91"/>
      <c r="R11" s="91"/>
      <c r="S11" s="91"/>
      <c r="T11" s="91"/>
      <c r="U11" s="91"/>
      <c r="V11" s="91"/>
      <c r="W11" s="91"/>
      <c r="X11" s="98"/>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row>
    <row r="12" spans="1:65" s="36" customFormat="1" ht="17">
      <c r="A12"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2" s="65" t="s">
        <v>14</v>
      </c>
      <c r="C12" s="66" t="s">
        <v>5</v>
      </c>
      <c r="D12" s="67">
        <v>44997</v>
      </c>
      <c r="E12" s="68">
        <f>IF(ISBLANK(D12)," - ",IF(F12=0,D12,D12+F12-1))</f>
        <v>45000</v>
      </c>
      <c r="F12" s="69">
        <v>4</v>
      </c>
      <c r="G12" s="70">
        <v>1</v>
      </c>
      <c r="H12" s="71"/>
      <c r="I12" s="71"/>
      <c r="J12" s="91"/>
      <c r="K12" s="91"/>
      <c r="L12" s="91"/>
      <c r="M12" s="91"/>
      <c r="N12" s="91"/>
      <c r="O12" s="91"/>
      <c r="P12" s="91"/>
      <c r="Q12" s="91"/>
      <c r="R12" s="91"/>
      <c r="S12" s="91"/>
      <c r="T12" s="91"/>
      <c r="U12" s="91"/>
      <c r="V12" s="91"/>
      <c r="W12" s="91"/>
      <c r="X12" s="98"/>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row>
    <row r="13" spans="1:65" s="36" customFormat="1" ht="17">
      <c r="A13"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3" s="65" t="s">
        <v>15</v>
      </c>
      <c r="C13" s="66" t="s">
        <v>5</v>
      </c>
      <c r="D13" s="67">
        <v>44999</v>
      </c>
      <c r="E13" s="68">
        <f>IF(ISBLANK(D13)," - ",IF(F13=0,D13,D13+F13-1))</f>
        <v>45000</v>
      </c>
      <c r="F13" s="69">
        <v>2</v>
      </c>
      <c r="G13" s="70">
        <v>1</v>
      </c>
      <c r="H13" s="71"/>
      <c r="I13" s="71"/>
      <c r="J13" s="91"/>
      <c r="K13" s="91"/>
      <c r="L13" s="91"/>
      <c r="M13" s="91"/>
      <c r="N13" s="91"/>
      <c r="O13" s="91"/>
      <c r="P13" s="91"/>
      <c r="Q13" s="91"/>
      <c r="R13" s="91"/>
      <c r="S13" s="91"/>
      <c r="T13" s="91"/>
      <c r="U13" s="91"/>
      <c r="V13" s="91"/>
      <c r="W13" s="91"/>
      <c r="X13" s="98"/>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row>
    <row r="14" spans="1:65" s="36" customFormat="1" ht="17">
      <c r="A14" s="72" t="str">
        <f>IF(ISERROR(VALUE(SUBSTITUTE(prevWBS,".",""))),"1",IF(ISERROR(FIND("`",SUBSTITUTE(prevWBS,".","`",1))),TEXT(VALUE(prevWBS)+1,"#"),TEXT(VALUE(LEFT(prevWBS,FIND("`",SUBSTITUTE(prevWBS,".","`",1))-1))+1,"#")))</f>
        <v>3</v>
      </c>
      <c r="B14" s="104" t="s">
        <v>114</v>
      </c>
      <c r="C14" s="66"/>
      <c r="D14" s="67"/>
      <c r="E14" s="68"/>
      <c r="F14" s="69"/>
      <c r="G14" s="70"/>
      <c r="H14" s="71"/>
      <c r="I14" s="93"/>
      <c r="J14" s="91"/>
      <c r="K14" s="91"/>
      <c r="L14" s="91"/>
      <c r="M14" s="91"/>
      <c r="N14" s="91"/>
      <c r="O14" s="91"/>
      <c r="P14" s="91"/>
      <c r="Q14" s="91"/>
      <c r="R14" s="91"/>
      <c r="S14" s="91"/>
      <c r="T14" s="91"/>
      <c r="U14" s="91"/>
      <c r="V14" s="91"/>
      <c r="W14" s="91"/>
      <c r="X14" s="98"/>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row>
    <row r="15" spans="1:65" s="36" customFormat="1" ht="17">
      <c r="A15"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5" s="65" t="s">
        <v>16</v>
      </c>
      <c r="C15" s="66" t="s">
        <v>17</v>
      </c>
      <c r="D15" s="67">
        <v>45001</v>
      </c>
      <c r="E15" s="68">
        <f t="shared" ref="E15:E17" si="22">IF(ISBLANK(D15)," - ",IF(F15=0,D15,D15+F15-1))</f>
        <v>45008</v>
      </c>
      <c r="F15" s="69">
        <v>8</v>
      </c>
      <c r="G15" s="70">
        <v>1</v>
      </c>
      <c r="H15" s="71"/>
      <c r="I15" s="93"/>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row>
    <row r="16" spans="1:65" s="36" customFormat="1" ht="17">
      <c r="A16"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6" s="65" t="s">
        <v>18</v>
      </c>
      <c r="C16" s="66" t="s">
        <v>17</v>
      </c>
      <c r="D16" s="67">
        <v>45008</v>
      </c>
      <c r="E16" s="68">
        <f t="shared" si="22"/>
        <v>45008</v>
      </c>
      <c r="F16" s="69">
        <v>1</v>
      </c>
      <c r="G16" s="70">
        <v>1</v>
      </c>
      <c r="H16" s="71"/>
      <c r="I16" s="93"/>
      <c r="J16" s="91"/>
      <c r="K16" s="91"/>
      <c r="L16" s="91"/>
      <c r="M16" s="91"/>
      <c r="N16" s="91"/>
      <c r="O16" s="91"/>
      <c r="P16" s="91"/>
      <c r="Q16" s="91"/>
      <c r="R16" s="91"/>
      <c r="S16" s="91"/>
      <c r="T16" s="91"/>
      <c r="U16" s="91"/>
      <c r="V16" s="91"/>
      <c r="W16" s="91"/>
      <c r="X16" s="91"/>
      <c r="Y16" s="91"/>
      <c r="Z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row>
    <row r="17" spans="1:65" s="36" customFormat="1" ht="17">
      <c r="A17"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7" s="107" t="s">
        <v>19</v>
      </c>
      <c r="C17" s="108" t="s">
        <v>17</v>
      </c>
      <c r="D17" s="109">
        <v>45009</v>
      </c>
      <c r="E17" s="110">
        <f t="shared" si="22"/>
        <v>45015</v>
      </c>
      <c r="F17" s="111">
        <v>7</v>
      </c>
      <c r="G17" s="112">
        <v>1</v>
      </c>
      <c r="H17" s="71"/>
      <c r="I17" s="93"/>
      <c r="J17" s="91"/>
      <c r="K17" s="91"/>
      <c r="L17" s="91"/>
      <c r="M17" s="91"/>
      <c r="N17" s="91"/>
      <c r="O17" s="91"/>
      <c r="P17" s="91"/>
      <c r="Q17" s="91"/>
      <c r="R17" s="91"/>
      <c r="S17" s="91"/>
      <c r="T17" s="91"/>
      <c r="U17" s="91"/>
      <c r="V17" s="91"/>
      <c r="W17" s="91"/>
      <c r="X17" s="98"/>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row>
    <row r="18" spans="1:65" s="36" customFormat="1" ht="17">
      <c r="A18" s="72" t="str">
        <f>IF(ISERROR(VALUE(SUBSTITUTE(prevWBS,".",""))),"1",IF(ISERROR(FIND("`",SUBSTITUTE(prevWBS,".","`",1))),TEXT(VALUE(prevWBS)+1,"#"),TEXT(VALUE(LEFT(prevWBS,FIND("`",SUBSTITUTE(prevWBS,".","`",1))-1))+1,"#")))</f>
        <v>4</v>
      </c>
      <c r="B18" s="104" t="s">
        <v>118</v>
      </c>
      <c r="C18" s="66"/>
      <c r="D18" s="67"/>
      <c r="E18" s="68"/>
      <c r="F18" s="69"/>
      <c r="G18" s="70"/>
      <c r="H18" s="71"/>
      <c r="I18" s="92"/>
      <c r="J18" s="91"/>
      <c r="K18" s="91"/>
      <c r="L18" s="91"/>
      <c r="M18" s="91"/>
      <c r="N18" s="91"/>
      <c r="O18" s="91"/>
      <c r="P18" s="91"/>
      <c r="Q18" s="91"/>
      <c r="R18" s="91"/>
      <c r="S18" s="91"/>
      <c r="T18" s="91"/>
      <c r="U18" s="91"/>
      <c r="V18" s="91"/>
      <c r="W18" s="91"/>
      <c r="X18" s="98"/>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row>
    <row r="19" spans="1:65" s="36" customFormat="1" ht="17">
      <c r="A19"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9" s="65" t="s">
        <v>20</v>
      </c>
      <c r="C19" s="66" t="s">
        <v>5</v>
      </c>
      <c r="D19" s="67">
        <v>45010</v>
      </c>
      <c r="E19" s="68">
        <f>IF(ISBLANK(D19)," - ",IF(F19=0,D19,D19+F19-1))</f>
        <v>45015</v>
      </c>
      <c r="F19" s="69">
        <v>6</v>
      </c>
      <c r="G19" s="70">
        <v>1</v>
      </c>
      <c r="H19" s="71"/>
      <c r="I19" s="71"/>
      <c r="J19" s="91"/>
      <c r="K19" s="91"/>
      <c r="L19" s="91"/>
      <c r="M19" s="91"/>
      <c r="N19" s="91"/>
      <c r="O19" s="91"/>
      <c r="P19" s="91"/>
      <c r="Q19" s="91"/>
      <c r="R19" s="91"/>
      <c r="S19" s="91"/>
      <c r="T19" s="91"/>
      <c r="U19" s="91"/>
      <c r="V19" s="91"/>
      <c r="W19" s="91"/>
      <c r="X19" s="98"/>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row>
    <row r="20" spans="1:65" s="36" customFormat="1" ht="17">
      <c r="A20"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0" s="65" t="s">
        <v>21</v>
      </c>
      <c r="C20" s="66" t="s">
        <v>5</v>
      </c>
      <c r="D20" s="67">
        <v>45016</v>
      </c>
      <c r="E20" s="68">
        <f>IF(ISBLANK(D20)," - ",IF(F20=0,D20,D20+F20-1))</f>
        <v>45017</v>
      </c>
      <c r="F20" s="69">
        <v>2</v>
      </c>
      <c r="G20" s="70">
        <v>1</v>
      </c>
      <c r="H20" s="71"/>
      <c r="I20" s="71"/>
      <c r="J20" s="91"/>
      <c r="K20" s="91"/>
      <c r="L20" s="91"/>
      <c r="M20" s="91"/>
      <c r="N20" s="91"/>
      <c r="O20" s="91"/>
      <c r="P20" s="91"/>
      <c r="Q20" s="91"/>
      <c r="R20" s="91"/>
      <c r="S20" s="91"/>
      <c r="T20" s="91"/>
      <c r="U20" s="91"/>
      <c r="V20" s="91"/>
      <c r="W20" s="91"/>
      <c r="X20" s="98"/>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row>
    <row r="21" spans="1:65" s="36" customFormat="1" ht="17">
      <c r="A21"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1" s="65" t="s">
        <v>22</v>
      </c>
      <c r="C21" s="66" t="s">
        <v>5</v>
      </c>
      <c r="D21" s="67">
        <v>45018</v>
      </c>
      <c r="E21" s="68">
        <f>IF(ISBLANK(D21)," - ",IF(F21=0,D21,D21+F21-1))</f>
        <v>45020</v>
      </c>
      <c r="F21" s="69">
        <v>3</v>
      </c>
      <c r="G21" s="70">
        <v>1</v>
      </c>
      <c r="H21" s="71"/>
      <c r="I21" s="71"/>
      <c r="J21" s="91"/>
      <c r="K21" s="91"/>
      <c r="L21" s="91"/>
      <c r="M21" s="91"/>
      <c r="N21" s="91"/>
      <c r="O21" s="91"/>
      <c r="P21" s="91"/>
      <c r="Q21" s="91"/>
      <c r="R21" s="91"/>
      <c r="S21" s="91"/>
      <c r="T21" s="91"/>
      <c r="U21" s="91"/>
      <c r="V21" s="91"/>
      <c r="W21" s="91"/>
      <c r="X21" s="98"/>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row>
    <row r="22" spans="1:65" s="36" customFormat="1" ht="17">
      <c r="A22" s="72" t="str">
        <f>IF(ISERROR(VALUE(SUBSTITUTE(prevWBS,".",""))),"1",IF(ISERROR(FIND("`",SUBSTITUTE(prevWBS,".","`",1))),TEXT(VALUE(prevWBS)+1,"#"),TEXT(VALUE(LEFT(prevWBS,FIND("`",SUBSTITUTE(prevWBS,".","`",1))-1))+1,"#")))</f>
        <v>5</v>
      </c>
      <c r="B22" s="104" t="s">
        <v>119</v>
      </c>
      <c r="C22" s="66"/>
      <c r="D22" s="67"/>
      <c r="E22" s="68"/>
      <c r="F22" s="69"/>
      <c r="G22" s="70"/>
      <c r="H22" s="71"/>
      <c r="I22" s="92"/>
      <c r="J22" s="91"/>
      <c r="K22" s="91"/>
      <c r="L22" s="91"/>
      <c r="M22" s="91"/>
      <c r="N22" s="91"/>
      <c r="O22" s="91"/>
      <c r="P22" s="91"/>
      <c r="Q22" s="91"/>
      <c r="R22" s="91"/>
      <c r="S22" s="91"/>
      <c r="T22" s="91"/>
      <c r="U22" s="91"/>
      <c r="V22" s="91"/>
      <c r="W22" s="91"/>
      <c r="X22" s="98"/>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row>
    <row r="23" spans="1:65" s="36" customFormat="1" ht="17">
      <c r="A23" s="64" t="str">
        <f t="shared" ref="A23:A42" si="2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3" s="103" t="s">
        <v>107</v>
      </c>
      <c r="C23" s="66" t="s">
        <v>26</v>
      </c>
      <c r="D23" s="67">
        <v>45020</v>
      </c>
      <c r="E23" s="68">
        <f>IF(ISBLANK(D23)," - ",IF(F23=0,D23,D23+F23-1))</f>
        <v>45031</v>
      </c>
      <c r="F23" s="69">
        <v>12</v>
      </c>
      <c r="G23" s="70">
        <v>1</v>
      </c>
      <c r="H23" s="71"/>
      <c r="I23" s="94"/>
      <c r="J23" s="91"/>
      <c r="K23" s="91"/>
      <c r="L23" s="91"/>
      <c r="M23" s="91"/>
      <c r="N23" s="91"/>
      <c r="O23" s="91"/>
      <c r="P23" s="91"/>
      <c r="Q23" s="91"/>
      <c r="R23" s="91"/>
      <c r="S23" s="91"/>
      <c r="T23" s="91"/>
      <c r="U23" s="91"/>
      <c r="V23" s="91"/>
      <c r="W23" s="91"/>
      <c r="X23" s="98"/>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row>
    <row r="24" spans="1:65" s="36" customFormat="1" ht="17">
      <c r="A24" s="64" t="str">
        <f t="shared" si="23"/>
        <v>5.2</v>
      </c>
      <c r="B24" s="65" t="s">
        <v>23</v>
      </c>
      <c r="C24" s="66" t="s">
        <v>5</v>
      </c>
      <c r="D24" s="67">
        <v>45020</v>
      </c>
      <c r="E24" s="68">
        <f>IF(ISBLANK(D24)," - ",IF(F24=0,D24,D24+F24-1))</f>
        <v>45027</v>
      </c>
      <c r="F24" s="69">
        <v>8</v>
      </c>
      <c r="G24" s="70">
        <v>1</v>
      </c>
      <c r="H24" s="71"/>
      <c r="I24" s="71"/>
      <c r="J24" s="91"/>
      <c r="K24" s="91"/>
      <c r="L24" s="91"/>
      <c r="M24" s="91"/>
      <c r="N24" s="91"/>
      <c r="O24" s="91"/>
      <c r="P24" s="91"/>
      <c r="Q24" s="91"/>
      <c r="R24" s="91"/>
      <c r="S24" s="91"/>
      <c r="T24" s="91"/>
      <c r="U24" s="91"/>
      <c r="V24" s="91"/>
      <c r="W24" s="91"/>
      <c r="X24" s="98"/>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row>
    <row r="25" spans="1:65" s="36" customFormat="1" ht="17">
      <c r="A25" s="64" t="str">
        <f t="shared" si="23"/>
        <v>5.3</v>
      </c>
      <c r="B25" s="65" t="s">
        <v>24</v>
      </c>
      <c r="C25" s="66" t="s">
        <v>5</v>
      </c>
      <c r="D25" s="67">
        <v>45028</v>
      </c>
      <c r="E25" s="68">
        <f>IF(ISBLANK(D25)," - ",IF(F25=0,D25,D25+F25-1))</f>
        <v>45031</v>
      </c>
      <c r="F25" s="69">
        <v>4</v>
      </c>
      <c r="G25" s="70">
        <v>1</v>
      </c>
      <c r="H25" s="71"/>
      <c r="I25" s="71"/>
      <c r="J25" s="91"/>
      <c r="K25" s="91"/>
      <c r="L25" s="91"/>
      <c r="M25" s="91"/>
      <c r="N25" s="91"/>
      <c r="O25" s="91"/>
      <c r="P25" s="91"/>
      <c r="Q25" s="91"/>
      <c r="R25" s="91"/>
      <c r="S25" s="91"/>
      <c r="T25" s="91"/>
      <c r="U25" s="91"/>
      <c r="V25" s="91"/>
      <c r="W25" s="91"/>
      <c r="X25" s="98"/>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row>
    <row r="26" spans="1:65" s="36" customFormat="1" ht="17">
      <c r="A26" s="64" t="str">
        <f t="shared" si="23"/>
        <v>5.4</v>
      </c>
      <c r="B26" s="103" t="s">
        <v>129</v>
      </c>
      <c r="C26" s="66" t="s">
        <v>5</v>
      </c>
      <c r="D26" s="67">
        <v>45028</v>
      </c>
      <c r="E26" s="68">
        <f>IF(ISBLANK(D26)," -E23 E26",IF(F26=0,D26,D26+F26-1))</f>
        <v>45032</v>
      </c>
      <c r="F26" s="69">
        <v>5</v>
      </c>
      <c r="G26" s="70">
        <v>1</v>
      </c>
      <c r="H26" s="71"/>
      <c r="I26" s="71"/>
      <c r="J26" s="91"/>
      <c r="K26" s="91"/>
      <c r="L26" s="91"/>
      <c r="M26" s="91"/>
      <c r="N26" s="91"/>
      <c r="O26" s="91"/>
      <c r="P26" s="91"/>
      <c r="Q26" s="91"/>
      <c r="R26" s="91"/>
      <c r="S26" s="91"/>
      <c r="T26" s="91"/>
      <c r="U26" s="91"/>
      <c r="V26" s="91"/>
      <c r="W26" s="91"/>
      <c r="X26" s="98"/>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row>
    <row r="27" spans="1:65" s="36" customFormat="1" ht="17">
      <c r="A27" s="64" t="str">
        <f t="shared" si="23"/>
        <v>5.5</v>
      </c>
      <c r="B27" s="65" t="s">
        <v>25</v>
      </c>
      <c r="C27" s="102" t="s">
        <v>127</v>
      </c>
      <c r="D27" s="67">
        <v>45032</v>
      </c>
      <c r="E27" s="68">
        <f>IF(ISBLANK(D27),"-",IF(F27=0,D27,D27+F27-1))</f>
        <v>45036</v>
      </c>
      <c r="F27" s="69">
        <v>5</v>
      </c>
      <c r="G27" s="70">
        <v>1</v>
      </c>
      <c r="H27" s="71"/>
      <c r="I27" s="71"/>
      <c r="J27" s="91"/>
      <c r="K27" s="91"/>
      <c r="L27" s="91"/>
      <c r="M27" s="91"/>
      <c r="N27" s="91"/>
      <c r="O27" s="91"/>
      <c r="P27" s="91"/>
      <c r="Q27" s="91"/>
      <c r="R27" s="91"/>
      <c r="S27" s="91"/>
      <c r="T27" s="91"/>
      <c r="U27" s="91"/>
      <c r="V27" s="91"/>
      <c r="W27" s="91"/>
      <c r="X27" s="98"/>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row>
    <row r="28" spans="1:65" s="36" customFormat="1" ht="17">
      <c r="A28" s="64" t="str">
        <f t="shared" si="23"/>
        <v>5.6</v>
      </c>
      <c r="B28" s="103" t="s">
        <v>108</v>
      </c>
      <c r="C28" s="102" t="s">
        <v>128</v>
      </c>
      <c r="D28" s="67">
        <v>45036</v>
      </c>
      <c r="E28" s="68">
        <f>IF(ISBLANK(D28)," - ",IF(F28=0,D28,D28+F28-1))</f>
        <v>45037</v>
      </c>
      <c r="F28" s="69">
        <v>2</v>
      </c>
      <c r="G28" s="70">
        <v>1</v>
      </c>
      <c r="H28" s="71"/>
      <c r="I28" s="71"/>
      <c r="J28" s="91"/>
      <c r="K28" s="91"/>
      <c r="L28" s="91"/>
      <c r="M28" s="91"/>
      <c r="N28" s="91"/>
      <c r="O28" s="91"/>
      <c r="P28" s="91"/>
      <c r="Q28" s="91"/>
      <c r="R28" s="91"/>
      <c r="S28" s="91"/>
      <c r="T28" s="91"/>
      <c r="U28" s="91"/>
      <c r="V28" s="91"/>
      <c r="W28" s="91"/>
      <c r="X28" s="98"/>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row>
    <row r="29" spans="1:65" s="36" customFormat="1" ht="30" customHeight="1">
      <c r="A29" s="64" t="str">
        <f t="shared" si="23"/>
        <v>5.7</v>
      </c>
      <c r="B29" s="103" t="s">
        <v>130</v>
      </c>
      <c r="C29" s="66" t="s">
        <v>5</v>
      </c>
      <c r="D29" s="67">
        <v>45032</v>
      </c>
      <c r="E29" s="68">
        <f>IF(ISBLANK(D29)," -D29 ",IF(F29=0,D29,D29+F29-1))</f>
        <v>45035</v>
      </c>
      <c r="F29" s="69">
        <v>4</v>
      </c>
      <c r="G29" s="70">
        <v>1</v>
      </c>
      <c r="H29" s="71"/>
      <c r="I29" s="71"/>
      <c r="J29" s="91"/>
      <c r="K29" s="91"/>
      <c r="L29" s="91"/>
      <c r="M29" s="91"/>
      <c r="N29" s="91"/>
      <c r="O29" s="91"/>
      <c r="P29" s="91"/>
      <c r="Q29" s="91"/>
      <c r="R29" s="91"/>
      <c r="S29" s="91"/>
      <c r="T29" s="91"/>
      <c r="U29" s="91"/>
      <c r="V29" s="91"/>
      <c r="W29" s="91"/>
      <c r="X29" s="98"/>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row>
    <row r="30" spans="1:65" s="36" customFormat="1" ht="17">
      <c r="A30" s="64" t="str">
        <f t="shared" si="23"/>
        <v>5.8</v>
      </c>
      <c r="B30" s="103" t="s">
        <v>106</v>
      </c>
      <c r="C30" s="66" t="s">
        <v>26</v>
      </c>
      <c r="D30" s="67">
        <v>45036</v>
      </c>
      <c r="E30" s="68">
        <f>IF(ISBLANK(D30)," - ",IF(F30=0,D30,D30+F30-1))</f>
        <v>45040</v>
      </c>
      <c r="F30" s="69">
        <v>5</v>
      </c>
      <c r="G30" s="70">
        <v>1</v>
      </c>
      <c r="H30" s="71"/>
      <c r="I30" s="71"/>
      <c r="J30" s="91"/>
      <c r="K30" s="91"/>
      <c r="L30" s="91"/>
      <c r="M30" s="91"/>
      <c r="N30" s="91"/>
      <c r="O30" s="91"/>
      <c r="P30" s="91"/>
      <c r="Q30" s="91"/>
      <c r="R30" s="91"/>
      <c r="S30" s="91"/>
      <c r="T30" s="91"/>
      <c r="U30" s="91"/>
      <c r="V30" s="91"/>
      <c r="W30" s="91"/>
      <c r="X30" s="98"/>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row>
    <row r="31" spans="1:65" s="37" customFormat="1" ht="17">
      <c r="A31" s="64" t="str">
        <f t="shared" si="23"/>
        <v>5.9</v>
      </c>
      <c r="B31" s="103" t="s">
        <v>109</v>
      </c>
      <c r="C31" s="102" t="s">
        <v>128</v>
      </c>
      <c r="D31" s="67">
        <v>45041</v>
      </c>
      <c r="E31" s="68">
        <f>IF(ISBLANK(D31)," -E28 ",IF(F31=0,D31,D31+F31-1))</f>
        <v>45042</v>
      </c>
      <c r="F31" s="69">
        <v>2</v>
      </c>
      <c r="G31" s="70">
        <v>1</v>
      </c>
      <c r="H31" s="71"/>
      <c r="I31" s="93"/>
      <c r="J31" s="91"/>
      <c r="K31" s="91"/>
      <c r="L31" s="91"/>
      <c r="M31" s="91"/>
      <c r="N31" s="91"/>
      <c r="O31" s="91"/>
      <c r="P31" s="91"/>
      <c r="Q31" s="91"/>
      <c r="R31" s="91"/>
      <c r="S31" s="91"/>
      <c r="T31" s="91"/>
      <c r="U31" s="91"/>
      <c r="V31" s="91"/>
      <c r="W31" s="91"/>
      <c r="X31" s="98"/>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row>
    <row r="32" spans="1:65" s="37" customFormat="1" ht="26">
      <c r="A32" s="64" t="str">
        <f t="shared" si="23"/>
        <v>5.10</v>
      </c>
      <c r="B32" s="103" t="s">
        <v>124</v>
      </c>
      <c r="C32" s="66" t="s">
        <v>5</v>
      </c>
      <c r="D32" s="67">
        <v>45036</v>
      </c>
      <c r="E32" s="68">
        <f t="shared" ref="E32:E38" si="24">IF(ISBLANK(D32)," - ",IF(F32=0,D32,D32+F32-1))</f>
        <v>45040</v>
      </c>
      <c r="F32" s="69">
        <v>5</v>
      </c>
      <c r="G32" s="70">
        <v>1</v>
      </c>
      <c r="H32" s="71"/>
      <c r="I32" s="93"/>
      <c r="J32" s="91"/>
      <c r="K32" s="91"/>
      <c r="L32" s="91"/>
      <c r="M32" s="91"/>
      <c r="N32" s="91"/>
      <c r="O32" s="91"/>
      <c r="P32" s="91"/>
      <c r="Q32" s="91"/>
      <c r="R32" s="91"/>
      <c r="S32" s="91"/>
      <c r="T32" s="91"/>
      <c r="U32" s="91"/>
      <c r="V32" s="91"/>
      <c r="W32" s="91"/>
      <c r="X32" s="98"/>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row>
    <row r="33" spans="1:65" s="37" customFormat="1" ht="17">
      <c r="A33" s="106" t="str">
        <f t="shared" si="23"/>
        <v>5.11</v>
      </c>
      <c r="B33" s="107" t="s">
        <v>28</v>
      </c>
      <c r="C33" s="108" t="s">
        <v>26</v>
      </c>
      <c r="D33" s="109">
        <v>45040</v>
      </c>
      <c r="E33" s="110">
        <f>IF(ISBLANK(D33)," - ",IF(F33=0,D33,D33+F33-1))</f>
        <v>45043</v>
      </c>
      <c r="F33" s="111">
        <v>4</v>
      </c>
      <c r="G33" s="112">
        <v>1</v>
      </c>
      <c r="H33" s="71"/>
      <c r="I33" s="93"/>
      <c r="J33" s="91"/>
      <c r="K33" s="91"/>
      <c r="L33" s="91"/>
      <c r="M33" s="91"/>
      <c r="N33" s="91"/>
      <c r="O33" s="91"/>
      <c r="P33" s="91"/>
      <c r="Q33" s="91"/>
      <c r="R33" s="91"/>
      <c r="S33" s="91"/>
      <c r="T33" s="91"/>
      <c r="U33" s="91"/>
      <c r="V33" s="91"/>
      <c r="W33" s="91"/>
      <c r="X33" s="98"/>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row>
    <row r="34" spans="1:65" s="37" customFormat="1" ht="17">
      <c r="A34" s="64" t="str">
        <f t="shared" si="23"/>
        <v>5.12</v>
      </c>
      <c r="B34" s="103" t="s">
        <v>110</v>
      </c>
      <c r="C34" s="102" t="s">
        <v>128</v>
      </c>
      <c r="D34" s="67">
        <v>45044</v>
      </c>
      <c r="E34" s="68">
        <f>IF(ISBLANK(D34)," - ",IF(F34=E340,D34,D34+F34-1))</f>
        <v>45045</v>
      </c>
      <c r="F34" s="69">
        <v>2</v>
      </c>
      <c r="G34" s="70">
        <v>1</v>
      </c>
      <c r="H34" s="71"/>
      <c r="I34" s="93"/>
      <c r="J34" s="91"/>
      <c r="K34" s="91"/>
      <c r="L34" s="91"/>
      <c r="M34" s="91"/>
      <c r="N34" s="91"/>
      <c r="O34" s="91"/>
      <c r="P34" s="91"/>
      <c r="Q34" s="91"/>
      <c r="R34" s="91"/>
      <c r="S34" s="91"/>
      <c r="T34" s="91"/>
      <c r="U34" s="91"/>
      <c r="V34" s="91"/>
      <c r="W34" s="91"/>
      <c r="X34" s="98"/>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row>
    <row r="35" spans="1:65" s="37" customFormat="1" ht="26">
      <c r="A35" s="64" t="str">
        <f t="shared" si="23"/>
        <v>5.13</v>
      </c>
      <c r="B35" s="103" t="s">
        <v>125</v>
      </c>
      <c r="C35" s="66" t="s">
        <v>5</v>
      </c>
      <c r="D35" s="67">
        <v>45041</v>
      </c>
      <c r="E35" s="68">
        <f t="shared" si="24"/>
        <v>45045</v>
      </c>
      <c r="F35" s="69">
        <v>5</v>
      </c>
      <c r="G35" s="70">
        <v>1</v>
      </c>
      <c r="H35" s="71"/>
      <c r="I35" s="93"/>
      <c r="J35" s="91"/>
      <c r="K35" s="91"/>
      <c r="L35" s="91"/>
      <c r="M35" s="91"/>
      <c r="N35" s="91"/>
      <c r="O35" s="91"/>
      <c r="P35" s="91"/>
      <c r="Q35" s="91"/>
      <c r="R35" s="91"/>
      <c r="S35" s="91"/>
      <c r="T35" s="91"/>
      <c r="U35" s="91"/>
      <c r="V35" s="91"/>
      <c r="W35" s="91"/>
      <c r="X35" s="98"/>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row>
    <row r="36" spans="1:65" s="37" customFormat="1" ht="17">
      <c r="A36" s="64" t="str">
        <f t="shared" si="23"/>
        <v>5.14</v>
      </c>
      <c r="B36" s="65" t="s">
        <v>29</v>
      </c>
      <c r="C36" s="66" t="s">
        <v>26</v>
      </c>
      <c r="D36" s="67">
        <v>45046</v>
      </c>
      <c r="E36" s="68">
        <f t="shared" si="24"/>
        <v>45050</v>
      </c>
      <c r="F36" s="69">
        <v>5</v>
      </c>
      <c r="G36" s="70">
        <v>1</v>
      </c>
      <c r="H36" s="71"/>
      <c r="I36" s="93"/>
      <c r="J36" s="91"/>
      <c r="K36" s="91"/>
      <c r="L36" s="91"/>
      <c r="M36" s="91"/>
      <c r="N36" s="91"/>
      <c r="O36" s="91"/>
      <c r="P36" s="91"/>
      <c r="Q36" s="91"/>
      <c r="R36" s="91"/>
      <c r="S36" s="91"/>
      <c r="T36" s="91"/>
      <c r="U36" s="91"/>
      <c r="V36" s="91"/>
      <c r="W36" s="91"/>
      <c r="X36" s="98"/>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row>
    <row r="37" spans="1:65" s="37" customFormat="1" ht="17">
      <c r="A37" s="64" t="str">
        <f t="shared" si="23"/>
        <v>5.15</v>
      </c>
      <c r="B37" s="103" t="s">
        <v>111</v>
      </c>
      <c r="C37" s="102" t="s">
        <v>128</v>
      </c>
      <c r="D37" s="67">
        <v>45050</v>
      </c>
      <c r="E37" s="68">
        <f t="shared" si="24"/>
        <v>45051</v>
      </c>
      <c r="F37" s="69">
        <v>2</v>
      </c>
      <c r="G37" s="70">
        <v>1</v>
      </c>
      <c r="H37" s="71"/>
      <c r="I37" s="93"/>
      <c r="J37" s="91"/>
      <c r="K37" s="91"/>
      <c r="L37" s="91"/>
      <c r="M37" s="91"/>
      <c r="N37" s="91"/>
      <c r="O37" s="91"/>
      <c r="P37" s="91"/>
      <c r="Q37" s="91"/>
      <c r="R37" s="91"/>
      <c r="S37" s="91"/>
      <c r="T37" s="91"/>
      <c r="U37" s="91"/>
      <c r="V37" s="91"/>
      <c r="W37" s="91"/>
      <c r="X37" s="98"/>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row>
    <row r="38" spans="1:65" s="37" customFormat="1" ht="26">
      <c r="A38" s="64" t="str">
        <f t="shared" si="23"/>
        <v>5.16</v>
      </c>
      <c r="B38" s="103" t="s">
        <v>126</v>
      </c>
      <c r="C38" s="66" t="s">
        <v>5</v>
      </c>
      <c r="D38" s="67">
        <v>45053</v>
      </c>
      <c r="E38" s="68">
        <f t="shared" si="24"/>
        <v>45057</v>
      </c>
      <c r="F38" s="69">
        <v>5</v>
      </c>
      <c r="G38" s="70">
        <v>1</v>
      </c>
      <c r="H38" s="71"/>
      <c r="I38" s="93"/>
      <c r="J38" s="91"/>
      <c r="K38" s="91"/>
      <c r="L38" s="91"/>
      <c r="M38" s="91"/>
      <c r="N38" s="91"/>
      <c r="O38" s="91"/>
      <c r="P38" s="91"/>
      <c r="Q38" s="91"/>
      <c r="R38" s="91"/>
      <c r="S38" s="91"/>
      <c r="T38" s="91"/>
      <c r="U38" s="91"/>
      <c r="V38" s="91"/>
      <c r="W38" s="91"/>
      <c r="X38" s="98"/>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row>
    <row r="39" spans="1:65" s="37" customFormat="1" ht="17">
      <c r="A39" s="64" t="str">
        <f t="shared" si="23"/>
        <v>5.17</v>
      </c>
      <c r="B39" s="65" t="s">
        <v>30</v>
      </c>
      <c r="C39" s="66" t="s">
        <v>26</v>
      </c>
      <c r="D39" s="67">
        <v>45057</v>
      </c>
      <c r="E39" s="68">
        <f>IF(ISBLANK(C39)," - ",IF(F39=0,D39,D39+F39-1))</f>
        <v>45061</v>
      </c>
      <c r="F39" s="69">
        <v>5</v>
      </c>
      <c r="G39" s="70">
        <v>1</v>
      </c>
      <c r="H39" s="71"/>
      <c r="I39" s="93"/>
      <c r="J39" s="91"/>
      <c r="K39" s="91"/>
      <c r="L39" s="91"/>
      <c r="M39" s="91"/>
      <c r="N39" s="91"/>
      <c r="O39" s="91"/>
      <c r="P39" s="91"/>
      <c r="Q39" s="91"/>
      <c r="R39" s="91"/>
      <c r="S39" s="91"/>
      <c r="T39" s="91"/>
      <c r="U39" s="91"/>
      <c r="V39" s="91"/>
      <c r="W39" s="91"/>
      <c r="X39" s="98"/>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row>
    <row r="40" spans="1:65" s="37" customFormat="1" ht="17">
      <c r="A40" s="64" t="str">
        <f t="shared" si="23"/>
        <v>5.18</v>
      </c>
      <c r="B40" s="103" t="s">
        <v>112</v>
      </c>
      <c r="C40" s="102" t="s">
        <v>128</v>
      </c>
      <c r="D40" s="67">
        <v>45061</v>
      </c>
      <c r="E40" s="68">
        <f>IF(ISBLANK(D40)," - ",IF(F40=0,D40,D40+F40-1))</f>
        <v>45062</v>
      </c>
      <c r="F40" s="69">
        <v>2</v>
      </c>
      <c r="G40" s="70">
        <v>1</v>
      </c>
      <c r="H40" s="71"/>
      <c r="I40" s="93"/>
      <c r="J40" s="91"/>
      <c r="K40" s="91"/>
      <c r="L40" s="91"/>
      <c r="M40" s="91"/>
      <c r="N40" s="91"/>
      <c r="O40" s="91"/>
      <c r="P40" s="91"/>
      <c r="Q40" s="91"/>
      <c r="R40" s="91"/>
      <c r="S40" s="91"/>
      <c r="T40" s="91"/>
      <c r="U40" s="91"/>
      <c r="V40" s="91"/>
      <c r="W40" s="91"/>
      <c r="X40" s="98"/>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row>
    <row r="41" spans="1:65" s="37" customFormat="1" ht="17">
      <c r="A41" s="64" t="str">
        <f t="shared" si="23"/>
        <v>5.19</v>
      </c>
      <c r="B41" s="129" t="s">
        <v>131</v>
      </c>
      <c r="C41" s="66" t="s">
        <v>26</v>
      </c>
      <c r="D41" s="67">
        <v>45063</v>
      </c>
      <c r="E41" s="68">
        <f>IF(ISBLANK(D41)," - ",IF(F41=0,D41,D41+F41-1))</f>
        <v>45067</v>
      </c>
      <c r="F41" s="69">
        <v>5</v>
      </c>
      <c r="G41" s="70">
        <v>1</v>
      </c>
      <c r="H41" s="71"/>
      <c r="I41" s="94"/>
      <c r="J41" s="91"/>
      <c r="K41" s="91"/>
      <c r="L41" s="91"/>
      <c r="M41" s="91"/>
      <c r="N41" s="91"/>
      <c r="O41" s="91"/>
      <c r="P41" s="91"/>
      <c r="Q41" s="91"/>
      <c r="R41" s="91"/>
      <c r="S41" s="91"/>
      <c r="T41" s="91"/>
      <c r="U41" s="91"/>
      <c r="V41" s="91"/>
      <c r="W41" s="91"/>
      <c r="X41" s="98"/>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row>
    <row r="42" spans="1:65" s="116" customFormat="1" ht="17">
      <c r="A42" s="106" t="str">
        <f t="shared" si="23"/>
        <v>5.20</v>
      </c>
      <c r="B42" s="115" t="s">
        <v>113</v>
      </c>
      <c r="C42" s="108" t="s">
        <v>27</v>
      </c>
      <c r="D42" s="109">
        <v>45067</v>
      </c>
      <c r="E42" s="110">
        <f>IF(ISBLANK(D42)," - ",IF(F42=0,D42,D42+F42-1))</f>
        <v>45068</v>
      </c>
      <c r="F42" s="111">
        <v>2</v>
      </c>
      <c r="G42" s="112">
        <v>1</v>
      </c>
      <c r="H42" s="71"/>
      <c r="I42" s="94"/>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row>
    <row r="43" spans="1:65" s="37" customFormat="1" ht="17">
      <c r="A43" s="72" t="str">
        <f>IF(ISERROR(VALUE(SUBSTITUTE(prevWBS,".",""))),"1",IF(ISERROR(FIND("`",SUBSTITUTE(prevWBS,".","`",1))),TEXT(VALUE(prevWBS)+1,"#"),TEXT(VALUE(LEFT(prevWBS,FIND("`",SUBSTITUTE(prevWBS,".","`",1))-1))+1,"#")))</f>
        <v>6</v>
      </c>
      <c r="B43" s="104" t="s">
        <v>115</v>
      </c>
      <c r="C43" s="66"/>
      <c r="D43" s="67"/>
      <c r="E43" s="68"/>
      <c r="F43" s="69"/>
      <c r="G43" s="70">
        <v>1</v>
      </c>
      <c r="H43" s="71"/>
      <c r="I43" s="92"/>
      <c r="J43" s="91"/>
      <c r="K43" s="91"/>
      <c r="L43" s="91"/>
      <c r="M43" s="91"/>
      <c r="N43" s="91"/>
      <c r="O43" s="91"/>
      <c r="P43" s="91"/>
      <c r="Q43" s="91"/>
      <c r="R43" s="91"/>
      <c r="S43" s="91"/>
      <c r="T43" s="91"/>
      <c r="U43" s="91"/>
      <c r="V43" s="91"/>
      <c r="W43" s="91"/>
      <c r="X43" s="98"/>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row>
    <row r="44" spans="1:65" s="37" customFormat="1" ht="17">
      <c r="A44"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4" s="103" t="s">
        <v>123</v>
      </c>
      <c r="C44" s="102" t="s">
        <v>105</v>
      </c>
      <c r="D44" s="67">
        <v>45069</v>
      </c>
      <c r="E44" s="68">
        <f>IF(ISBLANK(D44)," - ",IF(F44=0,D44,D44+F44-1))</f>
        <v>45070</v>
      </c>
      <c r="F44" s="69">
        <v>2</v>
      </c>
      <c r="G44" s="70">
        <v>1</v>
      </c>
      <c r="H44" s="71"/>
      <c r="I44" s="92"/>
      <c r="J44" s="91"/>
      <c r="K44" s="91"/>
      <c r="L44" s="91"/>
      <c r="M44" s="91"/>
      <c r="N44" s="91"/>
      <c r="O44" s="91"/>
      <c r="P44" s="91"/>
      <c r="Q44" s="91"/>
      <c r="R44" s="91"/>
      <c r="S44" s="91"/>
      <c r="T44" s="91"/>
      <c r="U44" s="91"/>
      <c r="V44" s="91"/>
      <c r="W44" s="91"/>
      <c r="X44" s="98"/>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row>
    <row r="45" spans="1:65" s="37" customFormat="1" ht="17">
      <c r="A45" s="72" t="str">
        <f>IF(ISERROR(VALUE(SUBSTITUTE(prevWBS,".",""))),"1",IF(ISERROR(FIND("`",SUBSTITUTE(prevWBS,".","`",1))),TEXT(VALUE(prevWBS)+1,"#"),TEXT(VALUE(LEFT(prevWBS,FIND("`",SUBSTITUTE(prevWBS,".","`",1))-1))+1,"#")))</f>
        <v>7</v>
      </c>
      <c r="B45" s="104" t="s">
        <v>114</v>
      </c>
      <c r="C45" s="66"/>
      <c r="D45" s="67"/>
      <c r="E45" s="68"/>
      <c r="F45" s="69"/>
      <c r="G45" s="70">
        <v>1</v>
      </c>
      <c r="H45" s="71"/>
      <c r="I45" s="95"/>
      <c r="J45" s="91"/>
      <c r="K45" s="91"/>
      <c r="L45" s="91"/>
      <c r="M45" s="91"/>
      <c r="N45" s="91"/>
      <c r="O45" s="91"/>
      <c r="P45" s="91"/>
      <c r="Q45" s="91"/>
      <c r="R45" s="91"/>
      <c r="S45" s="91"/>
      <c r="T45" s="91"/>
      <c r="U45" s="91"/>
      <c r="V45" s="91"/>
      <c r="W45" s="91"/>
      <c r="X45" s="98"/>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row>
    <row r="46" spans="1:65" s="37" customFormat="1" ht="17">
      <c r="A46" s="10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6" s="113" t="s">
        <v>120</v>
      </c>
      <c r="C46" s="114" t="s">
        <v>105</v>
      </c>
      <c r="D46" s="109">
        <v>45071</v>
      </c>
      <c r="E46" s="110">
        <f>IF(ISBLANK(D46)," - ",IF(F46=0,D46,D46+F46-1))</f>
        <v>45077</v>
      </c>
      <c r="F46" s="111">
        <v>7</v>
      </c>
      <c r="G46" s="112">
        <v>1</v>
      </c>
      <c r="H46" s="78"/>
      <c r="I46" s="95"/>
      <c r="J46" s="91"/>
      <c r="K46" s="91"/>
      <c r="L46" s="91"/>
      <c r="M46" s="91"/>
      <c r="N46" s="91"/>
      <c r="O46" s="91"/>
      <c r="P46" s="91"/>
      <c r="Q46" s="91"/>
      <c r="R46" s="91"/>
      <c r="S46" s="91"/>
      <c r="T46" s="91"/>
      <c r="U46" s="91"/>
      <c r="V46" s="91"/>
      <c r="W46" s="91"/>
      <c r="X46" s="98"/>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row>
    <row r="47" spans="1:65" s="37" customFormat="1" ht="17">
      <c r="A47" s="73"/>
      <c r="B47" s="74"/>
      <c r="C47" s="74"/>
      <c r="D47" s="75"/>
      <c r="E47" s="75"/>
      <c r="F47" s="76"/>
      <c r="G47" s="77"/>
      <c r="H47" s="78"/>
      <c r="I47" s="95"/>
      <c r="J47" s="91"/>
      <c r="K47" s="91"/>
      <c r="L47" s="91"/>
      <c r="M47" s="91"/>
      <c r="N47" s="91"/>
      <c r="O47" s="91"/>
      <c r="P47" s="91"/>
      <c r="Q47" s="91"/>
      <c r="R47" s="91"/>
      <c r="S47" s="91"/>
      <c r="T47" s="91"/>
      <c r="U47" s="91"/>
      <c r="V47" s="91"/>
      <c r="W47" s="91"/>
      <c r="X47" s="98"/>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row>
    <row r="48" spans="1:65" s="38" customFormat="1" ht="19.5" customHeight="1">
      <c r="X48" s="99"/>
    </row>
    <row r="49" ht="19.5" customHeight="1"/>
    <row r="50" ht="19.5" customHeight="1"/>
  </sheetData>
  <sheetProtection formatCells="0" formatColumns="0" formatRows="0" insertRows="0" deleteRows="0"/>
  <mergeCells count="20">
    <mergeCell ref="AC1:AQ1"/>
    <mergeCell ref="C3:D3"/>
    <mergeCell ref="F3:G3"/>
    <mergeCell ref="J3:P3"/>
    <mergeCell ref="Q3:W3"/>
    <mergeCell ref="X3:AD3"/>
    <mergeCell ref="AE3:AK3"/>
    <mergeCell ref="AL3:AR3"/>
    <mergeCell ref="AS3:AY3"/>
    <mergeCell ref="AZ3:BF3"/>
    <mergeCell ref="BG3:BM3"/>
    <mergeCell ref="C4:D4"/>
    <mergeCell ref="J4:P4"/>
    <mergeCell ref="Q4:W4"/>
    <mergeCell ref="X4:AD4"/>
    <mergeCell ref="AE4:AK4"/>
    <mergeCell ref="AL4:AR4"/>
    <mergeCell ref="AS4:AY4"/>
    <mergeCell ref="AZ4:BF4"/>
    <mergeCell ref="BG4:BM4"/>
  </mergeCells>
  <phoneticPr fontId="50" type="noConversion"/>
  <conditionalFormatting sqref="AH16">
    <cfRule type="expression" dxfId="6" priority="53">
      <formula>AA$5=TODAY()</formula>
    </cfRule>
    <cfRule type="expression" dxfId="5" priority="54">
      <formula>AND($D16&lt;=AA$5,ROUNDDOWN(($E16-$D16+1)*$G16,0)+$D16-1&gt;=AA$5)</formula>
    </cfRule>
    <cfRule type="expression" dxfId="4" priority="55">
      <formula>AND(NOT(ISBLANK($D16)),$D16&lt;=AA$5,$E16&gt;=AA$5)</formula>
    </cfRule>
  </conditionalFormatting>
  <conditionalFormatting sqref="J5:BM6">
    <cfRule type="expression" dxfId="3" priority="48">
      <formula>J$5=TODAY()</formula>
    </cfRule>
  </conditionalFormatting>
  <conditionalFormatting sqref="AI5:BM27 J28:BM47 AB5:AG27 J5:Z27 AH5:AH15 AH17:AH27 AA5:AA15 AA17:AA27">
    <cfRule type="expression" dxfId="2" priority="5">
      <formula>J$5=TODAY()</formula>
    </cfRule>
  </conditionalFormatting>
  <conditionalFormatting sqref="G7:G47">
    <cfRule type="dataBar" priority="11">
      <dataBar>
        <cfvo type="num" val="0"/>
        <cfvo type="num" val="1"/>
        <color rgb="FFE7EFF7"/>
      </dataBar>
      <extLst>
        <ext xmlns:x14="http://schemas.microsoft.com/office/spreadsheetml/2009/9/main" uri="{B025F937-C7B1-47D3-B67F-A62EFF666E3E}">
          <x14:id>{58C61493-F59C-4514-BCFD-3B68DF012223}</x14:id>
        </ext>
      </extLst>
    </cfRule>
  </conditionalFormatting>
  <conditionalFormatting sqref="AI7:BM16 AB7:AG16 J7:Z16 AH7:AH15 AA7:AA15 J17:BM47">
    <cfRule type="expression" dxfId="1" priority="51">
      <formula>AND($D7&lt;=J$5,ROUNDDOWN(($E7-$D7+1)*$G7,0)+$D7-1&gt;=J$5)</formula>
    </cfRule>
    <cfRule type="expression" dxfId="0" priority="52">
      <formula>AND(NOT(ISBLANK($D7)),$D7&lt;=J$5,$E7&gt;=J$5)</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H3" xr:uid="{00000000-0002-0000-0000-000000000000}"/>
  </dataValidations>
  <pageMargins left="0.25" right="0.25" top="0.5" bottom="0.5" header="0.5" footer="0.25"/>
  <pageSetup scale="61" fitToHeight="0" orientation="landscape"/>
  <headerFooter alignWithMargins="0"/>
  <ignoredErrors>
    <ignoredError sqref="A22 A10" formula="1"/>
    <ignoredError sqref="G8" unlocked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8238" r:id="rId3" name="Scroll Bar 46">
              <controlPr defaultSize="0" print="0" autoPict="0">
                <anchor moveWithCells="1">
                  <from>
                    <xdr:col>9</xdr:col>
                    <xdr:colOff>12700</xdr:colOff>
                    <xdr:row>1</xdr:row>
                    <xdr:rowOff>38100</xdr:rowOff>
                  </from>
                  <to>
                    <xdr:col>15</xdr:col>
                    <xdr:colOff>190500</xdr:colOff>
                    <xdr:row>1</xdr:row>
                    <xdr:rowOff>254000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C61493-F59C-4514-BCFD-3B68DF012223}">
            <x14:dataBar minLength="0" maxLength="100" gradient="0">
              <x14:cfvo type="num">
                <xm:f>0</xm:f>
              </x14:cfvo>
              <x14:cfvo type="num">
                <xm:f>1</xm:f>
              </x14:cfvo>
              <x14:negativeFillColor rgb="FFFF0000"/>
              <x14:axisColor rgb="FF000000"/>
            </x14:dataBar>
          </x14:cfRule>
          <xm:sqref>G7:G47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25" workbookViewId="0">
      <selection activeCell="B42" sqref="B42"/>
    </sheetView>
  </sheetViews>
  <sheetFormatPr baseColWidth="10" defaultColWidth="8.83203125" defaultRowHeight="13"/>
  <cols>
    <col min="1" max="1" width="5.5" customWidth="1"/>
    <col min="2" max="2" width="90.5" customWidth="1"/>
    <col min="3" max="3" width="16.5" customWidth="1"/>
  </cols>
  <sheetData>
    <row r="1" spans="1:4" ht="30" customHeight="1">
      <c r="A1" s="1" t="s">
        <v>31</v>
      </c>
      <c r="B1" s="2"/>
    </row>
    <row r="2" spans="1:4" ht="14">
      <c r="A2" s="3" t="s">
        <v>32</v>
      </c>
      <c r="B2" s="4"/>
    </row>
    <row r="3" spans="1:4">
      <c r="B3" s="4"/>
    </row>
    <row r="4" spans="1:4" ht="18">
      <c r="A4" s="5" t="s">
        <v>33</v>
      </c>
      <c r="B4" s="6"/>
    </row>
    <row r="5" spans="1:4" ht="45">
      <c r="B5" s="7" t="s">
        <v>34</v>
      </c>
    </row>
    <row r="7" spans="1:4" ht="30">
      <c r="B7" s="7" t="s">
        <v>35</v>
      </c>
    </row>
    <row r="9" spans="1:4" ht="14">
      <c r="B9" s="3" t="s">
        <v>36</v>
      </c>
    </row>
    <row r="11" spans="1:4" ht="30">
      <c r="B11" s="8" t="s">
        <v>37</v>
      </c>
    </row>
    <row r="13" spans="1:4" ht="18">
      <c r="A13" s="128" t="s">
        <v>38</v>
      </c>
      <c r="B13" s="128"/>
    </row>
    <row r="15" spans="1:4" ht="18">
      <c r="A15" s="9"/>
      <c r="B15" s="10" t="s">
        <v>39</v>
      </c>
      <c r="C15" s="11"/>
      <c r="D15" s="11"/>
    </row>
    <row r="16" spans="1:4" ht="18">
      <c r="A16" s="9"/>
      <c r="B16" s="10" t="s">
        <v>40</v>
      </c>
      <c r="C16" s="11"/>
      <c r="D16" s="11"/>
    </row>
    <row r="17" spans="1:2" ht="18">
      <c r="A17" s="12"/>
      <c r="B17" s="10" t="s">
        <v>41</v>
      </c>
    </row>
    <row r="18" spans="1:2" ht="18">
      <c r="A18" s="12"/>
      <c r="B18" s="10" t="s">
        <v>42</v>
      </c>
    </row>
    <row r="19" spans="1:2" ht="30">
      <c r="A19" s="12"/>
      <c r="B19" s="10" t="s">
        <v>43</v>
      </c>
    </row>
    <row r="20" spans="1:2" ht="18">
      <c r="A20" s="12"/>
      <c r="B20" s="10" t="s">
        <v>44</v>
      </c>
    </row>
    <row r="21" spans="1:2" ht="18">
      <c r="A21" s="12"/>
      <c r="B21" s="13" t="s">
        <v>45</v>
      </c>
    </row>
    <row r="22" spans="1:2" ht="18">
      <c r="A22" s="12"/>
      <c r="B22" s="14"/>
    </row>
    <row r="23" spans="1:2" ht="18">
      <c r="A23" s="128" t="s">
        <v>46</v>
      </c>
      <c r="B23" s="128"/>
    </row>
    <row r="24" spans="1:2" ht="45">
      <c r="A24" s="12"/>
      <c r="B24" s="10" t="s">
        <v>47</v>
      </c>
    </row>
    <row r="25" spans="1:2" ht="18">
      <c r="A25" s="12"/>
      <c r="B25" s="10"/>
    </row>
    <row r="26" spans="1:2" ht="18">
      <c r="A26" s="12"/>
      <c r="B26" s="15" t="s">
        <v>48</v>
      </c>
    </row>
    <row r="27" spans="1:2" ht="18">
      <c r="A27" s="12"/>
      <c r="B27" s="10" t="s">
        <v>49</v>
      </c>
    </row>
    <row r="28" spans="1:2" ht="30">
      <c r="A28" s="12"/>
      <c r="B28" s="10" t="s">
        <v>50</v>
      </c>
    </row>
    <row r="29" spans="1:2" ht="18">
      <c r="A29" s="12"/>
      <c r="B29" s="10"/>
    </row>
    <row r="30" spans="1:2" ht="18">
      <c r="A30" s="12"/>
      <c r="B30" s="15" t="s">
        <v>51</v>
      </c>
    </row>
    <row r="31" spans="1:2" ht="18">
      <c r="A31" s="12"/>
      <c r="B31" s="10" t="s">
        <v>52</v>
      </c>
    </row>
    <row r="32" spans="1:2" ht="18">
      <c r="A32" s="12"/>
      <c r="B32" s="10" t="s">
        <v>53</v>
      </c>
    </row>
    <row r="33" spans="1:2" ht="18">
      <c r="A33" s="12"/>
      <c r="B33" s="14"/>
    </row>
    <row r="34" spans="1:2" ht="30">
      <c r="A34" s="12"/>
      <c r="B34" s="10" t="s">
        <v>54</v>
      </c>
    </row>
    <row r="35" spans="1:2" ht="18">
      <c r="A35" s="12"/>
      <c r="B35" s="16" t="s">
        <v>55</v>
      </c>
    </row>
    <row r="36" spans="1:2" ht="18">
      <c r="A36" s="12"/>
      <c r="B36" s="14"/>
    </row>
    <row r="37" spans="1:2" ht="18">
      <c r="A37" s="128" t="s">
        <v>56</v>
      </c>
      <c r="B37" s="128"/>
    </row>
    <row r="38" spans="1:2" ht="30">
      <c r="B38" s="10" t="s">
        <v>57</v>
      </c>
    </row>
    <row r="40" spans="1:2" ht="15">
      <c r="B40" s="10" t="s">
        <v>58</v>
      </c>
    </row>
    <row r="42" spans="1:2" ht="30">
      <c r="B42" s="10" t="s">
        <v>59</v>
      </c>
    </row>
    <row r="44" spans="1:2" ht="30">
      <c r="B44" s="10" t="s">
        <v>60</v>
      </c>
    </row>
    <row r="45" spans="1:2">
      <c r="B45" s="17"/>
    </row>
    <row r="46" spans="1:2" ht="30">
      <c r="B46" s="10" t="s">
        <v>61</v>
      </c>
    </row>
    <row r="48" spans="1:2" ht="18">
      <c r="A48" s="128" t="s">
        <v>62</v>
      </c>
      <c r="B48" s="128"/>
    </row>
    <row r="49" spans="1:2" ht="30">
      <c r="B49" s="10" t="s">
        <v>63</v>
      </c>
    </row>
    <row r="51" spans="1:2" ht="15">
      <c r="A51" s="18" t="s">
        <v>64</v>
      </c>
      <c r="B51" s="10" t="s">
        <v>65</v>
      </c>
    </row>
    <row r="52" spans="1:2" ht="15">
      <c r="A52" s="18" t="s">
        <v>66</v>
      </c>
      <c r="B52" s="10" t="s">
        <v>67</v>
      </c>
    </row>
    <row r="53" spans="1:2" ht="15">
      <c r="A53" s="18" t="s">
        <v>68</v>
      </c>
      <c r="B53" s="10" t="s">
        <v>69</v>
      </c>
    </row>
    <row r="54" spans="1:2" ht="30">
      <c r="A54" s="8"/>
      <c r="B54" s="10" t="s">
        <v>70</v>
      </c>
    </row>
    <row r="55" spans="1:2" ht="15">
      <c r="A55" s="8"/>
      <c r="B55" s="10" t="s">
        <v>71</v>
      </c>
    </row>
    <row r="56" spans="1:2" ht="15">
      <c r="A56" s="18" t="s">
        <v>72</v>
      </c>
      <c r="B56" s="10" t="s">
        <v>73</v>
      </c>
    </row>
    <row r="57" spans="1:2" ht="15">
      <c r="A57" s="8"/>
      <c r="B57" s="10" t="s">
        <v>74</v>
      </c>
    </row>
    <row r="58" spans="1:2" ht="15">
      <c r="A58" s="8"/>
      <c r="B58" s="10" t="s">
        <v>75</v>
      </c>
    </row>
    <row r="59" spans="1:2" ht="15">
      <c r="A59" s="18" t="s">
        <v>76</v>
      </c>
      <c r="B59" s="10" t="s">
        <v>77</v>
      </c>
    </row>
    <row r="60" spans="1:2" ht="30">
      <c r="A60" s="8"/>
      <c r="B60" s="10" t="s">
        <v>78</v>
      </c>
    </row>
    <row r="61" spans="1:2" ht="15">
      <c r="A61" s="18" t="s">
        <v>79</v>
      </c>
      <c r="B61" s="10" t="s">
        <v>80</v>
      </c>
    </row>
    <row r="62" spans="1:2" ht="15">
      <c r="A62" s="19"/>
      <c r="B62" s="10" t="s">
        <v>81</v>
      </c>
    </row>
    <row r="63" spans="1:2">
      <c r="B63" s="20"/>
    </row>
    <row r="64" spans="1:2" ht="18">
      <c r="A64" s="128" t="s">
        <v>82</v>
      </c>
      <c r="B64" s="128"/>
    </row>
    <row r="65" spans="1:2" ht="45">
      <c r="B65" s="10" t="s">
        <v>83</v>
      </c>
    </row>
    <row r="67" spans="1:2" ht="18">
      <c r="A67" s="128" t="s">
        <v>84</v>
      </c>
      <c r="B67" s="128"/>
    </row>
    <row r="68" spans="1:2" ht="15">
      <c r="A68" s="21" t="s">
        <v>85</v>
      </c>
      <c r="B68" s="22" t="s">
        <v>86</v>
      </c>
    </row>
    <row r="69" spans="1:2" ht="30">
      <c r="A69" s="19"/>
      <c r="B69" s="23" t="s">
        <v>87</v>
      </c>
    </row>
    <row r="70" spans="1:2" ht="14">
      <c r="A70" s="19"/>
      <c r="B70" s="24"/>
    </row>
    <row r="71" spans="1:2" ht="15">
      <c r="A71" s="21" t="s">
        <v>85</v>
      </c>
      <c r="B71" s="22" t="s">
        <v>88</v>
      </c>
    </row>
    <row r="72" spans="1:2" ht="30">
      <c r="A72" s="19"/>
      <c r="B72" s="23" t="s">
        <v>89</v>
      </c>
    </row>
    <row r="73" spans="1:2" ht="14">
      <c r="A73" s="19"/>
      <c r="B73" s="24"/>
    </row>
    <row r="74" spans="1:2" ht="14">
      <c r="A74" s="21" t="s">
        <v>85</v>
      </c>
      <c r="B74" s="25" t="s">
        <v>90</v>
      </c>
    </row>
    <row r="75" spans="1:2" ht="30">
      <c r="A75" s="19"/>
      <c r="B75" s="7" t="s">
        <v>91</v>
      </c>
    </row>
    <row r="76" spans="1:2" ht="14">
      <c r="A76" s="19"/>
      <c r="B76" s="19"/>
    </row>
    <row r="77" spans="1:2" ht="14">
      <c r="A77" s="21" t="s">
        <v>85</v>
      </c>
      <c r="B77" s="25" t="s">
        <v>92</v>
      </c>
    </row>
    <row r="78" spans="1:2" ht="30">
      <c r="A78" s="19"/>
      <c r="B78" s="7" t="s">
        <v>93</v>
      </c>
    </row>
    <row r="79" spans="1:2" ht="14">
      <c r="A79" s="19"/>
      <c r="B79" s="19"/>
    </row>
    <row r="80" spans="1:2" ht="14">
      <c r="A80" s="21" t="s">
        <v>85</v>
      </c>
      <c r="B80" s="25" t="s">
        <v>94</v>
      </c>
    </row>
    <row r="81" spans="1:2" ht="15">
      <c r="A81" s="19"/>
      <c r="B81" s="26" t="s">
        <v>95</v>
      </c>
    </row>
    <row r="82" spans="1:2" ht="15">
      <c r="A82" s="19"/>
      <c r="B82" s="26" t="s">
        <v>96</v>
      </c>
    </row>
    <row r="83" spans="1:2" ht="15">
      <c r="A83" s="19"/>
      <c r="B83" s="26" t="s">
        <v>97</v>
      </c>
    </row>
    <row r="84" spans="1:2" ht="14">
      <c r="A84" s="19"/>
      <c r="B84" s="27"/>
    </row>
    <row r="85" spans="1:2" ht="14">
      <c r="A85" s="21" t="s">
        <v>85</v>
      </c>
      <c r="B85" s="25" t="s">
        <v>98</v>
      </c>
    </row>
    <row r="86" spans="1:2" ht="45">
      <c r="A86" s="19"/>
      <c r="B86" s="7" t="s">
        <v>99</v>
      </c>
    </row>
    <row r="87" spans="1:2" ht="15">
      <c r="A87" s="19"/>
      <c r="B87" s="100" t="s">
        <v>100</v>
      </c>
    </row>
    <row r="88" spans="1:2" ht="45">
      <c r="A88" s="19"/>
      <c r="B88" s="101" t="s">
        <v>101</v>
      </c>
    </row>
    <row r="89" spans="1:2" ht="14">
      <c r="A89" s="19"/>
      <c r="B89" s="19"/>
    </row>
    <row r="90" spans="1:2" ht="14">
      <c r="A90" s="21" t="s">
        <v>85</v>
      </c>
      <c r="B90" s="25" t="s">
        <v>102</v>
      </c>
    </row>
    <row r="91" spans="1:2" ht="30">
      <c r="A91" s="8"/>
      <c r="B91" s="26" t="s">
        <v>103</v>
      </c>
    </row>
    <row r="93" spans="1:2">
      <c r="A93" s="28" t="s">
        <v>104</v>
      </c>
    </row>
  </sheetData>
  <mergeCells count="6">
    <mergeCell ref="A67:B67"/>
    <mergeCell ref="A13:B13"/>
    <mergeCell ref="A23:B23"/>
    <mergeCell ref="A37:B37"/>
    <mergeCell ref="A48:B48"/>
    <mergeCell ref="A64:B64"/>
  </mergeCells>
  <phoneticPr fontId="50"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2018-02-09T22:40:00Z</cp:lastPrinted>
  <dcterms:created xsi:type="dcterms:W3CDTF">2010-06-09T16:05:00Z</dcterms:created>
  <dcterms:modified xsi:type="dcterms:W3CDTF">2023-05-27T11:12:12Z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y fmtid="{D5CDD505-2E9C-101B-9397-08002B2CF9AE}" pid="5" name="ICV">
    <vt:lpwstr>DE6F40DC6652448E8A5FE86AA496D7EC</vt:lpwstr>
  </property>
  <property fmtid="{D5CDD505-2E9C-101B-9397-08002B2CF9AE}" pid="6" name="KSOProductBuildVer">
    <vt:lpwstr>2052-11.1.0.13012</vt:lpwstr>
  </property>
</Properties>
</file>