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3195" yWindow="3300" windowWidth="21600" windowHeight="11835"/>
  </bookViews>
  <sheets>
    <sheet name="Лист1" sheetId="1" r:id="rId1"/>
  </sheets>
  <definedNames>
    <definedName name="_xlchart.v1.0" hidden="1">Лист1!$B$2:$AY$2</definedName>
    <definedName name="_xlchart.v1.1" hidden="1">Лист1!$F$6:$F$13</definedName>
  </definedNames>
  <calcPr calcId="162913"/>
</workbook>
</file>

<file path=xl/calcChain.xml><?xml version="1.0" encoding="utf-8"?>
<calcChain xmlns="http://schemas.openxmlformats.org/spreadsheetml/2006/main">
  <c r="B9" i="1" l="1"/>
  <c r="E17" i="1"/>
  <c r="E10" i="1"/>
  <c r="E11" i="1"/>
  <c r="E14" i="1" s="1"/>
  <c r="E12" i="1"/>
  <c r="E13" i="1"/>
  <c r="E9" i="1"/>
  <c r="C10" i="1"/>
  <c r="C11" i="1"/>
  <c r="C12" i="1"/>
  <c r="C13" i="1"/>
  <c r="C14" i="1"/>
  <c r="C15" i="1"/>
  <c r="C16" i="1"/>
  <c r="C9" i="1"/>
  <c r="B12" i="1"/>
  <c r="B11" i="1"/>
  <c r="B10" i="1"/>
  <c r="B8" i="1"/>
  <c r="B5" i="1"/>
  <c r="E15" i="1" l="1"/>
  <c r="E16" i="1" s="1"/>
  <c r="B7" i="1"/>
  <c r="B6" i="1"/>
</calcChain>
</file>

<file path=xl/sharedStrings.xml><?xml version="1.0" encoding="utf-8"?>
<sst xmlns="http://schemas.openxmlformats.org/spreadsheetml/2006/main" count="18" uniqueCount="18">
  <si>
    <t>#Наблюдения</t>
  </si>
  <si>
    <t>Значение X</t>
  </si>
  <si>
    <t>Среднее выборочное</t>
  </si>
  <si>
    <t>Дисперсия выборочная</t>
  </si>
  <si>
    <t>Медиана выборочная</t>
  </si>
  <si>
    <t>Мода выборочная</t>
  </si>
  <si>
    <t>Макс</t>
  </si>
  <si>
    <t>Мин</t>
  </si>
  <si>
    <t>Шаг</t>
  </si>
  <si>
    <t>Кв.Корень из дисперсии</t>
  </si>
  <si>
    <t>[-7,409, -5,447)</t>
  </si>
  <si>
    <t>[-5,447, -3,485)</t>
  </si>
  <si>
    <t>[-3,485, -1,522)</t>
  </si>
  <si>
    <t>[-1,522, 0,44)</t>
  </si>
  <si>
    <t>[0,44, 2,402)</t>
  </si>
  <si>
    <t>[2,402, 4,364]</t>
  </si>
  <si>
    <t>[-9,371]</t>
  </si>
  <si>
    <t>(-9,371, -7,409)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</si>
</sst>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/>
    <xf numFmtId="0" fontId="1" fillId="0" borderId="0" xfId="0" applyFont="1"/>
    <xf numFmtId="0" fontId="2" fillId="0" borderId="0" xfId="0" applyFont="1" applyFill="1" applyBorder="1" applyAlignment="1"/>
    <xf numFmtId="0" fontId="3" fillId="0" borderId="3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NumberFormat="1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>
        <c:manualLayout>
          <c:xMode val="edge"/>
          <c:yMode val="edge"/>
          <c:x val="0.40791448475298359"/>
          <c:y val="3.1731946788844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Лист1!$F$8:$F$15</c:f>
              <c:strCache>
                <c:ptCount val="8"/>
                <c:pt idx="0">
                  <c:v>[-9,371]</c:v>
                </c:pt>
                <c:pt idx="1">
                  <c:v>(-9,371, -7,409)</c:v>
                </c:pt>
                <c:pt idx="2">
                  <c:v>[-7,409, -5,447)</c:v>
                </c:pt>
                <c:pt idx="3">
                  <c:v>[-5,447, -3,485)</c:v>
                </c:pt>
                <c:pt idx="4">
                  <c:v>[-3,485, -1,522)</c:v>
                </c:pt>
                <c:pt idx="5">
                  <c:v>[-1,522, 0,44)</c:v>
                </c:pt>
                <c:pt idx="6">
                  <c:v>[0,44, 2,402)</c:v>
                </c:pt>
                <c:pt idx="7">
                  <c:v>[2,402, 4,364]</c:v>
                </c:pt>
              </c:strCache>
            </c:strRef>
          </c:cat>
          <c:val>
            <c:numRef>
              <c:f>Лист1!$E$9:$E$16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14</c:v>
                </c:pt>
                <c:pt idx="6">
                  <c:v>12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F-416C-A05A-DDD96AFC8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73"/>
        <c:axId val="1239797167"/>
        <c:axId val="1240933391"/>
      </c:barChart>
      <c:catAx>
        <c:axId val="123979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0933391"/>
        <c:crosses val="autoZero"/>
        <c:auto val="1"/>
        <c:lblAlgn val="ctr"/>
        <c:lblOffset val="100"/>
        <c:noMultiLvlLbl val="0"/>
      </c:catAx>
      <c:valAx>
        <c:axId val="12409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979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459474</xdr:colOff>
      <xdr:row>12</xdr:row>
      <xdr:rowOff>117197</xdr:rowOff>
    </xdr:from>
    <xdr:to>
      <xdr:col>17</xdr:col>
      <xdr:colOff>571499</xdr:colOff>
      <xdr:row>26</xdr:row>
      <xdr:rowOff>77856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102389F-08F8-402F-A134-F6BBAD458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4"/>
  <sheetViews>
    <sheetView tabSelected="1" zoomScale="115" zoomScaleNormal="115" workbookViewId="0">
      <selection activeCell="F8" sqref="F8:F15"/>
    </sheetView>
  </sheetViews>
  <sheetFormatPr defaultRowHeight="15" x14ac:dyDescent="0.25"/>
  <cols>
    <col min="1" max="1" width="27.28515625" customWidth="1"/>
    <col min="2" max="2" width="13.28515625" customWidth="1"/>
    <col min="6" max="6" width="19.140625" customWidth="1"/>
  </cols>
  <sheetData>
    <row r="1" spans="1:51" ht="30.75" customHeight="1" thickBo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</row>
    <row r="2" spans="1:51" ht="30" customHeight="1" thickBot="1" x14ac:dyDescent="0.3">
      <c r="A2" s="1" t="s">
        <v>1</v>
      </c>
      <c r="B2" s="5">
        <v>-5.65</v>
      </c>
      <c r="C2" s="5">
        <v>2.492</v>
      </c>
      <c r="D2" s="5">
        <v>-1.6339999999999999</v>
      </c>
      <c r="E2" s="5">
        <v>4.298</v>
      </c>
      <c r="F2" s="5">
        <v>-2.39</v>
      </c>
      <c r="G2" s="5">
        <v>3.629</v>
      </c>
      <c r="H2" s="5">
        <v>2.1280000000000001</v>
      </c>
      <c r="I2" s="5">
        <v>3.0720000000000001</v>
      </c>
      <c r="J2" s="5">
        <v>-0.626</v>
      </c>
      <c r="K2" s="5">
        <v>3.484</v>
      </c>
      <c r="L2" s="5">
        <v>-1.0999999999999999E-2</v>
      </c>
      <c r="M2" s="5">
        <v>3.968</v>
      </c>
      <c r="N2" s="5">
        <v>-1.2689999999999999</v>
      </c>
      <c r="O2" s="5">
        <v>-1.4319999999999999</v>
      </c>
      <c r="P2" s="5">
        <v>-3.21</v>
      </c>
      <c r="Q2" s="5">
        <v>-4.1150000000000002</v>
      </c>
      <c r="R2" s="7">
        <v>2.5299999999999998</v>
      </c>
      <c r="S2" s="5">
        <v>0.82899999999999996</v>
      </c>
      <c r="T2" s="5">
        <v>2.1459999999999999</v>
      </c>
      <c r="U2" s="5">
        <v>0.89100000000000001</v>
      </c>
      <c r="V2" s="5">
        <v>0.36799999999999999</v>
      </c>
      <c r="W2" s="5">
        <v>-9.3710000000000004</v>
      </c>
      <c r="X2" s="5">
        <v>-4.9429999999999996</v>
      </c>
      <c r="Y2" s="5">
        <v>-0.41699999999999998</v>
      </c>
      <c r="Z2" s="6">
        <v>-4.8540000000000001</v>
      </c>
      <c r="AA2" s="6">
        <v>-1.304</v>
      </c>
      <c r="AB2" s="6">
        <v>-0.94799999999999995</v>
      </c>
      <c r="AC2" s="6">
        <v>-2.528</v>
      </c>
      <c r="AD2" s="6">
        <v>-5.0919999999999996</v>
      </c>
      <c r="AE2" s="6">
        <v>1.429</v>
      </c>
      <c r="AF2" s="6">
        <v>2.0470000000000002</v>
      </c>
      <c r="AG2" s="6">
        <v>0.36599999999999999</v>
      </c>
      <c r="AH2" s="6">
        <v>-4.1269999999999998</v>
      </c>
      <c r="AI2" s="6">
        <v>-0.10100000000000001</v>
      </c>
      <c r="AJ2" s="6">
        <v>1.016</v>
      </c>
      <c r="AK2" s="6">
        <v>4.3639999999999999</v>
      </c>
      <c r="AL2" s="6">
        <v>0.80200000000000005</v>
      </c>
      <c r="AM2" s="5">
        <v>-1.595</v>
      </c>
      <c r="AN2" s="5">
        <v>0.58299999999999996</v>
      </c>
      <c r="AO2" s="5">
        <v>2.488</v>
      </c>
      <c r="AP2" s="5">
        <v>1.5780000000000001</v>
      </c>
      <c r="AQ2" s="5">
        <v>-4.117</v>
      </c>
      <c r="AR2" s="5">
        <v>1.0129999999999999</v>
      </c>
      <c r="AS2" s="5">
        <v>-1.65</v>
      </c>
      <c r="AT2" s="5">
        <v>-0.89</v>
      </c>
      <c r="AU2" s="5">
        <v>0.21</v>
      </c>
      <c r="AV2" s="5">
        <v>-3.2189999999999999</v>
      </c>
      <c r="AW2" s="5">
        <v>-0.57599999999999996</v>
      </c>
      <c r="AX2" s="5">
        <v>-0.91</v>
      </c>
      <c r="AY2" s="5">
        <v>1.7729999999999999</v>
      </c>
    </row>
    <row r="3" spans="1:51" ht="15.7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51" ht="15.7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51" ht="15.75" x14ac:dyDescent="0.25">
      <c r="A5" s="3" t="s">
        <v>2</v>
      </c>
      <c r="B5" s="3">
        <f>AVERAGE(B2:AY2)</f>
        <v>-0.38950000000000012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51" ht="15.75" x14ac:dyDescent="0.25">
      <c r="A6" s="3" t="s">
        <v>3</v>
      </c>
      <c r="B6" s="3">
        <f>VAR(B2:AY2)</f>
        <v>8.5536426632653058</v>
      </c>
      <c r="C6" s="3"/>
      <c r="D6" s="3"/>
      <c r="E6" s="3"/>
      <c r="F6" s="4"/>
      <c r="G6" s="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51" ht="15.75" x14ac:dyDescent="0.25">
      <c r="A7" s="3" t="s">
        <v>4</v>
      </c>
      <c r="B7" s="3">
        <f>MEDIAN(B2:AY2)</f>
        <v>-5.6000000000000001E-2</v>
      </c>
      <c r="C7" s="3"/>
      <c r="D7" s="3"/>
      <c r="E7" s="3"/>
      <c r="F7" s="4"/>
      <c r="G7" s="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51" ht="15.75" x14ac:dyDescent="0.25">
      <c r="A8" s="3" t="s">
        <v>5</v>
      </c>
      <c r="B8" s="3" t="e">
        <f>MODE(B2:AY2)</f>
        <v>#N/A</v>
      </c>
      <c r="C8" s="3"/>
      <c r="D8" s="3"/>
      <c r="E8" s="3">
        <v>0</v>
      </c>
      <c r="F8" s="4" t="s">
        <v>16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51" ht="15.75" x14ac:dyDescent="0.25">
      <c r="A9" s="3" t="s">
        <v>9</v>
      </c>
      <c r="B9" s="3">
        <f>_xlfn.STDEV.S(B2:AY2)</f>
        <v>2.9246611193889294</v>
      </c>
      <c r="C9" s="3">
        <f>ROUND((SUM($B$11,$B$12*$D9)),3)</f>
        <v>-9.3710000000000004</v>
      </c>
      <c r="D9" s="3">
        <v>0</v>
      </c>
      <c r="E9" s="3">
        <f>FREQUENCY($B$2:$YA$2,$C9:$C10)-SUM($E$8:$E8)</f>
        <v>1</v>
      </c>
      <c r="F9" s="4" t="s">
        <v>17</v>
      </c>
      <c r="G9" s="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51" ht="15.75" x14ac:dyDescent="0.25">
      <c r="A10" s="3" t="s">
        <v>6</v>
      </c>
      <c r="B10" s="3">
        <f>MAX(B2:AY2)</f>
        <v>4.3639999999999999</v>
      </c>
      <c r="C10" s="3">
        <f t="shared" ref="C10:C16" si="0">ROUND((SUM($B$11,$B$12*$D10)),3)</f>
        <v>-7.4089999999999998</v>
      </c>
      <c r="D10" s="3">
        <v>1</v>
      </c>
      <c r="E10" s="3">
        <f>FREQUENCY($B$2:$YA$2,$C10:$C11)-SUM($E$8:$E9)</f>
        <v>0</v>
      </c>
      <c r="F10" s="4" t="s">
        <v>10</v>
      </c>
      <c r="G10" s="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51" ht="15.75" x14ac:dyDescent="0.25">
      <c r="A11" s="3" t="s">
        <v>7</v>
      </c>
      <c r="B11" s="3">
        <f>MIN(B2:AY2)</f>
        <v>-9.3710000000000004</v>
      </c>
      <c r="C11" s="3">
        <f t="shared" si="0"/>
        <v>-5.4470000000000001</v>
      </c>
      <c r="D11" s="3">
        <v>2</v>
      </c>
      <c r="E11" s="3">
        <f>FREQUENCY($B$2:$YA$2,$C11:$C12)-SUM($E$8:$E10)</f>
        <v>1</v>
      </c>
      <c r="F11" s="4" t="s">
        <v>11</v>
      </c>
      <c r="G11" s="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51" ht="15.75" customHeight="1" x14ac:dyDescent="0.25">
      <c r="A12" s="3" t="s">
        <v>8</v>
      </c>
      <c r="B12" s="3">
        <f>SUM(ABS(B10),ABS(B11))/7</f>
        <v>1.962142857142857</v>
      </c>
      <c r="C12" s="3">
        <f t="shared" si="0"/>
        <v>-3.4849999999999999</v>
      </c>
      <c r="D12" s="3">
        <v>3</v>
      </c>
      <c r="E12" s="3">
        <f>FREQUENCY($B$2:$YA$2,$C12:$C13)-SUM($E$8:$E11)</f>
        <v>6</v>
      </c>
      <c r="F12" s="4" t="s">
        <v>12</v>
      </c>
      <c r="G12" s="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51" ht="15.75" x14ac:dyDescent="0.25">
      <c r="A13" s="3"/>
      <c r="B13" s="3"/>
      <c r="C13" s="3">
        <f t="shared" si="0"/>
        <v>-1.522</v>
      </c>
      <c r="D13" s="3">
        <v>4</v>
      </c>
      <c r="E13" s="3">
        <f>FREQUENCY($B$2:$YA$2,$C13:$C14)-SUM($E$8:$E12)</f>
        <v>7</v>
      </c>
      <c r="F13" s="4" t="s">
        <v>13</v>
      </c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51" ht="15.75" x14ac:dyDescent="0.25">
      <c r="A14" s="3"/>
      <c r="B14" s="3"/>
      <c r="C14" s="3">
        <f t="shared" si="0"/>
        <v>0.44</v>
      </c>
      <c r="D14" s="3">
        <v>5</v>
      </c>
      <c r="E14" s="3">
        <f>FREQUENCY($B$2:$YA$2,$C14:$C15)-SUM($E$8:$E13)</f>
        <v>14</v>
      </c>
      <c r="F14" s="4" t="s">
        <v>14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51" ht="21.75" customHeight="1" x14ac:dyDescent="0.25">
      <c r="A15" s="3"/>
      <c r="B15" s="3"/>
      <c r="C15" s="3">
        <f t="shared" si="0"/>
        <v>2.4020000000000001</v>
      </c>
      <c r="D15" s="3">
        <v>6</v>
      </c>
      <c r="E15" s="3">
        <f>FREQUENCY($B$2:$YA$2,$C15:$C16)-SUM($E$8:$E14)</f>
        <v>12</v>
      </c>
      <c r="F15" s="4" t="s">
        <v>15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51" ht="15.75" x14ac:dyDescent="0.25">
      <c r="A16" s="3"/>
      <c r="B16" s="3"/>
      <c r="C16" s="3">
        <f t="shared" si="0"/>
        <v>4.3639999999999999</v>
      </c>
      <c r="D16" s="3">
        <v>7</v>
      </c>
      <c r="E16" s="3">
        <f>FREQUENCY($B$2:$YA$2,$C16:$C17)-SUM($E$8:$E15)</f>
        <v>9</v>
      </c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22" ht="15.75" x14ac:dyDescent="0.25">
      <c r="A17" s="3"/>
      <c r="B17" s="3"/>
      <c r="C17" s="3"/>
      <c r="D17" s="3"/>
      <c r="E17" s="3">
        <f>SUM(E9:E16)</f>
        <v>50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22" ht="15.7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2" ht="15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2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2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 x14ac:dyDescent="0.25">
      <c r="A24" s="3"/>
      <c r="B24" s="3"/>
      <c r="C24" s="3"/>
      <c r="D24" s="3"/>
      <c r="E24" s="3"/>
      <c r="F24" s="3"/>
      <c r="G24" s="3"/>
      <c r="H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2020-09-23T04:00:50Z</dcterms:modified>
  <cp:category/>
  <cp:contentStatus/>
</cp:coreProperties>
</file>