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" sheetId="1" r:id="rId1"/>
    <sheet name="2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A12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E4" i="3"/>
  <c r="U3" i="3"/>
  <c r="V3" i="3"/>
  <c r="W3" i="3"/>
  <c r="X3" i="3"/>
  <c r="Y3" i="3"/>
  <c r="R3" i="3"/>
  <c r="S3" i="3"/>
  <c r="T3" i="3"/>
  <c r="F3" i="3"/>
  <c r="G3" i="3"/>
  <c r="H3" i="3"/>
  <c r="I3" i="3"/>
  <c r="J3" i="3"/>
  <c r="K3" i="3"/>
  <c r="L3" i="3"/>
  <c r="M3" i="3"/>
  <c r="N3" i="3"/>
  <c r="O3" i="3"/>
  <c r="P3" i="3"/>
  <c r="Q3" i="3"/>
  <c r="E3" i="3"/>
  <c r="B10" i="2"/>
  <c r="B8" i="2"/>
  <c r="C8" i="2"/>
  <c r="D8" i="2"/>
  <c r="E8" i="2"/>
  <c r="C7" i="2"/>
  <c r="D7" i="2"/>
  <c r="E7" i="2"/>
  <c r="B7" i="2"/>
  <c r="F3" i="2"/>
  <c r="F4" i="2"/>
  <c r="F2" i="2"/>
  <c r="C4" i="2"/>
  <c r="D4" i="2"/>
  <c r="E4" i="2"/>
  <c r="B4" i="2"/>
  <c r="E3" i="1"/>
  <c r="F3" i="1"/>
  <c r="G3" i="1"/>
  <c r="H3" i="1"/>
  <c r="I3" i="1"/>
  <c r="J3" i="1"/>
  <c r="K3" i="1"/>
  <c r="L3" i="1"/>
  <c r="M3" i="1"/>
  <c r="D3" i="1"/>
  <c r="F2" i="1"/>
  <c r="G2" i="1"/>
  <c r="H2" i="1"/>
  <c r="I2" i="1"/>
  <c r="J2" i="1"/>
  <c r="K2" i="1"/>
  <c r="L2" i="1"/>
  <c r="M2" i="1"/>
  <c r="E2" i="1"/>
  <c r="D2" i="1"/>
  <c r="B9" i="1"/>
  <c r="B6" i="1"/>
  <c r="B7" i="1"/>
  <c r="B10" i="1" s="1"/>
  <c r="B13" i="1" l="1"/>
</calcChain>
</file>

<file path=xl/sharedStrings.xml><?xml version="1.0" encoding="utf-8"?>
<sst xmlns="http://schemas.openxmlformats.org/spreadsheetml/2006/main" count="28" uniqueCount="22">
  <si>
    <t>Средний диаметр</t>
  </si>
  <si>
    <t>Стандартное отклонение</t>
  </si>
  <si>
    <t>Норма</t>
  </si>
  <si>
    <t>Разброс нормы</t>
  </si>
  <si>
    <t>Верхняя граница</t>
  </si>
  <si>
    <t>Процент труб входящих в промежуток</t>
  </si>
  <si>
    <t>Нижняя граница нормы</t>
  </si>
  <si>
    <t>Вероятность</t>
  </si>
  <si>
    <t>Мальчики</t>
  </si>
  <si>
    <t>Девочки</t>
  </si>
  <si>
    <t>Пассивный</t>
  </si>
  <si>
    <t>Активный</t>
  </si>
  <si>
    <t>Старательный</t>
  </si>
  <si>
    <t>Дисциплинированный</t>
  </si>
  <si>
    <t>М и Д</t>
  </si>
  <si>
    <t>Всего</t>
  </si>
  <si>
    <t>№</t>
  </si>
  <si>
    <t>Результаты выполнения логических задач до курса (мин.)</t>
  </si>
  <si>
    <t>Результаты выполнения логических задач после курса (мин.)</t>
  </si>
  <si>
    <t>№ учащегося</t>
  </si>
  <si>
    <t>Первый класс А</t>
  </si>
  <si>
    <t>Второй класс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</si>
</sst>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3" xfId="0" applyBorder="1"/>
    <xf numFmtId="167" fontId="0" fillId="0" borderId="3" xfId="1" applyNumberFormat="1" applyFont="1" applyBorder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нормального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866740103948481E-2"/>
          <c:y val="0.16708333333333336"/>
          <c:w val="0.896988737243468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'1'!$D$2:$M$2</c:f>
              <c:numCache>
                <c:formatCode>General</c:formatCode>
                <c:ptCount val="10"/>
                <c:pt idx="0">
                  <c:v>17.3</c:v>
                </c:pt>
                <c:pt idx="1">
                  <c:v>17.400000000000002</c:v>
                </c:pt>
                <c:pt idx="2">
                  <c:v>17.5</c:v>
                </c:pt>
                <c:pt idx="3">
                  <c:v>17.600000000000001</c:v>
                </c:pt>
                <c:pt idx="4">
                  <c:v>17.7</c:v>
                </c:pt>
                <c:pt idx="5">
                  <c:v>17.8</c:v>
                </c:pt>
                <c:pt idx="6">
                  <c:v>17.900000000000002</c:v>
                </c:pt>
                <c:pt idx="7">
                  <c:v>18</c:v>
                </c:pt>
                <c:pt idx="8">
                  <c:v>18.100000000000001</c:v>
                </c:pt>
                <c:pt idx="9">
                  <c:v>18.2</c:v>
                </c:pt>
              </c:numCache>
            </c:numRef>
          </c:cat>
          <c:val>
            <c:numRef>
              <c:f>'1'!$D$3:$M$3</c:f>
              <c:numCache>
                <c:formatCode>General</c:formatCode>
                <c:ptCount val="10"/>
                <c:pt idx="0">
                  <c:v>0.53771272115365265</c:v>
                </c:pt>
                <c:pt idx="1">
                  <c:v>0.65514416207750725</c:v>
                </c:pt>
                <c:pt idx="2">
                  <c:v>0.75976065370250934</c:v>
                </c:pt>
                <c:pt idx="3">
                  <c:v>0.838629394873319</c:v>
                </c:pt>
                <c:pt idx="4">
                  <c:v>0.88108279723352856</c:v>
                </c:pt>
                <c:pt idx="5">
                  <c:v>0.88108279723352856</c:v>
                </c:pt>
                <c:pt idx="6">
                  <c:v>0.83862939487331689</c:v>
                </c:pt>
                <c:pt idx="7">
                  <c:v>0.75976065370250934</c:v>
                </c:pt>
                <c:pt idx="8">
                  <c:v>0.65514416207750326</c:v>
                </c:pt>
                <c:pt idx="9">
                  <c:v>0.53771272115365265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5-4E23-9857-0F322B11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946896"/>
        <c:axId val="924959792"/>
      </c:lineChart>
      <c:catAx>
        <c:axId val="9249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959792"/>
        <c:crosses val="autoZero"/>
        <c:auto val="1"/>
        <c:lblAlgn val="ctr"/>
        <c:lblOffset val="100"/>
        <c:noMultiLvlLbl val="0"/>
      </c:catAx>
      <c:valAx>
        <c:axId val="9249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9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стьюдента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'3'!$E$3:$Y$3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'3'!$E$4:$Y$4</c:f>
              <c:numCache>
                <c:formatCode>General</c:formatCode>
                <c:ptCount val="21"/>
                <c:pt idx="0">
                  <c:v>1.2242687930145794E-2</c:v>
                </c:pt>
                <c:pt idx="1">
                  <c:v>1.4979288761590149E-2</c:v>
                </c:pt>
                <c:pt idx="2">
                  <c:v>1.8724110951987685E-2</c:v>
                </c:pt>
                <c:pt idx="3">
                  <c:v>2.4023387636512503E-2</c:v>
                </c:pt>
                <c:pt idx="4">
                  <c:v>3.1830988618379068E-2</c:v>
                </c:pt>
                <c:pt idx="5">
                  <c:v>4.3904811887419404E-2</c:v>
                </c:pt>
                <c:pt idx="6">
                  <c:v>6.3661977236758135E-2</c:v>
                </c:pt>
                <c:pt idx="7">
                  <c:v>9.7941503441166353E-2</c:v>
                </c:pt>
                <c:pt idx="8">
                  <c:v>0.15915494309189535</c:v>
                </c:pt>
                <c:pt idx="9">
                  <c:v>0.25464790894703254</c:v>
                </c:pt>
                <c:pt idx="10">
                  <c:v>0.31830988618379069</c:v>
                </c:pt>
                <c:pt idx="11">
                  <c:v>0.25464790894703254</c:v>
                </c:pt>
                <c:pt idx="12">
                  <c:v>0.15915494309189535</c:v>
                </c:pt>
                <c:pt idx="13">
                  <c:v>9.7941503441166353E-2</c:v>
                </c:pt>
                <c:pt idx="14">
                  <c:v>6.3661977236758135E-2</c:v>
                </c:pt>
                <c:pt idx="15">
                  <c:v>4.3904811887419404E-2</c:v>
                </c:pt>
                <c:pt idx="16">
                  <c:v>3.1830988618379068E-2</c:v>
                </c:pt>
                <c:pt idx="17">
                  <c:v>2.4023387636512503E-2</c:v>
                </c:pt>
                <c:pt idx="18">
                  <c:v>1.8724110951987685E-2</c:v>
                </c:pt>
                <c:pt idx="19">
                  <c:v>1.4979288761590149E-2</c:v>
                </c:pt>
                <c:pt idx="20">
                  <c:v>1.2242687930145794E-2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B-416C-AA75-F9303B38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272080"/>
        <c:axId val="1040262096"/>
      </c:lineChart>
      <c:catAx>
        <c:axId val="10402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262096"/>
        <c:crosses val="autoZero"/>
        <c:auto val="1"/>
        <c:lblAlgn val="ctr"/>
        <c:lblOffset val="100"/>
        <c:noMultiLvlLbl val="0"/>
      </c:catAx>
      <c:valAx>
        <c:axId val="10402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2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42862</xdr:rowOff>
    </xdr:from>
    <xdr:to>
      <xdr:col>10</xdr:col>
      <xdr:colOff>295275</xdr:colOff>
      <xdr:row>17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15" zoomScaleNormal="115" workbookViewId="0">
      <selection activeCell="N13" sqref="N13"/>
    </sheetView>
  </sheetViews>
  <sheetFormatPr defaultRowHeight="15" x14ac:dyDescent="0.25"/>
  <cols>
    <col min="1" max="1" width="36" customWidth="1"/>
    <col min="2" max="2" width="14.5703125" customWidth="1"/>
  </cols>
  <sheetData>
    <row r="1" spans="1:13" x14ac:dyDescent="0.25">
      <c r="A1" s="2" t="s">
        <v>0</v>
      </c>
      <c r="B1" s="2">
        <v>17.05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3" x14ac:dyDescent="0.25">
      <c r="A2" s="2" t="s">
        <v>1</v>
      </c>
      <c r="B2" s="2">
        <v>0.35</v>
      </c>
      <c r="D2" s="2">
        <f>$B$6+0.1*D$1</f>
        <v>17.3</v>
      </c>
      <c r="E2" s="2">
        <f>$B$6+0.1*E$1</f>
        <v>17.400000000000002</v>
      </c>
      <c r="F2" s="2">
        <f t="shared" ref="F2:Q2" si="0">$B$6+0.1*F$1</f>
        <v>17.5</v>
      </c>
      <c r="G2" s="2">
        <f t="shared" si="0"/>
        <v>17.600000000000001</v>
      </c>
      <c r="H2" s="2">
        <f t="shared" si="0"/>
        <v>17.7</v>
      </c>
      <c r="I2" s="2">
        <f t="shared" si="0"/>
        <v>17.8</v>
      </c>
      <c r="J2" s="2">
        <f t="shared" si="0"/>
        <v>17.900000000000002</v>
      </c>
      <c r="K2" s="2">
        <f t="shared" si="0"/>
        <v>18</v>
      </c>
      <c r="L2" s="2">
        <f t="shared" si="0"/>
        <v>18.100000000000001</v>
      </c>
      <c r="M2" s="2">
        <f t="shared" si="0"/>
        <v>18.2</v>
      </c>
    </row>
    <row r="3" spans="1:13" x14ac:dyDescent="0.25">
      <c r="A3" s="2" t="s">
        <v>2</v>
      </c>
      <c r="B3" s="2">
        <v>17.75</v>
      </c>
      <c r="D3" s="2">
        <f>_xlfn.NORM.DIST(D$2,$B$3,$B$4,FALSE)</f>
        <v>0.53771272115365265</v>
      </c>
      <c r="E3" s="2">
        <f t="shared" ref="E3:N3" si="1">_xlfn.NORM.DIST(E$2,$B$3,$B$4,FALSE)</f>
        <v>0.65514416207750725</v>
      </c>
      <c r="F3" s="2">
        <f t="shared" si="1"/>
        <v>0.75976065370250934</v>
      </c>
      <c r="G3" s="2">
        <f t="shared" si="1"/>
        <v>0.838629394873319</v>
      </c>
      <c r="H3" s="2">
        <f t="shared" si="1"/>
        <v>0.88108279723352856</v>
      </c>
      <c r="I3" s="2">
        <f t="shared" si="1"/>
        <v>0.88108279723352856</v>
      </c>
      <c r="J3" s="2">
        <f t="shared" si="1"/>
        <v>0.83862939487331689</v>
      </c>
      <c r="K3" s="2">
        <f t="shared" si="1"/>
        <v>0.75976065370250934</v>
      </c>
      <c r="L3" s="2">
        <f t="shared" si="1"/>
        <v>0.65514416207750326</v>
      </c>
      <c r="M3" s="2">
        <f t="shared" si="1"/>
        <v>0.53771272115365265</v>
      </c>
    </row>
    <row r="4" spans="1:13" x14ac:dyDescent="0.25">
      <c r="A4" s="2" t="s">
        <v>3</v>
      </c>
      <c r="B4" s="2">
        <v>0.45</v>
      </c>
    </row>
    <row r="6" spans="1:13" x14ac:dyDescent="0.25">
      <c r="A6" s="2" t="s">
        <v>6</v>
      </c>
      <c r="B6" s="2">
        <f>SUM(-B4,B3)</f>
        <v>17.3</v>
      </c>
    </row>
    <row r="7" spans="1:13" x14ac:dyDescent="0.25">
      <c r="A7" s="2" t="s">
        <v>4</v>
      </c>
      <c r="B7" s="2">
        <f>SUM(B3,B4)</f>
        <v>18.2</v>
      </c>
    </row>
    <row r="9" spans="1:13" x14ac:dyDescent="0.25">
      <c r="A9" s="2" t="s">
        <v>7</v>
      </c>
      <c r="B9" s="2">
        <f>NORMDIST($B6,$B$1,$B$2,TRUE)</f>
        <v>0.76247473797302345</v>
      </c>
    </row>
    <row r="10" spans="1:13" x14ac:dyDescent="0.25">
      <c r="B10" s="2">
        <f>NORMDIST($B7,$B$1,$B$2,TRUE)</f>
        <v>0.99949137932483567</v>
      </c>
    </row>
    <row r="13" spans="1:13" x14ac:dyDescent="0.25">
      <c r="A13" s="2" t="s">
        <v>5</v>
      </c>
      <c r="B13" s="3">
        <f>ABS(SUM(B9,-B10))</f>
        <v>0.23701664135181222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5" zoomScaleNormal="145" workbookViewId="0">
      <selection activeCell="B10" sqref="B10"/>
    </sheetView>
  </sheetViews>
  <sheetFormatPr defaultRowHeight="15" x14ac:dyDescent="0.25"/>
  <cols>
    <col min="1" max="1" width="12.140625" customWidth="1"/>
    <col min="2" max="2" width="13.28515625" customWidth="1"/>
    <col min="3" max="3" width="13.42578125" customWidth="1"/>
    <col min="4" max="4" width="17.5703125" customWidth="1"/>
    <col min="5" max="5" width="22.140625" customWidth="1"/>
  </cols>
  <sheetData>
    <row r="1" spans="1:6" ht="15.75" thickBot="1" x14ac:dyDescent="0.3">
      <c r="B1" s="5" t="s">
        <v>10</v>
      </c>
      <c r="C1" s="5" t="s">
        <v>11</v>
      </c>
      <c r="D1" s="5" t="s">
        <v>12</v>
      </c>
      <c r="E1" s="5" t="s">
        <v>13</v>
      </c>
      <c r="F1" s="6" t="s">
        <v>15</v>
      </c>
    </row>
    <row r="2" spans="1:6" ht="15.75" thickBot="1" x14ac:dyDescent="0.3">
      <c r="A2" s="5" t="s">
        <v>8</v>
      </c>
      <c r="B2" s="9">
        <v>9</v>
      </c>
      <c r="C2" s="10">
        <v>6</v>
      </c>
      <c r="D2" s="10">
        <v>5</v>
      </c>
      <c r="E2" s="10">
        <v>10</v>
      </c>
      <c r="F2" s="10">
        <f>SUM(B2:E2)</f>
        <v>30</v>
      </c>
    </row>
    <row r="3" spans="1:6" ht="15.75" thickBot="1" x14ac:dyDescent="0.3">
      <c r="A3" s="5" t="s">
        <v>9</v>
      </c>
      <c r="B3" s="7">
        <v>7</v>
      </c>
      <c r="C3" s="2">
        <v>8</v>
      </c>
      <c r="D3" s="2">
        <v>12</v>
      </c>
      <c r="E3" s="2">
        <v>6</v>
      </c>
      <c r="F3" s="2">
        <f t="shared" ref="F3:F4" si="0">SUM(B3:E3)</f>
        <v>33</v>
      </c>
    </row>
    <row r="4" spans="1:6" ht="15.75" thickBot="1" x14ac:dyDescent="0.3">
      <c r="A4" s="5" t="s">
        <v>14</v>
      </c>
      <c r="B4" s="7">
        <f>SUM(B2,B3)</f>
        <v>16</v>
      </c>
      <c r="C4" s="2">
        <f t="shared" ref="C4:E4" si="1">SUM(C2,C3)</f>
        <v>14</v>
      </c>
      <c r="D4" s="2">
        <f t="shared" si="1"/>
        <v>17</v>
      </c>
      <c r="E4" s="2">
        <f t="shared" si="1"/>
        <v>16</v>
      </c>
      <c r="F4" s="2">
        <f t="shared" si="0"/>
        <v>63</v>
      </c>
    </row>
    <row r="5" spans="1:6" ht="15.75" thickBot="1" x14ac:dyDescent="0.3">
      <c r="F5" s="1"/>
    </row>
    <row r="6" spans="1:6" ht="15.75" thickBot="1" x14ac:dyDescent="0.3">
      <c r="B6" s="5" t="s">
        <v>10</v>
      </c>
      <c r="C6" s="5" t="s">
        <v>11</v>
      </c>
      <c r="D6" s="5" t="s">
        <v>12</v>
      </c>
      <c r="E6" s="11" t="s">
        <v>13</v>
      </c>
      <c r="F6" s="4"/>
    </row>
    <row r="7" spans="1:6" ht="15.75" thickBot="1" x14ac:dyDescent="0.3">
      <c r="A7" s="8" t="s">
        <v>8</v>
      </c>
      <c r="B7" s="9">
        <f>B$4*$F2/$F$4</f>
        <v>7.6190476190476186</v>
      </c>
      <c r="C7" s="10">
        <f t="shared" ref="C7:E8" si="2">C$4*$F2/$F$4</f>
        <v>6.666666666666667</v>
      </c>
      <c r="D7" s="10">
        <f t="shared" si="2"/>
        <v>8.0952380952380949</v>
      </c>
      <c r="E7" s="10">
        <f t="shared" si="2"/>
        <v>7.6190476190476186</v>
      </c>
      <c r="F7" s="1"/>
    </row>
    <row r="8" spans="1:6" ht="15.75" thickBot="1" x14ac:dyDescent="0.3">
      <c r="A8" s="5" t="s">
        <v>9</v>
      </c>
      <c r="B8" s="7">
        <f>B$4*$F3/$F$4</f>
        <v>8.3809523809523814</v>
      </c>
      <c r="C8" s="2">
        <f t="shared" si="2"/>
        <v>7.333333333333333</v>
      </c>
      <c r="D8" s="2">
        <f t="shared" si="2"/>
        <v>8.9047619047619051</v>
      </c>
      <c r="E8" s="2">
        <f t="shared" si="2"/>
        <v>8.3809523809523814</v>
      </c>
    </row>
    <row r="9" spans="1:6" x14ac:dyDescent="0.25">
      <c r="A9" s="1"/>
    </row>
    <row r="10" spans="1:6" x14ac:dyDescent="0.25">
      <c r="B10">
        <f>_xlfn.CHISQ.TEST(B2:E3,B7:E8)</f>
        <v>0.23229548891267268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85" zoomScaleNormal="85" workbookViewId="0">
      <selection activeCell="A12" sqref="A12"/>
    </sheetView>
  </sheetViews>
  <sheetFormatPr defaultRowHeight="15" x14ac:dyDescent="0.25"/>
  <cols>
    <col min="2" max="2" width="28.5703125" customWidth="1"/>
    <col min="3" max="3" width="33.5703125" customWidth="1"/>
  </cols>
  <sheetData>
    <row r="1" spans="1:25" ht="87" customHeight="1" thickBot="1" x14ac:dyDescent="0.3">
      <c r="A1" s="12" t="s">
        <v>16</v>
      </c>
      <c r="B1" s="13" t="s">
        <v>17</v>
      </c>
      <c r="C1" s="13" t="s">
        <v>18</v>
      </c>
    </row>
    <row r="2" spans="1:25" ht="19.5" thickBot="1" x14ac:dyDescent="0.3">
      <c r="A2" s="14">
        <v>1</v>
      </c>
      <c r="B2" s="15">
        <v>10</v>
      </c>
      <c r="C2" s="15">
        <v>9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5" ht="19.5" thickBot="1" x14ac:dyDescent="0.3">
      <c r="A3" s="14">
        <v>2</v>
      </c>
      <c r="B3" s="15">
        <v>7</v>
      </c>
      <c r="C3" s="15">
        <v>6</v>
      </c>
      <c r="E3" s="2">
        <f>-5+0.5*E2</f>
        <v>-5</v>
      </c>
      <c r="F3" s="2">
        <f t="shared" ref="F3:Q3" si="0">-5+0.5*F2</f>
        <v>-4.5</v>
      </c>
      <c r="G3" s="2">
        <f t="shared" si="0"/>
        <v>-4</v>
      </c>
      <c r="H3" s="2">
        <f t="shared" si="0"/>
        <v>-3.5</v>
      </c>
      <c r="I3" s="2">
        <f t="shared" si="0"/>
        <v>-3</v>
      </c>
      <c r="J3" s="2">
        <f t="shared" si="0"/>
        <v>-2.5</v>
      </c>
      <c r="K3" s="2">
        <f t="shared" si="0"/>
        <v>-2</v>
      </c>
      <c r="L3" s="2">
        <f t="shared" si="0"/>
        <v>-1.5</v>
      </c>
      <c r="M3" s="2">
        <f t="shared" si="0"/>
        <v>-1</v>
      </c>
      <c r="N3" s="2">
        <f t="shared" si="0"/>
        <v>-0.5</v>
      </c>
      <c r="O3" s="2">
        <f t="shared" si="0"/>
        <v>0</v>
      </c>
      <c r="P3" s="2">
        <f t="shared" si="0"/>
        <v>0.5</v>
      </c>
      <c r="Q3" s="2">
        <f t="shared" si="0"/>
        <v>1</v>
      </c>
      <c r="R3" s="2">
        <f>-5+0.5*R2</f>
        <v>1.5</v>
      </c>
      <c r="S3" s="2">
        <f t="shared" ref="S3" si="1">-5+0.5*S2</f>
        <v>2</v>
      </c>
      <c r="T3" s="2">
        <f t="shared" ref="T3" si="2">-5+0.5*T2</f>
        <v>2.5</v>
      </c>
      <c r="U3" s="2">
        <f t="shared" ref="U3" si="3">-5+0.5*U2</f>
        <v>3</v>
      </c>
      <c r="V3" s="2">
        <f t="shared" ref="V3" si="4">-5+0.5*V2</f>
        <v>3.5</v>
      </c>
      <c r="W3" s="2">
        <f t="shared" ref="W3" si="5">-5+0.5*W2</f>
        <v>4</v>
      </c>
      <c r="X3" s="2">
        <f t="shared" ref="X3" si="6">-5+0.5*X2</f>
        <v>4.5</v>
      </c>
      <c r="Y3" s="2">
        <f t="shared" ref="Y3" si="7">-5+0.5*Y2</f>
        <v>5</v>
      </c>
    </row>
    <row r="4" spans="1:25" ht="19.5" thickBot="1" x14ac:dyDescent="0.3">
      <c r="A4" s="14">
        <v>3</v>
      </c>
      <c r="B4" s="15">
        <v>8</v>
      </c>
      <c r="C4" s="15">
        <v>10</v>
      </c>
      <c r="E4" s="2">
        <f>_xlfn.T.DIST(E3,1,FALSE)</f>
        <v>1.2242687930145794E-2</v>
      </c>
      <c r="F4" s="2">
        <f t="shared" ref="F4:Y4" si="8">_xlfn.T.DIST(F3,1,FALSE)</f>
        <v>1.4979288761590149E-2</v>
      </c>
      <c r="G4" s="2">
        <f t="shared" si="8"/>
        <v>1.8724110951987685E-2</v>
      </c>
      <c r="H4" s="2">
        <f t="shared" si="8"/>
        <v>2.4023387636512503E-2</v>
      </c>
      <c r="I4" s="2">
        <f t="shared" si="8"/>
        <v>3.1830988618379068E-2</v>
      </c>
      <c r="J4" s="2">
        <f t="shared" si="8"/>
        <v>4.3904811887419404E-2</v>
      </c>
      <c r="K4" s="2">
        <f t="shared" si="8"/>
        <v>6.3661977236758135E-2</v>
      </c>
      <c r="L4" s="2">
        <f t="shared" si="8"/>
        <v>9.7941503441166353E-2</v>
      </c>
      <c r="M4" s="2">
        <f t="shared" si="8"/>
        <v>0.15915494309189535</v>
      </c>
      <c r="N4" s="2">
        <f t="shared" si="8"/>
        <v>0.25464790894703254</v>
      </c>
      <c r="O4" s="2">
        <f t="shared" si="8"/>
        <v>0.31830988618379069</v>
      </c>
      <c r="P4" s="2">
        <f t="shared" si="8"/>
        <v>0.25464790894703254</v>
      </c>
      <c r="Q4" s="2">
        <f t="shared" si="8"/>
        <v>0.15915494309189535</v>
      </c>
      <c r="R4" s="2">
        <f t="shared" si="8"/>
        <v>9.7941503441166353E-2</v>
      </c>
      <c r="S4" s="2">
        <f t="shared" si="8"/>
        <v>6.3661977236758135E-2</v>
      </c>
      <c r="T4" s="2">
        <f t="shared" si="8"/>
        <v>4.3904811887419404E-2</v>
      </c>
      <c r="U4" s="2">
        <f t="shared" si="8"/>
        <v>3.1830988618379068E-2</v>
      </c>
      <c r="V4" s="2">
        <f t="shared" si="8"/>
        <v>2.4023387636512503E-2</v>
      </c>
      <c r="W4" s="2">
        <f t="shared" si="8"/>
        <v>1.8724110951987685E-2</v>
      </c>
      <c r="X4" s="2">
        <f t="shared" si="8"/>
        <v>1.4979288761590149E-2</v>
      </c>
      <c r="Y4" s="2">
        <f t="shared" si="8"/>
        <v>1.2242687930145794E-2</v>
      </c>
    </row>
    <row r="5" spans="1:25" ht="19.5" thickBot="1" x14ac:dyDescent="0.3">
      <c r="A5" s="14">
        <v>4</v>
      </c>
      <c r="B5" s="15">
        <v>10</v>
      </c>
      <c r="C5" s="15">
        <v>7</v>
      </c>
    </row>
    <row r="6" spans="1:25" ht="19.5" thickBot="1" x14ac:dyDescent="0.3">
      <c r="A6" s="14">
        <v>5</v>
      </c>
      <c r="B6" s="15">
        <v>11</v>
      </c>
      <c r="C6" s="15">
        <v>8</v>
      </c>
    </row>
    <row r="7" spans="1:25" ht="19.5" thickBot="1" x14ac:dyDescent="0.3">
      <c r="A7" s="14">
        <v>6</v>
      </c>
      <c r="B7" s="15">
        <v>9</v>
      </c>
      <c r="C7" s="15">
        <v>11</v>
      </c>
    </row>
    <row r="8" spans="1:25" ht="19.5" thickBot="1" x14ac:dyDescent="0.3">
      <c r="A8" s="14">
        <v>7</v>
      </c>
      <c r="B8" s="15">
        <v>9</v>
      </c>
      <c r="C8" s="15">
        <v>6</v>
      </c>
    </row>
    <row r="9" spans="1:25" ht="19.5" thickBot="1" x14ac:dyDescent="0.3">
      <c r="A9" s="14">
        <v>8</v>
      </c>
      <c r="B9" s="15">
        <v>10</v>
      </c>
      <c r="C9" s="15">
        <v>8</v>
      </c>
    </row>
    <row r="10" spans="1:25" ht="19.5" thickBot="1" x14ac:dyDescent="0.3">
      <c r="A10" s="14">
        <v>9</v>
      </c>
      <c r="B10" s="15">
        <v>7</v>
      </c>
      <c r="C10" s="15">
        <v>7</v>
      </c>
    </row>
    <row r="12" spans="1:25" x14ac:dyDescent="0.25">
      <c r="A12">
        <f>_xlfn.T.TEST(B2:B10, C2:C10, 1,3)</f>
        <v>9.9590695417817773E-2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"/>
    </sheetView>
  </sheetViews>
  <sheetFormatPr defaultRowHeight="15" x14ac:dyDescent="0.25"/>
  <sheetData>
    <row r="1" spans="1:3" ht="75.75" thickBot="1" x14ac:dyDescent="0.3">
      <c r="A1" s="16" t="s">
        <v>19</v>
      </c>
      <c r="B1" s="13" t="s">
        <v>20</v>
      </c>
      <c r="C1" s="13" t="s">
        <v>21</v>
      </c>
    </row>
    <row r="2" spans="1:3" ht="19.5" thickBot="1" x14ac:dyDescent="0.3">
      <c r="A2" s="17">
        <v>1</v>
      </c>
      <c r="B2" s="15">
        <v>90</v>
      </c>
      <c r="C2" s="15">
        <v>65</v>
      </c>
    </row>
    <row r="3" spans="1:3" ht="19.5" thickBot="1" x14ac:dyDescent="0.3">
      <c r="A3" s="17">
        <v>2</v>
      </c>
      <c r="B3" s="15">
        <v>29</v>
      </c>
      <c r="C3" s="15">
        <v>49</v>
      </c>
    </row>
    <row r="4" spans="1:3" ht="19.5" thickBot="1" x14ac:dyDescent="0.3">
      <c r="A4" s="17">
        <v>3</v>
      </c>
      <c r="B4" s="15">
        <v>39</v>
      </c>
      <c r="C4" s="15">
        <v>61</v>
      </c>
    </row>
    <row r="5" spans="1:3" ht="19.5" thickBot="1" x14ac:dyDescent="0.3">
      <c r="A5" s="17">
        <v>4</v>
      </c>
      <c r="B5" s="15">
        <v>79</v>
      </c>
      <c r="C5" s="15">
        <v>83</v>
      </c>
    </row>
    <row r="6" spans="1:3" ht="19.5" thickBot="1" x14ac:dyDescent="0.3">
      <c r="A6" s="17">
        <v>5</v>
      </c>
      <c r="B6" s="15">
        <v>88</v>
      </c>
      <c r="C6" s="15">
        <v>72</v>
      </c>
    </row>
    <row r="7" spans="1:3" ht="19.5" thickBot="1" x14ac:dyDescent="0.3">
      <c r="A7" s="17">
        <v>6</v>
      </c>
      <c r="B7" s="15">
        <v>53</v>
      </c>
      <c r="C7" s="15">
        <v>65</v>
      </c>
    </row>
    <row r="8" spans="1:3" ht="19.5" thickBot="1" x14ac:dyDescent="0.3">
      <c r="A8" s="17">
        <v>7</v>
      </c>
      <c r="B8" s="15">
        <v>34</v>
      </c>
      <c r="C8" s="15">
        <v>39</v>
      </c>
    </row>
    <row r="9" spans="1:3" ht="19.5" thickBot="1" x14ac:dyDescent="0.3">
      <c r="A9" s="17">
        <v>8</v>
      </c>
      <c r="B9" s="15">
        <v>40</v>
      </c>
      <c r="C9" s="15">
        <v>57</v>
      </c>
    </row>
    <row r="10" spans="1:3" ht="19.5" thickBot="1" x14ac:dyDescent="0.3">
      <c r="A10" s="17">
        <v>9</v>
      </c>
      <c r="B10" s="15">
        <v>75</v>
      </c>
      <c r="C10" s="15">
        <v>98</v>
      </c>
    </row>
    <row r="11" spans="1:3" ht="19.5" thickBot="1" x14ac:dyDescent="0.3">
      <c r="A11" s="17">
        <v>10</v>
      </c>
      <c r="B11" s="15">
        <v>79</v>
      </c>
      <c r="C11" s="15">
        <v>65</v>
      </c>
    </row>
    <row r="13" spans="1:3" x14ac:dyDescent="0.25">
      <c r="A13">
        <f>_xlfn.F.TEST(B2:B11,C2:C11)</f>
        <v>0.28891571863000159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2020-10-06T21:43:41Z</dcterms:modified>
</cp:coreProperties>
</file>