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Luis\Downloads\Luis\financieras\"/>
    </mc:Choice>
  </mc:AlternateContent>
  <bookViews>
    <workbookView xWindow="0" yWindow="0" windowWidth="20490" windowHeight="7665"/>
  </bookViews>
  <sheets>
    <sheet name="EXAMEN" sheetId="1" r:id="rId1"/>
    <sheet name="EXAMEN balanza de comprobacion" sheetId="2" r:id="rId2"/>
    <sheet name="EXAMEN Estado de resultados" sheetId="4" r:id="rId3"/>
    <sheet name="EXAMEN BALANCE GENERAL" sheetId="3" r:id="rId4"/>
    <sheet name="EXAMEN Catalogo de cuentas" sheetId="5" r:id="rId5"/>
  </sheets>
  <definedNames>
    <definedName name="_xlnm._FilterDatabase" localSheetId="4" hidden="1">'EXAMEN Catalogo de cuentas'!$A$3:$B$30</definedName>
    <definedName name="_xlnm.Print_Area" localSheetId="3">'EXAMEN BALANCE GENERAL'!$A$1:$G$38</definedName>
    <definedName name="_xlnm.Print_Area" localSheetId="1">'EXAMEN balanza de comprobacion'!$A$1:$D$27</definedName>
    <definedName name="_xlnm.Print_Titles" localSheetId="3">'EXAMEN BALANCE GENERAL'!$7:$7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10" i="4" l="1"/>
  <c r="H14" i="4" s="1"/>
  <c r="H18" i="4" s="1"/>
  <c r="H21" i="4" s="1"/>
  <c r="D10" i="4"/>
  <c r="D14" i="4" s="1"/>
  <c r="D18" i="4" s="1"/>
  <c r="D21" i="4" s="1"/>
  <c r="F16" i="3"/>
  <c r="M16" i="3"/>
  <c r="M22" i="3" s="1"/>
  <c r="M33" i="3" s="1"/>
  <c r="F20" i="3"/>
  <c r="M20" i="3"/>
  <c r="C22" i="3"/>
  <c r="F22" i="3"/>
  <c r="J25" i="3"/>
  <c r="J33" i="3" s="1"/>
  <c r="C27" i="3"/>
  <c r="F29" i="3"/>
  <c r="M29" i="3"/>
  <c r="J30" i="3"/>
  <c r="C33" i="3"/>
  <c r="F33" i="3"/>
  <c r="I31" i="2"/>
  <c r="H31" i="2"/>
  <c r="D27" i="2"/>
  <c r="C27" i="2"/>
  <c r="C52" i="1"/>
  <c r="B52" i="1"/>
  <c r="B53" i="1" s="1"/>
  <c r="K41" i="1"/>
  <c r="O40" i="1"/>
  <c r="G38" i="1"/>
  <c r="K35" i="1"/>
  <c r="B34" i="1"/>
  <c r="F33" i="1"/>
  <c r="O32" i="1"/>
  <c r="B29" i="1"/>
  <c r="K28" i="1"/>
  <c r="F24" i="1"/>
  <c r="N22" i="1"/>
  <c r="K22" i="1"/>
  <c r="K23" i="1" s="1"/>
  <c r="J22" i="1"/>
  <c r="B19" i="1"/>
  <c r="N15" i="1"/>
  <c r="K13" i="1"/>
  <c r="B12" i="1"/>
  <c r="G10" i="1"/>
  <c r="F11" i="1" s="1"/>
  <c r="F10" i="1"/>
  <c r="O9" i="1"/>
  <c r="N9" i="1"/>
  <c r="N10" i="1" s="1"/>
  <c r="J5" i="1"/>
  <c r="B5" i="1"/>
</calcChain>
</file>

<file path=xl/sharedStrings.xml><?xml version="1.0" encoding="utf-8"?>
<sst xmlns="http://schemas.openxmlformats.org/spreadsheetml/2006/main" count="279" uniqueCount="120">
  <si>
    <t>LIBRO DE MAYOR</t>
  </si>
  <si>
    <t>CASA Y EDIFICIO</t>
  </si>
  <si>
    <t>EQUIPO DE CÓMPUTO</t>
  </si>
  <si>
    <t>MOBILIARIO</t>
  </si>
  <si>
    <t>IVA POR ACREDITAR</t>
  </si>
  <si>
    <t>PUBLICIDAD</t>
  </si>
  <si>
    <t>IVA POR TRASLADAR</t>
  </si>
  <si>
    <t>IVA ACREDITADO</t>
  </si>
  <si>
    <t>RENTAS PAGADAS POR ANTICIPADO</t>
  </si>
  <si>
    <t>GASTOS FINANCIEROS</t>
  </si>
  <si>
    <t>ACREEDOR</t>
  </si>
  <si>
    <t>CLIENTES</t>
  </si>
  <si>
    <t>GASTO DE ADMINISTRACION</t>
  </si>
  <si>
    <t>DOCUMENTOS POR PAGAR CP</t>
  </si>
  <si>
    <t>ISR POR PAGAR</t>
  </si>
  <si>
    <t>GASTO DE VENTA</t>
  </si>
  <si>
    <t xml:space="preserve"> </t>
  </si>
  <si>
    <t>EQUIPO DE REPARTO</t>
  </si>
  <si>
    <t>CAPITAL</t>
  </si>
  <si>
    <t>IMSS POR PAGAR</t>
  </si>
  <si>
    <t>IVA TRASLADADO</t>
  </si>
  <si>
    <t>VENTAS</t>
  </si>
  <si>
    <t>BANCO</t>
  </si>
  <si>
    <t>BALANZA DE COMPROBACION</t>
  </si>
  <si>
    <t>ACTIVOS</t>
  </si>
  <si>
    <t>DEBE</t>
  </si>
  <si>
    <t>HABER</t>
  </si>
  <si>
    <t xml:space="preserve">        </t>
  </si>
  <si>
    <t>IVA  POR ACREDITAR</t>
  </si>
  <si>
    <t>EDIFICIO</t>
  </si>
  <si>
    <t>DEPRECIACION ACUMULADA EDIFCIO</t>
  </si>
  <si>
    <t>EQUIPO DE COMPUTO</t>
  </si>
  <si>
    <t>DEPRECIACION ACUMULADA EQUIPO DE TRANSPORTE</t>
  </si>
  <si>
    <t>PASIVOS</t>
  </si>
  <si>
    <t>DEPRECIACIÓN EQUIPO DE CÓMPUTO</t>
  </si>
  <si>
    <t>DOCUMENTOS POR PAGAR</t>
  </si>
  <si>
    <t>DEPRECIACION ACUMULADA MOBILIARIO</t>
  </si>
  <si>
    <t>IVA POR RASLADAR</t>
  </si>
  <si>
    <t>IMMS POR PAGAR</t>
  </si>
  <si>
    <t>CAPITAL CONTABLE</t>
  </si>
  <si>
    <t>CAPITAL SOCIAL</t>
  </si>
  <si>
    <t>GASTOS DE VENTA</t>
  </si>
  <si>
    <t>GASTOS DE ADMINISTRACIÓN</t>
  </si>
  <si>
    <t xml:space="preserve">SUMAS IGUALES </t>
  </si>
  <si>
    <t>Prof Rrodriguez Flores Eduardo</t>
  </si>
  <si>
    <t>Vo.Bo.</t>
  </si>
  <si>
    <t>Elaboró</t>
  </si>
  <si>
    <t xml:space="preserve">TOTAL CAPITAL + PASIVOS </t>
  </si>
  <si>
    <t>TOTAL ACTIVOS</t>
  </si>
  <si>
    <t xml:space="preserve">TOTAL ACTIVOS NO CIRCULANTES </t>
  </si>
  <si>
    <t>TOTAL CAPITAL CONTABLE</t>
  </si>
  <si>
    <t>UTILIDADES</t>
  </si>
  <si>
    <t xml:space="preserve">ACTIVOS NO CIRCULANTES </t>
  </si>
  <si>
    <t>.</t>
  </si>
  <si>
    <t xml:space="preserve">CAPITAL CONTABLE </t>
  </si>
  <si>
    <t>TOTAL ACTIVOS CIRCULANTES</t>
  </si>
  <si>
    <t>TOTAL PASIVOS</t>
  </si>
  <si>
    <t>DEPRECIACION ACUMULADA EQUIPO DE COMPUTO</t>
  </si>
  <si>
    <t xml:space="preserve">TOTAL PASIVOS NO CIRCULANTES </t>
  </si>
  <si>
    <t>DEPRECIACION ACUMULADA REPARTO</t>
  </si>
  <si>
    <t xml:space="preserve">PASIVOS NO CIRCULANTES </t>
  </si>
  <si>
    <t>DEPRECIACION ACUMULADA EDIFICIO</t>
  </si>
  <si>
    <t>TOTAL PASIVO CIRCULANTES</t>
  </si>
  <si>
    <t>  </t>
  </si>
  <si>
    <t>PASIVOS CIRCULANTES</t>
  </si>
  <si>
    <t>ACTIVOS CIRCULANTES</t>
  </si>
  <si>
    <t>00/100 M.N.</t>
  </si>
  <si>
    <t>"LIMPIEZA, MANTENIMIENTO Y CONTROL DE PLAGAS, S.A de C.V."</t>
  </si>
  <si>
    <t>BALANCE GENERAL</t>
  </si>
  <si>
    <t>Estado de resultados</t>
  </si>
  <si>
    <t>LIMPIEZA, MANTENIMIENTO Y CONTROL DE PLAGAS, S.A de C.V.</t>
  </si>
  <si>
    <t>DEL 1 DE ENERO AL 31 DE DICIEMBRE DEL 2017</t>
  </si>
  <si>
    <t>COSTO DE VENTAS</t>
  </si>
  <si>
    <t>UTILIDAD BRUTA</t>
  </si>
  <si>
    <t>GASTOS DE ADMINISTRACION</t>
  </si>
  <si>
    <t>UTILIDAD DE OPERACIÒN</t>
  </si>
  <si>
    <t>OTROS GASTOS</t>
  </si>
  <si>
    <t>UTILIDAD ANTES DE IMPUESTOS</t>
  </si>
  <si>
    <t>IMPUESTOS</t>
  </si>
  <si>
    <t>UTILIDAD DEL EJERCICIO</t>
  </si>
  <si>
    <t>Vo.Bo</t>
  </si>
  <si>
    <t>Rodriguez Flores</t>
  </si>
  <si>
    <t>Eduardo</t>
  </si>
  <si>
    <t>CÓDIGO</t>
  </si>
  <si>
    <t>CUENTAS</t>
  </si>
  <si>
    <t>ACTIVO</t>
  </si>
  <si>
    <t>ACTIVOS NO CIRCULANTES</t>
  </si>
  <si>
    <t xml:space="preserve">PASIVOS CIRCULANTES </t>
  </si>
  <si>
    <t>PASIVOS NO CIRCULANTES</t>
  </si>
  <si>
    <t>A</t>
  </si>
  <si>
    <t>AC01</t>
  </si>
  <si>
    <t>ANC</t>
  </si>
  <si>
    <t>ANC01</t>
  </si>
  <si>
    <t>P</t>
  </si>
  <si>
    <t>PC</t>
  </si>
  <si>
    <t>AC</t>
  </si>
  <si>
    <t>AC02</t>
  </si>
  <si>
    <t>AC03</t>
  </si>
  <si>
    <t>AC04</t>
  </si>
  <si>
    <t>AC05</t>
  </si>
  <si>
    <t>AC06</t>
  </si>
  <si>
    <t>AC07</t>
  </si>
  <si>
    <t>AC08</t>
  </si>
  <si>
    <t>AC09</t>
  </si>
  <si>
    <t>PC01</t>
  </si>
  <si>
    <t>PC02</t>
  </si>
  <si>
    <t>PC03</t>
  </si>
  <si>
    <t>PC04</t>
  </si>
  <si>
    <t>PC05</t>
  </si>
  <si>
    <t>PC06</t>
  </si>
  <si>
    <t>PNC</t>
  </si>
  <si>
    <t>C</t>
  </si>
  <si>
    <t>C01</t>
  </si>
  <si>
    <t>C02</t>
  </si>
  <si>
    <t>C03</t>
  </si>
  <si>
    <t>C04</t>
  </si>
  <si>
    <t>1 DE ENERO AL 31 DE DICIEMBRE DE 2017</t>
  </si>
  <si>
    <t>ROJAS ALVARADO LUIS ENRIQUE</t>
  </si>
  <si>
    <t>ROJAS ALVARADO L,UIS ENRIQUE</t>
  </si>
  <si>
    <t>CATALOGO DE CUENTAS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</si>
</sst>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2" formatCode="_-&quot;$&quot;* #,##0_-;\-&quot;$&quot;* #,##0_-;_-&quot;$&quot;* &quot;-&quot;_-;_-@_-"/>
    <numFmt numFmtId="43" formatCode="_-* #,##0.00_-;\-* #,##0.00_-;_-* &quot;-&quot;??_-;_-@_-"/>
    <numFmt numFmtId="164" formatCode="&quot;$&quot;#,##0"/>
    <numFmt numFmtId="165" formatCode="&quot;$&quot;#,##0.00"/>
    <numFmt numFmtId="166" formatCode="_-* #,##0.00\ _€_-;\-* #,##0.00\ _€_-;_-* &quot;-&quot;??\ _€_-;_-@_-"/>
  </numFmts>
  <fonts count="2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11"/>
      <color rgb="FF444950"/>
      <name val="Calibri "/>
    </font>
    <font>
      <sz val="11"/>
      <color theme="1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sz val="10"/>
      <name val="Calibri"/>
      <family val="2"/>
      <scheme val="minor"/>
    </font>
    <font>
      <sz val="11"/>
      <name val="Calibri Light"/>
      <family val="2"/>
      <scheme val="major"/>
    </font>
    <font>
      <sz val="18"/>
      <name val="Calibri"/>
      <family val="2"/>
      <scheme val="minor"/>
    </font>
    <font>
      <sz val="10"/>
      <name val="Calibri Light"/>
      <family val="2"/>
      <scheme val="major"/>
    </font>
    <font>
      <sz val="14"/>
      <name val="Calibri Light"/>
      <family val="2"/>
      <scheme val="major"/>
    </font>
    <font>
      <sz val="14"/>
      <color theme="3"/>
      <name val="Calibri"/>
      <family val="2"/>
      <scheme val="minor"/>
    </font>
    <font>
      <b/>
      <sz val="14"/>
      <name val="Calibri Light"/>
      <family val="2"/>
      <scheme val="major"/>
    </font>
    <font>
      <sz val="18"/>
      <name val="Calibri Light"/>
      <family val="2"/>
      <scheme val="major"/>
    </font>
    <font>
      <sz val="8"/>
      <name val="Calibri Light"/>
      <family val="2"/>
      <scheme val="major"/>
    </font>
    <font>
      <b/>
      <sz val="12"/>
      <name val="Calibri Light"/>
      <family val="2"/>
      <scheme val="major"/>
    </font>
    <font>
      <condense/>
      <extend/>
      <outline/>
      <shadow/>
      <sz val="10"/>
      <name val="Calibri Light"/>
      <family val="2"/>
      <scheme val="major"/>
    </font>
    <font>
      <sz val="12"/>
      <name val="Calibri Light"/>
      <family val="2"/>
      <scheme val="major"/>
    </font>
    <font>
      <outline/>
      <shadow/>
      <sz val="10"/>
      <name val="Calibri Light"/>
      <family val="2"/>
      <scheme val="major"/>
    </font>
    <font>
      <sz val="11"/>
      <color theme="3"/>
      <name val="Calibri"/>
      <family val="2"/>
      <scheme val="minor"/>
    </font>
    <font>
      <sz val="9"/>
      <name val="Calibri Light"/>
      <family val="2"/>
      <scheme val="major"/>
    </font>
    <font>
      <sz val="20"/>
      <name val="Calibri Light"/>
      <family val="2"/>
      <scheme val="major"/>
    </font>
    <font>
      <sz val="20"/>
      <color theme="3"/>
      <name val="Calibri"/>
      <family val="2"/>
      <scheme val="minor"/>
    </font>
    <font>
      <b/>
      <sz val="8"/>
      <name val="Calibri Light"/>
      <family val="2"/>
      <scheme val="major"/>
    </font>
    <font>
      <sz val="10"/>
      <color theme="1"/>
      <name val="Calibri Light"/>
      <family val="2"/>
      <scheme val="major"/>
    </font>
    <font>
      <b/>
      <sz val="10"/>
      <color theme="1"/>
      <name val="Calibri Light"/>
      <family val="2"/>
      <scheme val="maj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21"/>
        <bgColor indexed="64"/>
      </patternFill>
    </fill>
  </fills>
  <borders count="3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6"/>
      </left>
      <right/>
      <top style="thin">
        <color theme="6"/>
      </top>
      <bottom/>
      <diagonal/>
    </border>
    <border>
      <left/>
      <right/>
      <top style="thin">
        <color theme="6"/>
      </top>
      <bottom/>
      <diagonal/>
    </border>
    <border>
      <left/>
      <right style="thin">
        <color theme="6"/>
      </right>
      <top style="thin">
        <color theme="6"/>
      </top>
      <bottom/>
      <diagonal/>
    </border>
    <border>
      <left style="thin">
        <color theme="6"/>
      </left>
      <right/>
      <top style="thin">
        <color theme="6"/>
      </top>
      <bottom style="thin">
        <color theme="6"/>
      </bottom>
      <diagonal/>
    </border>
    <border>
      <left/>
      <right/>
      <top style="thin">
        <color theme="6"/>
      </top>
      <bottom style="thin">
        <color theme="6"/>
      </bottom>
      <diagonal/>
    </border>
    <border>
      <left/>
      <right style="thin">
        <color theme="6"/>
      </right>
      <top style="thin">
        <color theme="6"/>
      </top>
      <bottom style="thin">
        <color theme="6"/>
      </bottom>
      <diagonal/>
    </border>
    <border>
      <left/>
      <right/>
      <top style="thin">
        <color theme="1"/>
      </top>
      <bottom/>
      <diagonal/>
    </border>
    <border>
      <left/>
      <right/>
      <top/>
      <bottom style="thin">
        <color theme="1"/>
      </bottom>
      <diagonal/>
    </border>
    <border>
      <left/>
      <right/>
      <top style="thick">
        <color theme="3" tint="0.499984740745262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theme="3" tint="0.499984740745262"/>
      </bottom>
      <diagonal/>
    </border>
    <border>
      <left/>
      <right/>
      <top/>
      <bottom style="thin">
        <color theme="6"/>
      </bottom>
      <diagonal/>
    </border>
    <border>
      <left style="thin">
        <color theme="6"/>
      </left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theme="6"/>
      </top>
      <bottom/>
      <diagonal/>
    </border>
    <border>
      <left style="thin">
        <color indexed="64"/>
      </left>
      <right style="thin">
        <color indexed="64"/>
      </right>
      <top style="thin">
        <color theme="6"/>
      </top>
      <bottom style="thin">
        <color indexed="64"/>
      </bottom>
      <diagonal/>
    </border>
    <border>
      <left/>
      <right style="thin">
        <color theme="6"/>
      </right>
      <top/>
      <bottom/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7" fillId="0" borderId="0">
      <alignment vertical="center"/>
    </xf>
    <xf numFmtId="0" fontId="12" fillId="0" borderId="0" applyNumberFormat="0" applyFill="0" applyBorder="0" applyProtection="0">
      <alignment vertical="center"/>
    </xf>
    <xf numFmtId="0" fontId="20" fillId="0" borderId="0" applyNumberFormat="0" applyFill="0" applyProtection="0">
      <alignment vertical="center"/>
    </xf>
    <xf numFmtId="0" fontId="23" fillId="0" borderId="0" applyNumberFormat="0" applyFill="0" applyBorder="0" applyProtection="0">
      <alignment vertical="center"/>
    </xf>
  </cellStyleXfs>
  <cellXfs count="207">
    <xf numFmtId="0" fontId="0" fillId="0" borderId="0" xfId="0"/>
    <xf numFmtId="43" fontId="0" fillId="0" borderId="0" xfId="1" applyFont="1"/>
    <xf numFmtId="0" fontId="2" fillId="0" borderId="0" xfId="0" applyFont="1"/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42" fontId="2" fillId="0" borderId="0" xfId="0" applyNumberFormat="1" applyFont="1" applyFill="1" applyBorder="1" applyAlignment="1">
      <alignment horizontal="right"/>
    </xf>
    <xf numFmtId="43" fontId="0" fillId="0" borderId="4" xfId="1" applyFont="1" applyBorder="1"/>
    <xf numFmtId="43" fontId="0" fillId="0" borderId="5" xfId="1" applyFont="1" applyBorder="1"/>
    <xf numFmtId="0" fontId="2" fillId="0" borderId="0" xfId="0" applyNumberFormat="1" applyFont="1" applyBorder="1" applyAlignment="1">
      <alignment horizontal="left"/>
    </xf>
    <xf numFmtId="0" fontId="2" fillId="0" borderId="0" xfId="0" applyNumberFormat="1" applyFont="1" applyBorder="1" applyAlignment="1">
      <alignment horizontal="right"/>
    </xf>
    <xf numFmtId="43" fontId="0" fillId="0" borderId="6" xfId="1" applyFont="1" applyBorder="1"/>
    <xf numFmtId="0" fontId="2" fillId="0" borderId="0" xfId="0" applyFont="1" applyFill="1"/>
    <xf numFmtId="43" fontId="0" fillId="0" borderId="7" xfId="1" applyFont="1" applyBorder="1"/>
    <xf numFmtId="43" fontId="0" fillId="0" borderId="8" xfId="1" applyFont="1" applyBorder="1"/>
    <xf numFmtId="42" fontId="0" fillId="0" borderId="0" xfId="0" applyNumberFormat="1" applyBorder="1"/>
    <xf numFmtId="43" fontId="0" fillId="0" borderId="9" xfId="1" applyFont="1" applyBorder="1"/>
    <xf numFmtId="43" fontId="0" fillId="0" borderId="10" xfId="1" applyFont="1" applyBorder="1"/>
    <xf numFmtId="42" fontId="2" fillId="0" borderId="0" xfId="0" applyNumberFormat="1" applyFont="1" applyBorder="1" applyAlignment="1">
      <alignment horizontal="right"/>
    </xf>
    <xf numFmtId="43" fontId="0" fillId="0" borderId="11" xfId="1" applyFont="1" applyBorder="1"/>
    <xf numFmtId="43" fontId="0" fillId="0" borderId="12" xfId="1" applyFont="1" applyBorder="1"/>
    <xf numFmtId="43" fontId="0" fillId="0" borderId="13" xfId="1" applyFont="1" applyBorder="1"/>
    <xf numFmtId="164" fontId="0" fillId="0" borderId="0" xfId="0" applyNumberFormat="1" applyBorder="1"/>
    <xf numFmtId="43" fontId="0" fillId="0" borderId="14" xfId="1" applyFont="1" applyBorder="1"/>
    <xf numFmtId="43" fontId="0" fillId="0" borderId="15" xfId="1" applyFont="1" applyBorder="1"/>
    <xf numFmtId="0" fontId="2" fillId="0" borderId="0" xfId="0" applyNumberFormat="1" applyFont="1" applyFill="1" applyBorder="1" applyAlignment="1">
      <alignment horizontal="right"/>
    </xf>
    <xf numFmtId="0" fontId="2" fillId="0" borderId="0" xfId="0" applyNumberFormat="1" applyFont="1" applyFill="1" applyBorder="1" applyAlignment="1">
      <alignment horizontal="left"/>
    </xf>
    <xf numFmtId="43" fontId="0" fillId="0" borderId="16" xfId="1" applyFont="1" applyBorder="1"/>
    <xf numFmtId="43" fontId="0" fillId="0" borderId="0" xfId="1" applyFont="1" applyBorder="1"/>
    <xf numFmtId="0" fontId="0" fillId="0" borderId="0" xfId="0" applyFill="1"/>
    <xf numFmtId="0" fontId="2" fillId="0" borderId="0" xfId="0" applyFont="1" applyAlignment="1">
      <alignment horizontal="left"/>
    </xf>
    <xf numFmtId="43" fontId="4" fillId="0" borderId="0" xfId="1" applyFont="1"/>
    <xf numFmtId="0" fontId="5" fillId="0" borderId="0" xfId="0" applyFont="1"/>
    <xf numFmtId="43" fontId="5" fillId="0" borderId="0" xfId="1" applyFont="1"/>
    <xf numFmtId="0" fontId="6" fillId="6" borderId="18" xfId="0" applyFont="1" applyFill="1" applyBorder="1" applyAlignment="1">
      <alignment horizontal="center"/>
    </xf>
    <xf numFmtId="43" fontId="6" fillId="6" borderId="19" xfId="1" applyFont="1" applyFill="1" applyBorder="1" applyAlignment="1">
      <alignment horizontal="center"/>
    </xf>
    <xf numFmtId="43" fontId="6" fillId="6" borderId="20" xfId="1" applyFont="1" applyFill="1" applyBorder="1" applyAlignment="1">
      <alignment horizontal="center"/>
    </xf>
    <xf numFmtId="0" fontId="5" fillId="0" borderId="18" xfId="0" applyFont="1" applyBorder="1"/>
    <xf numFmtId="43" fontId="5" fillId="0" borderId="19" xfId="1" applyFont="1" applyBorder="1" applyAlignment="1">
      <alignment horizontal="center"/>
    </xf>
    <xf numFmtId="43" fontId="5" fillId="0" borderId="20" xfId="1" applyFont="1" applyBorder="1"/>
    <xf numFmtId="0" fontId="5" fillId="0" borderId="0" xfId="0" applyFont="1" applyAlignment="1">
      <alignment horizontal="left"/>
    </xf>
    <xf numFmtId="43" fontId="5" fillId="0" borderId="20" xfId="1" applyFont="1" applyBorder="1" applyAlignment="1">
      <alignment horizontal="center"/>
    </xf>
    <xf numFmtId="43" fontId="5" fillId="0" borderId="0" xfId="1" applyFont="1" applyAlignment="1">
      <alignment horizontal="center"/>
    </xf>
    <xf numFmtId="0" fontId="8" fillId="0" borderId="0" xfId="2" applyNumberFormat="1" applyFont="1" applyBorder="1" applyAlignment="1">
      <alignment horizontal="left" vertical="center" wrapText="1" indent="2"/>
    </xf>
    <xf numFmtId="43" fontId="5" fillId="0" borderId="0" xfId="1" applyFont="1" applyBorder="1" applyAlignment="1">
      <alignment horizontal="center"/>
    </xf>
    <xf numFmtId="165" fontId="5" fillId="0" borderId="18" xfId="0" applyNumberFormat="1" applyFont="1" applyBorder="1"/>
    <xf numFmtId="43" fontId="0" fillId="0" borderId="19" xfId="1" applyFont="1" applyBorder="1" applyAlignment="1">
      <alignment horizontal="center"/>
    </xf>
    <xf numFmtId="0" fontId="6" fillId="6" borderId="18" xfId="0" applyFont="1" applyFill="1" applyBorder="1"/>
    <xf numFmtId="43" fontId="5" fillId="6" borderId="19" xfId="1" applyFont="1" applyFill="1" applyBorder="1" applyAlignment="1">
      <alignment horizontal="center"/>
    </xf>
    <xf numFmtId="43" fontId="5" fillId="6" borderId="20" xfId="1" applyFont="1" applyFill="1" applyBorder="1" applyAlignment="1">
      <alignment horizontal="center"/>
    </xf>
    <xf numFmtId="43" fontId="0" fillId="0" borderId="0" xfId="1" applyFont="1" applyFill="1"/>
    <xf numFmtId="0" fontId="7" fillId="0" borderId="0" xfId="2" applyFont="1">
      <alignment vertical="center"/>
    </xf>
    <xf numFmtId="43" fontId="7" fillId="0" borderId="0" xfId="1" applyFont="1" applyAlignment="1">
      <alignment vertical="center"/>
    </xf>
    <xf numFmtId="0" fontId="7" fillId="0" borderId="0" xfId="2" applyFont="1" applyBorder="1">
      <alignment vertical="center"/>
    </xf>
    <xf numFmtId="0" fontId="7" fillId="0" borderId="0" xfId="2" applyFont="1" applyFill="1">
      <alignment vertical="center"/>
    </xf>
    <xf numFmtId="43" fontId="7" fillId="0" borderId="0" xfId="1" applyFont="1" applyFill="1" applyAlignment="1">
      <alignment vertical="center"/>
    </xf>
    <xf numFmtId="43" fontId="7" fillId="0" borderId="0" xfId="1" applyFont="1" applyBorder="1" applyAlignment="1">
      <alignment vertical="center"/>
    </xf>
    <xf numFmtId="0" fontId="7" fillId="0" borderId="0" xfId="2" applyFont="1" applyBorder="1" applyAlignment="1">
      <alignment vertical="center"/>
    </xf>
    <xf numFmtId="43" fontId="10" fillId="0" borderId="26" xfId="1" applyFont="1" applyBorder="1" applyAlignment="1">
      <alignment vertical="center"/>
    </xf>
    <xf numFmtId="0" fontId="10" fillId="0" borderId="26" xfId="2" applyFont="1" applyBorder="1" applyAlignment="1">
      <alignment vertical="center"/>
    </xf>
    <xf numFmtId="0" fontId="10" fillId="0" borderId="0" xfId="2" applyFont="1" applyBorder="1">
      <alignment vertical="center"/>
    </xf>
    <xf numFmtId="43" fontId="10" fillId="0" borderId="0" xfId="1" applyFont="1" applyAlignment="1">
      <alignment vertical="center"/>
    </xf>
    <xf numFmtId="0" fontId="10" fillId="0" borderId="0" xfId="2" applyFont="1">
      <alignment vertical="center"/>
    </xf>
    <xf numFmtId="43" fontId="11" fillId="0" borderId="1" xfId="1" applyFont="1" applyBorder="1" applyAlignment="1">
      <alignment vertical="center"/>
    </xf>
    <xf numFmtId="0" fontId="13" fillId="0" borderId="1" xfId="3" applyFont="1" applyBorder="1" applyAlignment="1">
      <alignment vertical="center"/>
    </xf>
    <xf numFmtId="0" fontId="14" fillId="0" borderId="0" xfId="2" applyFont="1" applyBorder="1">
      <alignment vertical="center"/>
    </xf>
    <xf numFmtId="43" fontId="8" fillId="0" borderId="0" xfId="1" applyFont="1" applyFill="1" applyBorder="1" applyAlignment="1">
      <alignment horizontal="right" vertical="center"/>
    </xf>
    <xf numFmtId="0" fontId="10" fillId="0" borderId="0" xfId="0" applyNumberFormat="1" applyFont="1" applyFill="1" applyBorder="1" applyAlignment="1" applyProtection="1">
      <alignment vertical="center"/>
    </xf>
    <xf numFmtId="43" fontId="8" fillId="0" borderId="0" xfId="0" applyNumberFormat="1" applyFont="1" applyFill="1" applyBorder="1" applyAlignment="1">
      <alignment horizontal="right" vertical="center"/>
    </xf>
    <xf numFmtId="0" fontId="10" fillId="0" borderId="0" xfId="2" applyFont="1" applyFill="1" applyBorder="1" applyAlignment="1">
      <alignment horizontal="left" vertical="center" wrapText="1" indent="2"/>
    </xf>
    <xf numFmtId="0" fontId="8" fillId="0" borderId="0" xfId="0" applyFont="1"/>
    <xf numFmtId="43" fontId="8" fillId="0" borderId="0" xfId="1" applyFont="1" applyBorder="1" applyAlignment="1">
      <alignment horizontal="center"/>
    </xf>
    <xf numFmtId="43" fontId="8" fillId="0" borderId="0" xfId="1" applyFont="1"/>
    <xf numFmtId="43" fontId="8" fillId="0" borderId="20" xfId="1" applyFont="1" applyBorder="1" applyAlignment="1">
      <alignment horizontal="center"/>
    </xf>
    <xf numFmtId="0" fontId="10" fillId="0" borderId="0" xfId="2" applyFont="1" applyFill="1" applyBorder="1" applyAlignment="1">
      <alignment vertical="center"/>
    </xf>
    <xf numFmtId="0" fontId="16" fillId="0" borderId="0" xfId="2" applyFont="1" applyFill="1" applyBorder="1" applyAlignment="1">
      <alignment horizontal="left" vertical="center" wrapText="1" indent="2"/>
    </xf>
    <xf numFmtId="43" fontId="8" fillId="0" borderId="0" xfId="1" applyFont="1" applyFill="1" applyAlignment="1">
      <alignment horizontal="right" vertical="center"/>
    </xf>
    <xf numFmtId="0" fontId="10" fillId="0" borderId="0" xfId="2" applyFont="1" applyFill="1" applyBorder="1" applyAlignment="1">
      <alignment horizontal="left" vertical="center" indent="2"/>
    </xf>
    <xf numFmtId="0" fontId="10" fillId="0" borderId="0" xfId="2" applyFont="1" applyBorder="1" applyAlignment="1">
      <alignment vertical="center"/>
    </xf>
    <xf numFmtId="0" fontId="7" fillId="0" borderId="0" xfId="2" applyFont="1" applyAlignment="1">
      <alignment vertical="center"/>
    </xf>
    <xf numFmtId="0" fontId="16" fillId="0" borderId="0" xfId="2" applyFont="1" applyFill="1" applyBorder="1" applyAlignment="1">
      <alignment horizontal="left" vertical="center" indent="2"/>
    </xf>
    <xf numFmtId="0" fontId="10" fillId="0" borderId="0" xfId="2" applyFont="1" applyAlignment="1">
      <alignment vertical="center"/>
    </xf>
    <xf numFmtId="0" fontId="15" fillId="0" borderId="0" xfId="2" applyFont="1" applyBorder="1">
      <alignment vertical="center"/>
    </xf>
    <xf numFmtId="0" fontId="16" fillId="0" borderId="0" xfId="2" applyNumberFormat="1" applyFont="1" applyBorder="1" applyAlignment="1">
      <alignment horizontal="left" vertical="center" indent="2"/>
    </xf>
    <xf numFmtId="43" fontId="8" fillId="0" borderId="27" xfId="1" applyFont="1" applyFill="1" applyBorder="1" applyAlignment="1">
      <alignment horizontal="right" vertical="center"/>
    </xf>
    <xf numFmtId="0" fontId="17" fillId="0" borderId="0" xfId="2" applyFont="1" applyFill="1" applyBorder="1" applyAlignment="1">
      <alignment horizontal="left" vertical="center" wrapText="1" indent="2"/>
    </xf>
    <xf numFmtId="0" fontId="17" fillId="0" borderId="0" xfId="0" applyNumberFormat="1" applyFont="1" applyFill="1" applyBorder="1" applyAlignment="1" applyProtection="1">
      <alignment horizontal="left" vertical="center" wrapText="1" indent="2"/>
    </xf>
    <xf numFmtId="0" fontId="15" fillId="0" borderId="0" xfId="2" applyFont="1" applyBorder="1" applyAlignment="1">
      <alignment vertical="center"/>
    </xf>
    <xf numFmtId="43" fontId="18" fillId="0" borderId="0" xfId="1" applyFont="1" applyFill="1" applyBorder="1" applyAlignment="1">
      <alignment horizontal="left" vertical="center"/>
    </xf>
    <xf numFmtId="43" fontId="8" fillId="0" borderId="0" xfId="1" applyFont="1" applyFill="1" applyBorder="1" applyAlignment="1" applyProtection="1">
      <alignment horizontal="right" vertical="center"/>
      <protection locked="0"/>
    </xf>
    <xf numFmtId="0" fontId="19" fillId="0" borderId="0" xfId="2" applyFont="1" applyFill="1" applyBorder="1" applyAlignment="1" applyProtection="1">
      <alignment horizontal="left" vertical="center" wrapText="1" indent="2"/>
      <protection locked="0"/>
    </xf>
    <xf numFmtId="0" fontId="19" fillId="0" borderId="0" xfId="0" applyNumberFormat="1" applyFont="1" applyFill="1" applyBorder="1" applyAlignment="1" applyProtection="1">
      <alignment horizontal="left" vertical="center" wrapText="1" indent="2"/>
      <protection locked="0"/>
    </xf>
    <xf numFmtId="0" fontId="10" fillId="0" borderId="0" xfId="2" applyFont="1" applyFill="1" applyBorder="1" applyAlignment="1" applyProtection="1">
      <alignment horizontal="left" vertical="center" wrapText="1" indent="2"/>
      <protection locked="0"/>
    </xf>
    <xf numFmtId="0" fontId="7" fillId="0" borderId="0" xfId="2" applyFont="1" applyProtection="1">
      <alignment vertical="center"/>
      <protection locked="0"/>
    </xf>
    <xf numFmtId="0" fontId="8" fillId="0" borderId="0" xfId="0" applyFont="1" applyBorder="1"/>
    <xf numFmtId="0" fontId="15" fillId="0" borderId="0" xfId="2" applyFont="1" applyBorder="1" applyProtection="1">
      <alignment vertical="center"/>
      <protection locked="0"/>
    </xf>
    <xf numFmtId="0" fontId="10" fillId="0" borderId="0" xfId="2" applyFont="1" applyProtection="1">
      <alignment vertical="center"/>
      <protection locked="0"/>
    </xf>
    <xf numFmtId="165" fontId="8" fillId="0" borderId="0" xfId="0" applyNumberFormat="1" applyFont="1" applyBorder="1"/>
    <xf numFmtId="43" fontId="18" fillId="0" borderId="0" xfId="1" applyFont="1" applyFill="1" applyBorder="1" applyAlignment="1">
      <alignment horizontal="left" vertical="center" wrapText="1"/>
    </xf>
    <xf numFmtId="0" fontId="7" fillId="0" borderId="0" xfId="2" applyFont="1" applyAlignment="1"/>
    <xf numFmtId="43" fontId="8" fillId="0" borderId="26" xfId="1" applyFont="1" applyBorder="1" applyAlignment="1"/>
    <xf numFmtId="0" fontId="8" fillId="0" borderId="0" xfId="4" applyFont="1" applyAlignment="1"/>
    <xf numFmtId="0" fontId="21" fillId="0" borderId="0" xfId="2" applyFont="1" applyBorder="1" applyAlignment="1"/>
    <xf numFmtId="43" fontId="8" fillId="0" borderId="0" xfId="1" applyFont="1" applyAlignment="1">
      <alignment wrapText="1"/>
    </xf>
    <xf numFmtId="0" fontId="8" fillId="0" borderId="0" xfId="4" applyFont="1" applyAlignment="1">
      <alignment wrapText="1"/>
    </xf>
    <xf numFmtId="0" fontId="10" fillId="0" borderId="0" xfId="2" applyFont="1" applyAlignment="1"/>
    <xf numFmtId="43" fontId="22" fillId="0" borderId="0" xfId="1" applyFont="1" applyBorder="1" applyAlignment="1"/>
    <xf numFmtId="0" fontId="22" fillId="0" borderId="28" xfId="5" applyFont="1" applyBorder="1" applyAlignment="1"/>
    <xf numFmtId="43" fontId="22" fillId="0" borderId="1" xfId="1" applyFont="1" applyBorder="1" applyAlignment="1">
      <alignment wrapText="1"/>
    </xf>
    <xf numFmtId="0" fontId="22" fillId="0" borderId="1" xfId="5" applyFont="1" applyBorder="1" applyAlignment="1">
      <alignment wrapText="1"/>
    </xf>
    <xf numFmtId="43" fontId="15" fillId="0" borderId="0" xfId="1" applyFont="1" applyBorder="1" applyAlignment="1">
      <alignment vertical="center"/>
    </xf>
    <xf numFmtId="0" fontId="24" fillId="0" borderId="0" xfId="2" applyFont="1" applyBorder="1" applyAlignment="1">
      <alignment horizontal="center"/>
    </xf>
    <xf numFmtId="43" fontId="15" fillId="0" borderId="0" xfId="1" applyFont="1" applyBorder="1" applyAlignment="1">
      <alignment horizontal="center"/>
    </xf>
    <xf numFmtId="0" fontId="22" fillId="0" borderId="0" xfId="2" applyFont="1">
      <alignment vertical="center"/>
    </xf>
    <xf numFmtId="0" fontId="25" fillId="0" borderId="0" xfId="0" applyFont="1" applyAlignment="1">
      <alignment vertical="center"/>
    </xf>
    <xf numFmtId="0" fontId="10" fillId="0" borderId="0" xfId="2" applyFont="1" applyAlignment="1">
      <alignment vertical="center" wrapText="1"/>
    </xf>
    <xf numFmtId="0" fontId="25" fillId="0" borderId="0" xfId="0" applyFont="1" applyAlignment="1"/>
    <xf numFmtId="0" fontId="25" fillId="0" borderId="0" xfId="0" applyFont="1"/>
    <xf numFmtId="0" fontId="26" fillId="6" borderId="18" xfId="0" applyFont="1" applyFill="1" applyBorder="1" applyAlignment="1">
      <alignment horizontal="center"/>
    </xf>
    <xf numFmtId="166" fontId="26" fillId="6" borderId="19" xfId="1" applyNumberFormat="1" applyFont="1" applyFill="1" applyBorder="1" applyAlignment="1">
      <alignment horizontal="center"/>
    </xf>
    <xf numFmtId="166" fontId="26" fillId="6" borderId="20" xfId="1" applyNumberFormat="1" applyFont="1" applyFill="1" applyBorder="1" applyAlignment="1">
      <alignment horizontal="center"/>
    </xf>
    <xf numFmtId="43" fontId="26" fillId="6" borderId="19" xfId="1" applyFont="1" applyFill="1" applyBorder="1" applyAlignment="1">
      <alignment horizontal="center"/>
    </xf>
    <xf numFmtId="43" fontId="26" fillId="6" borderId="20" xfId="1" applyFont="1" applyFill="1" applyBorder="1" applyAlignment="1">
      <alignment horizontal="center"/>
    </xf>
    <xf numFmtId="0" fontId="25" fillId="0" borderId="18" xfId="0" applyFont="1" applyBorder="1"/>
    <xf numFmtId="166" fontId="25" fillId="0" borderId="19" xfId="1" applyNumberFormat="1" applyFont="1" applyBorder="1" applyAlignment="1">
      <alignment horizontal="center"/>
    </xf>
    <xf numFmtId="43" fontId="25" fillId="0" borderId="19" xfId="1" applyFont="1" applyBorder="1" applyAlignment="1">
      <alignment horizontal="center"/>
    </xf>
    <xf numFmtId="166" fontId="25" fillId="0" borderId="20" xfId="1" applyNumberFormat="1" applyFont="1" applyBorder="1"/>
    <xf numFmtId="43" fontId="25" fillId="0" borderId="20" xfId="1" applyFont="1" applyBorder="1"/>
    <xf numFmtId="0" fontId="25" fillId="7" borderId="18" xfId="0" applyFont="1" applyFill="1" applyBorder="1"/>
    <xf numFmtId="166" fontId="25" fillId="7" borderId="19" xfId="1" applyNumberFormat="1" applyFont="1" applyFill="1" applyBorder="1" applyAlignment="1">
      <alignment horizontal="center"/>
    </xf>
    <xf numFmtId="166" fontId="25" fillId="7" borderId="20" xfId="1" applyNumberFormat="1" applyFont="1" applyFill="1" applyBorder="1"/>
    <xf numFmtId="43" fontId="25" fillId="7" borderId="19" xfId="1" applyFont="1" applyFill="1" applyBorder="1" applyAlignment="1">
      <alignment horizontal="center"/>
    </xf>
    <xf numFmtId="43" fontId="25" fillId="7" borderId="20" xfId="1" applyFont="1" applyFill="1" applyBorder="1"/>
    <xf numFmtId="0" fontId="25" fillId="0" borderId="30" xfId="0" applyFont="1" applyBorder="1"/>
    <xf numFmtId="166" fontId="25" fillId="0" borderId="0" xfId="1" applyNumberFormat="1" applyFont="1" applyFill="1" applyBorder="1" applyAlignment="1">
      <alignment horizontal="center"/>
    </xf>
    <xf numFmtId="43" fontId="25" fillId="0" borderId="0" xfId="1" applyFont="1" applyFill="1" applyBorder="1" applyAlignment="1">
      <alignment horizontal="center"/>
    </xf>
    <xf numFmtId="0" fontId="25" fillId="7" borderId="30" xfId="0" applyFont="1" applyFill="1" applyBorder="1"/>
    <xf numFmtId="166" fontId="25" fillId="7" borderId="0" xfId="1" applyNumberFormat="1" applyFont="1" applyFill="1" applyBorder="1" applyAlignment="1">
      <alignment horizontal="center"/>
    </xf>
    <xf numFmtId="43" fontId="25" fillId="7" borderId="0" xfId="1" applyFont="1" applyFill="1" applyBorder="1" applyAlignment="1">
      <alignment horizontal="center"/>
    </xf>
    <xf numFmtId="0" fontId="25" fillId="0" borderId="30" xfId="0" applyFont="1" applyFill="1" applyBorder="1"/>
    <xf numFmtId="166" fontId="25" fillId="0" borderId="0" xfId="1" applyNumberFormat="1" applyFont="1"/>
    <xf numFmtId="43" fontId="25" fillId="0" borderId="0" xfId="1" applyFont="1"/>
    <xf numFmtId="0" fontId="25" fillId="0" borderId="0" xfId="0" applyFont="1" applyAlignment="1">
      <alignment horizontal="center"/>
    </xf>
    <xf numFmtId="166" fontId="25" fillId="0" borderId="0" xfId="1" applyNumberFormat="1" applyFont="1" applyAlignment="1">
      <alignment horizontal="center"/>
    </xf>
    <xf numFmtId="43" fontId="25" fillId="0" borderId="0" xfId="1" applyFont="1" applyAlignment="1">
      <alignment horizontal="center"/>
    </xf>
    <xf numFmtId="0" fontId="25" fillId="7" borderId="0" xfId="0" applyFont="1" applyFill="1"/>
    <xf numFmtId="166" fontId="25" fillId="7" borderId="0" xfId="1" applyNumberFormat="1" applyFont="1" applyFill="1"/>
    <xf numFmtId="43" fontId="25" fillId="7" borderId="0" xfId="1" applyFont="1" applyFill="1"/>
    <xf numFmtId="166" fontId="0" fillId="0" borderId="0" xfId="1" applyNumberFormat="1" applyFont="1"/>
    <xf numFmtId="0" fontId="0" fillId="0" borderId="0" xfId="0" applyNumberFormat="1"/>
    <xf numFmtId="0" fontId="6" fillId="0" borderId="18" xfId="0" applyFont="1" applyFill="1" applyBorder="1" applyAlignment="1">
      <alignment horizontal="center"/>
    </xf>
    <xf numFmtId="0" fontId="5" fillId="0" borderId="18" xfId="0" applyFont="1" applyFill="1" applyBorder="1"/>
    <xf numFmtId="43" fontId="6" fillId="0" borderId="19" xfId="1" applyFont="1" applyFill="1" applyBorder="1" applyAlignment="1">
      <alignment horizontal="center"/>
    </xf>
    <xf numFmtId="43" fontId="5" fillId="0" borderId="19" xfId="1" applyFont="1" applyFill="1" applyBorder="1" applyAlignment="1">
      <alignment horizontal="center"/>
    </xf>
    <xf numFmtId="43" fontId="5" fillId="0" borderId="0" xfId="1" applyFont="1" applyFill="1" applyAlignment="1">
      <alignment horizontal="center"/>
    </xf>
    <xf numFmtId="43" fontId="5" fillId="0" borderId="0" xfId="1" applyFont="1" applyFill="1" applyBorder="1" applyAlignment="1">
      <alignment horizontal="center"/>
    </xf>
    <xf numFmtId="43" fontId="6" fillId="0" borderId="20" xfId="1" applyFont="1" applyFill="1" applyBorder="1" applyAlignment="1">
      <alignment horizontal="center"/>
    </xf>
    <xf numFmtId="43" fontId="5" fillId="0" borderId="20" xfId="1" applyFont="1" applyFill="1" applyBorder="1"/>
    <xf numFmtId="43" fontId="5" fillId="0" borderId="20" xfId="1" applyFont="1" applyFill="1" applyBorder="1" applyAlignment="1">
      <alignment horizontal="center"/>
    </xf>
    <xf numFmtId="0" fontId="6" fillId="0" borderId="22" xfId="0" applyFont="1" applyFill="1" applyBorder="1" applyAlignment="1"/>
    <xf numFmtId="0" fontId="6" fillId="0" borderId="23" xfId="0" applyFont="1" applyFill="1" applyBorder="1" applyAlignment="1"/>
    <xf numFmtId="43" fontId="5" fillId="0" borderId="19" xfId="1" applyFont="1" applyFill="1" applyBorder="1" applyAlignment="1"/>
    <xf numFmtId="43" fontId="5" fillId="0" borderId="20" xfId="1" applyFont="1" applyFill="1" applyBorder="1" applyAlignment="1"/>
    <xf numFmtId="165" fontId="6" fillId="0" borderId="22" xfId="0" applyNumberFormat="1" applyFont="1" applyFill="1" applyBorder="1" applyAlignment="1"/>
    <xf numFmtId="165" fontId="6" fillId="0" borderId="23" xfId="0" applyNumberFormat="1" applyFont="1" applyFill="1" applyBorder="1" applyAlignment="1"/>
    <xf numFmtId="0" fontId="0" fillId="8" borderId="31" xfId="0" applyNumberFormat="1" applyFill="1" applyBorder="1" applyAlignment="1">
      <alignment horizontal="center" vertical="center"/>
    </xf>
    <xf numFmtId="0" fontId="0" fillId="0" borderId="32" xfId="0" applyNumberFormat="1" applyBorder="1"/>
    <xf numFmtId="0" fontId="0" fillId="0" borderId="32" xfId="0" applyNumberFormat="1" applyFill="1" applyBorder="1"/>
    <xf numFmtId="0" fontId="0" fillId="0" borderId="33" xfId="0" applyNumberFormat="1" applyBorder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3" borderId="2" xfId="0" applyFont="1" applyFill="1" applyBorder="1" applyAlignment="1">
      <alignment horizontal="center"/>
    </xf>
    <xf numFmtId="0" fontId="0" fillId="3" borderId="3" xfId="0" applyFont="1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165" fontId="6" fillId="6" borderId="21" xfId="0" applyNumberFormat="1" applyFont="1" applyFill="1" applyBorder="1" applyAlignment="1">
      <alignment horizontal="left"/>
    </xf>
    <xf numFmtId="165" fontId="6" fillId="6" borderId="22" xfId="0" applyNumberFormat="1" applyFont="1" applyFill="1" applyBorder="1" applyAlignment="1">
      <alignment horizontal="left"/>
    </xf>
    <xf numFmtId="165" fontId="6" fillId="6" borderId="23" xfId="0" applyNumberFormat="1" applyFont="1" applyFill="1" applyBorder="1" applyAlignment="1">
      <alignment horizontal="left"/>
    </xf>
    <xf numFmtId="0" fontId="6" fillId="0" borderId="0" xfId="0" applyFont="1" applyAlignment="1">
      <alignment horizontal="center"/>
    </xf>
    <xf numFmtId="0" fontId="6" fillId="6" borderId="21" xfId="0" applyFont="1" applyFill="1" applyBorder="1" applyAlignment="1">
      <alignment horizontal="left"/>
    </xf>
    <xf numFmtId="0" fontId="6" fillId="6" borderId="22" xfId="0" applyFont="1" applyFill="1" applyBorder="1" applyAlignment="1">
      <alignment horizontal="left"/>
    </xf>
    <xf numFmtId="0" fontId="6" fillId="6" borderId="23" xfId="0" applyFont="1" applyFill="1" applyBorder="1" applyAlignment="1">
      <alignment horizontal="left"/>
    </xf>
    <xf numFmtId="0" fontId="25" fillId="0" borderId="29" xfId="0" applyFont="1" applyBorder="1" applyAlignment="1">
      <alignment horizontal="center"/>
    </xf>
    <xf numFmtId="0" fontId="25" fillId="0" borderId="0" xfId="0" applyFont="1" applyAlignment="1">
      <alignment horizontal="center" vertical="center"/>
    </xf>
    <xf numFmtId="0" fontId="10" fillId="0" borderId="0" xfId="2" applyFont="1" applyAlignment="1">
      <alignment horizontal="center" vertical="center" wrapText="1"/>
    </xf>
    <xf numFmtId="0" fontId="25" fillId="0" borderId="0" xfId="0" applyFont="1" applyAlignment="1">
      <alignment horizontal="center"/>
    </xf>
    <xf numFmtId="0" fontId="9" fillId="0" borderId="0" xfId="2" applyFont="1" applyBorder="1" applyAlignment="1">
      <alignment horizontal="center" vertical="center"/>
    </xf>
    <xf numFmtId="0" fontId="9" fillId="0" borderId="24" xfId="2" applyFont="1" applyBorder="1" applyAlignment="1">
      <alignment horizontal="center" vertical="center"/>
    </xf>
    <xf numFmtId="0" fontId="18" fillId="0" borderId="0" xfId="2" applyFont="1" applyAlignment="1">
      <alignment horizontal="center" vertical="center" wrapText="1"/>
    </xf>
    <xf numFmtId="0" fontId="15" fillId="0" borderId="0" xfId="2" applyFont="1" applyBorder="1" applyAlignment="1">
      <alignment horizontal="center" wrapText="1"/>
    </xf>
    <xf numFmtId="0" fontId="9" fillId="0" borderId="25" xfId="2" applyFont="1" applyBorder="1" applyAlignment="1">
      <alignment horizontal="center" vertical="center"/>
    </xf>
    <xf numFmtId="0" fontId="9" fillId="0" borderId="0" xfId="2" applyFont="1" applyAlignment="1">
      <alignment horizontal="center" vertical="center"/>
    </xf>
    <xf numFmtId="0" fontId="10" fillId="0" borderId="0" xfId="2" applyFont="1" applyBorder="1" applyAlignment="1">
      <alignment horizontal="left" vertical="center"/>
    </xf>
    <xf numFmtId="0" fontId="0" fillId="8" borderId="34" xfId="0" applyNumberFormat="1" applyFill="1" applyBorder="1" applyAlignment="1">
      <alignment horizontal="center" vertical="center"/>
    </xf>
    <xf numFmtId="0" fontId="0" fillId="0" borderId="35" xfId="0" applyNumberFormat="1" applyBorder="1"/>
    <xf numFmtId="0" fontId="5" fillId="0" borderId="36" xfId="0" applyFont="1" applyBorder="1"/>
    <xf numFmtId="165" fontId="5" fillId="0" borderId="36" xfId="0" applyNumberFormat="1" applyFont="1" applyBorder="1"/>
    <xf numFmtId="0" fontId="5" fillId="0" borderId="35" xfId="0" applyFont="1" applyBorder="1"/>
    <xf numFmtId="0" fontId="5" fillId="0" borderId="37" xfId="0" applyFont="1" applyBorder="1"/>
    <xf numFmtId="0" fontId="0" fillId="0" borderId="0" xfId="0" applyNumberFormat="1" applyAlignment="1">
      <alignment horizontal="center"/>
    </xf>
    <xf numFmtId="0" fontId="0" fillId="0" borderId="38" xfId="0" applyNumberFormat="1" applyBorder="1" applyAlignment="1">
      <alignment horizontal="center"/>
    </xf>
  </cellXfs>
  <cellStyles count="6">
    <cellStyle name="Encabezado 4 2" xfId="3"/>
    <cellStyle name="Millares" xfId="1" builtinId="3"/>
    <cellStyle name="Normal" xfId="0" builtinId="0"/>
    <cellStyle name="Normal 2" xfId="2"/>
    <cellStyle name="Título 2 2" xfId="4"/>
    <cellStyle name="Título 3 2" xfId="5"/>
  </cellStyles>
  <dxfs count="7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Light"/>
        <scheme val="major"/>
      </font>
      <numFmt numFmtId="35" formatCode="_-* #,##0.00_-;\-* #,##0.00_-;_-* &quot;-&quot;??_-;_-@_-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strike val="0"/>
        <u val="none"/>
        <vertAlign val="baseline"/>
        <sz val="11"/>
        <color auto="1"/>
        <name val="Calibri Light"/>
        <scheme val="major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 Light"/>
        <scheme val="maj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 Light"/>
        <scheme val="major"/>
      </font>
    </dxf>
    <dxf>
      <font>
        <strike val="0"/>
        <u val="none"/>
        <vertAlign val="baseline"/>
        <color auto="1"/>
        <name val="Calibri Light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 Light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 Light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Light"/>
        <scheme val="major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strike val="0"/>
        <u val="none"/>
        <vertAlign val="baseline"/>
        <color auto="1"/>
        <name val="Calibri Light"/>
        <scheme val="major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/>
        <extend/>
        <outline/>
        <shadow/>
        <u val="none"/>
        <vertAlign val="baseline"/>
        <sz val="10"/>
        <color auto="1"/>
        <name val="Calibri Light"/>
        <scheme val="major"/>
      </font>
      <fill>
        <patternFill patternType="none">
          <fgColor indexed="64"/>
          <bgColor indexed="65"/>
        </patternFill>
      </fill>
      <alignment horizontal="left" vertical="center" textRotation="0" wrapText="1" indent="2" justifyLastLine="0" shrinkToFit="0" readingOrder="0"/>
    </dxf>
    <dxf>
      <font>
        <strike val="0"/>
        <u val="none"/>
        <vertAlign val="baseline"/>
        <color auto="1"/>
        <name val="Calibri Light"/>
        <scheme val="major"/>
      </font>
      <alignment horizontal="left" vertical="center" textRotation="0" indent="2" justifyLastLine="0" shrinkToFit="0" readingOrder="0"/>
    </dxf>
    <dxf>
      <font>
        <b val="0"/>
        <i val="0"/>
        <strike val="0"/>
        <outline/>
        <shadow/>
        <u val="none"/>
        <vertAlign val="baseline"/>
        <sz val="10"/>
        <color auto="1"/>
        <name val="Calibri Light"/>
        <scheme val="major"/>
      </font>
      <alignment horizontal="left" vertical="center" textRotation="0" justifyLastLine="0" shrinkToFit="0" readingOrder="0"/>
    </dxf>
    <dxf>
      <font>
        <strike val="0"/>
        <u val="none"/>
        <vertAlign val="baseline"/>
        <color auto="1"/>
        <name val="Calibri Light"/>
        <scheme val="major"/>
      </font>
      <alignment horizontal="left" vertical="center" textRotation="0" justifyLastLine="0" shrinkToFit="0" readingOrder="0"/>
    </dxf>
    <dxf>
      <font>
        <b/>
        <i/>
        <strike val="0"/>
        <outline/>
        <shadow/>
        <u val="none"/>
        <vertAlign val="baseline"/>
        <sz val="12"/>
        <color auto="1"/>
        <name val="Calibri Light"/>
        <scheme val="major"/>
      </font>
      <alignment horizontal="left" vertical="center" textRotation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Light"/>
        <scheme val="major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0" hidden="0"/>
    </dxf>
    <dxf>
      <font>
        <strike val="0"/>
        <u val="none"/>
        <vertAlign val="baseline"/>
        <color auto="1"/>
        <name val="Calibri Light"/>
        <scheme val="maj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/>
        <shadow/>
        <u val="none"/>
        <vertAlign val="baseline"/>
        <sz val="10"/>
        <color auto="1"/>
        <name val="Calibri Light"/>
        <scheme val="maj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2" justifyLastLine="0" shrinkToFit="0" readingOrder="0"/>
      <border diagonalUp="0" diagonalDown="0" outline="0">
        <left/>
        <right/>
        <top/>
        <bottom/>
      </border>
      <protection locked="0" hidden="0"/>
    </dxf>
    <dxf>
      <font>
        <strike val="0"/>
        <u val="none"/>
        <vertAlign val="baseline"/>
        <color auto="1"/>
        <name val="Calibri Light"/>
        <scheme val="major"/>
      </font>
      <alignment horizontal="left" vertical="center" textRotation="0" wrapText="1" indent="2" justifyLastLine="0" shrinkToFit="0" readingOrder="0"/>
    </dxf>
    <dxf>
      <font>
        <b val="0"/>
        <i val="0"/>
        <strike val="0"/>
        <outline/>
        <shadow/>
        <u val="none"/>
        <vertAlign val="baseline"/>
        <sz val="10"/>
        <color auto="1"/>
        <name val="Calibri Light"/>
        <scheme val="major"/>
      </font>
      <alignment horizontal="left" vertical="center" textRotation="0" wrapText="1" justifyLastLine="0" shrinkToFit="0" readingOrder="0"/>
      <protection locked="0" hidden="0"/>
    </dxf>
    <dxf>
      <font>
        <strike val="0"/>
        <u val="none"/>
        <vertAlign val="baseline"/>
        <color auto="1"/>
        <name val="Calibri Light"/>
        <scheme val="major"/>
      </font>
      <alignment horizontal="left" vertical="center" textRotation="0" wrapText="1" justifyLastLine="0" shrinkToFit="0" readingOrder="0"/>
    </dxf>
    <dxf>
      <font>
        <b/>
        <i/>
        <strike val="0"/>
        <outline/>
        <shadow/>
        <u val="none"/>
        <vertAlign val="baseline"/>
        <sz val="12"/>
        <color auto="1"/>
        <name val="Calibri Light"/>
        <scheme val="major"/>
      </font>
      <alignment horizontal="left" vertical="center" textRotation="0" wrapTex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Light"/>
        <scheme val="major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Light"/>
        <scheme val="major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 Light"/>
        <scheme val="maj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protection locked="1" hidden="0"/>
    </dxf>
    <dxf>
      <font>
        <strike val="0"/>
        <u val="none"/>
        <vertAlign val="baseline"/>
        <color auto="1"/>
        <name val="Calibri Light"/>
        <scheme val="major"/>
      </font>
      <fill>
        <patternFill patternType="none">
          <fgColor indexed="64"/>
          <bgColor indexed="65"/>
        </patternFill>
      </fill>
      <alignment horizontal="left" vertical="center" textRotation="0" wrapText="1" indent="2" justifyLastLine="0" shrinkToFit="0" readingOrder="0"/>
    </dxf>
    <dxf>
      <font>
        <b val="0"/>
        <i val="0"/>
        <strike val="0"/>
        <outline/>
        <shadow/>
        <u val="none"/>
        <vertAlign val="baseline"/>
        <sz val="10"/>
        <color auto="1"/>
        <name val="Calibri Light"/>
        <scheme val="major"/>
      </font>
      <alignment horizontal="left" vertical="center" textRotation="0" justifyLastLine="0" shrinkToFit="0" readingOrder="0"/>
    </dxf>
    <dxf>
      <font>
        <strike val="0"/>
        <u val="none"/>
        <vertAlign val="baseline"/>
        <color auto="1"/>
        <name val="Calibri Light"/>
        <scheme val="major"/>
      </font>
      <alignment horizontal="left" vertical="center" textRotation="0" justifyLastLine="0" shrinkToFit="0" readingOrder="0"/>
    </dxf>
    <dxf>
      <font>
        <b/>
        <i/>
        <strike val="0"/>
        <outline/>
        <shadow/>
        <u val="none"/>
        <vertAlign val="baseline"/>
        <sz val="12"/>
        <color auto="1"/>
        <name val="Calibri Light"/>
        <scheme val="major"/>
      </font>
      <alignment horizontal="left" vertical="center" textRotation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Light"/>
        <scheme val="major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/>
        <shadow/>
        <u val="none"/>
        <vertAlign val="baseline"/>
        <sz val="10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2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strike val="0"/>
        <u val="none"/>
        <vertAlign val="baseline"/>
        <color auto="1"/>
        <name val="Calibri Light"/>
        <scheme val="major"/>
      </font>
      <alignment horizontal="left" vertical="center" textRotation="0" wrapText="1" indent="2" justifyLastLine="0" shrinkToFit="0" readingOrder="0"/>
    </dxf>
    <dxf>
      <font>
        <b val="0"/>
        <i val="0"/>
        <strike val="0"/>
        <outline/>
        <shadow/>
        <u val="none"/>
        <vertAlign val="baseline"/>
        <sz val="10"/>
        <color auto="1"/>
        <name val="Calibri"/>
        <scheme val="minor"/>
      </font>
      <alignment horizontal="left" vertical="center" textRotation="0" wrapText="1" justifyLastLine="0" shrinkToFit="0" readingOrder="0"/>
    </dxf>
    <dxf>
      <font>
        <strike val="0"/>
        <u val="none"/>
        <vertAlign val="baseline"/>
        <color auto="1"/>
        <name val="Calibri Light"/>
        <scheme val="major"/>
      </font>
      <alignment horizontal="left" vertical="center" textRotation="0" wrapText="1" justifyLastLine="0" shrinkToFit="0" readingOrder="0"/>
    </dxf>
    <dxf>
      <font>
        <b/>
        <i/>
        <strike val="0"/>
        <outline/>
        <shadow/>
        <u val="none"/>
        <vertAlign val="baseline"/>
        <sz val="12"/>
        <color auto="1"/>
        <name val="Calibri Light"/>
        <scheme val="major"/>
      </font>
      <alignment horizontal="left" vertical="center" textRotation="0" wrapTex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Light"/>
        <scheme val="major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strike val="0"/>
        <u val="none"/>
        <vertAlign val="baseline"/>
        <sz val="11"/>
        <color auto="1"/>
        <name val="Calibri Light"/>
        <scheme val="major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 Light"/>
        <scheme val="maj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 Light"/>
        <scheme val="major"/>
      </font>
    </dxf>
    <dxf>
      <font>
        <strike val="0"/>
        <u val="none"/>
        <vertAlign val="baseline"/>
        <color auto="1"/>
        <name val="Calibri Light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 Light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 Light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Light"/>
        <scheme val="major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strike val="0"/>
        <u val="none"/>
        <vertAlign val="baseline"/>
        <color auto="1"/>
        <name val="Calibri Light"/>
        <scheme val="major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/>
        <extend/>
        <outline/>
        <shadow/>
        <u val="none"/>
        <vertAlign val="baseline"/>
        <sz val="10"/>
        <color auto="1"/>
        <name val="Calibri Light"/>
        <scheme val="major"/>
      </font>
      <fill>
        <patternFill patternType="none">
          <fgColor indexed="64"/>
          <bgColor indexed="65"/>
        </patternFill>
      </fill>
      <alignment horizontal="left" vertical="center" textRotation="0" wrapText="1" indent="2" justifyLastLine="0" shrinkToFit="0" readingOrder="0"/>
    </dxf>
    <dxf>
      <font>
        <strike val="0"/>
        <u val="none"/>
        <vertAlign val="baseline"/>
        <color auto="1"/>
        <name val="Calibri Light"/>
        <scheme val="major"/>
      </font>
      <alignment horizontal="left" vertical="center" textRotation="0" indent="2" justifyLastLine="0" shrinkToFit="0" readingOrder="0"/>
    </dxf>
    <dxf>
      <font>
        <b val="0"/>
        <i val="0"/>
        <strike val="0"/>
        <outline/>
        <shadow/>
        <u val="none"/>
        <vertAlign val="baseline"/>
        <sz val="10"/>
        <color auto="1"/>
        <name val="Calibri Light"/>
        <scheme val="major"/>
      </font>
      <alignment horizontal="left" vertical="center" textRotation="0" justifyLastLine="0" shrinkToFit="0" readingOrder="0"/>
    </dxf>
    <dxf>
      <font>
        <strike val="0"/>
        <u val="none"/>
        <vertAlign val="baseline"/>
        <color auto="1"/>
        <name val="Calibri Light"/>
        <scheme val="major"/>
      </font>
      <alignment horizontal="left" vertical="center" textRotation="0" justifyLastLine="0" shrinkToFit="0" readingOrder="0"/>
    </dxf>
    <dxf>
      <font>
        <b/>
        <i/>
        <strike val="0"/>
        <outline/>
        <shadow/>
        <u val="none"/>
        <vertAlign val="baseline"/>
        <sz val="12"/>
        <color auto="1"/>
        <name val="Calibri Light"/>
        <scheme val="major"/>
      </font>
      <alignment horizontal="left" vertical="center" textRotation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Light"/>
        <scheme val="major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0" hidden="0"/>
    </dxf>
    <dxf>
      <font>
        <strike val="0"/>
        <u val="none"/>
        <vertAlign val="baseline"/>
        <color auto="1"/>
        <name val="Calibri Light"/>
        <scheme val="maj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/>
        <shadow/>
        <u val="none"/>
        <vertAlign val="baseline"/>
        <sz val="10"/>
        <color auto="1"/>
        <name val="Calibri Light"/>
        <scheme val="maj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2" justifyLastLine="0" shrinkToFit="0" readingOrder="0"/>
      <border diagonalUp="0" diagonalDown="0" outline="0">
        <left/>
        <right/>
        <top/>
        <bottom/>
      </border>
      <protection locked="0" hidden="0"/>
    </dxf>
    <dxf>
      <font>
        <strike val="0"/>
        <u val="none"/>
        <vertAlign val="baseline"/>
        <color auto="1"/>
        <name val="Calibri Light"/>
        <scheme val="major"/>
      </font>
      <alignment horizontal="left" vertical="center" textRotation="0" wrapText="1" indent="2" justifyLastLine="0" shrinkToFit="0" readingOrder="0"/>
    </dxf>
    <dxf>
      <font>
        <b val="0"/>
        <i val="0"/>
        <strike val="0"/>
        <outline/>
        <shadow/>
        <u val="none"/>
        <vertAlign val="baseline"/>
        <sz val="10"/>
        <color auto="1"/>
        <name val="Calibri Light"/>
        <scheme val="major"/>
      </font>
      <alignment horizontal="left" vertical="center" textRotation="0" wrapText="1" justifyLastLine="0" shrinkToFit="0" readingOrder="0"/>
      <protection locked="0" hidden="0"/>
    </dxf>
    <dxf>
      <font>
        <strike val="0"/>
        <u val="none"/>
        <vertAlign val="baseline"/>
        <color auto="1"/>
        <name val="Calibri Light"/>
        <scheme val="major"/>
      </font>
      <alignment horizontal="left" vertical="center" textRotation="0" wrapText="1" justifyLastLine="0" shrinkToFit="0" readingOrder="0"/>
    </dxf>
    <dxf>
      <font>
        <b/>
        <i/>
        <strike val="0"/>
        <outline/>
        <shadow/>
        <u val="none"/>
        <vertAlign val="baseline"/>
        <sz val="12"/>
        <color auto="1"/>
        <name val="Calibri Light"/>
        <scheme val="major"/>
      </font>
      <alignment horizontal="left" vertical="center" textRotation="0" wrapTex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Light"/>
        <scheme val="major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Light"/>
        <scheme val="major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 Light"/>
        <scheme val="maj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protection locked="1" hidden="0"/>
    </dxf>
    <dxf>
      <font>
        <strike val="0"/>
        <u val="none"/>
        <vertAlign val="baseline"/>
        <color auto="1"/>
        <name val="Calibri Light"/>
        <scheme val="major"/>
      </font>
      <fill>
        <patternFill patternType="none">
          <fgColor indexed="64"/>
          <bgColor indexed="65"/>
        </patternFill>
      </fill>
      <alignment horizontal="left" vertical="center" textRotation="0" wrapText="1" indent="2" justifyLastLine="0" shrinkToFit="0" readingOrder="0"/>
    </dxf>
    <dxf>
      <font>
        <b val="0"/>
        <i val="0"/>
        <strike val="0"/>
        <outline/>
        <shadow/>
        <u val="none"/>
        <vertAlign val="baseline"/>
        <sz val="10"/>
        <color auto="1"/>
        <name val="Calibri Light"/>
        <scheme val="major"/>
      </font>
      <alignment horizontal="left" vertical="center" textRotation="0" justifyLastLine="0" shrinkToFit="0" readingOrder="0"/>
    </dxf>
    <dxf>
      <font>
        <strike val="0"/>
        <u val="none"/>
        <vertAlign val="baseline"/>
        <color auto="1"/>
        <name val="Calibri Light"/>
        <scheme val="major"/>
      </font>
      <alignment horizontal="left" vertical="center" textRotation="0" justifyLastLine="0" shrinkToFit="0" readingOrder="0"/>
    </dxf>
    <dxf>
      <font>
        <b/>
        <i/>
        <strike val="0"/>
        <outline/>
        <shadow/>
        <u val="none"/>
        <vertAlign val="baseline"/>
        <sz val="12"/>
        <color auto="1"/>
        <name val="Calibri Light"/>
        <scheme val="major"/>
      </font>
      <alignment horizontal="left" vertical="center" textRotation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Light"/>
        <scheme val="major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/>
        <shadow/>
        <u val="none"/>
        <vertAlign val="baseline"/>
        <sz val="10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2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strike val="0"/>
        <u val="none"/>
        <vertAlign val="baseline"/>
        <color auto="1"/>
        <name val="Calibri Light"/>
        <scheme val="major"/>
      </font>
      <alignment horizontal="left" vertical="center" textRotation="0" wrapText="1" indent="2" justifyLastLine="0" shrinkToFit="0" readingOrder="0"/>
    </dxf>
    <dxf>
      <font>
        <b val="0"/>
        <i val="0"/>
        <strike val="0"/>
        <outline/>
        <shadow/>
        <u val="none"/>
        <vertAlign val="baseline"/>
        <sz val="10"/>
        <color auto="1"/>
        <name val="Calibri"/>
        <scheme val="minor"/>
      </font>
      <alignment horizontal="left" vertical="center" textRotation="0" wrapText="1" justifyLastLine="0" shrinkToFit="0" readingOrder="0"/>
    </dxf>
    <dxf>
      <font>
        <strike val="0"/>
        <u val="none"/>
        <vertAlign val="baseline"/>
        <color auto="1"/>
        <name val="Calibri Light"/>
        <scheme val="major"/>
      </font>
      <alignment horizontal="left" vertical="center" textRotation="0" wrapText="1" justifyLastLine="0" shrinkToFit="0" readingOrder="0"/>
    </dxf>
    <dxf>
      <font>
        <b/>
        <i/>
        <strike val="0"/>
        <outline/>
        <shadow/>
        <u val="none"/>
        <vertAlign val="baseline"/>
        <sz val="12"/>
        <color auto="1"/>
        <name val="Calibri Light"/>
        <scheme val="major"/>
      </font>
      <alignment horizontal="left" vertical="center" textRotation="0" wrapText="1" justifyLastLine="0" shrinkToFit="0" readingOrder="0"/>
    </dxf>
    <dxf>
      <font>
        <b val="0"/>
        <i val="0"/>
        <color theme="1"/>
      </font>
      <border diagonalUp="0" diagonalDown="0">
        <left/>
        <right/>
        <top style="dotted">
          <color theme="1"/>
        </top>
        <bottom/>
        <vertical/>
        <horizontal/>
      </border>
    </dxf>
    <dxf>
      <font>
        <b val="0"/>
        <i val="0"/>
        <color theme="1"/>
      </font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Balance sheet table" pivot="0" count="2">
      <tableStyleElement type="wholeTable" dxfId="69"/>
      <tableStyleElement type="totalRow" dxfId="6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blActivosActuales" displayName="tblActivosActuales" ref="B9:C22" totalsRowShown="0" headerRowDxfId="67" dataDxfId="66" totalsRowDxfId="65">
  <autoFilter ref="B9:C22">
    <filterColumn colId="0" hiddenButton="1"/>
    <filterColumn colId="1" hiddenButton="1"/>
  </autoFilter>
  <tableColumns count="2">
    <tableColumn id="1" name="ACTIVOS CIRCULANTES" dataDxfId="64" totalsRowDxfId="63"/>
    <tableColumn id="2" name="  " dataDxfId="62" dataCellStyle="Millares"/>
  </tableColumns>
  <tableStyleInfo name="Balance sheet table" showFirstColumn="0" showLastColumn="0" showRowStripes="1" showColumnStripes="0"/>
  <extLst>
    <ext xmlns:x14="http://schemas.microsoft.com/office/spreadsheetml/2009/9/main" uri="{504A1905-F514-4f6f-8877-14C23A59335A}">
      <x14:table altText="Activos actuales" altTextSummary="Valores de las inversiones y activos actuales."/>
    </ext>
  </extLst>
</table>
</file>

<file path=xl/tables/table10.xml><?xml version="1.0" encoding="utf-8"?>
<table xmlns="http://schemas.openxmlformats.org/spreadsheetml/2006/main" id="10" name="Tabla711" displayName="Tabla711" ref="L25:M29" totalsRowCount="1" headerRowDxfId="6" dataDxfId="5" totalsRowDxfId="4">
  <autoFilter ref="L25:M28">
    <filterColumn colId="0" hiddenButton="1"/>
    <filterColumn colId="1" hiddenButton="1"/>
  </autoFilter>
  <tableColumns count="2">
    <tableColumn id="1" name="CAPITAL CONTABLE " totalsRowLabel="TOTAL CAPITAL CONTABLE" dataDxfId="3" totalsRowDxfId="2"/>
    <tableColumn id="2" name="." totalsRowFunction="custom" dataDxfId="1" totalsRowDxfId="0" dataCellStyle="Millares">
      <totalsRowFormula>SUM(M27,M28)</totalsRowFormula>
    </tableColumn>
  </tableColumns>
  <tableStyleInfo name="Balance sheet table" showFirstColumn="0" showLastColumn="0" showRowStripes="1" showColumnStripes="0"/>
</table>
</file>

<file path=xl/tables/table2.xml><?xml version="1.0" encoding="utf-8"?>
<table xmlns="http://schemas.openxmlformats.org/spreadsheetml/2006/main" id="2" name="tblOtrosActivos" displayName="tblOtrosActivos" ref="B24:C27" totalsRowCount="1" headerRowDxfId="61" dataDxfId="60" totalsRowDxfId="59">
  <autoFilter ref="B24:C26">
    <filterColumn colId="0" hiddenButton="1"/>
    <filterColumn colId="1" hiddenButton="1"/>
  </autoFilter>
  <tableColumns count="2">
    <tableColumn id="1" name="ACTIVOS NO CIRCULANTES " totalsRowLabel="TOTAL ACTIVOS NO CIRCULANTES " dataDxfId="58" totalsRowDxfId="57"/>
    <tableColumn id="2" name=" " totalsRowFunction="custom" dataDxfId="56" totalsRowDxfId="55" dataCellStyle="Millares">
      <totalsRowFormula>SUM(C25)</totalsRowFormula>
    </tableColumn>
  </tableColumns>
  <tableStyleInfo name="Balance sheet table" showFirstColumn="0" showLastColumn="0" showRowStripes="1" showColumnStripes="0"/>
  <extLst>
    <ext xmlns:x14="http://schemas.microsoft.com/office/spreadsheetml/2009/9/main" uri="{504A1905-F514-4f6f-8877-14C23A59335A}">
      <x14:table altText="Otros activos" altTextSummary="Valores de otras inversiones y activos."/>
    </ext>
  </extLst>
</table>
</file>

<file path=xl/tables/table3.xml><?xml version="1.0" encoding="utf-8"?>
<table xmlns="http://schemas.openxmlformats.org/spreadsheetml/2006/main" id="3" name="tblPasivoactual" displayName="tblPasivoactual" ref="E9:F16" totalsRowCount="1" headerRowDxfId="54" dataDxfId="53" totalsRowDxfId="52">
  <autoFilter ref="E9:F15">
    <filterColumn colId="0" hiddenButton="1"/>
    <filterColumn colId="1" hiddenButton="1"/>
  </autoFilter>
  <tableColumns count="2">
    <tableColumn id="1" name="PASIVOS CIRCULANTES" totalsRowLabel="TOTAL PASIVO CIRCULANTES" dataDxfId="51" totalsRowDxfId="50"/>
    <tableColumn id="2" name="  " totalsRowFunction="custom" dataDxfId="49" totalsRowDxfId="48" dataCellStyle="Millares">
      <totalsRowFormula>SUM(F10:F15)</totalsRowFormula>
    </tableColumn>
  </tableColumns>
  <tableStyleInfo name="Balance sheet table" showFirstColumn="0" showLastColumn="0" showRowStripes="1" showColumnStripes="0"/>
  <extLst>
    <ext xmlns:x14="http://schemas.microsoft.com/office/spreadsheetml/2009/9/main" uri="{504A1905-F514-4f6f-8877-14C23A59335A}">
      <x14:table altText="Pasivo actual" altTextSummary="Valores de las deudas y del pasivo actuales."/>
    </ext>
  </extLst>
</table>
</file>

<file path=xl/tables/table4.xml><?xml version="1.0" encoding="utf-8"?>
<table xmlns="http://schemas.openxmlformats.org/spreadsheetml/2006/main" id="4" name="tblOtrosPasivo" displayName="tblOtrosPasivo" ref="E18:F20" totalsRowCount="1" headerRowDxfId="47" dataDxfId="46" totalsRowDxfId="45">
  <autoFilter ref="E18:F19">
    <filterColumn colId="0" hiddenButton="1"/>
    <filterColumn colId="1" hiddenButton="1"/>
  </autoFilter>
  <tableColumns count="2">
    <tableColumn id="1" name="PASIVOS NO CIRCULANTES " totalsRowLabel="TOTAL PASIVOS NO CIRCULANTES " dataDxfId="44" totalsRowDxfId="43" dataCellStyle="Normal 2"/>
    <tableColumn id="2" name=" " totalsRowFunction="sum" dataDxfId="42" totalsRowDxfId="41" dataCellStyle="Millares"/>
  </tableColumns>
  <tableStyleInfo name="Balance sheet table" showFirstColumn="0" showLastColumn="0" showRowStripes="1" showColumnStripes="0"/>
  <extLst>
    <ext xmlns:x14="http://schemas.microsoft.com/office/spreadsheetml/2009/9/main" uri="{504A1905-F514-4f6f-8877-14C23A59335A}">
      <x14:table altText="Otro pasivo" altTextSummary="Valores de las otras deudas y del pasivo."/>
    </ext>
  </extLst>
</table>
</file>

<file path=xl/tables/table5.xml><?xml version="1.0" encoding="utf-8"?>
<table xmlns="http://schemas.openxmlformats.org/spreadsheetml/2006/main" id="5" name="Tabla7" displayName="Tabla7" ref="E25:F29" totalsRowCount="1" headerRowDxfId="40" dataDxfId="39" totalsRowDxfId="38">
  <autoFilter ref="E25:F28">
    <filterColumn colId="0" hiddenButton="1"/>
    <filterColumn colId="1" hiddenButton="1"/>
  </autoFilter>
  <tableColumns count="2">
    <tableColumn id="1" name="CAPITAL CONTABLE " totalsRowLabel="TOTAL CAPITAL CONTABLE" dataDxfId="37" totalsRowDxfId="36"/>
    <tableColumn id="2" name="." totalsRowFunction="custom" dataDxfId="35" totalsRowDxfId="34" dataCellStyle="Millares">
      <totalsRowFormula>SUM(F27,F28)</totalsRowFormula>
    </tableColumn>
  </tableColumns>
  <tableStyleInfo name="Balance sheet table" showFirstColumn="0" showLastColumn="0" showRowStripes="1" showColumnStripes="0"/>
</table>
</file>

<file path=xl/tables/table6.xml><?xml version="1.0" encoding="utf-8"?>
<table xmlns="http://schemas.openxmlformats.org/spreadsheetml/2006/main" id="6" name="tblActivosActuales2" displayName="tblActivosActuales2" ref="I9:J25" totalsRowShown="0" headerRowDxfId="33" dataDxfId="32" totalsRowDxfId="31">
  <autoFilter ref="I9:J25">
    <filterColumn colId="0" hiddenButton="1"/>
    <filterColumn colId="1" hiddenButton="1"/>
  </autoFilter>
  <tableColumns count="2">
    <tableColumn id="1" name="ACTIVOS CIRCULANTES" dataDxfId="30" totalsRowDxfId="29"/>
    <tableColumn id="2" name="  " dataDxfId="28" dataCellStyle="Millares"/>
  </tableColumns>
  <tableStyleInfo name="Balance sheet table" showFirstColumn="0" showLastColumn="0" showRowStripes="1" showColumnStripes="0"/>
  <extLst>
    <ext xmlns:x14="http://schemas.microsoft.com/office/spreadsheetml/2009/9/main" uri="{504A1905-F514-4f6f-8877-14C23A59335A}">
      <x14:table altText="Activos actuales" altTextSummary="Valores de las inversiones y activos actuales."/>
    </ext>
  </extLst>
</table>
</file>

<file path=xl/tables/table7.xml><?xml version="1.0" encoding="utf-8"?>
<table xmlns="http://schemas.openxmlformats.org/spreadsheetml/2006/main" id="7" name="tblOtrosActivos3" displayName="tblOtrosActivos3" ref="I27:J30" totalsRowCount="1" headerRowDxfId="27" dataDxfId="26" totalsRowDxfId="25">
  <autoFilter ref="I27:J29">
    <filterColumn colId="0" hiddenButton="1"/>
    <filterColumn colId="1" hiddenButton="1"/>
  </autoFilter>
  <tableColumns count="2">
    <tableColumn id="1" name="ACTIVOS NO CIRCULANTES " totalsRowLabel="TOTAL ACTIVOS NO CIRCULANTES " dataDxfId="24" totalsRowDxfId="23"/>
    <tableColumn id="2" name=" " totalsRowFunction="custom" dataDxfId="22" totalsRowDxfId="21" dataCellStyle="Millares">
      <totalsRowFormula>SUM(J28)</totalsRowFormula>
    </tableColumn>
  </tableColumns>
  <tableStyleInfo name="Balance sheet table" showFirstColumn="0" showLastColumn="0" showRowStripes="1" showColumnStripes="0"/>
  <extLst>
    <ext xmlns:x14="http://schemas.microsoft.com/office/spreadsheetml/2009/9/main" uri="{504A1905-F514-4f6f-8877-14C23A59335A}">
      <x14:table altText="Otros activos" altTextSummary="Valores de otras inversiones y activos."/>
    </ext>
  </extLst>
</table>
</file>

<file path=xl/tables/table8.xml><?xml version="1.0" encoding="utf-8"?>
<table xmlns="http://schemas.openxmlformats.org/spreadsheetml/2006/main" id="8" name="tblPasivoactual4" displayName="tblPasivoactual4" ref="L9:M16" totalsRowCount="1" headerRowDxfId="20" dataDxfId="19" totalsRowDxfId="18">
  <autoFilter ref="L9:M15">
    <filterColumn colId="0" hiddenButton="1"/>
    <filterColumn colId="1" hiddenButton="1"/>
  </autoFilter>
  <tableColumns count="2">
    <tableColumn id="1" name="PASIVOS CIRCULANTES" totalsRowLabel="TOTAL PASIVO CIRCULANTES" dataDxfId="17" totalsRowDxfId="16"/>
    <tableColumn id="2" name="  " totalsRowFunction="custom" dataDxfId="15" totalsRowDxfId="14" dataCellStyle="Millares">
      <totalsRowFormula>SUM(M10:M15)</totalsRowFormula>
    </tableColumn>
  </tableColumns>
  <tableStyleInfo name="Balance sheet table" showFirstColumn="0" showLastColumn="0" showRowStripes="1" showColumnStripes="0"/>
  <extLst>
    <ext xmlns:x14="http://schemas.microsoft.com/office/spreadsheetml/2009/9/main" uri="{504A1905-F514-4f6f-8877-14C23A59335A}">
      <x14:table altText="Pasivo actual" altTextSummary="Valores de las deudas y del pasivo actuales."/>
    </ext>
  </extLst>
</table>
</file>

<file path=xl/tables/table9.xml><?xml version="1.0" encoding="utf-8"?>
<table xmlns="http://schemas.openxmlformats.org/spreadsheetml/2006/main" id="9" name="tblOtrosPasivo10" displayName="tblOtrosPasivo10" ref="L18:M20" totalsRowCount="1" headerRowDxfId="13" dataDxfId="12" totalsRowDxfId="11">
  <autoFilter ref="L18:M19">
    <filterColumn colId="0" hiddenButton="1"/>
    <filterColumn colId="1" hiddenButton="1"/>
  </autoFilter>
  <tableColumns count="2">
    <tableColumn id="1" name="PASIVOS NO CIRCULANTES " totalsRowLabel="TOTAL PASIVOS NO CIRCULANTES " dataDxfId="10" totalsRowDxfId="9" dataCellStyle="Normal 2"/>
    <tableColumn id="2" name=" " totalsRowFunction="sum" dataDxfId="8" totalsRowDxfId="7" dataCellStyle="Millares"/>
  </tableColumns>
  <tableStyleInfo name="Balance sheet table" showFirstColumn="0" showLastColumn="0" showRowStripes="1" showColumnStripes="0"/>
  <extLst>
    <ext xmlns:x14="http://schemas.microsoft.com/office/spreadsheetml/2009/9/main" uri="{504A1905-F514-4f6f-8877-14C23A59335A}">
      <x14:table altText="Otro pasivo" altTextSummary="Valores de las otras deudas y del pasivo."/>
    </ext>
  </extLst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12" Type="http://schemas.openxmlformats.org/officeDocument/2006/relationships/table" Target="../tables/table10.xml"/><Relationship Id="rId2" Type="http://schemas.openxmlformats.org/officeDocument/2006/relationships/image" Target="../media/image1.png"/><Relationship Id="rId1" Type="http://schemas.openxmlformats.org/officeDocument/2006/relationships/printerSettings" Target="../printerSettings/printerSettings3.bin"/><Relationship Id="rId6" Type="http://schemas.openxmlformats.org/officeDocument/2006/relationships/table" Target="../tables/table4.xml"/><Relationship Id="rId11" Type="http://schemas.openxmlformats.org/officeDocument/2006/relationships/table" Target="../tables/table9.xml"/><Relationship Id="rId5" Type="http://schemas.openxmlformats.org/officeDocument/2006/relationships/table" Target="../tables/table3.xml"/><Relationship Id="rId10" Type="http://schemas.openxmlformats.org/officeDocument/2006/relationships/table" Target="../tables/table8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P66"/>
  <sheetViews>
    <sheetView tabSelected="1" zoomScale="95" zoomScaleNormal="95" workbookViewId="0">
      <selection activeCell="Q24" sqref="Q24"/>
    </sheetView>
  </sheetViews>
  <sheetFormatPr baseColWidth="10" defaultRowHeight="15"/>
  <cols>
    <col min="1" max="1" width="3" bestFit="1" customWidth="1"/>
    <col min="2" max="2" width="15.28515625" bestFit="1" customWidth="1"/>
    <col min="3" max="3" width="11.5703125" bestFit="1" customWidth="1"/>
    <col min="4" max="5" width="3" bestFit="1" customWidth="1"/>
    <col min="6" max="6" width="13.5703125" bestFit="1" customWidth="1"/>
    <col min="7" max="7" width="15.28515625" bestFit="1" customWidth="1"/>
    <col min="8" max="9" width="3" bestFit="1" customWidth="1"/>
    <col min="10" max="10" width="13.28515625" bestFit="1" customWidth="1"/>
    <col min="11" max="11" width="11.85546875" bestFit="1" customWidth="1"/>
    <col min="12" max="13" width="3" bestFit="1" customWidth="1"/>
    <col min="14" max="14" width="13.85546875" bestFit="1" customWidth="1"/>
    <col min="15" max="15" width="12.5703125" bestFit="1" customWidth="1"/>
    <col min="16" max="16" width="3" style="2" bestFit="1" customWidth="1"/>
  </cols>
  <sheetData>
    <row r="1" spans="1:16" ht="28.5">
      <c r="B1" s="1"/>
      <c r="C1" s="170" t="s">
        <v>0</v>
      </c>
      <c r="D1" s="170"/>
      <c r="E1" s="170"/>
      <c r="F1" s="170"/>
      <c r="G1" s="170"/>
      <c r="H1" s="170"/>
      <c r="I1" s="170"/>
      <c r="J1" s="170"/>
      <c r="K1" s="170"/>
      <c r="L1" s="170"/>
      <c r="M1" s="170"/>
      <c r="N1" s="170"/>
      <c r="O1" s="1"/>
    </row>
    <row r="2" spans="1:16">
      <c r="B2" s="1"/>
      <c r="C2" s="1"/>
      <c r="F2" s="1"/>
      <c r="G2" s="1"/>
      <c r="J2" s="1"/>
      <c r="K2" s="1"/>
      <c r="N2" s="1"/>
      <c r="O2" s="1"/>
    </row>
    <row r="3" spans="1:16" ht="15.75" thickBot="1">
      <c r="B3" s="168" t="s">
        <v>1</v>
      </c>
      <c r="C3" s="169"/>
      <c r="D3" s="3"/>
      <c r="E3" s="2"/>
      <c r="F3" s="168" t="s">
        <v>2</v>
      </c>
      <c r="G3" s="169"/>
      <c r="H3" s="4"/>
      <c r="I3" s="5"/>
      <c r="J3" s="168" t="s">
        <v>3</v>
      </c>
      <c r="K3" s="169"/>
      <c r="L3" s="4"/>
      <c r="M3" s="5"/>
      <c r="N3" s="168" t="s">
        <v>4</v>
      </c>
      <c r="O3" s="169"/>
    </row>
    <row r="4" spans="1:16">
      <c r="A4">
        <v>1</v>
      </c>
      <c r="B4" s="6">
        <v>400000</v>
      </c>
      <c r="C4" s="7"/>
      <c r="D4" s="8"/>
      <c r="E4" s="9">
        <v>5</v>
      </c>
      <c r="F4" s="10">
        <v>37070</v>
      </c>
      <c r="G4" s="7">
        <v>13650</v>
      </c>
      <c r="H4" s="8">
        <v>17</v>
      </c>
      <c r="I4" s="9">
        <v>2</v>
      </c>
      <c r="J4" s="6">
        <v>23418</v>
      </c>
      <c r="K4" s="7"/>
      <c r="L4" s="8"/>
      <c r="M4" s="9">
        <v>9</v>
      </c>
      <c r="N4" s="10">
        <v>1920</v>
      </c>
      <c r="O4" s="7">
        <v>1881.6</v>
      </c>
      <c r="P4" s="11"/>
    </row>
    <row r="5" spans="1:16">
      <c r="A5" s="2"/>
      <c r="B5" s="12">
        <f>SUM(B4:B4)</f>
        <v>400000</v>
      </c>
      <c r="C5" s="13"/>
      <c r="D5" s="14"/>
      <c r="E5" s="9">
        <v>6</v>
      </c>
      <c r="F5" s="15">
        <v>4085</v>
      </c>
      <c r="G5" s="16"/>
      <c r="H5" s="8"/>
      <c r="I5" s="17"/>
      <c r="J5" s="12">
        <f>SUM(J4:J4)</f>
        <v>23418</v>
      </c>
      <c r="K5" s="13"/>
      <c r="L5" s="8"/>
      <c r="M5" s="9">
        <v>11</v>
      </c>
      <c r="N5" s="15">
        <v>7276.5</v>
      </c>
      <c r="O5" s="16">
        <v>2047.5</v>
      </c>
      <c r="P5" s="8">
        <v>14</v>
      </c>
    </row>
    <row r="6" spans="1:16">
      <c r="B6" s="18"/>
      <c r="C6" s="19"/>
      <c r="D6" s="14"/>
      <c r="E6" s="9">
        <v>9</v>
      </c>
      <c r="F6" s="15">
        <v>12800</v>
      </c>
      <c r="G6" s="16"/>
      <c r="H6" s="8"/>
      <c r="J6" s="18"/>
      <c r="K6" s="19"/>
      <c r="L6" s="8"/>
      <c r="M6" s="9">
        <v>17</v>
      </c>
      <c r="N6" s="15">
        <v>4300.5</v>
      </c>
      <c r="O6" s="16"/>
      <c r="P6" s="8">
        <v>17</v>
      </c>
    </row>
    <row r="7" spans="1:16">
      <c r="B7" s="1"/>
      <c r="C7" s="1"/>
      <c r="E7" s="9">
        <v>17</v>
      </c>
      <c r="F7" s="15">
        <v>28670</v>
      </c>
      <c r="G7" s="16"/>
      <c r="H7" s="8"/>
      <c r="J7" s="1"/>
      <c r="K7" s="1"/>
      <c r="M7" s="9">
        <v>19</v>
      </c>
      <c r="N7" s="15">
        <v>116.6</v>
      </c>
      <c r="O7" s="16"/>
      <c r="P7" s="8"/>
    </row>
    <row r="8" spans="1:16">
      <c r="B8" s="1"/>
      <c r="C8" s="1"/>
      <c r="E8" s="9"/>
      <c r="F8" s="15"/>
      <c r="G8" s="16"/>
      <c r="H8" s="8"/>
      <c r="J8" s="1"/>
      <c r="K8" s="1"/>
      <c r="M8" s="9"/>
      <c r="N8" s="15"/>
      <c r="O8" s="16"/>
      <c r="P8" s="8"/>
    </row>
    <row r="9" spans="1:16" ht="15.75" thickBot="1">
      <c r="B9" s="171" t="s">
        <v>5</v>
      </c>
      <c r="C9" s="172"/>
      <c r="D9" s="4"/>
      <c r="E9" s="9"/>
      <c r="F9" s="6"/>
      <c r="G9" s="20"/>
      <c r="H9" s="21"/>
      <c r="J9" s="1"/>
      <c r="K9" s="1"/>
      <c r="M9" s="17"/>
      <c r="N9" s="12">
        <f>SUM(N4:N8)</f>
        <v>13613.6</v>
      </c>
      <c r="O9" s="13">
        <f>SUM(O4:O8)</f>
        <v>3929.1</v>
      </c>
      <c r="P9" s="8"/>
    </row>
    <row r="10" spans="1:16" ht="15.75" thickBot="1">
      <c r="A10">
        <v>15</v>
      </c>
      <c r="B10" s="10">
        <v>1550</v>
      </c>
      <c r="C10" s="7"/>
      <c r="D10" s="8"/>
      <c r="E10" s="2"/>
      <c r="F10" s="22">
        <f>SUM(F4:F9)</f>
        <v>82625</v>
      </c>
      <c r="G10" s="23">
        <f>SUM(G4:G9)</f>
        <v>13650</v>
      </c>
      <c r="H10" s="21"/>
      <c r="I10" s="24"/>
      <c r="J10" s="173" t="s">
        <v>6</v>
      </c>
      <c r="K10" s="174"/>
      <c r="L10" s="25"/>
      <c r="M10" s="2"/>
      <c r="N10" s="18">
        <f>N9-O9</f>
        <v>9684.5</v>
      </c>
      <c r="O10" s="19"/>
      <c r="P10" s="8"/>
    </row>
    <row r="11" spans="1:16">
      <c r="A11" s="24">
        <v>16</v>
      </c>
      <c r="B11" s="15">
        <v>29440</v>
      </c>
      <c r="C11" s="16"/>
      <c r="D11" s="8"/>
      <c r="E11" s="2"/>
      <c r="F11" s="22">
        <f>F10-G10</f>
        <v>68975</v>
      </c>
      <c r="G11" s="23"/>
      <c r="I11" s="9"/>
      <c r="J11" s="10"/>
      <c r="K11" s="7">
        <v>975</v>
      </c>
      <c r="L11" s="8">
        <v>4</v>
      </c>
      <c r="M11" s="2"/>
      <c r="N11" s="1"/>
      <c r="O11" s="1"/>
      <c r="P11" s="8"/>
    </row>
    <row r="12" spans="1:16">
      <c r="A12" s="9"/>
      <c r="B12" s="12">
        <f>SUM(B10:B11)</f>
        <v>30990</v>
      </c>
      <c r="C12" s="26"/>
      <c r="D12" s="21"/>
      <c r="E12" s="24"/>
      <c r="F12" s="27"/>
      <c r="G12" s="1"/>
      <c r="I12" s="9"/>
      <c r="J12" s="15"/>
      <c r="K12" s="16">
        <v>3027</v>
      </c>
      <c r="L12" s="8">
        <v>13</v>
      </c>
      <c r="M12" s="2"/>
      <c r="N12" s="1"/>
      <c r="O12" s="1"/>
    </row>
    <row r="13" spans="1:16" ht="15.75" thickBot="1">
      <c r="A13" s="9"/>
      <c r="B13" s="18"/>
      <c r="C13" s="19"/>
      <c r="D13" s="21"/>
      <c r="E13" s="28"/>
      <c r="F13" s="168" t="s">
        <v>7</v>
      </c>
      <c r="G13" s="169"/>
      <c r="H13" s="4"/>
      <c r="I13" s="2"/>
      <c r="J13" s="12"/>
      <c r="K13" s="13">
        <f>SUM(K11:K12)</f>
        <v>4002</v>
      </c>
      <c r="L13" s="29"/>
      <c r="M13" s="11"/>
      <c r="N13" s="168" t="s">
        <v>8</v>
      </c>
      <c r="O13" s="169"/>
    </row>
    <row r="14" spans="1:16">
      <c r="A14" s="17"/>
      <c r="B14" s="1"/>
      <c r="C14" s="1"/>
      <c r="E14" s="2">
        <v>2</v>
      </c>
      <c r="F14" s="10">
        <v>3512.7</v>
      </c>
      <c r="G14" s="7"/>
      <c r="H14" s="8"/>
      <c r="I14" s="2"/>
      <c r="J14" s="18"/>
      <c r="K14" s="19"/>
      <c r="M14" s="9">
        <v>3</v>
      </c>
      <c r="N14" s="10">
        <v>14000</v>
      </c>
      <c r="O14" s="7"/>
      <c r="P14" s="11"/>
    </row>
    <row r="15" spans="1:16">
      <c r="A15" s="2"/>
      <c r="B15" s="1"/>
      <c r="C15" s="1"/>
      <c r="E15" s="2">
        <v>5</v>
      </c>
      <c r="F15" s="15">
        <v>5560.5</v>
      </c>
      <c r="G15" s="16"/>
      <c r="H15" s="8"/>
      <c r="I15" s="2"/>
      <c r="J15" s="27"/>
      <c r="K15" s="27"/>
      <c r="M15" s="2"/>
      <c r="N15" s="12">
        <f>SUM(N14:N14)</f>
        <v>14000</v>
      </c>
      <c r="O15" s="13"/>
      <c r="P15" s="8"/>
    </row>
    <row r="16" spans="1:16" ht="15.75" thickBot="1">
      <c r="B16" s="175" t="s">
        <v>9</v>
      </c>
      <c r="C16" s="176"/>
      <c r="D16" s="4"/>
      <c r="E16" s="2">
        <v>6</v>
      </c>
      <c r="F16" s="15">
        <v>612.75</v>
      </c>
      <c r="G16" s="16"/>
      <c r="H16" s="8"/>
      <c r="I16" s="24"/>
      <c r="J16" s="177" t="s">
        <v>10</v>
      </c>
      <c r="K16" s="178"/>
      <c r="L16" s="25"/>
      <c r="M16" s="2"/>
      <c r="N16" s="18"/>
      <c r="O16" s="19"/>
    </row>
    <row r="17" spans="1:16">
      <c r="B17" s="10">
        <v>4000</v>
      </c>
      <c r="C17" s="7"/>
      <c r="D17" s="8"/>
      <c r="E17" s="2"/>
      <c r="F17" s="15">
        <v>603.75</v>
      </c>
      <c r="G17" s="16"/>
      <c r="H17" s="8"/>
      <c r="I17" s="9">
        <v>14</v>
      </c>
      <c r="J17" s="10">
        <v>14425.6</v>
      </c>
      <c r="K17" s="7">
        <v>0.75</v>
      </c>
      <c r="L17" s="8">
        <v>6</v>
      </c>
      <c r="M17" s="2"/>
      <c r="N17" s="1"/>
      <c r="O17" s="1"/>
    </row>
    <row r="18" spans="1:16">
      <c r="B18" s="15"/>
      <c r="C18" s="16"/>
      <c r="D18" s="8"/>
      <c r="E18" s="2">
        <v>11</v>
      </c>
      <c r="F18" s="15">
        <v>3118.5</v>
      </c>
      <c r="G18" s="16"/>
      <c r="H18" s="8"/>
      <c r="I18" s="9">
        <v>17</v>
      </c>
      <c r="J18" s="30">
        <v>15697.5</v>
      </c>
      <c r="K18" s="16">
        <v>14720</v>
      </c>
      <c r="L18" s="8">
        <v>8</v>
      </c>
      <c r="M18" s="2"/>
      <c r="N18" s="1"/>
      <c r="O18" s="1"/>
    </row>
    <row r="19" spans="1:16" ht="15.75" thickBot="1">
      <c r="A19" s="28"/>
      <c r="B19" s="12">
        <f>SUM(B17:B18)</f>
        <v>4000</v>
      </c>
      <c r="C19" s="13"/>
      <c r="D19" s="29"/>
      <c r="E19" s="2">
        <v>12</v>
      </c>
      <c r="F19" s="15">
        <v>600</v>
      </c>
      <c r="G19" s="16"/>
      <c r="H19" s="8"/>
      <c r="I19" s="9"/>
      <c r="J19" s="15"/>
      <c r="K19" s="16">
        <v>32970.5</v>
      </c>
      <c r="L19" s="8">
        <v>15</v>
      </c>
      <c r="M19" s="11"/>
      <c r="N19" s="168" t="s">
        <v>11</v>
      </c>
      <c r="O19" s="169"/>
    </row>
    <row r="20" spans="1:16">
      <c r="A20" s="9"/>
      <c r="B20" s="18"/>
      <c r="C20" s="19"/>
      <c r="D20" s="29"/>
      <c r="E20" s="2">
        <v>14</v>
      </c>
      <c r="F20" s="15">
        <v>1881.6</v>
      </c>
      <c r="G20" s="16"/>
      <c r="H20" s="8"/>
      <c r="I20" s="9"/>
      <c r="J20" s="15"/>
      <c r="K20" s="16">
        <v>894.05</v>
      </c>
      <c r="L20" s="8">
        <v>18</v>
      </c>
      <c r="M20" s="9">
        <v>4</v>
      </c>
      <c r="N20" s="10">
        <v>7475</v>
      </c>
      <c r="O20" s="7"/>
    </row>
    <row r="21" spans="1:16">
      <c r="A21" s="9"/>
      <c r="B21" s="1"/>
      <c r="C21" s="1"/>
      <c r="E21" s="2">
        <v>14</v>
      </c>
      <c r="F21" s="15">
        <v>232.5</v>
      </c>
      <c r="G21" s="16"/>
      <c r="H21" s="8"/>
      <c r="I21" s="2"/>
      <c r="J21" s="15"/>
      <c r="K21" s="16"/>
      <c r="L21" s="29"/>
      <c r="M21" s="9">
        <v>13</v>
      </c>
      <c r="N21" s="15">
        <v>23207</v>
      </c>
      <c r="O21" s="16"/>
    </row>
    <row r="22" spans="1:16">
      <c r="A22" s="9"/>
      <c r="B22" s="1"/>
      <c r="C22" s="1"/>
      <c r="E22" s="2">
        <v>16</v>
      </c>
      <c r="F22" s="15">
        <v>4416</v>
      </c>
      <c r="G22" s="16"/>
      <c r="H22" s="8"/>
      <c r="I22" s="2"/>
      <c r="J22" s="12">
        <f>SUM(J17:J21)</f>
        <v>30123.1</v>
      </c>
      <c r="K22" s="13">
        <f>SUM(K17:K21)</f>
        <v>48585.3</v>
      </c>
      <c r="L22" s="29"/>
      <c r="M22" s="9"/>
      <c r="N22" s="12">
        <f>SUM(N20:N21)</f>
        <v>30682</v>
      </c>
      <c r="O22" s="13"/>
      <c r="P22" s="8"/>
    </row>
    <row r="23" spans="1:16" ht="15.75" thickBot="1">
      <c r="A23" s="9"/>
      <c r="B23" s="168" t="s">
        <v>12</v>
      </c>
      <c r="C23" s="169"/>
      <c r="D23" s="4"/>
      <c r="E23" s="2"/>
      <c r="F23" s="15"/>
      <c r="G23" s="16"/>
      <c r="H23" s="8"/>
      <c r="I23" s="2"/>
      <c r="J23" s="18"/>
      <c r="K23" s="19">
        <f>K22-J22</f>
        <v>18462.200000000004</v>
      </c>
      <c r="M23" s="9"/>
      <c r="N23" s="18"/>
      <c r="O23" s="19"/>
      <c r="P23" s="8"/>
    </row>
    <row r="24" spans="1:16">
      <c r="A24" s="9">
        <v>10</v>
      </c>
      <c r="B24" s="10">
        <v>12340</v>
      </c>
      <c r="C24" s="7"/>
      <c r="D24" s="8"/>
      <c r="E24" s="9"/>
      <c r="F24" s="12">
        <f>SUM(F14:F23)</f>
        <v>20538.300000000003</v>
      </c>
      <c r="G24" s="13"/>
      <c r="H24" s="2"/>
      <c r="J24" s="1"/>
      <c r="K24" s="1"/>
      <c r="M24" s="9"/>
      <c r="N24" s="1"/>
      <c r="O24" s="1"/>
      <c r="P24" s="8"/>
    </row>
    <row r="25" spans="1:16">
      <c r="A25" s="2">
        <v>18</v>
      </c>
      <c r="B25" s="15">
        <v>37020</v>
      </c>
      <c r="C25" s="16"/>
      <c r="D25" s="8"/>
      <c r="E25" s="9"/>
      <c r="F25" s="18"/>
      <c r="G25" s="19"/>
      <c r="H25" s="2"/>
      <c r="J25" s="1"/>
      <c r="K25" s="1"/>
      <c r="N25" s="1"/>
      <c r="O25" s="1"/>
      <c r="P25" s="8"/>
    </row>
    <row r="26" spans="1:16" ht="15.75" thickBot="1">
      <c r="A26" s="2">
        <v>18</v>
      </c>
      <c r="B26" s="15">
        <v>777.45</v>
      </c>
      <c r="C26" s="16"/>
      <c r="D26" s="8"/>
      <c r="F26" s="27"/>
      <c r="G26" s="27"/>
      <c r="H26" s="3"/>
      <c r="I26" s="24"/>
      <c r="J26" s="177" t="s">
        <v>13</v>
      </c>
      <c r="K26" s="178"/>
      <c r="L26" s="25"/>
      <c r="M26" s="24"/>
      <c r="N26" s="177" t="s">
        <v>14</v>
      </c>
      <c r="O26" s="178"/>
      <c r="P26" s="8"/>
    </row>
    <row r="27" spans="1:16">
      <c r="A27" s="24"/>
      <c r="B27" s="15"/>
      <c r="C27" s="16"/>
      <c r="D27" s="8"/>
      <c r="F27" s="179" t="s">
        <v>15</v>
      </c>
      <c r="G27" s="180"/>
      <c r="H27" s="4"/>
      <c r="I27" s="9"/>
      <c r="J27" s="10"/>
      <c r="K27" s="7">
        <v>55786.5</v>
      </c>
      <c r="L27" s="8">
        <v>11</v>
      </c>
      <c r="M27" s="9"/>
      <c r="N27" s="10"/>
      <c r="O27" s="7">
        <v>7320.82</v>
      </c>
      <c r="P27" s="8"/>
    </row>
    <row r="28" spans="1:16">
      <c r="B28" s="15" t="s">
        <v>16</v>
      </c>
      <c r="C28" s="16"/>
      <c r="D28" s="8"/>
      <c r="E28" s="9">
        <v>3</v>
      </c>
      <c r="F28" s="15">
        <v>7000</v>
      </c>
      <c r="G28" s="16"/>
      <c r="H28" s="3"/>
      <c r="I28" s="2"/>
      <c r="J28" s="12"/>
      <c r="K28" s="13">
        <f>SUM(K27:K27)</f>
        <v>55786.5</v>
      </c>
      <c r="L28" s="29"/>
      <c r="M28" s="9"/>
      <c r="N28" s="15"/>
      <c r="O28" s="16">
        <v>400</v>
      </c>
      <c r="P28" s="8">
        <v>10</v>
      </c>
    </row>
    <row r="29" spans="1:16">
      <c r="B29" s="12">
        <f>SUM(B24:B28)</f>
        <v>50137.45</v>
      </c>
      <c r="C29" s="13"/>
      <c r="D29" s="29"/>
      <c r="E29" s="9">
        <v>6</v>
      </c>
      <c r="F29" s="15">
        <v>4025</v>
      </c>
      <c r="G29" s="16"/>
      <c r="H29" s="8"/>
      <c r="I29" s="2"/>
      <c r="J29" s="18"/>
      <c r="K29" s="19"/>
      <c r="M29" s="9"/>
      <c r="N29" s="15"/>
      <c r="O29" s="16">
        <v>7320.82</v>
      </c>
      <c r="P29" s="8">
        <v>12</v>
      </c>
    </row>
    <row r="30" spans="1:16">
      <c r="B30" s="18"/>
      <c r="C30" s="19"/>
      <c r="D30" s="29"/>
      <c r="E30" s="9">
        <v>9</v>
      </c>
      <c r="F30" s="15">
        <v>15817</v>
      </c>
      <c r="G30" s="16"/>
      <c r="H30" s="8"/>
      <c r="J30" s="1"/>
      <c r="K30" s="1"/>
      <c r="M30" s="9"/>
      <c r="N30" s="15"/>
      <c r="O30" s="16"/>
      <c r="P30" s="2">
        <v>18</v>
      </c>
    </row>
    <row r="31" spans="1:16">
      <c r="B31" s="27"/>
      <c r="C31" s="27"/>
      <c r="D31" s="29"/>
      <c r="E31" s="9">
        <v>17</v>
      </c>
      <c r="F31" s="15">
        <v>47451</v>
      </c>
      <c r="G31" s="16"/>
      <c r="H31" s="8"/>
      <c r="J31" s="1"/>
      <c r="K31" s="1"/>
      <c r="M31" s="2"/>
      <c r="N31" s="15"/>
      <c r="O31" s="16"/>
    </row>
    <row r="32" spans="1:16" ht="15.75" thickBot="1">
      <c r="B32" s="168" t="s">
        <v>17</v>
      </c>
      <c r="C32" s="169"/>
      <c r="D32" s="25"/>
      <c r="E32" s="9"/>
      <c r="F32" s="15"/>
      <c r="G32" s="16"/>
      <c r="H32" s="8"/>
      <c r="I32" s="24"/>
      <c r="J32" s="177" t="s">
        <v>18</v>
      </c>
      <c r="K32" s="178"/>
      <c r="L32" s="25"/>
      <c r="M32" s="2"/>
      <c r="N32" s="12"/>
      <c r="O32" s="13">
        <f>SUM(O27:O31)</f>
        <v>15041.64</v>
      </c>
    </row>
    <row r="33" spans="1:16">
      <c r="A33" s="28">
        <v>11</v>
      </c>
      <c r="B33" s="10">
        <v>69300</v>
      </c>
      <c r="C33" s="7"/>
      <c r="D33" s="8"/>
      <c r="E33" s="2"/>
      <c r="F33" s="12">
        <f>SUM(F28:F32)</f>
        <v>74293</v>
      </c>
      <c r="G33" s="13"/>
      <c r="H33" s="8"/>
      <c r="I33" s="9"/>
      <c r="J33" s="10"/>
      <c r="K33" s="7">
        <v>900000</v>
      </c>
      <c r="L33" s="8"/>
      <c r="M33" s="2"/>
      <c r="N33" s="18"/>
      <c r="O33" s="19"/>
    </row>
    <row r="34" spans="1:16">
      <c r="A34" s="9"/>
      <c r="B34" s="12">
        <f>SUM(B33:B33)</f>
        <v>69300</v>
      </c>
      <c r="C34" s="13"/>
      <c r="D34" s="29"/>
      <c r="E34" s="2"/>
      <c r="F34" s="18"/>
      <c r="G34" s="19"/>
      <c r="H34" s="29"/>
      <c r="I34" s="9"/>
      <c r="J34" s="15"/>
      <c r="K34" s="16"/>
      <c r="L34" s="8">
        <v>1</v>
      </c>
      <c r="M34" s="2"/>
      <c r="N34" s="27"/>
      <c r="O34" s="27"/>
    </row>
    <row r="35" spans="1:16" ht="15.75" thickBot="1">
      <c r="A35" s="2"/>
      <c r="B35" s="18"/>
      <c r="C35" s="19"/>
      <c r="F35" s="27"/>
      <c r="G35" s="27"/>
      <c r="H35" s="29"/>
      <c r="I35" s="2"/>
      <c r="J35" s="12"/>
      <c r="K35" s="13">
        <f>SUM(K33:K34)</f>
        <v>900000</v>
      </c>
      <c r="L35" s="29"/>
      <c r="M35" s="24"/>
      <c r="N35" s="177" t="s">
        <v>19</v>
      </c>
      <c r="O35" s="178"/>
    </row>
    <row r="36" spans="1:16" ht="15.75" thickBot="1">
      <c r="A36" s="2"/>
      <c r="B36" s="1"/>
      <c r="C36" s="1"/>
      <c r="E36" s="5"/>
      <c r="F36" s="173" t="s">
        <v>20</v>
      </c>
      <c r="G36" s="174"/>
      <c r="M36" s="9"/>
      <c r="N36" s="10"/>
      <c r="O36" s="7">
        <v>1407.85</v>
      </c>
      <c r="P36" s="8"/>
    </row>
    <row r="37" spans="1:16" ht="15.75" thickBot="1">
      <c r="A37" s="2"/>
      <c r="B37" s="1"/>
      <c r="C37" s="1"/>
      <c r="E37" s="9"/>
      <c r="F37" s="10"/>
      <c r="G37" s="7">
        <v>2406.75</v>
      </c>
      <c r="H37" s="8">
        <v>8</v>
      </c>
      <c r="I37" s="24"/>
      <c r="J37" s="177" t="s">
        <v>21</v>
      </c>
      <c r="K37" s="178"/>
      <c r="L37" s="8">
        <v>4</v>
      </c>
      <c r="M37" s="9"/>
      <c r="N37" s="15"/>
      <c r="O37" s="16">
        <v>1407.85</v>
      </c>
      <c r="P37" s="8">
        <v>10</v>
      </c>
    </row>
    <row r="38" spans="1:16" ht="15.75" thickBot="1">
      <c r="A38" s="2"/>
      <c r="B38" s="168" t="s">
        <v>22</v>
      </c>
      <c r="C38" s="169"/>
      <c r="D38" s="25"/>
      <c r="E38" s="9"/>
      <c r="F38" s="12"/>
      <c r="G38" s="13">
        <f>SUM(G37:G37)</f>
        <v>2406.75</v>
      </c>
      <c r="H38" s="8"/>
      <c r="I38" s="9"/>
      <c r="J38" s="10"/>
      <c r="K38" s="7">
        <v>6500</v>
      </c>
      <c r="L38" s="8">
        <v>8</v>
      </c>
      <c r="M38" s="9"/>
      <c r="N38" s="15"/>
      <c r="O38" s="16"/>
      <c r="P38" s="8">
        <v>18</v>
      </c>
    </row>
    <row r="39" spans="1:16">
      <c r="A39" s="2">
        <v>1</v>
      </c>
      <c r="B39" s="10">
        <v>500000</v>
      </c>
      <c r="C39" s="7">
        <v>26930.7</v>
      </c>
      <c r="D39" s="8">
        <v>2</v>
      </c>
      <c r="E39" s="17"/>
      <c r="F39" s="18"/>
      <c r="G39" s="19"/>
      <c r="H39" s="25"/>
      <c r="I39" s="9"/>
      <c r="J39" s="15"/>
      <c r="K39" s="16">
        <v>16045</v>
      </c>
      <c r="L39" s="8">
        <v>13</v>
      </c>
      <c r="M39" s="9"/>
      <c r="N39" s="15"/>
      <c r="O39" s="16"/>
      <c r="P39" s="8"/>
    </row>
    <row r="40" spans="1:16">
      <c r="A40">
        <v>8</v>
      </c>
      <c r="B40" s="15">
        <v>18451.75</v>
      </c>
      <c r="C40" s="16">
        <v>21000</v>
      </c>
      <c r="D40" s="8">
        <v>3</v>
      </c>
      <c r="E40" s="2"/>
      <c r="F40" s="1"/>
      <c r="G40" s="1"/>
      <c r="H40" s="8"/>
      <c r="I40" s="9"/>
      <c r="J40" s="15"/>
      <c r="K40" s="16">
        <v>20180</v>
      </c>
      <c r="L40" s="29"/>
      <c r="M40" s="9"/>
      <c r="N40" s="12"/>
      <c r="O40" s="13">
        <f>SUM(O36:O39)</f>
        <v>2815.7</v>
      </c>
      <c r="P40" s="29"/>
    </row>
    <row r="41" spans="1:16">
      <c r="B41" s="15"/>
      <c r="C41" s="16">
        <v>42630.5</v>
      </c>
      <c r="D41" s="8">
        <v>5</v>
      </c>
      <c r="I41" s="2"/>
      <c r="J41" s="12"/>
      <c r="K41" s="13">
        <f>SUM(K38:K40)</f>
        <v>42725</v>
      </c>
      <c r="M41" s="9"/>
      <c r="N41" s="18"/>
      <c r="O41" s="19"/>
      <c r="P41" s="29"/>
    </row>
    <row r="42" spans="1:16">
      <c r="A42" s="24"/>
      <c r="B42" s="15"/>
      <c r="C42" s="16">
        <v>4697.75</v>
      </c>
      <c r="D42" s="8">
        <v>6</v>
      </c>
      <c r="I42" s="2"/>
      <c r="J42" s="18"/>
      <c r="K42" s="19"/>
      <c r="M42" s="9"/>
      <c r="N42" s="1"/>
      <c r="O42" s="1"/>
    </row>
    <row r="43" spans="1:16">
      <c r="A43" s="9"/>
      <c r="B43" s="15"/>
      <c r="C43" s="16">
        <v>4628</v>
      </c>
      <c r="D43" s="29">
        <v>7</v>
      </c>
      <c r="M43" s="9"/>
      <c r="N43" s="1"/>
      <c r="O43" s="1"/>
      <c r="P43" s="29"/>
    </row>
    <row r="44" spans="1:16">
      <c r="A44" s="9"/>
      <c r="B44" s="15"/>
      <c r="C44" s="16">
        <v>19428.330000000002</v>
      </c>
      <c r="D44" s="29">
        <v>10</v>
      </c>
      <c r="N44" s="1"/>
      <c r="O44" s="1"/>
      <c r="P44" s="29"/>
    </row>
    <row r="45" spans="1:16">
      <c r="A45" s="9"/>
      <c r="B45" s="15"/>
      <c r="C45" s="16">
        <v>23908.5</v>
      </c>
      <c r="D45" s="29">
        <v>11</v>
      </c>
      <c r="N45" s="1"/>
      <c r="O45" s="1"/>
    </row>
    <row r="46" spans="1:16">
      <c r="A46" s="9"/>
      <c r="B46" s="15"/>
      <c r="C46" s="16">
        <v>4200</v>
      </c>
      <c r="D46" s="29">
        <v>12</v>
      </c>
      <c r="N46" s="1"/>
      <c r="O46" s="1"/>
    </row>
    <row r="47" spans="1:16">
      <c r="A47" s="9"/>
      <c r="B47" s="15"/>
      <c r="C47" s="16">
        <v>14425.6</v>
      </c>
      <c r="D47" s="29">
        <v>14</v>
      </c>
      <c r="F47" s="1"/>
      <c r="G47" s="1"/>
      <c r="N47" s="1"/>
      <c r="O47" s="1"/>
    </row>
    <row r="48" spans="1:16">
      <c r="A48" s="9"/>
      <c r="B48" s="15"/>
      <c r="C48" s="16">
        <v>1782.5</v>
      </c>
      <c r="D48" s="29">
        <v>15</v>
      </c>
      <c r="F48" s="1"/>
      <c r="G48" s="1"/>
      <c r="N48" s="1"/>
      <c r="O48" s="1"/>
    </row>
    <row r="49" spans="1:16">
      <c r="A49" s="9"/>
      <c r="B49" s="15"/>
      <c r="C49" s="16">
        <v>33856</v>
      </c>
      <c r="D49" s="29">
        <v>16</v>
      </c>
      <c r="E49" s="2"/>
      <c r="F49" s="1"/>
      <c r="G49" s="1"/>
      <c r="N49" s="1"/>
      <c r="O49" s="1"/>
      <c r="P49" s="29"/>
    </row>
    <row r="50" spans="1:16">
      <c r="A50" s="9"/>
      <c r="B50" s="15"/>
      <c r="C50" s="16">
        <v>75742.33</v>
      </c>
      <c r="D50" s="29">
        <v>18</v>
      </c>
      <c r="F50" s="1"/>
      <c r="G50" s="1"/>
      <c r="N50" s="1"/>
      <c r="O50" s="1"/>
      <c r="P50" s="29"/>
    </row>
    <row r="51" spans="1:16">
      <c r="A51" s="2"/>
      <c r="B51" s="15"/>
      <c r="C51" s="16"/>
      <c r="F51" s="1"/>
      <c r="G51" s="1"/>
      <c r="N51" s="1"/>
      <c r="O51" s="1"/>
      <c r="P51" s="29"/>
    </row>
    <row r="52" spans="1:16">
      <c r="A52" s="2"/>
      <c r="B52" s="12">
        <f>SUM(B39:B51)</f>
        <v>518451.75</v>
      </c>
      <c r="C52" s="13">
        <f>SUM(C39:C51)</f>
        <v>273230.21000000002</v>
      </c>
      <c r="F52" s="1"/>
      <c r="G52" s="1"/>
      <c r="N52" s="1"/>
      <c r="O52" s="1"/>
      <c r="P52" s="29"/>
    </row>
    <row r="53" spans="1:16">
      <c r="A53" s="2"/>
      <c r="B53" s="18">
        <f>B52-C52</f>
        <v>245221.53999999998</v>
      </c>
      <c r="C53" s="19"/>
      <c r="F53" s="1"/>
      <c r="G53" s="1"/>
      <c r="N53" s="1"/>
      <c r="O53" s="1"/>
      <c r="P53" s="29"/>
    </row>
    <row r="54" spans="1:16">
      <c r="F54" s="1"/>
      <c r="G54" s="1"/>
      <c r="N54" s="1"/>
      <c r="O54" s="1"/>
      <c r="P54" s="29"/>
    </row>
    <row r="55" spans="1:16">
      <c r="F55" s="1"/>
      <c r="G55" s="1"/>
      <c r="N55" s="1"/>
      <c r="O55" s="1"/>
      <c r="P55" s="29"/>
    </row>
    <row r="56" spans="1:16">
      <c r="F56" s="1"/>
      <c r="G56" s="1"/>
      <c r="N56" s="1"/>
      <c r="O56" s="1"/>
      <c r="P56" s="29"/>
    </row>
    <row r="57" spans="1:16">
      <c r="F57" s="1"/>
      <c r="G57" s="1"/>
      <c r="N57" s="1"/>
      <c r="O57" s="1"/>
      <c r="P57" s="29"/>
    </row>
    <row r="58" spans="1:16">
      <c r="F58" s="1"/>
      <c r="G58" s="1"/>
      <c r="N58" s="1"/>
      <c r="O58" s="1"/>
      <c r="P58" s="29"/>
    </row>
    <row r="59" spans="1:16">
      <c r="N59" s="1"/>
      <c r="O59" s="1"/>
      <c r="P59" s="29"/>
    </row>
    <row r="60" spans="1:16">
      <c r="N60" s="1"/>
      <c r="O60" s="1"/>
      <c r="P60" s="29"/>
    </row>
    <row r="61" spans="1:16">
      <c r="P61" s="29"/>
    </row>
    <row r="62" spans="1:16">
      <c r="P62" s="29"/>
    </row>
    <row r="63" spans="1:16">
      <c r="P63" s="29"/>
    </row>
    <row r="64" spans="1:16">
      <c r="P64" s="29"/>
    </row>
    <row r="65" spans="16:16">
      <c r="P65" s="29"/>
    </row>
    <row r="66" spans="16:16">
      <c r="P66" s="29"/>
    </row>
  </sheetData>
  <mergeCells count="22">
    <mergeCell ref="N35:O35"/>
    <mergeCell ref="F36:G36"/>
    <mergeCell ref="J37:K37"/>
    <mergeCell ref="B38:C38"/>
    <mergeCell ref="B23:C23"/>
    <mergeCell ref="J26:K26"/>
    <mergeCell ref="N26:O26"/>
    <mergeCell ref="F27:G27"/>
    <mergeCell ref="B32:C32"/>
    <mergeCell ref="J32:K32"/>
    <mergeCell ref="N19:O19"/>
    <mergeCell ref="C1:N1"/>
    <mergeCell ref="B3:C3"/>
    <mergeCell ref="F3:G3"/>
    <mergeCell ref="J3:K3"/>
    <mergeCell ref="N3:O3"/>
    <mergeCell ref="B9:C9"/>
    <mergeCell ref="J10:K10"/>
    <mergeCell ref="F13:G13"/>
    <mergeCell ref="N13:O13"/>
    <mergeCell ref="B16:C16"/>
    <mergeCell ref="J16:K1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K36"/>
  <sheetViews>
    <sheetView zoomScale="70" zoomScaleNormal="70" workbookViewId="0">
      <selection activeCell="D32" sqref="D32"/>
    </sheetView>
  </sheetViews>
  <sheetFormatPr baseColWidth="10" defaultColWidth="10.7109375" defaultRowHeight="15"/>
  <cols>
    <col min="1" max="1" width="4.5703125" bestFit="1" customWidth="1"/>
    <col min="2" max="2" width="38.28515625" bestFit="1" customWidth="1"/>
    <col min="3" max="4" width="15.42578125" style="1" bestFit="1" customWidth="1"/>
    <col min="5" max="5" width="4" customWidth="1"/>
    <col min="6" max="6" width="3.7109375" customWidth="1"/>
    <col min="7" max="7" width="56.28515625" bestFit="1" customWidth="1"/>
    <col min="8" max="9" width="15.42578125" style="1" customWidth="1"/>
    <col min="11" max="11" width="17.85546875" style="1" customWidth="1"/>
  </cols>
  <sheetData>
    <row r="1" spans="1:9">
      <c r="A1" s="31"/>
      <c r="B1" s="31"/>
      <c r="C1" s="32"/>
      <c r="D1" s="32"/>
      <c r="E1" s="31"/>
      <c r="F1" s="31"/>
      <c r="G1" s="31"/>
      <c r="H1" s="32"/>
      <c r="I1" s="32"/>
    </row>
    <row r="2" spans="1:9">
      <c r="A2" s="31"/>
      <c r="B2" s="184" t="s">
        <v>23</v>
      </c>
      <c r="C2" s="184"/>
      <c r="D2" s="184"/>
      <c r="E2" s="31"/>
      <c r="F2" s="31"/>
      <c r="G2" s="184" t="s">
        <v>23</v>
      </c>
      <c r="H2" s="184"/>
      <c r="I2" s="184"/>
    </row>
    <row r="3" spans="1:9">
      <c r="A3" s="31"/>
      <c r="B3" s="31"/>
      <c r="C3" s="32"/>
      <c r="D3" s="32"/>
      <c r="E3" s="31"/>
      <c r="F3" s="31"/>
      <c r="G3" s="31"/>
      <c r="H3" s="32"/>
      <c r="I3" s="32"/>
    </row>
    <row r="4" spans="1:9">
      <c r="A4" s="31"/>
      <c r="B4" s="33" t="s">
        <v>24</v>
      </c>
      <c r="C4" s="34" t="s">
        <v>25</v>
      </c>
      <c r="D4" s="35" t="s">
        <v>26</v>
      </c>
      <c r="E4" s="31"/>
      <c r="F4" s="31"/>
      <c r="G4" s="33" t="s">
        <v>24</v>
      </c>
      <c r="H4" s="34" t="s">
        <v>25</v>
      </c>
      <c r="I4" s="35" t="s">
        <v>26</v>
      </c>
    </row>
    <row r="5" spans="1:9">
      <c r="A5" s="31"/>
      <c r="B5" s="36" t="s">
        <v>22</v>
      </c>
      <c r="C5" s="37">
        <v>245221.54</v>
      </c>
      <c r="D5" s="38"/>
      <c r="E5" s="31"/>
      <c r="F5" s="31"/>
      <c r="G5" s="36" t="s">
        <v>22</v>
      </c>
      <c r="H5" s="37">
        <v>245221.54</v>
      </c>
      <c r="I5" s="38"/>
    </row>
    <row r="6" spans="1:9">
      <c r="A6" s="31"/>
      <c r="B6" s="36" t="s">
        <v>11</v>
      </c>
      <c r="C6" s="37">
        <v>30682</v>
      </c>
      <c r="D6" s="38"/>
      <c r="E6" s="31"/>
      <c r="F6" s="31"/>
      <c r="G6" s="36" t="s">
        <v>11</v>
      </c>
      <c r="H6" s="37">
        <v>30682</v>
      </c>
      <c r="I6" s="38"/>
    </row>
    <row r="7" spans="1:9">
      <c r="A7" s="31"/>
      <c r="B7" s="36" t="s">
        <v>8</v>
      </c>
      <c r="C7" s="37">
        <v>14000</v>
      </c>
      <c r="D7" s="38"/>
      <c r="E7" s="31"/>
      <c r="F7" s="31"/>
      <c r="G7" s="36" t="s">
        <v>8</v>
      </c>
      <c r="H7" s="37">
        <v>14000</v>
      </c>
      <c r="I7" s="38"/>
    </row>
    <row r="8" spans="1:9">
      <c r="A8" s="39" t="s">
        <v>27</v>
      </c>
      <c r="B8" s="36" t="s">
        <v>7</v>
      </c>
      <c r="C8" s="37">
        <v>20538.3</v>
      </c>
      <c r="D8" s="38"/>
      <c r="E8" s="31"/>
      <c r="F8" s="31"/>
      <c r="G8" s="36" t="s">
        <v>7</v>
      </c>
      <c r="H8" s="37">
        <v>20538.3</v>
      </c>
      <c r="I8" s="38"/>
    </row>
    <row r="9" spans="1:9">
      <c r="A9" s="39"/>
      <c r="B9" s="36" t="s">
        <v>28</v>
      </c>
      <c r="C9" s="37">
        <v>9684.5</v>
      </c>
      <c r="D9" s="40"/>
      <c r="E9" s="31"/>
      <c r="F9" s="31"/>
      <c r="G9" s="36" t="s">
        <v>28</v>
      </c>
      <c r="H9" s="37">
        <v>9684.5</v>
      </c>
      <c r="I9" s="40"/>
    </row>
    <row r="10" spans="1:9">
      <c r="A10" s="39"/>
      <c r="B10" s="36" t="s">
        <v>29</v>
      </c>
      <c r="C10" s="41">
        <v>400000</v>
      </c>
      <c r="D10" s="40"/>
      <c r="E10" s="31"/>
      <c r="F10" s="31"/>
      <c r="G10" s="36" t="s">
        <v>29</v>
      </c>
      <c r="H10" s="41">
        <v>400000</v>
      </c>
      <c r="I10" s="40"/>
    </row>
    <row r="11" spans="1:9">
      <c r="A11" s="39"/>
      <c r="B11" s="42" t="s">
        <v>17</v>
      </c>
      <c r="C11" s="43">
        <v>69300</v>
      </c>
      <c r="D11" s="40"/>
      <c r="E11" s="31"/>
      <c r="F11" s="31"/>
      <c r="G11" s="36" t="s">
        <v>30</v>
      </c>
      <c r="H11" s="41"/>
      <c r="I11" s="40">
        <v>1666.66</v>
      </c>
    </row>
    <row r="12" spans="1:9">
      <c r="A12" s="39"/>
      <c r="B12" s="36" t="s">
        <v>31</v>
      </c>
      <c r="C12" s="37">
        <v>68975</v>
      </c>
      <c r="D12" s="40"/>
      <c r="E12" s="31"/>
      <c r="F12" s="31"/>
      <c r="G12" s="42" t="s">
        <v>17</v>
      </c>
      <c r="H12" s="43">
        <v>69300</v>
      </c>
      <c r="I12" s="40"/>
    </row>
    <row r="13" spans="1:9">
      <c r="A13" s="31"/>
      <c r="B13" s="36" t="s">
        <v>3</v>
      </c>
      <c r="C13" s="37">
        <v>23418</v>
      </c>
      <c r="D13" s="40"/>
      <c r="E13" s="31"/>
      <c r="F13" s="31"/>
      <c r="G13" s="36" t="s">
        <v>32</v>
      </c>
      <c r="H13" s="43"/>
      <c r="I13" s="40">
        <v>1155</v>
      </c>
    </row>
    <row r="14" spans="1:9">
      <c r="A14" s="31"/>
      <c r="B14" s="36" t="s">
        <v>5</v>
      </c>
      <c r="C14" s="37">
        <v>30990</v>
      </c>
      <c r="D14" s="40"/>
      <c r="E14" s="31"/>
      <c r="F14" s="31"/>
      <c r="G14" s="36" t="s">
        <v>31</v>
      </c>
      <c r="H14" s="37">
        <v>68975</v>
      </c>
      <c r="I14" s="40"/>
    </row>
    <row r="15" spans="1:9">
      <c r="A15" s="31"/>
      <c r="B15" s="185" t="s">
        <v>33</v>
      </c>
      <c r="C15" s="186"/>
      <c r="D15" s="187"/>
      <c r="E15" s="31"/>
      <c r="F15" s="31"/>
      <c r="G15" s="36" t="s">
        <v>34</v>
      </c>
      <c r="H15" s="37"/>
      <c r="I15" s="40">
        <v>574.79</v>
      </c>
    </row>
    <row r="16" spans="1:9">
      <c r="A16" s="31"/>
      <c r="B16" s="36" t="s">
        <v>35</v>
      </c>
      <c r="C16" s="37"/>
      <c r="D16" s="37">
        <v>55786.5</v>
      </c>
      <c r="E16" s="31"/>
      <c r="F16" s="31"/>
      <c r="G16" s="36" t="s">
        <v>3</v>
      </c>
      <c r="H16" s="37">
        <v>23418</v>
      </c>
      <c r="I16" s="40"/>
    </row>
    <row r="17" spans="1:11">
      <c r="A17" s="31"/>
      <c r="B17" s="36" t="s">
        <v>10</v>
      </c>
      <c r="C17" s="37"/>
      <c r="D17" s="37">
        <v>18462.2</v>
      </c>
      <c r="E17" s="31"/>
      <c r="F17" s="31"/>
      <c r="G17" s="36" t="s">
        <v>36</v>
      </c>
      <c r="H17" s="37"/>
      <c r="I17" s="40">
        <v>195.15</v>
      </c>
    </row>
    <row r="18" spans="1:11">
      <c r="A18" s="31"/>
      <c r="B18" s="36" t="s">
        <v>20</v>
      </c>
      <c r="C18" s="37"/>
      <c r="D18" s="40">
        <v>2406.75</v>
      </c>
      <c r="E18" s="31"/>
      <c r="F18" s="31"/>
      <c r="G18" s="36" t="s">
        <v>5</v>
      </c>
      <c r="H18" s="37">
        <v>30990</v>
      </c>
      <c r="I18" s="40"/>
    </row>
    <row r="19" spans="1:11">
      <c r="A19" s="31"/>
      <c r="B19" s="44" t="s">
        <v>37</v>
      </c>
      <c r="C19" s="37"/>
      <c r="D19" s="40">
        <v>4002</v>
      </c>
      <c r="E19" s="31"/>
      <c r="F19" s="31"/>
      <c r="G19" s="185" t="s">
        <v>33</v>
      </c>
      <c r="H19" s="186"/>
      <c r="I19" s="187"/>
    </row>
    <row r="20" spans="1:11">
      <c r="A20" s="31"/>
      <c r="B20" s="36" t="s">
        <v>38</v>
      </c>
      <c r="C20" s="37"/>
      <c r="D20" s="37">
        <v>15041.64</v>
      </c>
      <c r="E20" s="31"/>
      <c r="F20" s="31"/>
      <c r="G20" s="36" t="s">
        <v>35</v>
      </c>
      <c r="H20" s="37"/>
      <c r="I20" s="37">
        <v>55786.5</v>
      </c>
    </row>
    <row r="21" spans="1:11">
      <c r="A21" s="31"/>
      <c r="B21" s="36" t="s">
        <v>14</v>
      </c>
      <c r="C21" s="37"/>
      <c r="D21" s="37">
        <v>2815.7</v>
      </c>
      <c r="E21" s="31"/>
      <c r="F21" s="31"/>
      <c r="G21" s="36" t="s">
        <v>10</v>
      </c>
      <c r="H21" s="37"/>
      <c r="I21" s="37">
        <v>18462.2</v>
      </c>
    </row>
    <row r="22" spans="1:11">
      <c r="A22" s="31"/>
      <c r="B22" s="181" t="s">
        <v>39</v>
      </c>
      <c r="C22" s="182"/>
      <c r="D22" s="183"/>
      <c r="E22" s="31"/>
      <c r="F22" s="31"/>
      <c r="G22" s="36" t="s">
        <v>20</v>
      </c>
      <c r="H22" s="37"/>
      <c r="I22" s="40">
        <v>2406.75</v>
      </c>
    </row>
    <row r="23" spans="1:11">
      <c r="A23" s="31"/>
      <c r="B23" s="44" t="s">
        <v>40</v>
      </c>
      <c r="C23" s="37"/>
      <c r="D23" s="40">
        <v>900000</v>
      </c>
      <c r="E23" s="31"/>
      <c r="F23" s="31"/>
      <c r="G23" s="44" t="s">
        <v>37</v>
      </c>
      <c r="H23" s="37"/>
      <c r="I23" s="40">
        <v>4002</v>
      </c>
    </row>
    <row r="24" spans="1:11">
      <c r="A24" s="31"/>
      <c r="B24" s="36" t="s">
        <v>21</v>
      </c>
      <c r="C24" s="37"/>
      <c r="D24" s="37">
        <v>42725</v>
      </c>
      <c r="E24" s="31"/>
      <c r="F24" s="31"/>
      <c r="G24" s="36" t="s">
        <v>38</v>
      </c>
      <c r="H24" s="37"/>
      <c r="I24" s="37">
        <v>15041.64</v>
      </c>
      <c r="K24" s="45"/>
    </row>
    <row r="25" spans="1:11">
      <c r="A25" s="31"/>
      <c r="B25" s="44" t="s">
        <v>41</v>
      </c>
      <c r="C25" s="37">
        <v>74293</v>
      </c>
      <c r="D25" s="37"/>
      <c r="E25" s="31"/>
      <c r="F25" s="31"/>
      <c r="G25" s="36" t="s">
        <v>14</v>
      </c>
      <c r="H25" s="37"/>
      <c r="I25" s="37">
        <v>2815.7</v>
      </c>
      <c r="K25" s="45"/>
    </row>
    <row r="26" spans="1:11">
      <c r="A26" s="31"/>
      <c r="B26" s="36" t="s">
        <v>42</v>
      </c>
      <c r="C26" s="37">
        <v>54137.45</v>
      </c>
      <c r="D26" s="37"/>
      <c r="E26" s="31"/>
      <c r="F26" s="31"/>
      <c r="G26" s="181" t="s">
        <v>39</v>
      </c>
      <c r="H26" s="182"/>
      <c r="I26" s="183"/>
    </row>
    <row r="27" spans="1:11">
      <c r="A27" s="31"/>
      <c r="B27" s="46" t="s">
        <v>43</v>
      </c>
      <c r="C27" s="47">
        <f>SUM(C5:C26)</f>
        <v>1041239.79</v>
      </c>
      <c r="D27" s="48">
        <f>D26+D25+D24+D23+D21+D20+D19+D18+D17+D16</f>
        <v>1041239.7899999999</v>
      </c>
      <c r="E27" s="31"/>
      <c r="F27" s="31"/>
      <c r="G27" s="44" t="s">
        <v>40</v>
      </c>
      <c r="H27" s="37"/>
      <c r="I27" s="40">
        <v>900000</v>
      </c>
    </row>
    <row r="28" spans="1:11">
      <c r="A28" s="31"/>
      <c r="B28" s="31"/>
      <c r="C28" s="32"/>
      <c r="D28" s="32"/>
      <c r="E28" s="31"/>
      <c r="F28" s="31"/>
      <c r="G28" s="36" t="s">
        <v>21</v>
      </c>
      <c r="H28" s="37"/>
      <c r="I28" s="37">
        <v>42725</v>
      </c>
    </row>
    <row r="29" spans="1:11">
      <c r="A29" s="31"/>
      <c r="B29" s="31"/>
      <c r="C29" s="32"/>
      <c r="D29" s="32"/>
      <c r="E29" s="31"/>
      <c r="F29" s="31"/>
      <c r="G29" s="44" t="s">
        <v>41</v>
      </c>
      <c r="H29" s="37">
        <v>76666.3</v>
      </c>
      <c r="I29" s="37"/>
    </row>
    <row r="30" spans="1:11">
      <c r="A30" s="31"/>
      <c r="B30" s="31"/>
      <c r="C30" s="32"/>
      <c r="D30" s="32"/>
      <c r="E30" s="31"/>
      <c r="F30" s="31"/>
      <c r="G30" s="36" t="s">
        <v>42</v>
      </c>
      <c r="H30" s="37">
        <v>55355.75</v>
      </c>
      <c r="I30" s="37"/>
    </row>
    <row r="31" spans="1:11">
      <c r="A31" s="31"/>
      <c r="B31" s="31"/>
      <c r="C31" s="32"/>
      <c r="D31" s="32"/>
      <c r="E31" s="31"/>
      <c r="F31" s="31"/>
      <c r="G31" s="46" t="s">
        <v>43</v>
      </c>
      <c r="H31" s="47">
        <f>SUM(H5:H30)</f>
        <v>1044831.3900000001</v>
      </c>
      <c r="I31" s="48">
        <f>SUM(I11:I30)</f>
        <v>1044831.39</v>
      </c>
    </row>
    <row r="36" spans="7:9">
      <c r="G36" s="49"/>
      <c r="H36" s="49"/>
      <c r="I36" s="49"/>
    </row>
  </sheetData>
  <mergeCells count="6">
    <mergeCell ref="G26:I26"/>
    <mergeCell ref="B2:D2"/>
    <mergeCell ref="G2:I2"/>
    <mergeCell ref="B15:D15"/>
    <mergeCell ref="G19:I19"/>
    <mergeCell ref="B22:D22"/>
  </mergeCells>
  <printOptions horizontalCentered="1" verticalCentered="1"/>
  <pageMargins left="0.23622047244094491" right="0.23622047244094491" top="0.55118110236220474" bottom="0.74803149606299213" header="0.31496062992125984" footer="0.31496062992125984"/>
  <pageSetup scale="110" orientation="portrait" r:id="rId1"/>
  <headerFooter scaleWithDoc="0"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2:J29"/>
  <sheetViews>
    <sheetView topLeftCell="A7" zoomScale="120" zoomScaleNormal="120" workbookViewId="0">
      <selection activeCell="F27" sqref="F27"/>
    </sheetView>
  </sheetViews>
  <sheetFormatPr baseColWidth="10" defaultColWidth="10.7109375" defaultRowHeight="15"/>
  <cols>
    <col min="1" max="1" width="1.7109375" customWidth="1"/>
    <col min="2" max="2" width="26.140625" bestFit="1" customWidth="1"/>
    <col min="3" max="3" width="11.42578125" style="147" bestFit="1" customWidth="1"/>
    <col min="4" max="4" width="14.85546875" style="147" bestFit="1" customWidth="1"/>
    <col min="5" max="5" width="2.140625" customWidth="1"/>
    <col min="6" max="6" width="26.140625" style="1" bestFit="1" customWidth="1"/>
    <col min="7" max="7" width="10" bestFit="1" customWidth="1"/>
    <col min="8" max="8" width="14.85546875" bestFit="1" customWidth="1"/>
  </cols>
  <sheetData>
    <row r="2" spans="1:10">
      <c r="B2" s="189" t="s">
        <v>69</v>
      </c>
      <c r="C2" s="189"/>
      <c r="D2" s="189"/>
      <c r="E2" s="113"/>
      <c r="F2" s="189" t="s">
        <v>69</v>
      </c>
      <c r="G2" s="189"/>
      <c r="H2" s="189"/>
      <c r="I2" s="113"/>
      <c r="J2" s="113"/>
    </row>
    <row r="3" spans="1:10" ht="15" customHeight="1">
      <c r="B3" s="190" t="s">
        <v>67</v>
      </c>
      <c r="C3" s="190"/>
      <c r="D3" s="190"/>
      <c r="E3" s="114"/>
      <c r="F3" s="190" t="s">
        <v>70</v>
      </c>
      <c r="G3" s="190"/>
      <c r="H3" s="190"/>
      <c r="I3" s="115"/>
      <c r="J3" s="115"/>
    </row>
    <row r="4" spans="1:10">
      <c r="A4" s="28"/>
      <c r="B4" s="191" t="s">
        <v>71</v>
      </c>
      <c r="C4" s="191"/>
      <c r="D4" s="191"/>
      <c r="E4" s="115"/>
      <c r="F4" s="191" t="s">
        <v>71</v>
      </c>
      <c r="G4" s="191"/>
      <c r="H4" s="191"/>
      <c r="I4" s="115"/>
      <c r="J4" s="115"/>
    </row>
    <row r="5" spans="1:10">
      <c r="A5" s="8"/>
      <c r="B5" s="188" t="s">
        <v>66</v>
      </c>
      <c r="C5" s="188"/>
      <c r="D5" s="188"/>
      <c r="E5" s="115"/>
      <c r="F5" s="188" t="s">
        <v>66</v>
      </c>
      <c r="G5" s="188"/>
      <c r="H5" s="188"/>
      <c r="I5" s="115"/>
      <c r="J5" s="116"/>
    </row>
    <row r="6" spans="1:10">
      <c r="A6" s="8"/>
      <c r="B6" s="117"/>
      <c r="C6" s="118" t="s">
        <v>25</v>
      </c>
      <c r="D6" s="119" t="s">
        <v>26</v>
      </c>
      <c r="E6" s="116"/>
      <c r="F6" s="117"/>
      <c r="G6" s="120" t="s">
        <v>25</v>
      </c>
      <c r="H6" s="121" t="s">
        <v>26</v>
      </c>
      <c r="I6" s="116"/>
      <c r="J6" s="116"/>
    </row>
    <row r="7" spans="1:10">
      <c r="A7" s="8"/>
      <c r="B7" s="122" t="s">
        <v>21</v>
      </c>
      <c r="C7" s="123">
        <v>42725</v>
      </c>
      <c r="D7" s="123"/>
      <c r="E7" s="116"/>
      <c r="F7" s="122" t="s">
        <v>21</v>
      </c>
      <c r="G7" s="124">
        <v>42725</v>
      </c>
      <c r="H7" s="124"/>
      <c r="I7" s="116"/>
      <c r="J7" s="116"/>
    </row>
    <row r="8" spans="1:10">
      <c r="A8" s="8"/>
      <c r="B8" s="122" t="s">
        <v>72</v>
      </c>
      <c r="C8" s="123"/>
      <c r="D8" s="125"/>
      <c r="E8" s="116"/>
      <c r="F8" s="122" t="s">
        <v>72</v>
      </c>
      <c r="G8" s="124"/>
      <c r="H8" s="126"/>
      <c r="I8" s="116"/>
      <c r="J8" s="116"/>
    </row>
    <row r="9" spans="1:10" ht="3.75" customHeight="1">
      <c r="A9" s="8"/>
      <c r="B9" s="127"/>
      <c r="C9" s="128"/>
      <c r="D9" s="129"/>
      <c r="E9" s="116"/>
      <c r="F9" s="127"/>
      <c r="G9" s="130"/>
      <c r="H9" s="131"/>
      <c r="I9" s="116"/>
      <c r="J9" s="116"/>
    </row>
    <row r="10" spans="1:10">
      <c r="B10" s="122" t="s">
        <v>73</v>
      </c>
      <c r="C10" s="123"/>
      <c r="D10" s="125">
        <f>C7-C8</f>
        <v>42725</v>
      </c>
      <c r="E10" s="116"/>
      <c r="F10" s="122" t="s">
        <v>73</v>
      </c>
      <c r="G10" s="124"/>
      <c r="H10" s="126">
        <f>G7-G8</f>
        <v>42725</v>
      </c>
      <c r="I10" s="116"/>
      <c r="J10" s="116"/>
    </row>
    <row r="11" spans="1:10">
      <c r="B11" s="122" t="s">
        <v>74</v>
      </c>
      <c r="C11" s="123">
        <v>54137.45</v>
      </c>
      <c r="D11" s="125"/>
      <c r="E11" s="116"/>
      <c r="F11" s="122" t="s">
        <v>74</v>
      </c>
      <c r="G11" s="124">
        <v>55355.75</v>
      </c>
      <c r="H11" s="126"/>
      <c r="I11" s="116"/>
      <c r="J11" s="116"/>
    </row>
    <row r="12" spans="1:10">
      <c r="B12" s="122" t="s">
        <v>41</v>
      </c>
      <c r="C12" s="123">
        <v>74293</v>
      </c>
      <c r="D12" s="125"/>
      <c r="E12" s="116"/>
      <c r="F12" s="122" t="s">
        <v>41</v>
      </c>
      <c r="G12" s="124">
        <v>76666.3</v>
      </c>
      <c r="H12" s="126"/>
      <c r="I12" s="116"/>
      <c r="J12" s="116"/>
    </row>
    <row r="13" spans="1:10" ht="3" customHeight="1">
      <c r="B13" s="127"/>
      <c r="C13" s="128"/>
      <c r="D13" s="129"/>
      <c r="E13" s="116"/>
      <c r="F13" s="127"/>
      <c r="G13" s="130"/>
      <c r="H13" s="131"/>
      <c r="I13" s="116"/>
      <c r="J13" s="116"/>
    </row>
    <row r="14" spans="1:10">
      <c r="B14" s="122" t="s">
        <v>75</v>
      </c>
      <c r="C14" s="123"/>
      <c r="D14" s="125">
        <f>D10-C11-C12</f>
        <v>-85705.45</v>
      </c>
      <c r="E14" s="116"/>
      <c r="F14" s="122" t="s">
        <v>75</v>
      </c>
      <c r="G14" s="124"/>
      <c r="H14" s="126">
        <f>H10-G11-G12</f>
        <v>-89297.05</v>
      </c>
      <c r="I14" s="116"/>
      <c r="J14" s="116"/>
    </row>
    <row r="15" spans="1:10">
      <c r="B15" s="122" t="s">
        <v>9</v>
      </c>
      <c r="C15" s="123"/>
      <c r="D15" s="125"/>
      <c r="E15" s="116"/>
      <c r="F15" s="122" t="s">
        <v>9</v>
      </c>
      <c r="G15" s="124"/>
      <c r="H15" s="126"/>
      <c r="I15" s="116"/>
      <c r="J15" s="116"/>
    </row>
    <row r="16" spans="1:10">
      <c r="B16" s="122" t="s">
        <v>76</v>
      </c>
      <c r="C16" s="123"/>
      <c r="D16" s="125"/>
      <c r="E16" s="116"/>
      <c r="F16" s="122" t="s">
        <v>76</v>
      </c>
      <c r="G16" s="124"/>
      <c r="H16" s="126"/>
      <c r="I16" s="116"/>
      <c r="J16" s="116"/>
    </row>
    <row r="17" spans="1:10" ht="3.75" customHeight="1">
      <c r="B17" s="127"/>
      <c r="C17" s="128"/>
      <c r="D17" s="129"/>
      <c r="E17" s="116"/>
      <c r="F17" s="127"/>
      <c r="G17" s="130"/>
      <c r="H17" s="131"/>
      <c r="I17" s="116"/>
      <c r="J17" s="116"/>
    </row>
    <row r="18" spans="1:10">
      <c r="B18" s="122" t="s">
        <v>77</v>
      </c>
      <c r="C18" s="123"/>
      <c r="D18" s="125">
        <f>D14-C15-C16</f>
        <v>-85705.45</v>
      </c>
      <c r="E18" s="116"/>
      <c r="F18" s="122" t="s">
        <v>77</v>
      </c>
      <c r="G18" s="124"/>
      <c r="H18" s="126">
        <f>H14-G15-G16</f>
        <v>-89297.05</v>
      </c>
      <c r="I18" s="116"/>
      <c r="J18" s="116"/>
    </row>
    <row r="19" spans="1:10">
      <c r="B19" s="132" t="s">
        <v>78</v>
      </c>
      <c r="C19" s="133"/>
      <c r="D19" s="125"/>
      <c r="E19" s="116"/>
      <c r="F19" s="132" t="s">
        <v>78</v>
      </c>
      <c r="G19" s="134"/>
      <c r="H19" s="126"/>
      <c r="I19" s="116"/>
      <c r="J19" s="116"/>
    </row>
    <row r="20" spans="1:10" ht="3" customHeight="1">
      <c r="B20" s="135"/>
      <c r="C20" s="136"/>
      <c r="D20" s="129"/>
      <c r="E20" s="116"/>
      <c r="F20" s="135"/>
      <c r="G20" s="137"/>
      <c r="H20" s="131"/>
      <c r="I20" s="116"/>
      <c r="J20" s="116"/>
    </row>
    <row r="21" spans="1:10">
      <c r="B21" s="138" t="s">
        <v>79</v>
      </c>
      <c r="C21" s="139"/>
      <c r="D21" s="125">
        <f>D18-C19</f>
        <v>-85705.45</v>
      </c>
      <c r="E21" s="116"/>
      <c r="F21" s="138" t="s">
        <v>79</v>
      </c>
      <c r="G21" s="140"/>
      <c r="H21" s="126">
        <f>H18-G19</f>
        <v>-89297.05</v>
      </c>
      <c r="I21" s="116"/>
      <c r="J21" s="116"/>
    </row>
    <row r="22" spans="1:10">
      <c r="B22" s="116"/>
      <c r="C22" s="139"/>
      <c r="D22" s="139"/>
      <c r="E22" s="116"/>
      <c r="F22" s="116"/>
      <c r="G22" s="140"/>
      <c r="H22" s="140"/>
      <c r="I22" s="116"/>
      <c r="J22" s="116"/>
    </row>
    <row r="23" spans="1:10">
      <c r="B23" s="141" t="s">
        <v>46</v>
      </c>
      <c r="C23" s="139"/>
      <c r="D23" s="142" t="s">
        <v>80</v>
      </c>
      <c r="E23" s="116"/>
      <c r="F23" s="141" t="s">
        <v>46</v>
      </c>
      <c r="G23" s="140"/>
      <c r="H23" s="143" t="s">
        <v>80</v>
      </c>
      <c r="I23" s="116"/>
      <c r="J23" s="116"/>
    </row>
    <row r="24" spans="1:10" ht="3" customHeight="1">
      <c r="B24" s="144"/>
      <c r="C24" s="139"/>
      <c r="D24" s="145"/>
      <c r="E24" s="116"/>
      <c r="F24" s="144"/>
      <c r="G24" s="140"/>
      <c r="H24" s="146"/>
      <c r="I24" s="116"/>
      <c r="J24" s="116"/>
    </row>
    <row r="25" spans="1:10">
      <c r="B25" s="198" t="s">
        <v>117</v>
      </c>
      <c r="C25" s="198"/>
      <c r="D25" s="142" t="s">
        <v>81</v>
      </c>
      <c r="E25" s="116"/>
      <c r="F25" s="198" t="s">
        <v>117</v>
      </c>
      <c r="G25" s="198"/>
      <c r="H25" s="143" t="s">
        <v>81</v>
      </c>
      <c r="I25" s="116"/>
      <c r="J25" s="116"/>
    </row>
    <row r="26" spans="1:10">
      <c r="A26" s="2"/>
      <c r="B26" s="116"/>
      <c r="C26" s="139"/>
      <c r="D26" s="142" t="s">
        <v>82</v>
      </c>
      <c r="E26" s="116"/>
      <c r="F26" s="116"/>
      <c r="G26" s="140"/>
      <c r="H26" s="143" t="s">
        <v>82</v>
      </c>
      <c r="I26" s="116"/>
      <c r="J26" s="116"/>
    </row>
    <row r="27" spans="1:10">
      <c r="A27" s="2"/>
    </row>
    <row r="29" spans="1:10">
      <c r="F29" s="49"/>
      <c r="G29" s="28"/>
      <c r="H29" s="28"/>
    </row>
  </sheetData>
  <mergeCells count="10">
    <mergeCell ref="B5:D5"/>
    <mergeCell ref="F5:H5"/>
    <mergeCell ref="B25:C25"/>
    <mergeCell ref="F25:G25"/>
    <mergeCell ref="B2:D2"/>
    <mergeCell ref="F2:H2"/>
    <mergeCell ref="B3:D3"/>
    <mergeCell ref="F3:H3"/>
    <mergeCell ref="B4:D4"/>
    <mergeCell ref="F4:H4"/>
  </mergeCells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  <pageSetUpPr autoPageBreaks="0"/>
  </sheetPr>
  <dimension ref="A1:P40"/>
  <sheetViews>
    <sheetView showGridLines="0" topLeftCell="A10" zoomScale="55" zoomScaleNormal="55" workbookViewId="0">
      <selection activeCell="I40" sqref="I40"/>
    </sheetView>
  </sheetViews>
  <sheetFormatPr baseColWidth="10" defaultColWidth="10.28515625" defaultRowHeight="21" customHeight="1"/>
  <cols>
    <col min="1" max="1" width="1.7109375" style="50" customWidth="1"/>
    <col min="2" max="2" width="44" style="50" bestFit="1" customWidth="1"/>
    <col min="3" max="3" width="17.85546875" style="51" bestFit="1" customWidth="1"/>
    <col min="4" max="4" width="2.140625" style="52" customWidth="1"/>
    <col min="5" max="5" width="44.85546875" style="50" bestFit="1" customWidth="1"/>
    <col min="6" max="6" width="17.85546875" style="51" bestFit="1" customWidth="1"/>
    <col min="7" max="7" width="5.42578125" style="50" customWidth="1"/>
    <col min="8" max="8" width="4.28515625" style="50" customWidth="1"/>
    <col min="9" max="9" width="49.42578125" style="50" customWidth="1"/>
    <col min="10" max="10" width="17.85546875" style="51" bestFit="1" customWidth="1"/>
    <col min="11" max="11" width="2" style="50" customWidth="1"/>
    <col min="12" max="12" width="49" style="50" bestFit="1" customWidth="1"/>
    <col min="13" max="13" width="17.85546875" style="51" bestFit="1" customWidth="1"/>
    <col min="14" max="16384" width="10.28515625" style="50"/>
  </cols>
  <sheetData>
    <row r="1" spans="1:13" ht="26.25" customHeight="1">
      <c r="A1" s="194" t="s">
        <v>68</v>
      </c>
      <c r="B1" s="194"/>
      <c r="C1" s="194"/>
      <c r="D1" s="194"/>
      <c r="E1" s="194"/>
      <c r="F1" s="194"/>
      <c r="G1" s="112"/>
      <c r="H1" s="194" t="s">
        <v>68</v>
      </c>
      <c r="I1" s="194"/>
      <c r="J1" s="194"/>
      <c r="K1" s="194"/>
      <c r="L1" s="194"/>
      <c r="M1" s="194"/>
    </row>
    <row r="2" spans="1:13" ht="36" customHeight="1">
      <c r="A2" s="194" t="s">
        <v>67</v>
      </c>
      <c r="B2" s="194"/>
      <c r="C2" s="194"/>
      <c r="D2" s="194"/>
      <c r="E2" s="194"/>
      <c r="F2" s="194"/>
      <c r="G2" s="112"/>
      <c r="H2" s="194" t="s">
        <v>67</v>
      </c>
      <c r="I2" s="194"/>
      <c r="J2" s="194"/>
      <c r="K2" s="194"/>
      <c r="L2" s="194"/>
      <c r="M2" s="194"/>
    </row>
    <row r="3" spans="1:13" ht="47.25" customHeight="1">
      <c r="A3" s="194" t="s">
        <v>116</v>
      </c>
      <c r="B3" s="194"/>
      <c r="C3" s="194"/>
      <c r="D3" s="194"/>
      <c r="E3" s="194"/>
      <c r="F3" s="194"/>
      <c r="G3" s="112"/>
      <c r="H3" s="194" t="s">
        <v>116</v>
      </c>
      <c r="I3" s="194"/>
      <c r="J3" s="194"/>
      <c r="K3" s="194"/>
      <c r="L3" s="194"/>
      <c r="M3" s="194"/>
    </row>
    <row r="4" spans="1:13" ht="29.25" customHeight="1">
      <c r="A4" s="194" t="s">
        <v>66</v>
      </c>
      <c r="B4" s="194"/>
      <c r="C4" s="194"/>
      <c r="D4" s="194"/>
      <c r="E4" s="194"/>
      <c r="F4" s="194"/>
      <c r="G4" s="112"/>
      <c r="H4" s="194" t="s">
        <v>66</v>
      </c>
      <c r="I4" s="194"/>
      <c r="J4" s="194"/>
      <c r="K4" s="194"/>
      <c r="L4" s="194"/>
      <c r="M4" s="194"/>
    </row>
    <row r="5" spans="1:13" ht="21" customHeight="1">
      <c r="A5" s="61"/>
      <c r="B5" s="61"/>
      <c r="C5" s="60"/>
      <c r="D5" s="59"/>
      <c r="E5" s="61"/>
      <c r="F5" s="60"/>
      <c r="G5" s="61"/>
      <c r="H5" s="61"/>
      <c r="I5" s="61"/>
      <c r="J5" s="60"/>
      <c r="K5" s="59"/>
      <c r="L5" s="61"/>
      <c r="M5" s="60"/>
    </row>
    <row r="6" spans="1:13" ht="21" customHeight="1">
      <c r="A6" s="61"/>
      <c r="B6" s="110"/>
      <c r="C6" s="111"/>
      <c r="D6" s="81"/>
      <c r="E6" s="110"/>
      <c r="F6" s="109"/>
      <c r="G6" s="61"/>
      <c r="H6" s="61"/>
      <c r="I6" s="110"/>
      <c r="J6" s="111"/>
      <c r="K6" s="81"/>
      <c r="L6" s="110"/>
      <c r="M6" s="109"/>
    </row>
    <row r="7" spans="1:13" s="98" customFormat="1" ht="27" thickBot="1">
      <c r="A7" s="104"/>
      <c r="B7" s="108" t="s">
        <v>24</v>
      </c>
      <c r="C7" s="107"/>
      <c r="D7" s="101"/>
      <c r="E7" s="106" t="s">
        <v>33</v>
      </c>
      <c r="F7" s="105"/>
      <c r="G7" s="104"/>
      <c r="H7" s="104"/>
      <c r="I7" s="108" t="s">
        <v>24</v>
      </c>
      <c r="J7" s="107"/>
      <c r="K7" s="101"/>
      <c r="L7" s="106" t="s">
        <v>33</v>
      </c>
      <c r="M7" s="105"/>
    </row>
    <row r="8" spans="1:13" s="98" customFormat="1" ht="21" customHeight="1" thickTop="1">
      <c r="A8" s="104"/>
      <c r="B8" s="103"/>
      <c r="C8" s="102"/>
      <c r="D8" s="101"/>
      <c r="E8" s="100"/>
      <c r="F8" s="99"/>
      <c r="G8" s="104"/>
      <c r="H8" s="104"/>
      <c r="I8" s="103"/>
      <c r="J8" s="102"/>
      <c r="K8" s="101"/>
      <c r="L8" s="100"/>
      <c r="M8" s="99"/>
    </row>
    <row r="9" spans="1:13" ht="21" customHeight="1">
      <c r="A9" s="61"/>
      <c r="B9" s="74" t="s">
        <v>65</v>
      </c>
      <c r="C9" s="97" t="s">
        <v>63</v>
      </c>
      <c r="D9" s="86"/>
      <c r="E9" s="74" t="s">
        <v>64</v>
      </c>
      <c r="F9" s="97" t="s">
        <v>63</v>
      </c>
      <c r="G9" s="61"/>
      <c r="H9" s="61"/>
      <c r="I9" s="74" t="s">
        <v>65</v>
      </c>
      <c r="J9" s="97" t="s">
        <v>63</v>
      </c>
      <c r="K9" s="86"/>
      <c r="L9" s="74" t="s">
        <v>64</v>
      </c>
      <c r="M9" s="97" t="s">
        <v>63</v>
      </c>
    </row>
    <row r="10" spans="1:13" ht="21" customHeight="1">
      <c r="A10" s="61"/>
      <c r="B10" s="68"/>
      <c r="C10" s="65"/>
      <c r="D10" s="81"/>
      <c r="E10" s="93" t="s">
        <v>35</v>
      </c>
      <c r="F10" s="70">
        <v>55786.5</v>
      </c>
      <c r="G10" s="61"/>
      <c r="H10" s="61"/>
      <c r="I10" s="68"/>
      <c r="J10" s="65"/>
      <c r="K10" s="81"/>
      <c r="L10" s="93" t="s">
        <v>35</v>
      </c>
      <c r="M10" s="70">
        <v>55786.5</v>
      </c>
    </row>
    <row r="11" spans="1:13" ht="21" customHeight="1">
      <c r="A11" s="61"/>
      <c r="B11" s="68" t="s">
        <v>22</v>
      </c>
      <c r="C11" s="70">
        <v>245221.54</v>
      </c>
      <c r="D11" s="81"/>
      <c r="E11" s="93" t="s">
        <v>10</v>
      </c>
      <c r="F11" s="70">
        <v>18462.2</v>
      </c>
      <c r="G11" s="61"/>
      <c r="H11" s="61"/>
      <c r="I11" s="68" t="s">
        <v>22</v>
      </c>
      <c r="J11" s="70">
        <v>245221.54</v>
      </c>
      <c r="K11" s="81"/>
      <c r="L11" s="93" t="s">
        <v>10</v>
      </c>
      <c r="M11" s="70">
        <v>18462.2</v>
      </c>
    </row>
    <row r="12" spans="1:13" ht="21" customHeight="1">
      <c r="A12" s="61"/>
      <c r="B12" s="68" t="s">
        <v>11</v>
      </c>
      <c r="C12" s="70">
        <v>30682</v>
      </c>
      <c r="D12" s="81"/>
      <c r="E12" s="93" t="s">
        <v>20</v>
      </c>
      <c r="F12" s="70">
        <v>2406.75</v>
      </c>
      <c r="G12" s="61"/>
      <c r="H12" s="61"/>
      <c r="I12" s="68" t="s">
        <v>11</v>
      </c>
      <c r="J12" s="70">
        <v>30682</v>
      </c>
      <c r="K12" s="81"/>
      <c r="L12" s="93" t="s">
        <v>20</v>
      </c>
      <c r="M12" s="70">
        <v>2406.75</v>
      </c>
    </row>
    <row r="13" spans="1:13" ht="21" customHeight="1">
      <c r="A13" s="61"/>
      <c r="B13" s="68" t="s">
        <v>8</v>
      </c>
      <c r="C13" s="70">
        <v>14000</v>
      </c>
      <c r="D13" s="81"/>
      <c r="E13" s="96" t="s">
        <v>6</v>
      </c>
      <c r="F13" s="70">
        <v>4002</v>
      </c>
      <c r="G13" s="61"/>
      <c r="H13" s="61"/>
      <c r="I13" s="68" t="s">
        <v>8</v>
      </c>
      <c r="J13" s="70">
        <v>14000</v>
      </c>
      <c r="K13" s="81"/>
      <c r="L13" s="96" t="s">
        <v>6</v>
      </c>
      <c r="M13" s="70">
        <v>4002</v>
      </c>
    </row>
    <row r="14" spans="1:13" s="92" customFormat="1" ht="21" customHeight="1">
      <c r="A14" s="95"/>
      <c r="B14" s="68" t="s">
        <v>7</v>
      </c>
      <c r="C14" s="70">
        <v>20538.3</v>
      </c>
      <c r="D14" s="94"/>
      <c r="E14" s="93" t="s">
        <v>38</v>
      </c>
      <c r="F14" s="70">
        <v>15041.64</v>
      </c>
      <c r="G14" s="95"/>
      <c r="H14" s="95"/>
      <c r="I14" s="68" t="s">
        <v>7</v>
      </c>
      <c r="J14" s="70">
        <v>20538.3</v>
      </c>
      <c r="K14" s="94"/>
      <c r="L14" s="93" t="s">
        <v>38</v>
      </c>
      <c r="M14" s="70">
        <v>15041.64</v>
      </c>
    </row>
    <row r="15" spans="1:13" s="92" customFormat="1" ht="21" customHeight="1">
      <c r="A15" s="95"/>
      <c r="B15" s="91" t="s">
        <v>28</v>
      </c>
      <c r="C15" s="70">
        <v>9684.5</v>
      </c>
      <c r="D15" s="94"/>
      <c r="E15" s="93" t="s">
        <v>14</v>
      </c>
      <c r="F15" s="70">
        <v>2815.7</v>
      </c>
      <c r="G15" s="95"/>
      <c r="H15" s="95"/>
      <c r="I15" s="91" t="s">
        <v>28</v>
      </c>
      <c r="J15" s="70">
        <v>9684.5</v>
      </c>
      <c r="K15" s="94"/>
      <c r="L15" s="93" t="s">
        <v>14</v>
      </c>
      <c r="M15" s="70">
        <v>2815.7</v>
      </c>
    </row>
    <row r="16" spans="1:13" s="78" customFormat="1" ht="21" customHeight="1">
      <c r="A16" s="80"/>
      <c r="B16" s="91" t="s">
        <v>29</v>
      </c>
      <c r="C16" s="70">
        <v>400000</v>
      </c>
      <c r="D16" s="86"/>
      <c r="E16" s="90" t="s">
        <v>62</v>
      </c>
      <c r="F16" s="88">
        <f>SUM(F10:F15)</f>
        <v>98514.79</v>
      </c>
      <c r="G16" s="80"/>
      <c r="H16" s="80"/>
      <c r="I16" s="91" t="s">
        <v>29</v>
      </c>
      <c r="J16" s="70">
        <v>400000</v>
      </c>
      <c r="K16" s="86"/>
      <c r="L16" s="90" t="s">
        <v>62</v>
      </c>
      <c r="M16" s="88">
        <f>SUM(M10:M15)</f>
        <v>98514.79</v>
      </c>
    </row>
    <row r="17" spans="1:13" s="78" customFormat="1" ht="21" customHeight="1">
      <c r="A17" s="80"/>
      <c r="B17" s="68" t="s">
        <v>17</v>
      </c>
      <c r="C17" s="70">
        <v>69300</v>
      </c>
      <c r="D17" s="86"/>
      <c r="E17" s="89"/>
      <c r="F17" s="88"/>
      <c r="G17" s="80"/>
      <c r="H17" s="80"/>
      <c r="I17" s="68" t="s">
        <v>61</v>
      </c>
      <c r="J17" s="65">
        <v>-1666.66</v>
      </c>
      <c r="K17" s="86"/>
      <c r="L17" s="89"/>
      <c r="M17" s="88"/>
    </row>
    <row r="18" spans="1:13" ht="21" customHeight="1">
      <c r="A18" s="61"/>
      <c r="B18" s="68" t="s">
        <v>31</v>
      </c>
      <c r="C18" s="70">
        <v>68975</v>
      </c>
      <c r="D18" s="81"/>
      <c r="E18" s="79" t="s">
        <v>60</v>
      </c>
      <c r="F18" s="87" t="s">
        <v>16</v>
      </c>
      <c r="G18" s="61"/>
      <c r="H18" s="61"/>
      <c r="I18" s="68" t="s">
        <v>17</v>
      </c>
      <c r="J18" s="70">
        <v>69300</v>
      </c>
      <c r="K18" s="81"/>
      <c r="L18" s="79" t="s">
        <v>60</v>
      </c>
      <c r="M18" s="87" t="s">
        <v>16</v>
      </c>
    </row>
    <row r="19" spans="1:13" ht="21" customHeight="1">
      <c r="A19" s="61"/>
      <c r="B19" s="68" t="s">
        <v>3</v>
      </c>
      <c r="C19" s="70">
        <v>23418</v>
      </c>
      <c r="D19" s="86"/>
      <c r="E19" s="68"/>
      <c r="F19" s="65"/>
      <c r="G19" s="61"/>
      <c r="H19" s="61"/>
      <c r="I19" s="68" t="s">
        <v>59</v>
      </c>
      <c r="J19" s="65">
        <v>-1155</v>
      </c>
      <c r="K19" s="86"/>
      <c r="L19" s="68"/>
      <c r="M19" s="65"/>
    </row>
    <row r="20" spans="1:13" ht="21" customHeight="1">
      <c r="A20" s="61"/>
      <c r="B20" s="68"/>
      <c r="C20" s="70"/>
      <c r="D20" s="81"/>
      <c r="E20" s="85" t="s">
        <v>58</v>
      </c>
      <c r="F20" s="65">
        <f>SUBTOTAL(109,tblOtrosPasivo[[ ]])</f>
        <v>0</v>
      </c>
      <c r="G20" s="61"/>
      <c r="H20" s="61"/>
      <c r="I20" s="68" t="s">
        <v>31</v>
      </c>
      <c r="J20" s="70">
        <v>68975</v>
      </c>
      <c r="K20" s="81"/>
      <c r="L20" s="85" t="s">
        <v>58</v>
      </c>
      <c r="M20" s="65">
        <f>SUBTOTAL(109,tblOtrosPasivo10[[ ]])</f>
        <v>0</v>
      </c>
    </row>
    <row r="21" spans="1:13" ht="21" customHeight="1">
      <c r="A21" s="61"/>
      <c r="B21" s="68"/>
      <c r="C21" s="65"/>
      <c r="D21" s="81"/>
      <c r="E21" s="84"/>
      <c r="F21" s="65"/>
      <c r="G21" s="61"/>
      <c r="H21" s="61"/>
      <c r="I21" s="68" t="s">
        <v>57</v>
      </c>
      <c r="J21" s="65">
        <v>-574.79</v>
      </c>
      <c r="K21" s="81"/>
      <c r="L21" s="84"/>
      <c r="M21" s="65"/>
    </row>
    <row r="22" spans="1:13" ht="21" customHeight="1">
      <c r="A22" s="61"/>
      <c r="B22" s="68" t="s">
        <v>55</v>
      </c>
      <c r="C22" s="65">
        <f>SUM(C11:C19)</f>
        <v>881819.34000000008</v>
      </c>
      <c r="D22" s="81"/>
      <c r="E22" s="82" t="s">
        <v>56</v>
      </c>
      <c r="F22" s="83">
        <f>SUM(F16,F20)</f>
        <v>98514.79</v>
      </c>
      <c r="G22" s="61"/>
      <c r="H22" s="61"/>
      <c r="I22" s="68" t="s">
        <v>3</v>
      </c>
      <c r="J22" s="70">
        <v>23418</v>
      </c>
      <c r="K22" s="81"/>
      <c r="L22" s="82" t="s">
        <v>56</v>
      </c>
      <c r="M22" s="83">
        <f>SUM(M16,M20)</f>
        <v>98514.79</v>
      </c>
    </row>
    <row r="23" spans="1:13" ht="21" customHeight="1">
      <c r="A23" s="61"/>
      <c r="B23" s="195"/>
      <c r="C23" s="195"/>
      <c r="D23" s="81"/>
      <c r="E23" s="82"/>
      <c r="F23" s="65"/>
      <c r="G23" s="61"/>
      <c r="H23" s="61"/>
      <c r="I23" s="68" t="s">
        <v>36</v>
      </c>
      <c r="J23" s="70">
        <v>-195.15</v>
      </c>
      <c r="K23" s="81"/>
      <c r="L23" s="82"/>
      <c r="M23" s="65"/>
    </row>
    <row r="24" spans="1:13" ht="21" customHeight="1">
      <c r="A24" s="61"/>
      <c r="B24" s="74" t="s">
        <v>52</v>
      </c>
      <c r="C24" s="65" t="s">
        <v>16</v>
      </c>
      <c r="D24" s="81"/>
      <c r="E24" s="59"/>
      <c r="F24" s="60"/>
      <c r="G24" s="61"/>
      <c r="H24" s="61"/>
      <c r="I24" s="68"/>
      <c r="J24" s="65"/>
      <c r="K24" s="81"/>
      <c r="L24" s="59"/>
      <c r="M24" s="60"/>
    </row>
    <row r="25" spans="1:13" s="78" customFormat="1" ht="21" customHeight="1">
      <c r="A25" s="80"/>
      <c r="B25" s="68" t="s">
        <v>5</v>
      </c>
      <c r="C25" s="70">
        <v>30990</v>
      </c>
      <c r="D25" s="80"/>
      <c r="E25" s="79" t="s">
        <v>54</v>
      </c>
      <c r="F25" s="60" t="s">
        <v>53</v>
      </c>
      <c r="G25" s="80"/>
      <c r="H25" s="80"/>
      <c r="I25" s="68" t="s">
        <v>55</v>
      </c>
      <c r="J25" s="65">
        <f>SUM(J11:J23)</f>
        <v>878227.74</v>
      </c>
      <c r="K25" s="80"/>
      <c r="L25" s="79" t="s">
        <v>54</v>
      </c>
      <c r="M25" s="60" t="s">
        <v>53</v>
      </c>
    </row>
    <row r="26" spans="1:13" s="56" customFormat="1" ht="21" customHeight="1">
      <c r="A26" s="77"/>
      <c r="B26" s="68"/>
      <c r="C26" s="65"/>
      <c r="D26" s="77"/>
      <c r="E26" s="76"/>
      <c r="F26" s="75"/>
      <c r="G26" s="77"/>
      <c r="H26" s="77"/>
      <c r="I26" s="195"/>
      <c r="J26" s="195"/>
      <c r="K26" s="77"/>
      <c r="L26" s="76"/>
      <c r="M26" s="75"/>
    </row>
    <row r="27" spans="1:13" ht="21" customHeight="1">
      <c r="A27" s="61"/>
      <c r="B27" s="66" t="s">
        <v>49</v>
      </c>
      <c r="C27" s="65">
        <f>SUM(C25)</f>
        <v>30990</v>
      </c>
      <c r="D27" s="61"/>
      <c r="E27" s="73" t="s">
        <v>40</v>
      </c>
      <c r="F27" s="72">
        <v>900000</v>
      </c>
      <c r="G27" s="61"/>
      <c r="H27" s="61"/>
      <c r="I27" s="74" t="s">
        <v>52</v>
      </c>
      <c r="J27" s="65" t="s">
        <v>16</v>
      </c>
      <c r="K27" s="61"/>
      <c r="L27" s="73" t="s">
        <v>40</v>
      </c>
      <c r="M27" s="72">
        <v>900000</v>
      </c>
    </row>
    <row r="28" spans="1:13" ht="21" customHeight="1">
      <c r="A28" s="61"/>
      <c r="B28" s="66"/>
      <c r="C28" s="65"/>
      <c r="D28" s="59"/>
      <c r="E28" s="61" t="s">
        <v>51</v>
      </c>
      <c r="F28" s="71">
        <v>-85705.45</v>
      </c>
      <c r="G28" s="61"/>
      <c r="H28" s="61"/>
      <c r="I28" s="68" t="s">
        <v>5</v>
      </c>
      <c r="J28" s="70">
        <v>30990</v>
      </c>
      <c r="K28" s="59"/>
      <c r="L28" s="61" t="s">
        <v>51</v>
      </c>
      <c r="M28" s="69">
        <v>-89297.05</v>
      </c>
    </row>
    <row r="29" spans="1:13" ht="21" customHeight="1">
      <c r="A29" s="61"/>
      <c r="B29" s="66"/>
      <c r="C29" s="65"/>
      <c r="D29" s="59"/>
      <c r="E29" s="66" t="s">
        <v>50</v>
      </c>
      <c r="F29" s="65">
        <f>SUM(F27,F28)</f>
        <v>814294.55</v>
      </c>
      <c r="G29" s="61"/>
      <c r="H29" s="61"/>
      <c r="I29" s="68"/>
      <c r="J29" s="65"/>
      <c r="K29" s="59"/>
      <c r="L29" s="66" t="s">
        <v>50</v>
      </c>
      <c r="M29" s="67">
        <f>SUM(M27,M28)</f>
        <v>810702.95</v>
      </c>
    </row>
    <row r="30" spans="1:13" ht="21" customHeight="1">
      <c r="A30" s="61"/>
      <c r="B30" s="66"/>
      <c r="C30" s="65"/>
      <c r="D30" s="59"/>
      <c r="E30" s="66"/>
      <c r="F30" s="65"/>
      <c r="G30" s="61"/>
      <c r="H30" s="61"/>
      <c r="I30" s="66" t="s">
        <v>49</v>
      </c>
      <c r="J30" s="65">
        <f>SUM(J28)</f>
        <v>30990</v>
      </c>
      <c r="K30" s="59"/>
      <c r="L30" s="66"/>
      <c r="M30" s="65"/>
    </row>
    <row r="31" spans="1:13" ht="21" customHeight="1">
      <c r="A31" s="61"/>
      <c r="B31" s="66"/>
      <c r="C31" s="65"/>
      <c r="D31" s="59"/>
      <c r="E31" s="66"/>
      <c r="F31" s="65"/>
      <c r="G31" s="61"/>
      <c r="H31" s="61"/>
      <c r="I31" s="66"/>
      <c r="J31" s="65"/>
      <c r="K31" s="59"/>
      <c r="L31" s="66"/>
      <c r="M31" s="65"/>
    </row>
    <row r="32" spans="1:13" ht="21" customHeight="1">
      <c r="A32" s="61"/>
      <c r="B32" s="195"/>
      <c r="C32" s="195"/>
      <c r="D32" s="59"/>
      <c r="E32" s="61"/>
      <c r="F32" s="65"/>
      <c r="G32" s="61"/>
      <c r="H32" s="61"/>
      <c r="I32" s="66"/>
      <c r="J32" s="65"/>
      <c r="K32" s="59"/>
      <c r="L32" s="61"/>
      <c r="M32" s="65"/>
    </row>
    <row r="33" spans="1:16" ht="21" customHeight="1" thickBot="1">
      <c r="A33" s="61"/>
      <c r="B33" s="63" t="s">
        <v>48</v>
      </c>
      <c r="C33" s="62">
        <f>SUM(C22,C27)</f>
        <v>912809.34000000008</v>
      </c>
      <c r="D33" s="64"/>
      <c r="E33" s="63" t="s">
        <v>47</v>
      </c>
      <c r="F33" s="62">
        <f>SUM(F22,F29)</f>
        <v>912809.34000000008</v>
      </c>
      <c r="G33" s="61"/>
      <c r="H33" s="61"/>
      <c r="I33" s="63" t="s">
        <v>48</v>
      </c>
      <c r="J33" s="62">
        <f>SUM(J25,J30)</f>
        <v>909217.74</v>
      </c>
      <c r="K33" s="64"/>
      <c r="L33" s="63" t="s">
        <v>47</v>
      </c>
      <c r="M33" s="62">
        <f>SUM(M22,M29)</f>
        <v>909217.74</v>
      </c>
    </row>
    <row r="34" spans="1:16" ht="21" customHeight="1" thickTop="1">
      <c r="A34" s="61"/>
      <c r="B34" s="61"/>
      <c r="C34" s="60"/>
      <c r="D34" s="59"/>
      <c r="E34" s="58"/>
      <c r="F34" s="57"/>
      <c r="G34" s="61"/>
      <c r="H34" s="61"/>
      <c r="I34" s="61"/>
      <c r="J34" s="60"/>
      <c r="K34" s="59"/>
      <c r="L34" s="58"/>
      <c r="M34" s="57"/>
    </row>
    <row r="35" spans="1:16" ht="21" customHeight="1">
      <c r="E35" s="56"/>
      <c r="F35" s="55"/>
      <c r="K35" s="52"/>
      <c r="L35" s="56"/>
      <c r="M35" s="55"/>
    </row>
    <row r="36" spans="1:16" ht="21" customHeight="1">
      <c r="E36" s="56"/>
      <c r="F36" s="55"/>
      <c r="K36" s="52"/>
      <c r="L36" s="56"/>
      <c r="M36" s="55"/>
    </row>
    <row r="37" spans="1:16" ht="21" customHeight="1">
      <c r="K37" s="52"/>
    </row>
    <row r="38" spans="1:16" ht="21" customHeight="1">
      <c r="B38" s="196" t="s">
        <v>46</v>
      </c>
      <c r="C38" s="196"/>
      <c r="E38" s="196" t="s">
        <v>45</v>
      </c>
      <c r="F38" s="196"/>
      <c r="I38" s="197" t="s">
        <v>46</v>
      </c>
      <c r="J38" s="197"/>
      <c r="K38" s="52"/>
      <c r="L38" s="197" t="s">
        <v>45</v>
      </c>
      <c r="M38" s="197"/>
    </row>
    <row r="39" spans="1:16" ht="21" customHeight="1">
      <c r="B39" s="192" t="s">
        <v>117</v>
      </c>
      <c r="C39" s="192"/>
      <c r="E39" s="192" t="s">
        <v>44</v>
      </c>
      <c r="F39" s="192"/>
      <c r="I39" s="193" t="s">
        <v>118</v>
      </c>
      <c r="J39" s="193"/>
      <c r="K39" s="52"/>
      <c r="L39" s="193" t="s">
        <v>44</v>
      </c>
      <c r="M39" s="193"/>
    </row>
    <row r="40" spans="1:16" ht="21" customHeight="1">
      <c r="J40" s="49"/>
      <c r="K40" s="53"/>
      <c r="L40" s="53"/>
      <c r="M40" s="54"/>
      <c r="N40" s="53"/>
      <c r="O40" s="53"/>
      <c r="P40" s="53"/>
    </row>
  </sheetData>
  <mergeCells count="19">
    <mergeCell ref="A1:F1"/>
    <mergeCell ref="H1:M1"/>
    <mergeCell ref="A2:F2"/>
    <mergeCell ref="H2:M2"/>
    <mergeCell ref="A3:F3"/>
    <mergeCell ref="H3:M3"/>
    <mergeCell ref="B39:C39"/>
    <mergeCell ref="E39:F39"/>
    <mergeCell ref="I39:J39"/>
    <mergeCell ref="L39:M39"/>
    <mergeCell ref="A4:F4"/>
    <mergeCell ref="H4:M4"/>
    <mergeCell ref="B23:C23"/>
    <mergeCell ref="I26:J26"/>
    <mergeCell ref="B32:C32"/>
    <mergeCell ref="B38:C38"/>
    <mergeCell ref="E38:F38"/>
    <mergeCell ref="I38:J38"/>
    <mergeCell ref="L38:M38"/>
  </mergeCells>
  <printOptions horizontalCentered="1" verticalCentered="1"/>
  <pageMargins left="0.23622047244094491" right="0.23622047244094491" top="0.39370078740157483" bottom="0.51181102362204722" header="0.31496062992125984" footer="0.31496062992125984"/>
  <pageSetup scale="60" fitToHeight="0" orientation="landscape" r:id="rId1"/>
  <headerFooter differentFirst="1" alignWithMargins="0">
    <oddFooter>Page &amp;P of &amp;N</oddFooter>
  </headerFooter>
  <picture r:id="rId2"/>
  <tableParts count="10"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F32"/>
  <sheetViews>
    <sheetView zoomScale="75" zoomScaleNormal="75" workbookViewId="0">
      <selection activeCell="D2" sqref="D2"/>
    </sheetView>
  </sheetViews>
  <sheetFormatPr baseColWidth="10" defaultRowHeight="15"/>
  <cols>
    <col min="1" max="1" width="12.7109375" style="148" bestFit="1" customWidth="1"/>
    <col min="2" max="2" width="32.28515625" style="148" bestFit="1" customWidth="1"/>
    <col min="4" max="4" width="30.140625" style="28" customWidth="1"/>
    <col min="5" max="6" width="14.42578125" style="28" bestFit="1" customWidth="1"/>
  </cols>
  <sheetData>
    <row r="1" spans="1:6">
      <c r="A1" s="205" t="s">
        <v>119</v>
      </c>
      <c r="B1" s="205"/>
      <c r="C1" s="206"/>
      <c r="D1" s="149"/>
      <c r="E1" s="151"/>
      <c r="F1" s="155"/>
    </row>
    <row r="2" spans="1:6">
      <c r="D2" s="150"/>
      <c r="E2" s="152"/>
      <c r="F2" s="156"/>
    </row>
    <row r="3" spans="1:6">
      <c r="A3" s="164" t="s">
        <v>83</v>
      </c>
      <c r="B3" s="199" t="s">
        <v>84</v>
      </c>
      <c r="C3" s="156"/>
      <c r="D3"/>
      <c r="E3"/>
      <c r="F3"/>
    </row>
    <row r="4" spans="1:6">
      <c r="A4" s="165" t="s">
        <v>89</v>
      </c>
      <c r="B4" s="200" t="s">
        <v>85</v>
      </c>
      <c r="C4" s="160"/>
      <c r="D4" s="161"/>
      <c r="E4"/>
      <c r="F4"/>
    </row>
    <row r="5" spans="1:6">
      <c r="A5" s="165" t="s">
        <v>95</v>
      </c>
      <c r="B5" s="200" t="s">
        <v>65</v>
      </c>
      <c r="C5" s="152"/>
      <c r="D5" s="156"/>
      <c r="E5"/>
      <c r="F5"/>
    </row>
    <row r="6" spans="1:6">
      <c r="A6" s="165" t="s">
        <v>90</v>
      </c>
      <c r="B6" s="201" t="s">
        <v>22</v>
      </c>
      <c r="C6" s="152"/>
      <c r="D6" s="157"/>
      <c r="E6"/>
      <c r="F6"/>
    </row>
    <row r="7" spans="1:6">
      <c r="A7" s="165" t="s">
        <v>96</v>
      </c>
      <c r="B7" s="201" t="s">
        <v>11</v>
      </c>
      <c r="C7" s="153"/>
      <c r="D7" s="157"/>
      <c r="E7"/>
      <c r="F7"/>
    </row>
    <row r="8" spans="1:6">
      <c r="A8" s="165" t="s">
        <v>97</v>
      </c>
      <c r="B8" s="201" t="s">
        <v>8</v>
      </c>
      <c r="C8" s="154"/>
      <c r="D8" s="157"/>
      <c r="E8"/>
      <c r="F8"/>
    </row>
    <row r="9" spans="1:6">
      <c r="A9" s="165" t="s">
        <v>98</v>
      </c>
      <c r="B9" s="201" t="s">
        <v>7</v>
      </c>
      <c r="C9" s="152"/>
      <c r="D9" s="157"/>
      <c r="E9"/>
      <c r="F9"/>
    </row>
    <row r="10" spans="1:6">
      <c r="A10" s="165" t="s">
        <v>99</v>
      </c>
      <c r="B10" s="201" t="s">
        <v>28</v>
      </c>
      <c r="C10" s="152"/>
      <c r="D10" s="157"/>
      <c r="E10"/>
      <c r="F10"/>
    </row>
    <row r="11" spans="1:6">
      <c r="A11" s="165" t="s">
        <v>100</v>
      </c>
      <c r="B11" s="201" t="s">
        <v>29</v>
      </c>
      <c r="C11" s="152"/>
      <c r="D11" s="157"/>
      <c r="E11"/>
      <c r="F11"/>
    </row>
    <row r="12" spans="1:6">
      <c r="A12" s="165" t="s">
        <v>101</v>
      </c>
      <c r="B12" s="201" t="s">
        <v>17</v>
      </c>
      <c r="C12" s="152"/>
      <c r="D12" s="157"/>
      <c r="E12"/>
      <c r="F12"/>
    </row>
    <row r="13" spans="1:6">
      <c r="A13" s="165" t="s">
        <v>102</v>
      </c>
      <c r="B13" s="201" t="s">
        <v>31</v>
      </c>
      <c r="C13" s="158"/>
      <c r="D13" s="159"/>
      <c r="E13"/>
      <c r="F13"/>
    </row>
    <row r="14" spans="1:6">
      <c r="A14" s="165" t="s">
        <v>103</v>
      </c>
      <c r="B14" s="201" t="s">
        <v>3</v>
      </c>
      <c r="C14" s="152"/>
      <c r="D14" s="152"/>
      <c r="E14"/>
      <c r="F14"/>
    </row>
    <row r="15" spans="1:6">
      <c r="A15" s="165" t="s">
        <v>91</v>
      </c>
      <c r="B15" s="200" t="s">
        <v>86</v>
      </c>
      <c r="C15" s="152"/>
      <c r="D15" s="152"/>
      <c r="E15"/>
      <c r="F15"/>
    </row>
    <row r="16" spans="1:6">
      <c r="A16" s="166" t="s">
        <v>92</v>
      </c>
      <c r="B16" s="201" t="s">
        <v>5</v>
      </c>
      <c r="C16" s="152"/>
      <c r="D16" s="157"/>
      <c r="E16"/>
      <c r="F16"/>
    </row>
    <row r="17" spans="1:6">
      <c r="A17" s="165" t="s">
        <v>93</v>
      </c>
      <c r="B17" s="200" t="s">
        <v>33</v>
      </c>
      <c r="C17" s="152"/>
      <c r="D17" s="157"/>
      <c r="E17"/>
      <c r="F17"/>
    </row>
    <row r="18" spans="1:6">
      <c r="A18" s="165" t="s">
        <v>94</v>
      </c>
      <c r="B18" s="200" t="s">
        <v>87</v>
      </c>
      <c r="C18" s="152"/>
      <c r="D18" s="152"/>
      <c r="E18"/>
      <c r="F18"/>
    </row>
    <row r="19" spans="1:6">
      <c r="A19" s="166" t="s">
        <v>104</v>
      </c>
      <c r="B19" s="201" t="s">
        <v>35</v>
      </c>
      <c r="C19" s="152"/>
      <c r="D19" s="152"/>
      <c r="E19"/>
      <c r="F19"/>
    </row>
    <row r="20" spans="1:6">
      <c r="A20" s="166" t="s">
        <v>105</v>
      </c>
      <c r="B20" s="201" t="s">
        <v>10</v>
      </c>
      <c r="C20" s="162"/>
      <c r="D20" s="163"/>
      <c r="E20"/>
      <c r="F20"/>
    </row>
    <row r="21" spans="1:6">
      <c r="A21" s="166" t="s">
        <v>106</v>
      </c>
      <c r="B21" s="201" t="s">
        <v>20</v>
      </c>
      <c r="C21" s="152"/>
      <c r="D21" s="157"/>
      <c r="E21"/>
      <c r="F21"/>
    </row>
    <row r="22" spans="1:6">
      <c r="A22" s="166" t="s">
        <v>107</v>
      </c>
      <c r="B22" s="202" t="s">
        <v>37</v>
      </c>
      <c r="C22" s="152"/>
      <c r="D22" s="152"/>
      <c r="E22"/>
      <c r="F22"/>
    </row>
    <row r="23" spans="1:6">
      <c r="A23" s="166" t="s">
        <v>108</v>
      </c>
      <c r="B23" s="201" t="s">
        <v>38</v>
      </c>
      <c r="C23" s="152"/>
      <c r="D23" s="152"/>
      <c r="E23"/>
      <c r="F23"/>
    </row>
    <row r="24" spans="1:6">
      <c r="A24" s="166" t="s">
        <v>109</v>
      </c>
      <c r="B24" s="203" t="s">
        <v>14</v>
      </c>
      <c r="C24" s="152"/>
      <c r="D24" s="152"/>
      <c r="E24"/>
      <c r="F24"/>
    </row>
    <row r="25" spans="1:6">
      <c r="A25" s="166" t="s">
        <v>110</v>
      </c>
      <c r="B25" s="203" t="s">
        <v>88</v>
      </c>
      <c r="C25" s="152"/>
      <c r="D25" s="152"/>
      <c r="E25"/>
      <c r="F25"/>
    </row>
    <row r="26" spans="1:6">
      <c r="A26" s="165" t="s">
        <v>111</v>
      </c>
      <c r="B26" s="200" t="s">
        <v>18</v>
      </c>
      <c r="C26" s="152"/>
      <c r="D26" s="152"/>
      <c r="E26"/>
      <c r="F26"/>
    </row>
    <row r="27" spans="1:6">
      <c r="A27" s="165" t="s">
        <v>112</v>
      </c>
      <c r="B27" s="202" t="s">
        <v>40</v>
      </c>
      <c r="C27" s="152"/>
      <c r="D27" s="157"/>
      <c r="E27"/>
      <c r="F27"/>
    </row>
    <row r="28" spans="1:6">
      <c r="A28" s="165" t="s">
        <v>113</v>
      </c>
      <c r="B28" s="201" t="s">
        <v>21</v>
      </c>
      <c r="C28" s="28"/>
      <c r="E28"/>
      <c r="F28"/>
    </row>
    <row r="29" spans="1:6">
      <c r="A29" s="165" t="s">
        <v>114</v>
      </c>
      <c r="B29" s="202" t="s">
        <v>41</v>
      </c>
      <c r="C29" s="28"/>
      <c r="E29"/>
      <c r="F29"/>
    </row>
    <row r="30" spans="1:6">
      <c r="A30" s="167" t="s">
        <v>115</v>
      </c>
      <c r="B30" s="204" t="s">
        <v>42</v>
      </c>
      <c r="C30" s="28"/>
      <c r="E30"/>
      <c r="F30"/>
    </row>
    <row r="32" spans="1:6" ht="22.5" customHeight="1"/>
  </sheetData>
  <autoFilter ref="A3:B30"/>
  <mergeCells count="1"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3</vt:i4>
      </vt:variant>
    </vt:vector>
  </HeadingPairs>
  <TitlesOfParts>
    <vt:vector size="8" baseType="lpstr">
      <vt:lpstr>EXAMEN</vt:lpstr>
      <vt:lpstr>EXAMEN balanza de comprobacion</vt:lpstr>
      <vt:lpstr>EXAMEN Estado de resultados</vt:lpstr>
      <vt:lpstr>EXAMEN BALANCE GENERAL</vt:lpstr>
      <vt:lpstr>EXAMEN Catalogo de cuentas</vt:lpstr>
      <vt:lpstr>'EXAMEN BALANCE GENERAL'!Área_de_impresión</vt:lpstr>
      <vt:lpstr>'EXAMEN balanza de comprobacion'!Área_de_impresión</vt:lpstr>
      <vt:lpstr>'EXAMEN BALANCE GENERAL'!Títulos_a_imprimir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Paula Robles</dc:creator>
  <cp:lastModifiedBy>Toño Rojas Alvarado</cp:lastModifiedBy>
  <dcterms:created xsi:type="dcterms:W3CDTF">2018-09-16T20:05:08Z</dcterms:created>
  <dcterms:modified xsi:type="dcterms:W3CDTF">2018-09-17T02:39:33Z</dcterms:modified>
</cp:coreProperties>
</file>