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uis\Downloads\Luis\financieras\"/>
    </mc:Choice>
  </mc:AlternateContent>
  <bookViews>
    <workbookView xWindow="0" yWindow="0" windowWidth="20490" windowHeight="7665" activeTab="1"/>
  </bookViews>
  <sheets>
    <sheet name="T de mayor" sheetId="1" r:id="rId1"/>
    <sheet name="balanza de comprobacion" sheetId="3" r:id="rId2"/>
    <sheet name="BALANCE GENERAL" sheetId="5" r:id="rId3"/>
  </sheets>
  <definedNames>
    <definedName name="_xlnm.Print_Area" localSheetId="2">'BALANCE GENERAL'!$A$1:$G$38</definedName>
    <definedName name="_xlnm.Print_Area" localSheetId="1">'balanza de comprobacion'!$A$1:$D$26</definedName>
    <definedName name="_xlnm.Print_Titles" localSheetId="2">'BALANCE GENERAL'!$7:$7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1" i="1" l="1"/>
  <c r="F51" i="1"/>
  <c r="F52" i="1" s="1"/>
  <c r="C6" i="3" s="1"/>
  <c r="C51" i="1"/>
  <c r="F23" i="1"/>
  <c r="C11" i="1"/>
  <c r="B11" i="1"/>
  <c r="J10" i="1" l="1"/>
  <c r="K10" i="1"/>
  <c r="N10" i="1"/>
  <c r="O10" i="1"/>
  <c r="F11" i="1"/>
  <c r="B22" i="1"/>
  <c r="C22" i="1"/>
  <c r="F22" i="1"/>
  <c r="G22" i="1"/>
  <c r="J22" i="1"/>
  <c r="K22" i="1"/>
  <c r="N22" i="1"/>
  <c r="O22" i="1"/>
  <c r="J23" i="1"/>
  <c r="B36" i="1"/>
  <c r="C36" i="1"/>
  <c r="J36" i="1"/>
  <c r="K36" i="1"/>
  <c r="N36" i="1"/>
  <c r="B51" i="1"/>
  <c r="J11" i="1" l="1"/>
  <c r="C37" i="1"/>
  <c r="B23" i="1"/>
  <c r="J37" i="1"/>
  <c r="C26" i="3" l="1"/>
  <c r="F16" i="5" l="1"/>
  <c r="C22" i="5"/>
  <c r="F26" i="5"/>
  <c r="C36" i="5"/>
  <c r="F36" i="5"/>
  <c r="D26" i="3"/>
  <c r="F28" i="5" l="1"/>
  <c r="F38" i="5" s="1"/>
  <c r="C38" i="5"/>
</calcChain>
</file>

<file path=xl/sharedStrings.xml><?xml version="1.0" encoding="utf-8"?>
<sst xmlns="http://schemas.openxmlformats.org/spreadsheetml/2006/main" count="76" uniqueCount="54">
  <si>
    <t>CAPITAL SOCIAL</t>
  </si>
  <si>
    <t>LIBRO DE MAYOR</t>
  </si>
  <si>
    <t>ACTIVOS CIRCULANTES</t>
  </si>
  <si>
    <t>  </t>
  </si>
  <si>
    <t xml:space="preserve">TOTA ACTIVOS CIRCULANTES </t>
  </si>
  <si>
    <t>ACTIVOS</t>
  </si>
  <si>
    <t>DEBE</t>
  </si>
  <si>
    <t>HABER</t>
  </si>
  <si>
    <t>BANCO</t>
  </si>
  <si>
    <t>MERCANCIAS</t>
  </si>
  <si>
    <t>PASIVOS</t>
  </si>
  <si>
    <t>CAPITAL CONTABLE</t>
  </si>
  <si>
    <t xml:space="preserve">SUMAS IGUALES </t>
  </si>
  <si>
    <t>BALANZA DE COMPROBACION</t>
  </si>
  <si>
    <t>Prof Rrodriguez Flores Eduardo</t>
  </si>
  <si>
    <t>Vo.Bo.</t>
  </si>
  <si>
    <t>Elaboró</t>
  </si>
  <si>
    <t xml:space="preserve">TOTAL CAPITAL + PASIVOS </t>
  </si>
  <si>
    <t>TOTAL ACTIVOS</t>
  </si>
  <si>
    <t>TOTAL CAPITAL CONTABLE</t>
  </si>
  <si>
    <t xml:space="preserve">TOTAL ACTIVOS NO CIRCULANTES </t>
  </si>
  <si>
    <t xml:space="preserve">Capital social </t>
  </si>
  <si>
    <t>.</t>
  </si>
  <si>
    <t xml:space="preserve">CAPITAL CONTABLE </t>
  </si>
  <si>
    <t>TOTAL PASIVOS</t>
  </si>
  <si>
    <t xml:space="preserve">TOTAL PASIVOS NO CIRCULANTES </t>
  </si>
  <si>
    <t xml:space="preserve"> </t>
  </si>
  <si>
    <t xml:space="preserve">ACTIVOS NO CIRCULANTES </t>
  </si>
  <si>
    <t xml:space="preserve">PASIVOS NO CIRCULANTES </t>
  </si>
  <si>
    <t>TOTAL PASIVO CIRCULANTES</t>
  </si>
  <si>
    <t>PASIVOS CIRCULANTES</t>
  </si>
  <si>
    <t>M.N. /00</t>
  </si>
  <si>
    <t>PROVEEDOR</t>
  </si>
  <si>
    <t>EQUIPO DE COMPUTO</t>
  </si>
  <si>
    <t>DEUDORES</t>
  </si>
  <si>
    <t>CLIENTES</t>
  </si>
  <si>
    <t xml:space="preserve">ACREEDOR </t>
  </si>
  <si>
    <t xml:space="preserve">Balance general O ESTADO DE CITUACION FINANCIERA </t>
  </si>
  <si>
    <t>MAQUINARIA Y EQUIPO</t>
  </si>
  <si>
    <t>CAPITAL</t>
  </si>
  <si>
    <t>EQUIPO DE TRANSPORTE</t>
  </si>
  <si>
    <t xml:space="preserve">PROPIEDADES </t>
  </si>
  <si>
    <t>MERCANCIA</t>
  </si>
  <si>
    <t>PROVEEDORES</t>
  </si>
  <si>
    <t>DOCUMENTOS POR PAGAR</t>
  </si>
  <si>
    <t>DOCUMENTOS POR COBRAR</t>
  </si>
  <si>
    <t>CREDITO A CLIENTES</t>
  </si>
  <si>
    <t>GASTOS DE INSTALACION</t>
  </si>
  <si>
    <t>ACREEDORES</t>
  </si>
  <si>
    <t>GASTOS DE ISTALACION</t>
  </si>
  <si>
    <t>PROPIEDADES</t>
  </si>
  <si>
    <t>"LACTIS "</t>
  </si>
  <si>
    <t>1 ENERO AL 28 FEBRERO DE 2018</t>
  </si>
  <si>
    <t>ROJAS ALVARADO LUIS ENRIQUE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</si>
</sst>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2" formatCode="_-&quot;$&quot;* #,##0_-;\-&quot;$&quot;* #,##0_-;_-&quot;$&quot;* &quot;-&quot;_-;_-@_-"/>
    <numFmt numFmtId="44" formatCode="_-&quot;$&quot;* #,##0.00_-;\-&quot;$&quot;* #,##0.00_-;_-&quot;$&quot;* &quot;-&quot;??_-;_-@_-"/>
    <numFmt numFmtId="164" formatCode="&quot;$&quot;#,##0"/>
    <numFmt numFmtId="165" formatCode="#,##0.00\ &quot;€&quot;;[Red]\-#,##0.00\ &quot;€&quot;"/>
    <numFmt numFmtId="166" formatCode="#,##0.00\ &quot;€&quot;"/>
    <numFmt numFmtId="167" formatCode="&quot;$&quot;#,##0.00"/>
    <numFmt numFmtId="168" formatCode="[$$-80A]#,##0.00;\-[$$-80A]#,##0.00"/>
    <numFmt numFmtId="169" formatCode="#,##0.0000\ &quot;€&quot;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outline/>
      <shadow/>
      <sz val="10"/>
      <name val="Calibri"/>
      <family val="2"/>
      <scheme val="minor"/>
    </font>
    <font>
      <sz val="1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8"/>
      <name val="Calibri"/>
      <family val="2"/>
      <scheme val="minor"/>
    </font>
    <font>
      <sz val="14"/>
      <color theme="3"/>
      <name val="Calibri"/>
      <family val="2"/>
      <scheme val="minor"/>
    </font>
    <font>
      <b/>
      <sz val="14"/>
      <color theme="3"/>
      <name val="Calibri"/>
      <family val="2"/>
      <scheme val="minor"/>
    </font>
    <font>
      <sz val="8"/>
      <name val="Calibri"/>
      <family val="2"/>
      <scheme val="minor"/>
    </font>
    <font>
      <condense/>
      <extend/>
      <outline/>
      <shadow/>
      <sz val="10"/>
      <name val="Calibri"/>
      <family val="2"/>
      <scheme val="minor"/>
    </font>
    <font>
      <sz val="11"/>
      <color theme="3"/>
      <name val="Calibri"/>
      <family val="2"/>
      <scheme val="minor"/>
    </font>
    <font>
      <sz val="9"/>
      <name val="Calibri"/>
      <family val="2"/>
      <scheme val="minor"/>
    </font>
    <font>
      <sz val="20"/>
      <color theme="3"/>
      <name val="Calibri"/>
      <family val="2"/>
      <scheme val="minor"/>
    </font>
    <font>
      <b/>
      <sz val="8"/>
      <name val="Calibri"/>
      <family val="2"/>
      <scheme val="minor"/>
    </font>
    <font>
      <sz val="24"/>
      <color rgb="FF33333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6"/>
      </top>
      <bottom style="thin">
        <color theme="6"/>
      </bottom>
      <diagonal/>
    </border>
    <border>
      <left style="thin">
        <color theme="6"/>
      </left>
      <right/>
      <top style="thin">
        <color theme="6"/>
      </top>
      <bottom/>
      <diagonal/>
    </border>
    <border>
      <left/>
      <right/>
      <top style="thin">
        <color theme="6"/>
      </top>
      <bottom/>
      <diagonal/>
    </border>
    <border>
      <left/>
      <right style="thin">
        <color theme="6"/>
      </right>
      <top style="thin">
        <color theme="6"/>
      </top>
      <bottom/>
      <diagonal/>
    </border>
    <border>
      <left style="thin">
        <color theme="6"/>
      </left>
      <right/>
      <top style="thin">
        <color theme="6"/>
      </top>
      <bottom style="thin">
        <color theme="6"/>
      </bottom>
      <diagonal/>
    </border>
    <border>
      <left/>
      <right style="thin">
        <color theme="6"/>
      </right>
      <top style="thin">
        <color theme="6"/>
      </top>
      <bottom style="thin">
        <color theme="6"/>
      </bottom>
      <diagonal/>
    </border>
    <border>
      <left/>
      <right/>
      <top style="thick">
        <color theme="3" tint="0.499984740745262"/>
      </top>
      <bottom/>
      <diagonal/>
    </border>
    <border>
      <left/>
      <right/>
      <top/>
      <bottom style="thick">
        <color theme="3" tint="0.499984740745262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7">
    <xf numFmtId="0" fontId="0" fillId="0" borderId="0"/>
    <xf numFmtId="44" fontId="1" fillId="0" borderId="0" applyFont="0" applyFill="0" applyBorder="0" applyAlignment="0" applyProtection="0"/>
    <xf numFmtId="0" fontId="6" fillId="0" borderId="0">
      <alignment vertical="center"/>
    </xf>
    <xf numFmtId="0" fontId="11" fillId="0" borderId="0" applyNumberFormat="0" applyFill="0" applyBorder="0" applyProtection="0">
      <alignment vertical="center"/>
    </xf>
    <xf numFmtId="44" fontId="6" fillId="0" borderId="0" applyFont="0" applyFill="0" applyBorder="0" applyAlignment="0" applyProtection="0"/>
    <xf numFmtId="0" fontId="15" fillId="0" borderId="0" applyNumberFormat="0" applyFill="0" applyProtection="0">
      <alignment vertical="center"/>
    </xf>
    <xf numFmtId="0" fontId="17" fillId="0" borderId="0" applyNumberFormat="0" applyFill="0" applyBorder="0" applyProtection="0">
      <alignment vertical="center"/>
    </xf>
  </cellStyleXfs>
  <cellXfs count="130">
    <xf numFmtId="0" fontId="0" fillId="0" borderId="0" xfId="0"/>
    <xf numFmtId="0" fontId="0" fillId="0" borderId="0" xfId="0" applyBorder="1" applyAlignment="1">
      <alignment horizontal="center"/>
    </xf>
    <xf numFmtId="42" fontId="0" fillId="0" borderId="0" xfId="0" applyNumberFormat="1" applyBorder="1"/>
    <xf numFmtId="164" fontId="0" fillId="0" borderId="0" xfId="0" applyNumberFormat="1" applyBorder="1"/>
    <xf numFmtId="0" fontId="2" fillId="0" borderId="0" xfId="0" applyNumberFormat="1" applyFont="1" applyBorder="1" applyAlignment="1">
      <alignment horizontal="left"/>
    </xf>
    <xf numFmtId="0" fontId="2" fillId="0" borderId="0" xfId="0" applyFont="1"/>
    <xf numFmtId="0" fontId="2" fillId="0" borderId="0" xfId="0" applyFont="1" applyAlignment="1">
      <alignment horizontal="left"/>
    </xf>
    <xf numFmtId="0" fontId="0" fillId="0" borderId="3" xfId="0" applyFont="1" applyBorder="1"/>
    <xf numFmtId="0" fontId="0" fillId="0" borderId="4" xfId="0" applyFont="1" applyBorder="1"/>
    <xf numFmtId="0" fontId="0" fillId="0" borderId="5" xfId="0" applyFont="1" applyBorder="1"/>
    <xf numFmtId="164" fontId="0" fillId="0" borderId="4" xfId="0" applyNumberFormat="1" applyFont="1" applyBorder="1"/>
    <xf numFmtId="164" fontId="0" fillId="0" borderId="5" xfId="0" applyNumberFormat="1" applyFont="1" applyBorder="1"/>
    <xf numFmtId="164" fontId="0" fillId="0" borderId="4" xfId="0" applyNumberFormat="1" applyFont="1" applyBorder="1" applyAlignment="1">
      <alignment horizontal="center"/>
    </xf>
    <xf numFmtId="164" fontId="0" fillId="0" borderId="5" xfId="0" applyNumberFormat="1" applyFont="1" applyBorder="1" applyAlignment="1">
      <alignment horizontal="center"/>
    </xf>
    <xf numFmtId="0" fontId="2" fillId="2" borderId="3" xfId="0" applyFont="1" applyFill="1" applyBorder="1"/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0" borderId="0" xfId="0" applyAlignment="1">
      <alignment horizontal="right"/>
    </xf>
    <xf numFmtId="0" fontId="6" fillId="0" borderId="0" xfId="2" applyFont="1">
      <alignment vertical="center"/>
    </xf>
    <xf numFmtId="0" fontId="6" fillId="0" borderId="0" xfId="2" applyFont="1" applyBorder="1">
      <alignment vertical="center"/>
    </xf>
    <xf numFmtId="0" fontId="6" fillId="0" borderId="0" xfId="2" applyFont="1" applyBorder="1" applyAlignment="1">
      <alignment vertical="center"/>
    </xf>
    <xf numFmtId="0" fontId="10" fillId="0" borderId="0" xfId="2" applyFont="1" applyBorder="1">
      <alignment vertical="center"/>
    </xf>
    <xf numFmtId="0" fontId="6" fillId="0" borderId="8" xfId="2" applyFont="1" applyBorder="1" applyAlignment="1">
      <alignment vertical="center"/>
    </xf>
    <xf numFmtId="0" fontId="12" fillId="0" borderId="1" xfId="3" applyFont="1" applyBorder="1" applyAlignment="1">
      <alignment vertical="center"/>
    </xf>
    <xf numFmtId="0" fontId="6" fillId="0" borderId="0" xfId="2" applyFont="1" applyFill="1" applyBorder="1" applyAlignment="1">
      <alignment horizontal="left" vertical="center" wrapText="1" indent="2"/>
    </xf>
    <xf numFmtId="0" fontId="6" fillId="0" borderId="0" xfId="2" applyFont="1" applyAlignment="1">
      <alignment vertical="center"/>
    </xf>
    <xf numFmtId="0" fontId="4" fillId="0" borderId="0" xfId="2" applyFont="1" applyFill="1" applyBorder="1" applyAlignment="1">
      <alignment horizontal="left" vertical="center" indent="2"/>
    </xf>
    <xf numFmtId="0" fontId="13" fillId="0" borderId="0" xfId="2" applyFont="1" applyBorder="1">
      <alignment vertical="center"/>
    </xf>
    <xf numFmtId="0" fontId="6" fillId="0" borderId="8" xfId="2" applyFont="1" applyBorder="1">
      <alignment vertical="center"/>
    </xf>
    <xf numFmtId="0" fontId="14" fillId="0" borderId="0" xfId="2" applyFont="1" applyFill="1" applyBorder="1" applyAlignment="1">
      <alignment horizontal="left" vertical="center" wrapText="1" indent="2"/>
    </xf>
    <xf numFmtId="0" fontId="13" fillId="0" borderId="0" xfId="2" applyFont="1" applyBorder="1" applyAlignment="1">
      <alignment vertical="center"/>
    </xf>
    <xf numFmtId="166" fontId="5" fillId="0" borderId="0" xfId="2" applyNumberFormat="1" applyFont="1" applyFill="1" applyBorder="1" applyAlignment="1">
      <alignment horizontal="left" vertical="center" wrapText="1"/>
    </xf>
    <xf numFmtId="0" fontId="6" fillId="0" borderId="0" xfId="2" applyFont="1" applyProtection="1">
      <alignment vertical="center"/>
      <protection locked="0"/>
    </xf>
    <xf numFmtId="0" fontId="7" fillId="0" borderId="0" xfId="2" applyFont="1" applyFill="1" applyBorder="1" applyAlignment="1" applyProtection="1">
      <alignment horizontal="left" vertical="center" wrapText="1" indent="2"/>
      <protection locked="0"/>
    </xf>
    <xf numFmtId="0" fontId="13" fillId="0" borderId="0" xfId="2" applyFont="1" applyBorder="1" applyProtection="1">
      <alignment vertical="center"/>
      <protection locked="0"/>
    </xf>
    <xf numFmtId="0" fontId="6" fillId="0" borderId="0" xfId="2" applyFont="1" applyFill="1" applyBorder="1" applyAlignment="1" applyProtection="1">
      <alignment horizontal="left" vertical="center" wrapText="1" indent="2"/>
      <protection locked="0"/>
    </xf>
    <xf numFmtId="0" fontId="4" fillId="0" borderId="0" xfId="2" applyFont="1" applyFill="1" applyBorder="1" applyAlignment="1">
      <alignment horizontal="left" vertical="center" wrapText="1" indent="2"/>
    </xf>
    <xf numFmtId="165" fontId="5" fillId="0" borderId="0" xfId="2" applyNumberFormat="1" applyFont="1" applyFill="1" applyBorder="1" applyAlignment="1">
      <alignment horizontal="left" vertical="center" wrapText="1"/>
    </xf>
    <xf numFmtId="0" fontId="6" fillId="0" borderId="0" xfId="2" applyFont="1" applyAlignment="1"/>
    <xf numFmtId="0" fontId="15" fillId="0" borderId="8" xfId="5" applyBorder="1" applyAlignment="1"/>
    <xf numFmtId="0" fontId="15" fillId="0" borderId="0" xfId="5" applyAlignment="1"/>
    <xf numFmtId="0" fontId="16" fillId="0" borderId="0" xfId="2" applyFont="1" applyBorder="1" applyAlignment="1"/>
    <xf numFmtId="0" fontId="15" fillId="0" borderId="0" xfId="5" applyAlignment="1">
      <alignment wrapText="1"/>
    </xf>
    <xf numFmtId="0" fontId="17" fillId="0" borderId="0" xfId="6" applyBorder="1" applyAlignment="1"/>
    <xf numFmtId="0" fontId="17" fillId="0" borderId="9" xfId="6" applyBorder="1" applyAlignment="1"/>
    <xf numFmtId="0" fontId="17" fillId="0" borderId="1" xfId="6" applyBorder="1" applyAlignment="1">
      <alignment wrapText="1"/>
    </xf>
    <xf numFmtId="0" fontId="18" fillId="0" borderId="0" xfId="2" applyFont="1" applyBorder="1" applyAlignment="1">
      <alignment horizontal="center"/>
    </xf>
    <xf numFmtId="0" fontId="13" fillId="0" borderId="0" xfId="2" applyFont="1" applyBorder="1" applyAlignment="1">
      <alignment horizontal="center"/>
    </xf>
    <xf numFmtId="42" fontId="2" fillId="0" borderId="0" xfId="0" applyNumberFormat="1" applyFont="1" applyBorder="1" applyAlignment="1">
      <alignment horizontal="right"/>
    </xf>
    <xf numFmtId="0" fontId="6" fillId="0" borderId="0" xfId="2" applyFont="1" applyAlignment="1">
      <alignment horizontal="left" vertical="center" wrapText="1" indent="2"/>
    </xf>
    <xf numFmtId="0" fontId="7" fillId="0" borderId="0" xfId="0" applyNumberFormat="1" applyFont="1" applyFill="1" applyBorder="1" applyAlignment="1" applyProtection="1">
      <alignment horizontal="left" vertical="center" wrapText="1" indent="2"/>
      <protection locked="0"/>
    </xf>
    <xf numFmtId="164" fontId="0" fillId="0" borderId="12" xfId="0" applyNumberFormat="1" applyBorder="1"/>
    <xf numFmtId="42" fontId="0" fillId="0" borderId="14" xfId="0" applyNumberFormat="1" applyBorder="1"/>
    <xf numFmtId="42" fontId="0" fillId="0" borderId="15" xfId="0" applyNumberFormat="1" applyBorder="1"/>
    <xf numFmtId="42" fontId="0" fillId="0" borderId="16" xfId="0" applyNumberFormat="1" applyBorder="1"/>
    <xf numFmtId="42" fontId="0" fillId="0" borderId="17" xfId="0" applyNumberFormat="1" applyBorder="1"/>
    <xf numFmtId="164" fontId="0" fillId="0" borderId="13" xfId="0" applyNumberFormat="1" applyBorder="1"/>
    <xf numFmtId="164" fontId="0" fillId="0" borderId="14" xfId="0" applyNumberFormat="1" applyBorder="1"/>
    <xf numFmtId="164" fontId="0" fillId="0" borderId="18" xfId="0" applyNumberFormat="1" applyBorder="1"/>
    <xf numFmtId="164" fontId="0" fillId="0" borderId="19" xfId="0" applyNumberFormat="1" applyBorder="1"/>
    <xf numFmtId="164" fontId="0" fillId="0" borderId="20" xfId="0" applyNumberFormat="1" applyBorder="1"/>
    <xf numFmtId="164" fontId="0" fillId="0" borderId="15" xfId="0" applyNumberFormat="1" applyBorder="1"/>
    <xf numFmtId="164" fontId="0" fillId="0" borderId="16" xfId="0" applyNumberFormat="1" applyBorder="1"/>
    <xf numFmtId="164" fontId="0" fillId="0" borderId="21" xfId="0" applyNumberFormat="1" applyBorder="1"/>
    <xf numFmtId="0" fontId="2" fillId="0" borderId="0" xfId="0" applyNumberFormat="1" applyFont="1" applyBorder="1" applyAlignment="1">
      <alignment horizontal="right"/>
    </xf>
    <xf numFmtId="164" fontId="0" fillId="0" borderId="17" xfId="0" applyNumberFormat="1" applyBorder="1"/>
    <xf numFmtId="167" fontId="0" fillId="0" borderId="20" xfId="0" applyNumberFormat="1" applyBorder="1"/>
    <xf numFmtId="167" fontId="0" fillId="0" borderId="15" xfId="0" applyNumberFormat="1" applyBorder="1"/>
    <xf numFmtId="167" fontId="0" fillId="0" borderId="16" xfId="0" applyNumberFormat="1" applyBorder="1"/>
    <xf numFmtId="167" fontId="0" fillId="0" borderId="19" xfId="0" applyNumberFormat="1" applyBorder="1"/>
    <xf numFmtId="167" fontId="0" fillId="0" borderId="18" xfId="0" applyNumberFormat="1" applyBorder="1"/>
    <xf numFmtId="167" fontId="0" fillId="0" borderId="17" xfId="0" applyNumberFormat="1" applyBorder="1"/>
    <xf numFmtId="167" fontId="0" fillId="0" borderId="4" xfId="0" applyNumberFormat="1" applyFont="1" applyBorder="1" applyAlignment="1">
      <alignment horizontal="center"/>
    </xf>
    <xf numFmtId="0" fontId="2" fillId="0" borderId="0" xfId="0" applyNumberFormat="1" applyFont="1" applyFill="1" applyBorder="1" applyAlignment="1">
      <alignment horizontal="right"/>
    </xf>
    <xf numFmtId="167" fontId="0" fillId="2" borderId="4" xfId="0" applyNumberFormat="1" applyFont="1" applyFill="1" applyBorder="1" applyAlignment="1">
      <alignment horizontal="center"/>
    </xf>
    <xf numFmtId="167" fontId="0" fillId="2" borderId="5" xfId="0" applyNumberFormat="1" applyFont="1" applyFill="1" applyBorder="1" applyAlignment="1">
      <alignment horizontal="center"/>
    </xf>
    <xf numFmtId="167" fontId="0" fillId="0" borderId="0" xfId="0" applyNumberFormat="1" applyBorder="1"/>
    <xf numFmtId="164" fontId="0" fillId="0" borderId="23" xfId="0" applyNumberFormat="1" applyBorder="1"/>
    <xf numFmtId="167" fontId="0" fillId="0" borderId="22" xfId="0" applyNumberFormat="1" applyBorder="1"/>
    <xf numFmtId="168" fontId="0" fillId="0" borderId="0" xfId="4" applyNumberFormat="1" applyFont="1" applyFill="1" applyBorder="1" applyAlignment="1">
      <alignment horizontal="right" vertical="center"/>
    </xf>
    <xf numFmtId="168" fontId="11" fillId="0" borderId="1" xfId="3" applyNumberFormat="1" applyBorder="1" applyAlignment="1">
      <alignment vertical="center"/>
    </xf>
    <xf numFmtId="0" fontId="6" fillId="0" borderId="0" xfId="0" applyNumberFormat="1" applyFont="1" applyFill="1" applyBorder="1" applyAlignment="1" applyProtection="1">
      <alignment vertical="center"/>
    </xf>
    <xf numFmtId="168" fontId="1" fillId="0" borderId="0" xfId="0" applyNumberFormat="1" applyFont="1" applyFill="1" applyBorder="1" applyAlignment="1">
      <alignment horizontal="right" vertical="center"/>
    </xf>
    <xf numFmtId="168" fontId="6" fillId="0" borderId="0" xfId="1" applyNumberFormat="1" applyFont="1" applyAlignment="1">
      <alignment vertical="center"/>
    </xf>
    <xf numFmtId="168" fontId="8" fillId="0" borderId="0" xfId="0" applyNumberFormat="1" applyFont="1" applyFill="1" applyBorder="1" applyAlignment="1" applyProtection="1">
      <alignment horizontal="right" vertical="center"/>
      <protection locked="0"/>
    </xf>
    <xf numFmtId="168" fontId="0" fillId="0" borderId="0" xfId="4" applyNumberFormat="1" applyFont="1" applyFill="1" applyBorder="1" applyAlignment="1" applyProtection="1">
      <alignment horizontal="right" vertical="center"/>
      <protection locked="0"/>
    </xf>
    <xf numFmtId="169" fontId="5" fillId="0" borderId="0" xfId="2" applyNumberFormat="1" applyFont="1" applyFill="1" applyBorder="1" applyAlignment="1">
      <alignment horizontal="left" vertical="center"/>
    </xf>
    <xf numFmtId="168" fontId="5" fillId="0" borderId="0" xfId="1" applyNumberFormat="1" applyFont="1" applyFill="1" applyBorder="1" applyAlignment="1">
      <alignment horizontal="left" vertical="center" wrapText="1"/>
    </xf>
    <xf numFmtId="166" fontId="0" fillId="0" borderId="0" xfId="4" applyNumberFormat="1" applyFont="1" applyFill="1" applyBorder="1" applyAlignment="1">
      <alignment horizontal="right" vertical="center"/>
    </xf>
    <xf numFmtId="166" fontId="6" fillId="0" borderId="0" xfId="2" applyNumberFormat="1" applyFont="1">
      <alignment vertical="center"/>
    </xf>
    <xf numFmtId="0" fontId="4" fillId="0" borderId="0" xfId="2" applyNumberFormat="1" applyFont="1" applyBorder="1" applyAlignment="1">
      <alignment horizontal="left" vertical="center" indent="2"/>
    </xf>
    <xf numFmtId="168" fontId="0" fillId="0" borderId="24" xfId="4" applyNumberFormat="1" applyFont="1" applyFill="1" applyBorder="1" applyAlignment="1">
      <alignment horizontal="right" vertical="center"/>
    </xf>
    <xf numFmtId="0" fontId="0" fillId="0" borderId="0" xfId="0" applyAlignment="1">
      <alignment horizontal="left"/>
    </xf>
    <xf numFmtId="0" fontId="7" fillId="0" borderId="0" xfId="0" applyNumberFormat="1" applyFont="1" applyFill="1" applyBorder="1" applyAlignment="1" applyProtection="1">
      <alignment horizontal="left" vertical="center" wrapText="1" indent="2"/>
    </xf>
    <xf numFmtId="166" fontId="0" fillId="0" borderId="0" xfId="1" applyNumberFormat="1" applyFont="1" applyFill="1" applyBorder="1" applyAlignment="1">
      <alignment horizontal="right" vertical="center"/>
    </xf>
    <xf numFmtId="0" fontId="14" fillId="0" borderId="0" xfId="0" applyNumberFormat="1" applyFont="1" applyFill="1" applyBorder="1" applyAlignment="1" applyProtection="1">
      <alignment horizontal="left" vertical="center" wrapText="1" indent="2"/>
    </xf>
    <xf numFmtId="0" fontId="6" fillId="0" borderId="0" xfId="2" applyFont="1" applyFill="1" applyBorder="1" applyAlignment="1">
      <alignment horizontal="left" vertical="center" indent="2"/>
    </xf>
    <xf numFmtId="168" fontId="0" fillId="0" borderId="0" xfId="4" applyNumberFormat="1" applyFont="1" applyFill="1" applyAlignment="1">
      <alignment horizontal="right" vertical="center"/>
    </xf>
    <xf numFmtId="168" fontId="0" fillId="0" borderId="0" xfId="0" applyNumberFormat="1" applyFont="1" applyFill="1" applyBorder="1" applyAlignment="1">
      <alignment horizontal="right" vertical="center"/>
    </xf>
    <xf numFmtId="42" fontId="0" fillId="0" borderId="26" xfId="0" applyNumberFormat="1" applyBorder="1"/>
    <xf numFmtId="0" fontId="0" fillId="0" borderId="0" xfId="0" applyFill="1" applyBorder="1" applyAlignment="1">
      <alignment horizontal="center"/>
    </xf>
    <xf numFmtId="42" fontId="2" fillId="0" borderId="0" xfId="0" applyNumberFormat="1" applyFont="1" applyFill="1" applyBorder="1" applyAlignment="1">
      <alignment horizontal="right"/>
    </xf>
    <xf numFmtId="0" fontId="0" fillId="0" borderId="0" xfId="0" applyFill="1"/>
    <xf numFmtId="0" fontId="2" fillId="0" borderId="0" xfId="0" applyFont="1" applyFill="1"/>
    <xf numFmtId="0" fontId="2" fillId="0" borderId="0" xfId="0" applyNumberFormat="1" applyFont="1" applyFill="1" applyBorder="1" applyAlignment="1">
      <alignment horizontal="left"/>
    </xf>
    <xf numFmtId="167" fontId="0" fillId="0" borderId="0" xfId="0" applyNumberFormat="1"/>
    <xf numFmtId="42" fontId="0" fillId="0" borderId="12" xfId="0" applyNumberFormat="1" applyBorder="1"/>
    <xf numFmtId="164" fontId="0" fillId="0" borderId="28" xfId="0" applyNumberFormat="1" applyBorder="1"/>
    <xf numFmtId="164" fontId="0" fillId="0" borderId="29" xfId="0" applyNumberFormat="1" applyBorder="1"/>
    <xf numFmtId="0" fontId="2" fillId="0" borderId="0" xfId="0" applyFont="1" applyBorder="1" applyAlignment="1">
      <alignment horizontal="left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3" borderId="10" xfId="0" applyFont="1" applyFill="1" applyBorder="1" applyAlignment="1">
      <alignment horizontal="center"/>
    </xf>
    <xf numFmtId="0" fontId="0" fillId="3" borderId="11" xfId="0" applyFont="1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0" fontId="0" fillId="4" borderId="21" xfId="0" applyFill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5" borderId="10" xfId="0" applyFill="1" applyBorder="1" applyAlignment="1">
      <alignment horizontal="center"/>
    </xf>
    <xf numFmtId="0" fontId="0" fillId="5" borderId="27" xfId="0" applyFill="1" applyBorder="1" applyAlignment="1">
      <alignment horizontal="center"/>
    </xf>
    <xf numFmtId="0" fontId="2" fillId="2" borderId="6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left"/>
    </xf>
    <xf numFmtId="0" fontId="2" fillId="2" borderId="7" xfId="0" applyFont="1" applyFill="1" applyBorder="1" applyAlignment="1">
      <alignment horizontal="left"/>
    </xf>
    <xf numFmtId="0" fontId="9" fillId="0" borderId="0" xfId="0" applyFont="1" applyAlignment="1">
      <alignment horizontal="center"/>
    </xf>
    <xf numFmtId="0" fontId="10" fillId="0" borderId="0" xfId="2" applyFont="1" applyAlignment="1">
      <alignment horizontal="center" vertical="center"/>
    </xf>
    <xf numFmtId="0" fontId="10" fillId="0" borderId="8" xfId="2" applyFont="1" applyBorder="1" applyAlignment="1">
      <alignment horizontal="center" vertical="center"/>
    </xf>
    <xf numFmtId="0" fontId="19" fillId="0" borderId="0" xfId="2" applyFont="1" applyAlignment="1">
      <alignment horizontal="center" vertical="center" wrapText="1"/>
    </xf>
    <xf numFmtId="0" fontId="13" fillId="0" borderId="0" xfId="2" applyFont="1" applyBorder="1" applyAlignment="1">
      <alignment horizontal="center" wrapText="1"/>
    </xf>
  </cellXfs>
  <cellStyles count="7">
    <cellStyle name="Encabezado 4 2" xfId="3"/>
    <cellStyle name="Moneda" xfId="1" builtinId="4"/>
    <cellStyle name="Moneda 2" xfId="4"/>
    <cellStyle name="Normal" xfId="0" builtinId="0"/>
    <cellStyle name="Normal 2" xfId="2"/>
    <cellStyle name="Título 2 2" xfId="5"/>
    <cellStyle name="Título 3 2" xfId="6"/>
  </cellStyles>
  <dxfs count="3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[$$-80A]#,##0.00;\-[$$-80A]#,##0.0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z val="11"/>
        <color theme="1"/>
      </font>
      <numFmt numFmtId="168" formatCode="[$$-80A]#,##0.00;\-[$$-80A]#,##0.0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[$$-80A]#,##0.00;\-[$$-80A]#,##0.0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166" formatCode="#,##0.00\ &quot;€&quot;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/>
        <extend/>
        <outline/>
        <shadow/>
        <u val="none"/>
        <vertAlign val="baseline"/>
        <sz val="10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2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left" vertical="center" textRotation="0" indent="2" justifyLastLine="0" shrinkToFit="0" readingOrder="0"/>
    </dxf>
    <dxf>
      <font>
        <b val="0"/>
        <i val="0"/>
        <strike val="0"/>
        <outline/>
        <shadow/>
        <u val="none"/>
        <vertAlign val="baseline"/>
        <sz val="10"/>
        <color auto="1"/>
        <name val="Calibri"/>
        <scheme val="minor"/>
      </font>
      <alignment horizontal="left" vertical="center" textRotation="0" justifyLastLine="0" shrinkToFit="0" readingOrder="0"/>
    </dxf>
    <dxf>
      <alignment horizontal="left" vertical="center" textRotation="0" justifyLastLine="0" shrinkToFit="0" readingOrder="0"/>
    </dxf>
    <dxf>
      <font>
        <b/>
        <i/>
        <strike/>
        <outline/>
        <shadow/>
        <u val="none"/>
        <vertAlign val="baseline"/>
        <sz val="12"/>
        <color auto="1"/>
        <name val="Calibri"/>
        <scheme val="minor"/>
      </font>
      <alignment horizontal="left" vertical="center" textRotation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8" formatCode="[$$-80A]#,##0.00;\-[$$-80A]#,##0.0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0" hidden="0"/>
    </dxf>
    <dxf>
      <numFmt numFmtId="168" formatCode="[$$-80A]#,##0.00;\-[$$-80A]#,##0.00"/>
    </dxf>
    <dxf>
      <font>
        <b val="0"/>
        <i val="0"/>
        <strike val="0"/>
        <condense val="0"/>
        <extend val="0"/>
        <outline/>
        <shadow/>
        <u val="none"/>
        <vertAlign val="baseline"/>
        <sz val="10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2" justifyLastLine="0" shrinkToFit="0" readingOrder="0"/>
      <border diagonalUp="0" diagonalDown="0" outline="0">
        <left/>
        <right/>
        <top/>
        <bottom/>
      </border>
      <protection locked="0" hidden="0"/>
    </dxf>
    <dxf>
      <alignment horizontal="left" vertical="center" textRotation="0" wrapText="1" indent="2" justifyLastLine="0" shrinkToFit="0" readingOrder="0"/>
    </dxf>
    <dxf>
      <font>
        <b val="0"/>
        <i val="0"/>
        <strike val="0"/>
        <outline/>
        <shadow/>
        <u val="none"/>
        <vertAlign val="baseline"/>
        <sz val="10"/>
        <color auto="1"/>
        <name val="Calibri"/>
        <scheme val="minor"/>
      </font>
      <alignment horizontal="left" vertical="center" textRotation="0" wrapText="1" justifyLastLine="0" shrinkToFit="0" readingOrder="0"/>
      <protection locked="0" hidden="0"/>
    </dxf>
    <dxf>
      <alignment horizontal="left" vertical="center" textRotation="0" wrapText="1" justifyLastLine="0" shrinkToFit="0" readingOrder="0"/>
    </dxf>
    <dxf>
      <font>
        <b/>
        <i/>
        <strike/>
        <outline/>
        <shadow/>
        <u val="none"/>
        <vertAlign val="baseline"/>
        <sz val="12"/>
        <color auto="1"/>
        <name val="Calibri"/>
        <scheme val="minor"/>
      </font>
      <alignment horizontal="left" vertical="center" textRotation="0" wrapTex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[$$-80A]#,##0.00;\-[$$-80A]#,##0.0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[$$-80A]#,##0.00;\-[$$-80A]#,##0.0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ill>
        <patternFill patternType="none">
          <fgColor indexed="64"/>
          <bgColor indexed="65"/>
        </patternFill>
      </fill>
      <alignment horizontal="left" vertical="center" textRotation="0" wrapText="1" indent="2" justifyLastLine="0" shrinkToFit="0" readingOrder="0"/>
    </dxf>
    <dxf>
      <font>
        <b val="0"/>
        <i val="0"/>
        <strike val="0"/>
        <outline/>
        <shadow/>
        <u val="none"/>
        <vertAlign val="baseline"/>
        <sz val="10"/>
        <color auto="1"/>
        <name val="Calibri"/>
        <scheme val="minor"/>
      </font>
      <alignment horizontal="left" vertical="center" textRotation="0" justifyLastLine="0" shrinkToFit="0" readingOrder="0"/>
    </dxf>
    <dxf>
      <alignment horizontal="left" vertical="center" textRotation="0" justifyLastLine="0" shrinkToFit="0" readingOrder="0"/>
    </dxf>
    <dxf>
      <font>
        <b/>
        <i/>
        <strike/>
        <outline/>
        <shadow/>
        <u val="none"/>
        <vertAlign val="baseline"/>
        <sz val="12"/>
        <color auto="1"/>
        <name val="Calibri"/>
        <scheme val="minor"/>
      </font>
      <alignment horizontal="left" vertical="center" textRotation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[$$-80A]#,##0.00;\-[$$-80A]#,##0.0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[$$-80A]#,##0.00;\-[$$-80A]#,##0.0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/>
        <shadow/>
        <u val="none"/>
        <vertAlign val="baseline"/>
        <sz val="10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2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left" vertical="center" textRotation="0" wrapText="1" indent="2" justifyLastLine="0" shrinkToFit="0" readingOrder="0"/>
    </dxf>
    <dxf>
      <font>
        <b val="0"/>
        <i val="0"/>
        <strike val="0"/>
        <outline/>
        <shadow/>
        <u val="none"/>
        <vertAlign val="baseline"/>
        <sz val="10"/>
        <color auto="1"/>
        <name val="Calibri"/>
        <scheme val="minor"/>
      </font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font>
        <b/>
        <i/>
        <strike/>
        <outline/>
        <shadow/>
        <u val="none"/>
        <vertAlign val="baseline"/>
        <sz val="12"/>
        <color auto="1"/>
        <name val="Calibri"/>
        <scheme val="minor"/>
      </font>
      <alignment horizontal="left" vertical="center" textRotation="0" wrapText="1" justifyLastLine="0" shrinkToFit="0" readingOrder="0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  <dxf>
      <font>
        <b val="0"/>
        <i val="0"/>
        <color theme="1"/>
      </font>
      <border diagonalUp="0" diagonalDown="0">
        <left/>
        <right/>
        <top style="dotted">
          <color theme="1"/>
        </top>
        <bottom/>
        <vertical/>
        <horizontal/>
      </border>
    </dxf>
    <dxf>
      <font>
        <b val="0"/>
        <i val="0"/>
        <color theme="1"/>
      </font>
      <border diagonalUp="0" diagonalDown="0">
        <left/>
        <right/>
        <top/>
        <bottom/>
        <vertical/>
        <horizontal/>
      </border>
    </dxf>
  </dxfs>
  <tableStyles count="2" defaultTableStyle="TableStyleMedium2" defaultPivotStyle="PivotStyleLight16">
    <tableStyle name="Balance sheet table" pivot="0" count="2">
      <tableStyleElement type="wholeTable" dxfId="37"/>
      <tableStyleElement type="totalRow" dxfId="36"/>
    </tableStyle>
    <tableStyle name="MySqlDefault" pivot="0" table="0" count="2">
      <tableStyleElement type="wholeTable" dxfId="35"/>
      <tableStyleElement type="headerRow" dxfId="3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4" name="tblActivosActuales" displayName="tblActivosActuales" ref="B9:C22" totalsRowCount="1" headerRowDxfId="33" dataDxfId="32" totalsRowDxfId="31">
  <autoFilter ref="B9:C21">
    <filterColumn colId="0" hiddenButton="1"/>
    <filterColumn colId="1" hiddenButton="1"/>
  </autoFilter>
  <tableColumns count="2">
    <tableColumn id="1" name="ACTIVOS CIRCULANTES" totalsRowLabel="TOTA ACTIVOS CIRCULANTES " dataDxfId="30" totalsRowDxfId="29"/>
    <tableColumn id="2" name="  " totalsRowFunction="sum" dataDxfId="28" totalsRowDxfId="27" dataCellStyle="Moneda 2"/>
  </tableColumns>
  <tableStyleInfo name="Balance sheet table" showFirstColumn="0" showLastColumn="0" showRowStripes="1" showColumnStripes="0"/>
  <extLst>
    <ext xmlns:x14="http://schemas.microsoft.com/office/spreadsheetml/2009/9/main" uri="{504A1905-F514-4f6f-8877-14C23A59335A}">
      <x14:table altText="Activos actuales" altTextSummary="Valores de las inversiones y activos actuales."/>
    </ext>
  </extLst>
</table>
</file>

<file path=xl/tables/table2.xml><?xml version="1.0" encoding="utf-8"?>
<table xmlns="http://schemas.openxmlformats.org/spreadsheetml/2006/main" id="5" name="tblOtrosActivos" displayName="tblOtrosActivos" ref="B24:C36" totalsRowCount="1" headerRowDxfId="26" dataDxfId="25" totalsRowDxfId="24">
  <autoFilter ref="B24:C35">
    <filterColumn colId="0" hiddenButton="1"/>
    <filterColumn colId="1" hiddenButton="1"/>
  </autoFilter>
  <tableColumns count="2">
    <tableColumn id="1" name="ACTIVOS NO CIRCULANTES " totalsRowLabel="TOTAL ACTIVOS NO CIRCULANTES " dataDxfId="23" totalsRowDxfId="22"/>
    <tableColumn id="2" name=" " totalsRowFunction="sum" dataDxfId="21" totalsRowDxfId="20" dataCellStyle="Moneda 2"/>
  </tableColumns>
  <tableStyleInfo name="Balance sheet table" showFirstColumn="0" showLastColumn="0" showRowStripes="1" showColumnStripes="0"/>
  <extLst>
    <ext xmlns:x14="http://schemas.microsoft.com/office/spreadsheetml/2009/9/main" uri="{504A1905-F514-4f6f-8877-14C23A59335A}">
      <x14:table altText="Otros activos" altTextSummary="Valores de otras inversiones y activos."/>
    </ext>
  </extLst>
</table>
</file>

<file path=xl/tables/table3.xml><?xml version="1.0" encoding="utf-8"?>
<table xmlns="http://schemas.openxmlformats.org/spreadsheetml/2006/main" id="6" name="tblPasivoactual" displayName="tblPasivoactual" ref="E9:F16" totalsRowCount="1" headerRowDxfId="19" dataDxfId="18" totalsRowDxfId="17">
  <autoFilter ref="E9:F15">
    <filterColumn colId="0" hiddenButton="1"/>
    <filterColumn colId="1" hiddenButton="1"/>
  </autoFilter>
  <tableColumns count="2">
    <tableColumn id="1" name="PASIVOS CIRCULANTES" totalsRowLabel="TOTAL PASIVO CIRCULANTES" dataDxfId="16" totalsRowDxfId="15"/>
    <tableColumn id="2" name="  " totalsRowFunction="sum" dataDxfId="14" totalsRowDxfId="13" dataCellStyle="Moneda"/>
  </tableColumns>
  <tableStyleInfo name="Balance sheet table" showFirstColumn="0" showLastColumn="0" showRowStripes="1" showColumnStripes="0"/>
  <extLst>
    <ext xmlns:x14="http://schemas.microsoft.com/office/spreadsheetml/2009/9/main" uri="{504A1905-F514-4f6f-8877-14C23A59335A}">
      <x14:table altText="Pasivo actual" altTextSummary="Valores de las deudas y del pasivo actuales."/>
    </ext>
  </extLst>
</table>
</file>

<file path=xl/tables/table4.xml><?xml version="1.0" encoding="utf-8"?>
<table xmlns="http://schemas.openxmlformats.org/spreadsheetml/2006/main" id="7" name="tblOtrosPasivo" displayName="tblOtrosPasivo" ref="E18:F26" totalsRowCount="1" headerRowDxfId="12" dataDxfId="11" totalsRowDxfId="10">
  <autoFilter ref="E18:F25">
    <filterColumn colId="0" hiddenButton="1"/>
    <filterColumn colId="1" hiddenButton="1"/>
  </autoFilter>
  <tableColumns count="2">
    <tableColumn id="1" name="PASIVOS NO CIRCULANTES " totalsRowLabel="TOTAL PASIVOS NO CIRCULANTES " dataDxfId="9" totalsRowDxfId="8"/>
    <tableColumn id="2" name=" " totalsRowFunction="sum" dataDxfId="7" totalsRowDxfId="6" dataCellStyle="Moneda"/>
  </tableColumns>
  <tableStyleInfo name="Balance sheet table" showFirstColumn="0" showLastColumn="0" showRowStripes="1" showColumnStripes="0"/>
  <extLst>
    <ext xmlns:x14="http://schemas.microsoft.com/office/spreadsheetml/2009/9/main" uri="{504A1905-F514-4f6f-8877-14C23A59335A}">
      <x14:table altText="Otro pasivo" altTextSummary="Valores de las otras deudas y del pasivo."/>
    </ext>
  </extLst>
</table>
</file>

<file path=xl/tables/table5.xml><?xml version="1.0" encoding="utf-8"?>
<table xmlns="http://schemas.openxmlformats.org/spreadsheetml/2006/main" id="8" name="Tabla7" displayName="Tabla7" ref="E30:F36" totalsRowCount="1" headerRowDxfId="5" dataDxfId="4">
  <autoFilter ref="E30:F35"/>
  <tableColumns count="2">
    <tableColumn id="1" name="CAPITAL CONTABLE " totalsRowLabel="TOTAL CAPITAL CONTABLE" dataDxfId="3" totalsRowDxfId="2"/>
    <tableColumn id="2" name="." totalsRowFunction="sum" dataDxfId="1" totalsRowDxfId="0" dataCellStyle="Moneda 2"/>
  </tableColumns>
  <tableStyleInfo name="Balance sheet table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image" Target="../media/image1.png"/><Relationship Id="rId1" Type="http://schemas.openxmlformats.org/officeDocument/2006/relationships/printerSettings" Target="../printerSettings/printerSettings3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55"/>
  <sheetViews>
    <sheetView topLeftCell="A10" zoomScaleNormal="100" workbookViewId="0">
      <selection activeCell="B4" sqref="B4:C4"/>
    </sheetView>
  </sheetViews>
  <sheetFormatPr baseColWidth="10" defaultRowHeight="15" x14ac:dyDescent="0.25"/>
  <cols>
    <col min="1" max="1" width="3.42578125" customWidth="1"/>
    <col min="2" max="2" width="14.42578125" customWidth="1"/>
    <col min="3" max="3" width="15.28515625" customWidth="1"/>
    <col min="4" max="5" width="4.5703125" customWidth="1"/>
    <col min="6" max="6" width="14.7109375" customWidth="1"/>
    <col min="7" max="7" width="12.85546875" customWidth="1"/>
    <col min="8" max="9" width="4.5703125" customWidth="1"/>
    <col min="10" max="11" width="14.140625" customWidth="1"/>
    <col min="12" max="13" width="4.5703125" customWidth="1"/>
    <col min="14" max="15" width="12.85546875" customWidth="1"/>
    <col min="16" max="16" width="4.5703125" customWidth="1"/>
    <col min="17" max="17" width="11.42578125" customWidth="1"/>
    <col min="20" max="20" width="3.7109375" customWidth="1"/>
  </cols>
  <sheetData>
    <row r="2" spans="1:17" ht="34.5" customHeight="1" x14ac:dyDescent="0.25">
      <c r="C2" s="119" t="s">
        <v>1</v>
      </c>
      <c r="D2" s="119"/>
      <c r="E2" s="119"/>
      <c r="F2" s="119"/>
      <c r="G2" s="119"/>
      <c r="H2" s="119"/>
      <c r="I2" s="119"/>
      <c r="J2" s="119"/>
      <c r="K2" s="119"/>
      <c r="L2" s="119"/>
      <c r="M2" s="119"/>
      <c r="N2" s="119"/>
    </row>
    <row r="4" spans="1:17" ht="15.75" thickBot="1" x14ac:dyDescent="0.3">
      <c r="B4" s="120" t="s">
        <v>39</v>
      </c>
      <c r="C4" s="121"/>
      <c r="D4" s="1"/>
      <c r="E4" s="5"/>
      <c r="F4" s="111" t="s">
        <v>38</v>
      </c>
      <c r="G4" s="112"/>
      <c r="H4" s="101"/>
      <c r="I4" s="102"/>
      <c r="J4" s="111" t="s">
        <v>33</v>
      </c>
      <c r="K4" s="112"/>
      <c r="L4" s="101"/>
      <c r="M4" s="102"/>
      <c r="N4" s="111" t="s">
        <v>40</v>
      </c>
      <c r="O4" s="112"/>
      <c r="P4" s="103"/>
      <c r="Q4" s="103"/>
    </row>
    <row r="5" spans="1:17" x14ac:dyDescent="0.25">
      <c r="B5" s="52"/>
      <c r="C5" s="108">
        <v>30000</v>
      </c>
      <c r="D5" s="4"/>
      <c r="E5" s="65"/>
      <c r="F5" s="61">
        <v>30000</v>
      </c>
      <c r="G5" s="57"/>
      <c r="H5" s="4"/>
      <c r="I5" s="65"/>
      <c r="J5" s="52">
        <v>10000</v>
      </c>
      <c r="K5" s="57"/>
      <c r="L5" s="4"/>
      <c r="M5" s="65"/>
      <c r="N5" s="61">
        <v>400000</v>
      </c>
      <c r="O5" s="57"/>
      <c r="P5" s="4"/>
    </row>
    <row r="6" spans="1:17" x14ac:dyDescent="0.25">
      <c r="A6" s="5"/>
      <c r="B6" s="52"/>
      <c r="C6" s="109">
        <v>10000</v>
      </c>
      <c r="D6" s="4"/>
      <c r="E6" s="65"/>
      <c r="F6" s="62"/>
      <c r="G6" s="58"/>
      <c r="H6" s="4"/>
      <c r="I6" s="65">
        <v>9</v>
      </c>
      <c r="J6" s="52">
        <v>20000</v>
      </c>
      <c r="K6" s="58"/>
      <c r="L6" s="4"/>
      <c r="M6" s="65"/>
      <c r="N6" s="62"/>
      <c r="O6" s="58"/>
      <c r="P6" s="4"/>
    </row>
    <row r="7" spans="1:17" x14ac:dyDescent="0.25">
      <c r="A7" s="5"/>
      <c r="B7" s="52"/>
      <c r="C7" s="109">
        <v>400000</v>
      </c>
      <c r="D7" s="4"/>
      <c r="E7" s="65"/>
      <c r="F7" s="62"/>
      <c r="G7" s="58"/>
      <c r="H7" s="4"/>
      <c r="I7" s="65"/>
      <c r="J7" s="52"/>
      <c r="K7" s="58"/>
      <c r="L7" s="4"/>
      <c r="M7" s="65"/>
      <c r="N7" s="62"/>
      <c r="O7" s="58"/>
      <c r="P7" s="4"/>
    </row>
    <row r="8" spans="1:17" x14ac:dyDescent="0.25">
      <c r="A8" s="5"/>
      <c r="B8" s="107"/>
      <c r="C8" s="109">
        <v>400000</v>
      </c>
      <c r="D8" s="4"/>
      <c r="E8" s="65"/>
      <c r="F8" s="68"/>
      <c r="G8" s="58"/>
      <c r="H8" s="4"/>
      <c r="I8" s="65"/>
      <c r="J8" s="52"/>
      <c r="K8" s="58"/>
      <c r="L8" s="4"/>
      <c r="M8" s="65"/>
      <c r="N8" s="62"/>
      <c r="O8" s="58"/>
      <c r="P8" s="4"/>
    </row>
    <row r="9" spans="1:17" x14ac:dyDescent="0.25">
      <c r="A9" s="5"/>
      <c r="B9" s="54"/>
      <c r="C9" s="53"/>
      <c r="D9" s="4"/>
      <c r="E9" s="65"/>
      <c r="F9" s="62"/>
      <c r="G9" s="58"/>
      <c r="H9" s="4"/>
      <c r="I9" s="65"/>
      <c r="J9" s="52"/>
      <c r="K9" s="58"/>
      <c r="L9" s="4"/>
      <c r="M9" s="65"/>
      <c r="N9" s="62"/>
      <c r="O9" s="58"/>
      <c r="P9" s="4"/>
    </row>
    <row r="10" spans="1:17" x14ac:dyDescent="0.25">
      <c r="A10" s="5"/>
      <c r="B10" s="55"/>
      <c r="C10" s="56"/>
      <c r="D10" s="2"/>
      <c r="E10" s="65"/>
      <c r="F10" s="52"/>
      <c r="G10" s="100"/>
      <c r="H10" s="3"/>
      <c r="I10" s="49"/>
      <c r="J10" s="63">
        <f>SUM(J5:J9)</f>
        <v>30000</v>
      </c>
      <c r="K10" s="56">
        <f>SUM(K5:K9)</f>
        <v>0</v>
      </c>
      <c r="L10" s="4"/>
      <c r="M10" s="49"/>
      <c r="N10" s="63">
        <f>SUM(N5:N9)</f>
        <v>400000</v>
      </c>
      <c r="O10" s="56">
        <f>SUM(O5:O9)</f>
        <v>0</v>
      </c>
      <c r="P10" s="4"/>
    </row>
    <row r="11" spans="1:17" x14ac:dyDescent="0.25">
      <c r="B11" s="59">
        <f>SUM(B5:B9)</f>
        <v>0</v>
      </c>
      <c r="C11" s="66">
        <f>SUM(C5:C9)</f>
        <v>840000</v>
      </c>
      <c r="D11" s="2"/>
      <c r="E11" s="5"/>
      <c r="F11" s="79">
        <f>SUM(F5:F10)</f>
        <v>30000</v>
      </c>
      <c r="G11" s="78"/>
      <c r="H11" s="3"/>
      <c r="J11" s="59">
        <f>(J10-K10)</f>
        <v>30000</v>
      </c>
      <c r="K11" s="60"/>
      <c r="L11" s="4"/>
      <c r="M11" s="5"/>
      <c r="N11" s="59"/>
      <c r="O11" s="60"/>
      <c r="P11" s="4"/>
    </row>
    <row r="12" spans="1:17" x14ac:dyDescent="0.25">
      <c r="E12" s="5"/>
      <c r="F12" s="3"/>
      <c r="M12" s="5"/>
    </row>
    <row r="13" spans="1:17" x14ac:dyDescent="0.25">
      <c r="E13" s="5"/>
      <c r="F13" s="3"/>
      <c r="M13" s="5"/>
    </row>
    <row r="14" spans="1:17" x14ac:dyDescent="0.25">
      <c r="C14" s="106"/>
      <c r="E14" s="5"/>
      <c r="F14" s="3"/>
      <c r="M14" s="5"/>
    </row>
    <row r="15" spans="1:17" x14ac:dyDescent="0.25">
      <c r="E15" s="74"/>
      <c r="M15" s="5"/>
    </row>
    <row r="16" spans="1:17" ht="15.75" thickBot="1" x14ac:dyDescent="0.3">
      <c r="A16" s="102"/>
      <c r="B16" s="115" t="s">
        <v>41</v>
      </c>
      <c r="C16" s="116"/>
      <c r="D16" s="101"/>
      <c r="E16" s="103"/>
      <c r="F16" s="111" t="s">
        <v>42</v>
      </c>
      <c r="G16" s="112"/>
      <c r="H16" s="101"/>
      <c r="I16" s="103"/>
      <c r="J16" s="113" t="s">
        <v>43</v>
      </c>
      <c r="K16" s="114"/>
      <c r="L16" s="101"/>
      <c r="M16" s="104"/>
      <c r="N16" s="111" t="s">
        <v>34</v>
      </c>
      <c r="O16" s="112"/>
      <c r="P16" s="103"/>
      <c r="Q16" s="103"/>
    </row>
    <row r="17" spans="1:19" x14ac:dyDescent="0.25">
      <c r="A17" s="65"/>
      <c r="B17" s="61">
        <v>400000</v>
      </c>
      <c r="C17" s="57"/>
      <c r="D17" s="4"/>
      <c r="E17" s="5">
        <v>1</v>
      </c>
      <c r="F17" s="61">
        <v>60000</v>
      </c>
      <c r="G17" s="57">
        <v>20000</v>
      </c>
      <c r="H17" s="4">
        <v>2</v>
      </c>
      <c r="I17" s="65"/>
      <c r="J17" s="61"/>
      <c r="K17" s="57">
        <v>60000</v>
      </c>
      <c r="L17" s="4">
        <v>1</v>
      </c>
      <c r="M17" s="65">
        <v>3</v>
      </c>
      <c r="N17" s="61">
        <v>6000</v>
      </c>
      <c r="O17" s="57"/>
      <c r="P17" s="4"/>
    </row>
    <row r="18" spans="1:19" x14ac:dyDescent="0.25">
      <c r="A18" s="65"/>
      <c r="B18" s="62"/>
      <c r="C18" s="58"/>
      <c r="D18" s="4"/>
      <c r="E18" s="5">
        <v>4</v>
      </c>
      <c r="F18" s="68">
        <v>50000</v>
      </c>
      <c r="G18" s="58">
        <v>40000</v>
      </c>
      <c r="H18" s="4">
        <v>5</v>
      </c>
      <c r="I18" s="65"/>
      <c r="J18" s="62"/>
      <c r="K18" s="58"/>
      <c r="L18" s="4"/>
      <c r="M18" s="65"/>
      <c r="N18" s="62"/>
      <c r="O18" s="58"/>
      <c r="P18" s="4"/>
    </row>
    <row r="19" spans="1:19" x14ac:dyDescent="0.25">
      <c r="A19" s="65"/>
      <c r="B19" s="62"/>
      <c r="C19" s="58"/>
      <c r="D19" s="4"/>
      <c r="E19" s="5"/>
      <c r="F19" s="62"/>
      <c r="G19" s="58">
        <v>30000</v>
      </c>
      <c r="H19" s="4">
        <v>2</v>
      </c>
      <c r="I19" s="65"/>
      <c r="J19" s="62"/>
      <c r="K19" s="58"/>
      <c r="L19" s="4"/>
      <c r="M19" s="65"/>
      <c r="N19" s="62"/>
      <c r="O19" s="58"/>
      <c r="P19" s="4"/>
    </row>
    <row r="20" spans="1:19" x14ac:dyDescent="0.25">
      <c r="A20" s="65"/>
      <c r="B20" s="62"/>
      <c r="C20" s="58"/>
      <c r="D20" s="4"/>
      <c r="E20" s="5"/>
      <c r="F20" s="62"/>
      <c r="G20" s="58"/>
      <c r="H20" s="4"/>
      <c r="I20" s="65"/>
      <c r="J20" s="62"/>
      <c r="K20" s="58"/>
      <c r="L20" s="4"/>
      <c r="M20" s="65"/>
      <c r="N20" s="62"/>
      <c r="O20" s="58"/>
      <c r="P20" s="4"/>
    </row>
    <row r="21" spans="1:19" x14ac:dyDescent="0.25">
      <c r="A21" s="65"/>
      <c r="B21" s="62"/>
      <c r="C21" s="58"/>
      <c r="D21" s="4"/>
      <c r="E21" s="5"/>
      <c r="F21" s="62"/>
      <c r="G21" s="58"/>
      <c r="H21" s="4"/>
      <c r="I21" s="65"/>
      <c r="J21" s="62"/>
      <c r="K21" s="58"/>
      <c r="L21" s="4"/>
      <c r="M21" s="65"/>
      <c r="N21" s="62"/>
      <c r="O21" s="58"/>
      <c r="P21" s="4"/>
    </row>
    <row r="22" spans="1:19" x14ac:dyDescent="0.25">
      <c r="A22" s="49"/>
      <c r="B22" s="63">
        <f t="shared" ref="B22:C22" si="0">SUM(B17:B21)</f>
        <v>400000</v>
      </c>
      <c r="C22" s="64">
        <f t="shared" si="0"/>
        <v>0</v>
      </c>
      <c r="D22" s="3"/>
      <c r="E22" s="65"/>
      <c r="F22" s="69">
        <f>SUM(F17:F21)</f>
        <v>110000</v>
      </c>
      <c r="G22" s="72">
        <f>SUM(G17:G21)</f>
        <v>90000</v>
      </c>
      <c r="H22" s="4"/>
      <c r="J22" s="55">
        <f>SUM(J17:J21)</f>
        <v>0</v>
      </c>
      <c r="K22" s="66">
        <f>SUM(K17:K21)</f>
        <v>60000</v>
      </c>
      <c r="L22" s="3"/>
      <c r="M22" s="5"/>
      <c r="N22" s="55">
        <f>SUM(N17:N21)</f>
        <v>6000</v>
      </c>
      <c r="O22" s="56">
        <f>SUM(O17:O21)</f>
        <v>0</v>
      </c>
    </row>
    <row r="23" spans="1:19" x14ac:dyDescent="0.25">
      <c r="A23" s="5"/>
      <c r="B23" s="59">
        <f>B22-C22</f>
        <v>400000</v>
      </c>
      <c r="C23" s="60"/>
      <c r="D23" s="3"/>
      <c r="E23" s="65"/>
      <c r="F23" s="59">
        <f>F22-G22</f>
        <v>20000</v>
      </c>
      <c r="G23" s="70"/>
      <c r="H23" s="5"/>
      <c r="J23" s="59">
        <f>SUM(J17:J19)</f>
        <v>0</v>
      </c>
      <c r="K23" s="60"/>
      <c r="L23" s="3"/>
      <c r="M23" s="5"/>
      <c r="N23" s="59"/>
      <c r="O23" s="60"/>
    </row>
    <row r="24" spans="1:19" x14ac:dyDescent="0.25">
      <c r="F24" s="3"/>
      <c r="G24" s="77"/>
      <c r="H24" s="5"/>
      <c r="M24" s="5"/>
    </row>
    <row r="25" spans="1:19" x14ac:dyDescent="0.25">
      <c r="F25" s="3"/>
      <c r="G25" s="77"/>
      <c r="H25" s="5"/>
      <c r="M25" s="5"/>
    </row>
    <row r="26" spans="1:19" x14ac:dyDescent="0.25">
      <c r="F26" s="3"/>
      <c r="G26" s="77"/>
      <c r="H26" s="5"/>
      <c r="M26" s="5"/>
    </row>
    <row r="27" spans="1:19" x14ac:dyDescent="0.25">
      <c r="F27" s="3"/>
      <c r="G27" s="77"/>
      <c r="H27" s="5"/>
      <c r="M27" s="5"/>
    </row>
    <row r="28" spans="1:19" x14ac:dyDescent="0.25">
      <c r="F28" s="3"/>
      <c r="G28" s="77"/>
      <c r="M28" s="5"/>
    </row>
    <row r="29" spans="1:19" x14ac:dyDescent="0.25">
      <c r="F29" s="3"/>
      <c r="G29" s="77"/>
      <c r="H29" s="1"/>
      <c r="M29" s="5"/>
    </row>
    <row r="30" spans="1:19" ht="15.75" thickBot="1" x14ac:dyDescent="0.3">
      <c r="A30" s="103"/>
      <c r="B30" s="113" t="s">
        <v>44</v>
      </c>
      <c r="C30" s="114"/>
      <c r="D30" s="101"/>
      <c r="E30" s="103"/>
      <c r="F30" s="117" t="s">
        <v>45</v>
      </c>
      <c r="G30" s="118"/>
      <c r="H30" s="101"/>
      <c r="I30" s="104"/>
      <c r="J30" s="111" t="s">
        <v>46</v>
      </c>
      <c r="K30" s="112"/>
      <c r="L30" s="103"/>
      <c r="M30" s="104"/>
      <c r="N30" s="111" t="s">
        <v>47</v>
      </c>
      <c r="O30" s="112"/>
      <c r="P30" s="103"/>
      <c r="Q30" s="103"/>
      <c r="S30" s="103"/>
    </row>
    <row r="31" spans="1:19" x14ac:dyDescent="0.25">
      <c r="A31" s="65"/>
      <c r="B31" s="61"/>
      <c r="C31" s="57">
        <v>40000</v>
      </c>
      <c r="D31" s="4">
        <v>4</v>
      </c>
      <c r="E31" s="5">
        <v>5</v>
      </c>
      <c r="F31" s="68">
        <v>40000</v>
      </c>
      <c r="G31" s="58">
        <v>40000</v>
      </c>
      <c r="H31" s="110">
        <v>7</v>
      </c>
      <c r="I31" s="65">
        <v>2</v>
      </c>
      <c r="J31" s="61">
        <v>30000</v>
      </c>
      <c r="K31" s="57">
        <v>20000</v>
      </c>
      <c r="L31" s="4">
        <v>6</v>
      </c>
      <c r="M31" s="65">
        <v>8</v>
      </c>
      <c r="N31" s="61">
        <v>10000</v>
      </c>
      <c r="O31" s="57"/>
      <c r="P31" s="4"/>
    </row>
    <row r="32" spans="1:19" x14ac:dyDescent="0.25">
      <c r="A32" s="65"/>
      <c r="B32" s="62"/>
      <c r="C32" s="58">
        <v>40000</v>
      </c>
      <c r="D32" s="4">
        <v>10</v>
      </c>
      <c r="E32" s="5"/>
      <c r="F32" s="62"/>
      <c r="G32" s="58"/>
      <c r="H32" s="110"/>
      <c r="I32" s="65"/>
      <c r="J32" s="62"/>
      <c r="K32" s="58"/>
      <c r="L32" s="4"/>
      <c r="M32" s="65"/>
      <c r="N32" s="62"/>
      <c r="O32" s="58"/>
      <c r="P32" s="4"/>
    </row>
    <row r="33" spans="1:16" x14ac:dyDescent="0.25">
      <c r="A33" s="65"/>
      <c r="B33" s="62"/>
      <c r="C33" s="58"/>
      <c r="D33" s="4"/>
      <c r="E33" s="5"/>
      <c r="F33" s="62"/>
      <c r="G33" s="58"/>
      <c r="H33" s="110"/>
      <c r="I33" s="65"/>
      <c r="J33" s="62"/>
      <c r="K33" s="58"/>
      <c r="L33" s="4"/>
      <c r="M33" s="65"/>
      <c r="N33" s="62"/>
      <c r="O33" s="58"/>
      <c r="P33" s="4"/>
    </row>
    <row r="34" spans="1:16" x14ac:dyDescent="0.25">
      <c r="A34" s="65"/>
      <c r="B34" s="62"/>
      <c r="C34" s="58"/>
      <c r="D34" s="4"/>
      <c r="E34" s="5"/>
      <c r="F34" s="62"/>
      <c r="G34" s="58"/>
      <c r="H34" s="110"/>
      <c r="I34" s="65"/>
      <c r="J34" s="62"/>
      <c r="K34" s="58"/>
      <c r="L34" s="4"/>
      <c r="M34" s="65"/>
      <c r="N34" s="62"/>
      <c r="O34" s="58"/>
      <c r="P34" s="4"/>
    </row>
    <row r="35" spans="1:16" x14ac:dyDescent="0.25">
      <c r="A35" s="65"/>
      <c r="B35" s="62"/>
      <c r="C35" s="58"/>
      <c r="D35" s="4"/>
      <c r="E35" s="5"/>
      <c r="F35" s="62"/>
      <c r="G35" s="58"/>
      <c r="H35" s="4"/>
      <c r="I35" s="65"/>
      <c r="J35" s="62"/>
      <c r="K35" s="58"/>
      <c r="L35" s="4"/>
      <c r="M35" s="65"/>
      <c r="N35" s="62"/>
      <c r="O35" s="58"/>
      <c r="P35" s="4"/>
    </row>
    <row r="36" spans="1:16" x14ac:dyDescent="0.25">
      <c r="A36" s="5"/>
      <c r="B36" s="63">
        <f>SUM(B31:B35)</f>
        <v>0</v>
      </c>
      <c r="C36" s="66">
        <f>SUM(C31:C35)</f>
        <v>80000</v>
      </c>
      <c r="D36" s="6"/>
      <c r="E36" s="65"/>
      <c r="F36" s="69"/>
      <c r="G36" s="66"/>
      <c r="H36" s="4"/>
      <c r="I36" s="5"/>
      <c r="J36" s="63">
        <f>SUM(J31:J35)</f>
        <v>30000</v>
      </c>
      <c r="K36" s="66">
        <f>SUM(K31:K35)</f>
        <v>20000</v>
      </c>
      <c r="M36" s="65"/>
      <c r="N36" s="63">
        <f>SUM(N31:N35)</f>
        <v>10000</v>
      </c>
      <c r="O36" s="56"/>
      <c r="P36" s="4"/>
    </row>
    <row r="37" spans="1:16" x14ac:dyDescent="0.25">
      <c r="A37" s="5"/>
      <c r="B37" s="59"/>
      <c r="C37" s="60">
        <f>C36-B36</f>
        <v>80000</v>
      </c>
      <c r="D37" s="6"/>
      <c r="E37" s="5"/>
      <c r="F37" s="71"/>
      <c r="G37" s="60"/>
      <c r="H37" s="6"/>
      <c r="I37" s="5"/>
      <c r="J37" s="59">
        <f>J36-K36</f>
        <v>10000</v>
      </c>
      <c r="K37" s="60"/>
      <c r="M37" s="65"/>
      <c r="N37" s="59"/>
      <c r="O37" s="60"/>
      <c r="P37" s="4"/>
    </row>
    <row r="38" spans="1:16" x14ac:dyDescent="0.25">
      <c r="E38" s="5"/>
      <c r="F38" s="77"/>
      <c r="G38" s="3"/>
      <c r="H38" s="6"/>
      <c r="M38" s="65"/>
      <c r="P38" s="4"/>
    </row>
    <row r="39" spans="1:16" x14ac:dyDescent="0.25">
      <c r="E39" s="5"/>
      <c r="F39" s="77"/>
      <c r="G39" s="3"/>
      <c r="M39" s="5"/>
    </row>
    <row r="40" spans="1:16" x14ac:dyDescent="0.25">
      <c r="F40" s="77"/>
      <c r="G40" s="3"/>
      <c r="M40" s="5"/>
    </row>
    <row r="41" spans="1:16" x14ac:dyDescent="0.25">
      <c r="F41" s="77"/>
      <c r="G41" s="3"/>
    </row>
    <row r="42" spans="1:16" x14ac:dyDescent="0.25">
      <c r="F42" s="77"/>
      <c r="G42" s="3"/>
    </row>
    <row r="45" spans="1:16" ht="15.75" thickBot="1" x14ac:dyDescent="0.3">
      <c r="A45" s="103"/>
      <c r="B45" s="113" t="s">
        <v>48</v>
      </c>
      <c r="C45" s="114"/>
      <c r="D45" s="101"/>
      <c r="E45" s="74"/>
      <c r="F45" s="111" t="s">
        <v>8</v>
      </c>
      <c r="G45" s="112"/>
      <c r="H45" s="105"/>
    </row>
    <row r="46" spans="1:16" x14ac:dyDescent="0.25">
      <c r="A46" s="65"/>
      <c r="B46" s="61"/>
      <c r="C46" s="57">
        <v>20000</v>
      </c>
      <c r="D46" s="4">
        <v>9</v>
      </c>
      <c r="E46" s="65">
        <v>2</v>
      </c>
      <c r="F46" s="67">
        <v>20000</v>
      </c>
      <c r="G46" s="57">
        <v>6000</v>
      </c>
      <c r="H46" s="4">
        <v>3</v>
      </c>
    </row>
    <row r="47" spans="1:16" x14ac:dyDescent="0.25">
      <c r="A47" s="65"/>
      <c r="B47" s="62"/>
      <c r="C47" s="58"/>
      <c r="D47" s="4"/>
      <c r="E47" s="65">
        <v>6</v>
      </c>
      <c r="F47" s="68">
        <v>20000</v>
      </c>
      <c r="G47" s="58">
        <v>10000</v>
      </c>
      <c r="H47" s="4">
        <v>4</v>
      </c>
    </row>
    <row r="48" spans="1:16" x14ac:dyDescent="0.25">
      <c r="A48" s="65"/>
      <c r="B48" s="62"/>
      <c r="C48" s="58"/>
      <c r="D48" s="4"/>
      <c r="E48" s="65">
        <v>7</v>
      </c>
      <c r="F48" s="62">
        <v>40000</v>
      </c>
      <c r="G48" s="58">
        <v>10000</v>
      </c>
      <c r="H48" s="4">
        <v>8</v>
      </c>
    </row>
    <row r="49" spans="1:15" x14ac:dyDescent="0.25">
      <c r="A49" s="65"/>
      <c r="B49" s="62"/>
      <c r="C49" s="58"/>
      <c r="D49" s="4"/>
      <c r="E49" s="65">
        <v>10</v>
      </c>
      <c r="F49" s="62">
        <v>40000</v>
      </c>
      <c r="G49" s="58"/>
      <c r="H49" s="4"/>
    </row>
    <row r="50" spans="1:15" x14ac:dyDescent="0.25">
      <c r="A50" s="65"/>
      <c r="B50" s="62"/>
      <c r="C50" s="58"/>
      <c r="D50" s="4"/>
      <c r="E50" s="5"/>
      <c r="F50" s="62"/>
      <c r="G50" s="58"/>
      <c r="H50" s="6"/>
    </row>
    <row r="51" spans="1:15" x14ac:dyDescent="0.25">
      <c r="A51" s="5"/>
      <c r="B51" s="63">
        <f>SUM(B46:B50)</f>
        <v>0</v>
      </c>
      <c r="C51" s="66">
        <f>SUM(C46:C50)</f>
        <v>20000</v>
      </c>
      <c r="D51" s="6"/>
      <c r="E51" s="5"/>
      <c r="F51" s="69">
        <f>SUM(F46:F50)</f>
        <v>120000</v>
      </c>
      <c r="G51" s="66">
        <f>SUM(G46:G50)</f>
        <v>26000</v>
      </c>
      <c r="H51" s="6"/>
    </row>
    <row r="52" spans="1:15" x14ac:dyDescent="0.25">
      <c r="A52" s="5"/>
      <c r="B52" s="59"/>
      <c r="C52" s="60"/>
      <c r="D52" s="6"/>
      <c r="E52" s="5"/>
      <c r="F52" s="59">
        <f>F51-G51</f>
        <v>94000</v>
      </c>
      <c r="G52" s="60"/>
    </row>
    <row r="53" spans="1:15" x14ac:dyDescent="0.25">
      <c r="A53" s="5"/>
      <c r="B53" s="3"/>
      <c r="C53" s="3"/>
      <c r="D53" s="6"/>
      <c r="E53" s="5"/>
      <c r="H53" s="4"/>
    </row>
    <row r="54" spans="1:15" x14ac:dyDescent="0.25">
      <c r="A54" s="5"/>
      <c r="B54" s="3"/>
      <c r="C54" s="3"/>
      <c r="D54" s="6"/>
    </row>
    <row r="55" spans="1:15" x14ac:dyDescent="0.25">
      <c r="A55" s="5"/>
      <c r="B55" s="3"/>
      <c r="C55" s="3"/>
      <c r="D55" s="6"/>
      <c r="I55" s="5"/>
      <c r="J55" s="3"/>
      <c r="K55" s="77"/>
      <c r="M55" s="5"/>
      <c r="N55" s="3"/>
      <c r="O55" s="3"/>
    </row>
  </sheetData>
  <mergeCells count="15">
    <mergeCell ref="F4:G4"/>
    <mergeCell ref="C2:N2"/>
    <mergeCell ref="B4:C4"/>
    <mergeCell ref="J4:K4"/>
    <mergeCell ref="N4:O4"/>
    <mergeCell ref="B16:C16"/>
    <mergeCell ref="J16:K16"/>
    <mergeCell ref="N16:O16"/>
    <mergeCell ref="F30:G30"/>
    <mergeCell ref="F16:G16"/>
    <mergeCell ref="F45:G45"/>
    <mergeCell ref="B30:C30"/>
    <mergeCell ref="J30:K30"/>
    <mergeCell ref="N30:O30"/>
    <mergeCell ref="B45:C45"/>
  </mergeCells>
  <printOptions horizontalCentered="1" verticalCentered="1"/>
  <pageMargins left="0.23622047244094491" right="0.23622047244094491" top="0.74803149606299213" bottom="0.74803149606299213" header="0.31496062992125984" footer="0.31496062992125984"/>
  <pageSetup scale="8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7"/>
  <sheetViews>
    <sheetView tabSelected="1" topLeftCell="A10" zoomScaleNormal="100" workbookViewId="0">
      <selection activeCell="B30" sqref="B30"/>
    </sheetView>
  </sheetViews>
  <sheetFormatPr baseColWidth="10" defaultRowHeight="15" x14ac:dyDescent="0.25"/>
  <cols>
    <col min="1" max="1" width="4" customWidth="1"/>
    <col min="2" max="2" width="27.140625" customWidth="1"/>
    <col min="3" max="3" width="22.28515625" customWidth="1"/>
    <col min="4" max="4" width="27.7109375" customWidth="1"/>
  </cols>
  <sheetData>
    <row r="2" spans="1:4" ht="26.25" x14ac:dyDescent="0.4">
      <c r="B2" s="125" t="s">
        <v>13</v>
      </c>
      <c r="C2" s="125"/>
      <c r="D2" s="125"/>
    </row>
    <row r="4" spans="1:4" x14ac:dyDescent="0.25">
      <c r="B4" s="15" t="s">
        <v>5</v>
      </c>
      <c r="C4" s="16" t="s">
        <v>6</v>
      </c>
      <c r="D4" s="17" t="s">
        <v>7</v>
      </c>
    </row>
    <row r="5" spans="1:4" x14ac:dyDescent="0.25">
      <c r="B5" s="7"/>
      <c r="C5" s="8"/>
      <c r="D5" s="9"/>
    </row>
    <row r="6" spans="1:4" x14ac:dyDescent="0.25">
      <c r="B6" s="7" t="s">
        <v>8</v>
      </c>
      <c r="C6" s="73">
        <f>'T de mayor'!F52</f>
        <v>94000</v>
      </c>
      <c r="D6" s="11"/>
    </row>
    <row r="7" spans="1:4" x14ac:dyDescent="0.25">
      <c r="B7" s="7" t="s">
        <v>35</v>
      </c>
      <c r="C7" s="12">
        <v>10000</v>
      </c>
      <c r="D7" s="11"/>
    </row>
    <row r="8" spans="1:4" x14ac:dyDescent="0.25">
      <c r="B8" s="7" t="s">
        <v>34</v>
      </c>
      <c r="C8" s="12">
        <v>6000</v>
      </c>
      <c r="D8" s="11"/>
    </row>
    <row r="9" spans="1:4" x14ac:dyDescent="0.25">
      <c r="B9" s="7" t="s">
        <v>9</v>
      </c>
      <c r="C9" s="12">
        <v>20000</v>
      </c>
      <c r="D9" s="11"/>
    </row>
    <row r="10" spans="1:4" x14ac:dyDescent="0.25">
      <c r="A10" s="93"/>
      <c r="B10" s="7" t="s">
        <v>49</v>
      </c>
      <c r="C10" s="12">
        <v>10000</v>
      </c>
      <c r="D10" s="11"/>
    </row>
    <row r="11" spans="1:4" x14ac:dyDescent="0.25">
      <c r="A11" s="93"/>
      <c r="B11" s="7" t="s">
        <v>50</v>
      </c>
      <c r="C11" s="12">
        <v>400000</v>
      </c>
      <c r="D11" s="11"/>
    </row>
    <row r="12" spans="1:4" x14ac:dyDescent="0.25">
      <c r="B12" s="7" t="s">
        <v>38</v>
      </c>
      <c r="C12" s="12">
        <v>30000</v>
      </c>
      <c r="D12" s="11"/>
    </row>
    <row r="13" spans="1:4" x14ac:dyDescent="0.25">
      <c r="B13" s="7" t="s">
        <v>40</v>
      </c>
      <c r="C13" s="12">
        <v>400000</v>
      </c>
      <c r="D13" s="11"/>
    </row>
    <row r="14" spans="1:4" x14ac:dyDescent="0.25">
      <c r="B14" s="7" t="s">
        <v>33</v>
      </c>
      <c r="C14" s="12">
        <v>30000</v>
      </c>
      <c r="D14" s="11"/>
    </row>
    <row r="15" spans="1:4" x14ac:dyDescent="0.25">
      <c r="D15" s="11"/>
    </row>
    <row r="16" spans="1:4" x14ac:dyDescent="0.25">
      <c r="B16" s="122" t="s">
        <v>10</v>
      </c>
      <c r="C16" s="123"/>
      <c r="D16" s="124"/>
    </row>
    <row r="17" spans="2:8" x14ac:dyDescent="0.25">
      <c r="B17" s="7"/>
      <c r="C17" s="10"/>
      <c r="D17" s="11"/>
    </row>
    <row r="18" spans="2:8" x14ac:dyDescent="0.25">
      <c r="B18" s="7" t="s">
        <v>44</v>
      </c>
      <c r="C18" s="10"/>
      <c r="D18" s="13">
        <v>80000</v>
      </c>
    </row>
    <row r="19" spans="2:8" x14ac:dyDescent="0.25">
      <c r="B19" s="7" t="s">
        <v>32</v>
      </c>
      <c r="C19" s="10"/>
      <c r="D19" s="13">
        <v>60000</v>
      </c>
    </row>
    <row r="20" spans="2:8" x14ac:dyDescent="0.25">
      <c r="B20" s="7" t="s">
        <v>36</v>
      </c>
      <c r="C20" s="10"/>
      <c r="D20" s="13">
        <v>20000</v>
      </c>
    </row>
    <row r="21" spans="2:8" x14ac:dyDescent="0.25">
      <c r="B21" s="7"/>
      <c r="C21" s="10"/>
      <c r="D21" s="13"/>
    </row>
    <row r="22" spans="2:8" x14ac:dyDescent="0.25">
      <c r="B22" s="122" t="s">
        <v>11</v>
      </c>
      <c r="C22" s="123"/>
      <c r="D22" s="124"/>
    </row>
    <row r="23" spans="2:8" x14ac:dyDescent="0.25">
      <c r="B23" s="7"/>
      <c r="C23" s="10"/>
      <c r="D23" s="11"/>
    </row>
    <row r="24" spans="2:8" x14ac:dyDescent="0.25">
      <c r="B24" s="7" t="s">
        <v>0</v>
      </c>
      <c r="C24" s="12"/>
      <c r="D24" s="13">
        <v>840000</v>
      </c>
    </row>
    <row r="25" spans="2:8" x14ac:dyDescent="0.25">
      <c r="B25" s="7"/>
      <c r="C25" s="12"/>
      <c r="D25" s="13"/>
    </row>
    <row r="26" spans="2:8" x14ac:dyDescent="0.25">
      <c r="B26" s="14" t="s">
        <v>12</v>
      </c>
      <c r="C26" s="75">
        <f>SUM(C6:C14)</f>
        <v>1000000</v>
      </c>
      <c r="D26" s="76">
        <f>SUM(D17:D25)</f>
        <v>1000000</v>
      </c>
    </row>
    <row r="27" spans="2:8" x14ac:dyDescent="0.25">
      <c r="H27" s="18"/>
    </row>
  </sheetData>
  <mergeCells count="3">
    <mergeCell ref="B16:D16"/>
    <mergeCell ref="B22:D22"/>
    <mergeCell ref="B2:D2"/>
  </mergeCells>
  <printOptions horizontalCentered="1" verticalCentered="1"/>
  <pageMargins left="0.23622047244094491" right="0.23622047244094491" top="0.55118110236220474" bottom="0.74803149606299213" header="0.31496062992125984" footer="0.31496062992125984"/>
  <pageSetup scale="110" orientation="portrait" r:id="rId1"/>
  <headerFooter scaleWithDoc="0"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  <pageSetUpPr autoPageBreaks="0"/>
  </sheetPr>
  <dimension ref="A1:F44"/>
  <sheetViews>
    <sheetView showGridLines="0" topLeftCell="A19" zoomScale="66" zoomScaleNormal="66" workbookViewId="0">
      <selection activeCell="E41" sqref="E41"/>
    </sheetView>
  </sheetViews>
  <sheetFormatPr baseColWidth="10" defaultColWidth="10.28515625" defaultRowHeight="21" customHeight="1" x14ac:dyDescent="0.25"/>
  <cols>
    <col min="1" max="1" width="1.7109375" style="19" customWidth="1"/>
    <col min="2" max="2" width="54.42578125" style="19" customWidth="1"/>
    <col min="3" max="3" width="28.5703125" style="19" customWidth="1"/>
    <col min="4" max="4" width="3.7109375" style="20" customWidth="1"/>
    <col min="5" max="5" width="69" style="19" bestFit="1" customWidth="1"/>
    <col min="6" max="6" width="28.5703125" style="19" customWidth="1"/>
    <col min="7" max="16384" width="10.28515625" style="19"/>
  </cols>
  <sheetData>
    <row r="1" spans="1:6" ht="30" x14ac:dyDescent="0.25">
      <c r="A1" s="128" t="s">
        <v>37</v>
      </c>
      <c r="B1" s="128"/>
      <c r="C1" s="128"/>
      <c r="D1" s="128"/>
      <c r="E1" s="128"/>
      <c r="F1" s="128"/>
    </row>
    <row r="2" spans="1:6" ht="36" customHeight="1" x14ac:dyDescent="0.25">
      <c r="A2" s="128" t="s">
        <v>51</v>
      </c>
      <c r="B2" s="128"/>
      <c r="C2" s="128"/>
      <c r="D2" s="128"/>
      <c r="E2" s="128"/>
      <c r="F2" s="128"/>
    </row>
    <row r="3" spans="1:6" ht="47.25" customHeight="1" x14ac:dyDescent="0.25">
      <c r="A3" s="128" t="s">
        <v>52</v>
      </c>
      <c r="B3" s="128"/>
      <c r="C3" s="128"/>
      <c r="D3" s="128"/>
      <c r="E3" s="128"/>
      <c r="F3" s="128"/>
    </row>
    <row r="4" spans="1:6" ht="29.25" customHeight="1" x14ac:dyDescent="0.25">
      <c r="A4" s="128" t="s">
        <v>31</v>
      </c>
      <c r="B4" s="128"/>
      <c r="C4" s="128"/>
      <c r="D4" s="128"/>
      <c r="E4" s="128"/>
      <c r="F4" s="128"/>
    </row>
    <row r="6" spans="1:6" ht="21" customHeight="1" x14ac:dyDescent="0.2">
      <c r="B6" s="47"/>
      <c r="C6" s="48"/>
      <c r="D6" s="28"/>
      <c r="E6" s="47"/>
      <c r="F6" s="28"/>
    </row>
    <row r="7" spans="1:6" s="39" customFormat="1" ht="27" thickBot="1" x14ac:dyDescent="0.45">
      <c r="B7" s="46" t="s">
        <v>5</v>
      </c>
      <c r="C7" s="46"/>
      <c r="D7" s="42"/>
      <c r="E7" s="45" t="s">
        <v>10</v>
      </c>
      <c r="F7" s="44"/>
    </row>
    <row r="8" spans="1:6" s="39" customFormat="1" ht="21" customHeight="1" thickTop="1" x14ac:dyDescent="0.25">
      <c r="B8" s="43"/>
      <c r="C8" s="43"/>
      <c r="D8" s="42"/>
      <c r="E8" s="41"/>
      <c r="F8" s="40"/>
    </row>
    <row r="9" spans="1:6" ht="21" customHeight="1" x14ac:dyDescent="0.25">
      <c r="B9" s="37" t="s">
        <v>2</v>
      </c>
      <c r="C9" s="38" t="s">
        <v>3</v>
      </c>
      <c r="D9" s="31"/>
      <c r="E9" s="37" t="s">
        <v>30</v>
      </c>
      <c r="F9" s="32" t="s">
        <v>3</v>
      </c>
    </row>
    <row r="10" spans="1:6" ht="21" customHeight="1" x14ac:dyDescent="0.25">
      <c r="B10" s="25"/>
      <c r="C10" s="80"/>
      <c r="D10" s="28"/>
      <c r="E10" s="37"/>
      <c r="F10" s="88"/>
    </row>
    <row r="11" spans="1:6" ht="21" customHeight="1" x14ac:dyDescent="0.25">
      <c r="B11" s="25" t="s">
        <v>8</v>
      </c>
      <c r="C11" s="80">
        <v>94000</v>
      </c>
      <c r="D11" s="28"/>
      <c r="E11" s="25" t="s">
        <v>44</v>
      </c>
      <c r="F11" s="80">
        <v>80000</v>
      </c>
    </row>
    <row r="12" spans="1:6" ht="21" customHeight="1" x14ac:dyDescent="0.25">
      <c r="B12" s="25" t="s">
        <v>35</v>
      </c>
      <c r="C12" s="80">
        <v>10000</v>
      </c>
      <c r="D12" s="28"/>
      <c r="E12" s="25" t="s">
        <v>32</v>
      </c>
      <c r="F12" s="80">
        <v>60000</v>
      </c>
    </row>
    <row r="13" spans="1:6" ht="21" customHeight="1" x14ac:dyDescent="0.25">
      <c r="B13" s="25" t="s">
        <v>34</v>
      </c>
      <c r="C13" s="80">
        <v>6000</v>
      </c>
      <c r="D13" s="28"/>
      <c r="E13" s="50" t="s">
        <v>36</v>
      </c>
      <c r="F13" s="84">
        <v>20000</v>
      </c>
    </row>
    <row r="14" spans="1:6" s="33" customFormat="1" ht="21" customHeight="1" x14ac:dyDescent="0.25">
      <c r="B14" s="25" t="s">
        <v>9</v>
      </c>
      <c r="C14" s="80">
        <v>20000</v>
      </c>
      <c r="D14" s="35"/>
      <c r="E14" s="50"/>
      <c r="F14" s="84"/>
    </row>
    <row r="15" spans="1:6" s="33" customFormat="1" ht="21" customHeight="1" x14ac:dyDescent="0.25">
      <c r="B15" s="25"/>
      <c r="C15" s="80"/>
      <c r="D15" s="35"/>
      <c r="E15" s="25"/>
      <c r="F15" s="80"/>
    </row>
    <row r="16" spans="1:6" s="26" customFormat="1" ht="21" customHeight="1" x14ac:dyDescent="0.25">
      <c r="B16" s="25"/>
      <c r="C16" s="80"/>
      <c r="D16" s="31"/>
      <c r="E16" s="51" t="s">
        <v>29</v>
      </c>
      <c r="F16" s="85">
        <f>SUBTOTAL(109,tblPasivoactual[  ])</f>
        <v>160000</v>
      </c>
    </row>
    <row r="17" spans="2:6" s="26" customFormat="1" ht="21" customHeight="1" x14ac:dyDescent="0.25">
      <c r="B17" s="36"/>
      <c r="C17" s="80"/>
      <c r="D17" s="31"/>
      <c r="E17" s="34"/>
      <c r="F17" s="86"/>
    </row>
    <row r="18" spans="2:6" ht="21" customHeight="1" x14ac:dyDescent="0.25">
      <c r="B18" s="36"/>
      <c r="C18" s="80"/>
      <c r="D18" s="28"/>
      <c r="E18" s="27" t="s">
        <v>28</v>
      </c>
      <c r="F18" s="87" t="s">
        <v>26</v>
      </c>
    </row>
    <row r="19" spans="2:6" ht="21" customHeight="1" x14ac:dyDescent="0.25">
      <c r="B19" s="36"/>
      <c r="C19" s="80"/>
      <c r="D19" s="31"/>
      <c r="E19" s="25"/>
      <c r="F19" s="80"/>
    </row>
    <row r="20" spans="2:6" ht="21" customHeight="1" x14ac:dyDescent="0.25">
      <c r="B20" s="36"/>
      <c r="C20" s="80"/>
      <c r="D20" s="28"/>
      <c r="E20" s="25"/>
      <c r="F20" s="80"/>
    </row>
    <row r="21" spans="2:6" ht="21" customHeight="1" x14ac:dyDescent="0.25">
      <c r="B21" s="25"/>
      <c r="C21" s="80"/>
      <c r="D21" s="28"/>
      <c r="E21" s="25"/>
      <c r="F21" s="95"/>
    </row>
    <row r="22" spans="2:6" ht="21" customHeight="1" x14ac:dyDescent="0.25">
      <c r="B22" s="94" t="s">
        <v>4</v>
      </c>
      <c r="C22" s="99">
        <f>SUBTOTAL(109,tblActivosActuales[  ])</f>
        <v>130000</v>
      </c>
      <c r="D22" s="28"/>
      <c r="E22" s="25"/>
      <c r="F22" s="95"/>
    </row>
    <row r="23" spans="2:6" ht="21" customHeight="1" x14ac:dyDescent="0.2">
      <c r="B23" s="129"/>
      <c r="C23" s="129"/>
      <c r="D23" s="28"/>
      <c r="E23" s="25"/>
      <c r="F23" s="95"/>
    </row>
    <row r="24" spans="2:6" ht="21" customHeight="1" x14ac:dyDescent="0.25">
      <c r="B24" s="37" t="s">
        <v>27</v>
      </c>
      <c r="C24" s="80" t="s">
        <v>26</v>
      </c>
      <c r="D24" s="28"/>
      <c r="E24" s="25"/>
      <c r="F24" s="89"/>
    </row>
    <row r="25" spans="2:6" s="26" customFormat="1" ht="21" customHeight="1" x14ac:dyDescent="0.25">
      <c r="B25" s="25"/>
      <c r="C25" s="80"/>
      <c r="E25" s="25"/>
      <c r="F25" s="95"/>
    </row>
    <row r="26" spans="2:6" s="21" customFormat="1" ht="21" customHeight="1" x14ac:dyDescent="0.25">
      <c r="B26" s="25" t="s">
        <v>49</v>
      </c>
      <c r="C26" s="80">
        <v>10000</v>
      </c>
      <c r="E26" s="96" t="s">
        <v>25</v>
      </c>
      <c r="F26" s="83">
        <f>SUBTOTAL(109,tblOtrosPasivo[[ ]])</f>
        <v>0</v>
      </c>
    </row>
    <row r="27" spans="2:6" ht="21" customHeight="1" x14ac:dyDescent="0.25">
      <c r="B27" s="25" t="s">
        <v>50</v>
      </c>
      <c r="C27" s="80">
        <v>400000</v>
      </c>
      <c r="D27" s="19"/>
      <c r="E27" s="30"/>
      <c r="F27" s="80"/>
    </row>
    <row r="28" spans="2:6" ht="21" customHeight="1" thickBot="1" x14ac:dyDescent="0.3">
      <c r="B28" s="25" t="s">
        <v>38</v>
      </c>
      <c r="C28" s="80">
        <v>30000</v>
      </c>
      <c r="E28" s="91" t="s">
        <v>24</v>
      </c>
      <c r="F28" s="92">
        <f>tblPasivoactual[#Totals]+tblOtrosPasivo[#Totals]</f>
        <v>160000</v>
      </c>
    </row>
    <row r="29" spans="2:6" ht="21" customHeight="1" thickTop="1" x14ac:dyDescent="0.25">
      <c r="B29" s="25" t="s">
        <v>40</v>
      </c>
      <c r="C29" s="80">
        <v>400000</v>
      </c>
      <c r="E29" s="29"/>
      <c r="F29" s="90"/>
    </row>
    <row r="30" spans="2:6" ht="21" customHeight="1" x14ac:dyDescent="0.25">
      <c r="B30" s="25" t="s">
        <v>33</v>
      </c>
      <c r="C30" s="80">
        <v>30000</v>
      </c>
      <c r="E30" s="27" t="s">
        <v>23</v>
      </c>
      <c r="F30" s="90" t="s">
        <v>22</v>
      </c>
    </row>
    <row r="31" spans="2:6" ht="21" customHeight="1" x14ac:dyDescent="0.25">
      <c r="B31" s="25"/>
      <c r="C31" s="80"/>
      <c r="E31" s="97"/>
      <c r="F31" s="98"/>
    </row>
    <row r="32" spans="2:6" ht="21" customHeight="1" x14ac:dyDescent="0.25">
      <c r="B32" s="25"/>
      <c r="C32" s="80"/>
      <c r="E32" s="97"/>
      <c r="F32" s="98"/>
    </row>
    <row r="33" spans="2:6" ht="21" customHeight="1" x14ac:dyDescent="0.25">
      <c r="B33" s="25"/>
      <c r="C33" s="80"/>
      <c r="D33" s="22"/>
      <c r="E33" s="19" t="s">
        <v>21</v>
      </c>
      <c r="F33" s="80">
        <v>840000</v>
      </c>
    </row>
    <row r="34" spans="2:6" ht="21" customHeight="1" x14ac:dyDescent="0.25">
      <c r="B34" s="25"/>
      <c r="C34" s="80"/>
      <c r="F34" s="80"/>
    </row>
    <row r="35" spans="2:6" ht="21" customHeight="1" x14ac:dyDescent="0.25">
      <c r="B35" s="25"/>
      <c r="C35" s="80"/>
      <c r="F35" s="89"/>
    </row>
    <row r="36" spans="2:6" ht="21" customHeight="1" x14ac:dyDescent="0.25">
      <c r="B36" s="82" t="s">
        <v>20</v>
      </c>
      <c r="C36" s="99">
        <f>SUBTOTAL(109,tblOtrosActivos[[ ]])</f>
        <v>870000</v>
      </c>
      <c r="E36" s="82" t="s">
        <v>19</v>
      </c>
      <c r="F36" s="99">
        <f>SUBTOTAL(109,Tabla7[.])</f>
        <v>840000</v>
      </c>
    </row>
    <row r="37" spans="2:6" ht="21" customHeight="1" x14ac:dyDescent="0.2">
      <c r="B37" s="129"/>
      <c r="C37" s="129"/>
      <c r="F37" s="80"/>
    </row>
    <row r="38" spans="2:6" ht="21" customHeight="1" thickBot="1" x14ac:dyDescent="0.3">
      <c r="B38" s="24" t="s">
        <v>18</v>
      </c>
      <c r="C38" s="81">
        <f>tblActivosActuales[#Totals]+tblOtrosActivos[#Totals]</f>
        <v>1000000</v>
      </c>
      <c r="E38" s="24" t="s">
        <v>17</v>
      </c>
      <c r="F38" s="81">
        <f>SUM(F36,F28)</f>
        <v>1000000</v>
      </c>
    </row>
    <row r="39" spans="2:6" ht="21" customHeight="1" thickTop="1" x14ac:dyDescent="0.25">
      <c r="E39" s="23"/>
      <c r="F39" s="23"/>
    </row>
    <row r="40" spans="2:6" ht="21" customHeight="1" x14ac:dyDescent="0.25">
      <c r="E40" s="21"/>
      <c r="F40" s="21"/>
    </row>
    <row r="41" spans="2:6" ht="21" customHeight="1" x14ac:dyDescent="0.25">
      <c r="E41" s="21"/>
      <c r="F41" s="21"/>
    </row>
    <row r="43" spans="2:6" ht="21" customHeight="1" thickBot="1" x14ac:dyDescent="0.3">
      <c r="B43" s="126" t="s">
        <v>16</v>
      </c>
      <c r="C43" s="126"/>
      <c r="E43" s="126" t="s">
        <v>15</v>
      </c>
      <c r="F43" s="126"/>
    </row>
    <row r="44" spans="2:6" ht="21" customHeight="1" thickTop="1" x14ac:dyDescent="0.25">
      <c r="B44" s="127" t="s">
        <v>53</v>
      </c>
      <c r="C44" s="127"/>
      <c r="E44" s="127" t="s">
        <v>14</v>
      </c>
      <c r="F44" s="127"/>
    </row>
  </sheetData>
  <mergeCells count="10">
    <mergeCell ref="B43:C43"/>
    <mergeCell ref="E43:F43"/>
    <mergeCell ref="B44:C44"/>
    <mergeCell ref="E44:F44"/>
    <mergeCell ref="A1:F1"/>
    <mergeCell ref="A2:F2"/>
    <mergeCell ref="A3:F3"/>
    <mergeCell ref="A4:F4"/>
    <mergeCell ref="B23:C23"/>
    <mergeCell ref="B37:C37"/>
  </mergeCells>
  <printOptions horizontalCentered="1" verticalCentered="1"/>
  <pageMargins left="0.23622047244094491" right="0.23622047244094491" top="0.39370078740157483" bottom="0.51181102362204722" header="0.31496062992125984" footer="0.31496062992125984"/>
  <pageSetup scale="60" fitToHeight="0" orientation="landscape" r:id="rId1"/>
  <headerFooter differentFirst="1" alignWithMargins="0">
    <oddFooter>Page &amp;P of &amp;N</oddFooter>
  </headerFooter>
  <picture r:id="rId2"/>
  <tableParts count="5"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</vt:i4>
      </vt:variant>
    </vt:vector>
  </HeadingPairs>
  <TitlesOfParts>
    <vt:vector size="6" baseType="lpstr">
      <vt:lpstr>T de mayor</vt:lpstr>
      <vt:lpstr>balanza de comprobacion</vt:lpstr>
      <vt:lpstr>BALANCE GENERAL</vt:lpstr>
      <vt:lpstr>'BALANCE GENERAL'!Área_de_impresión</vt:lpstr>
      <vt:lpstr>'balanza de comprobacion'!Área_de_impresión</vt:lpstr>
      <vt:lpstr>'BALANCE GENERAL'!Títulos_a_imprimir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alexis</dc:creator>
  <cp:lastModifiedBy>Toño Rojas Alvarado</cp:lastModifiedBy>
  <cp:lastPrinted>2018-08-27T23:20:31Z</cp:lastPrinted>
  <dcterms:created xsi:type="dcterms:W3CDTF">2018-08-22T00:49:58Z</dcterms:created>
  <dcterms:modified xsi:type="dcterms:W3CDTF">2018-09-03T01:31:21Z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2c67a795-e97e-4ecc-b6ce-05b0db025896</vt:lpwstr>
  </property>
</Properties>
</file>