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T de mayor" sheetId="1" r:id="rId1"/>
    <sheet name="balanza de comprobacion" sheetId="3" r:id="rId2"/>
    <sheet name="BALANCE GENERAL" sheetId="5" r:id="rId3"/>
  </sheets>
  <definedNames>
    <definedName name="_xlnm.Print_Area" localSheetId="2">'BALANCE GENERAL'!$A$1:$G$37</definedName>
    <definedName name="_xlnm.Print_Area" localSheetId="1">'balanza de comprobacion'!$A$1:$D$25</definedName>
    <definedName name="_xlnm.Print_Titles" localSheetId="2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C16" i="5"/>
  <c r="F21" i="5"/>
  <c r="C28" i="5"/>
  <c r="F28" i="5"/>
  <c r="D25" i="3"/>
  <c r="C25" i="3"/>
  <c r="F22" i="5" l="1"/>
  <c r="F30" i="5" s="1"/>
  <c r="C30" i="5"/>
  <c r="F22" i="1" l="1"/>
  <c r="K33" i="1"/>
  <c r="C22" i="1"/>
  <c r="B23" i="1" s="1"/>
  <c r="B22" i="1"/>
  <c r="G33" i="1"/>
  <c r="C33" i="1"/>
  <c r="B33" i="1"/>
  <c r="F33" i="1"/>
  <c r="O22" i="1"/>
  <c r="N22" i="1"/>
  <c r="K22" i="1"/>
  <c r="J22" i="1"/>
  <c r="O10" i="1"/>
  <c r="N10" i="1"/>
  <c r="K10" i="1"/>
  <c r="J10" i="1"/>
  <c r="F10" i="1"/>
  <c r="C10" i="1"/>
  <c r="K23" i="1" l="1"/>
  <c r="N11" i="1"/>
  <c r="J11" i="1"/>
</calcChain>
</file>

<file path=xl/sharedStrings.xml><?xml version="1.0" encoding="utf-8"?>
<sst xmlns="http://schemas.openxmlformats.org/spreadsheetml/2006/main" count="92" uniqueCount="67">
  <si>
    <t>CAPITAL SOCIAL</t>
  </si>
  <si>
    <t>EFECTIVO</t>
  </si>
  <si>
    <t>MAQUINARIA Y EQUIPO</t>
  </si>
  <si>
    <t>BANCOS</t>
  </si>
  <si>
    <t>PROVEEDORES</t>
  </si>
  <si>
    <t>PUBLICIDAD</t>
  </si>
  <si>
    <t>LIBRO DE MAYOR</t>
  </si>
  <si>
    <t>ACTIVOS CIRCULANTES</t>
  </si>
  <si>
    <t>  </t>
  </si>
  <si>
    <t xml:space="preserve">Bancos </t>
  </si>
  <si>
    <t xml:space="preserve">Mercancias </t>
  </si>
  <si>
    <t xml:space="preserve">TOTA ACTIVOS CIRCULANTES </t>
  </si>
  <si>
    <t>ACTIVOS</t>
  </si>
  <si>
    <t>DEBE</t>
  </si>
  <si>
    <t>HABER</t>
  </si>
  <si>
    <t>BANCO</t>
  </si>
  <si>
    <t>MERCANCIAS</t>
  </si>
  <si>
    <t>PASIVOS</t>
  </si>
  <si>
    <t xml:space="preserve">DOCUMENTOS POR PAGAR </t>
  </si>
  <si>
    <t xml:space="preserve">PRESTAMO CORTO PLAZO </t>
  </si>
  <si>
    <t>CAPITAL CONTABLE</t>
  </si>
  <si>
    <t xml:space="preserve">SUMAS IGUALES </t>
  </si>
  <si>
    <t>BALANZA DE COMPROBACION</t>
  </si>
  <si>
    <t>Prof Rrodriguez Flores Eduardo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</si>
  <si>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</si>
  <si>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</si>
  <si>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</si>
  <si>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</si>
  <si>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</si>
  <si>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</si>
  <si>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 xml:space="preserve">Capital social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</si>
  <si>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</si>
  <si>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</si>
  <si>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</si>
  <si>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</si>
  <si>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</si>
  <si>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</si>
  <si>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</si>
  <si>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</si>
  <si>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 xml:space="preserve">Documentos por pagar </t>
  </si>
  <si>
    <t>Proveedores</t>
  </si>
  <si>
    <t>PASIVOS CIRCULANTES</t>
  </si>
  <si>
    <t>M.N. /00</t>
  </si>
  <si>
    <t>“El Cacahuate Feliz”</t>
  </si>
  <si>
    <t>Balance general</t>
  </si>
  <si>
    <t>1° de enero al 22 Agosto del 2018</t>
  </si>
  <si>
    <t>Efectivo</t>
  </si>
  <si>
    <t>Maquinaria y equipo</t>
  </si>
  <si>
    <t>Publicidad</t>
  </si>
  <si>
    <t>Prestamo a corto plazo</t>
  </si>
  <si>
    <t>a</t>
  </si>
  <si>
    <t>b</t>
  </si>
  <si>
    <t>c</t>
  </si>
  <si>
    <t>GASTOS GENERALES</t>
  </si>
  <si>
    <t>d</t>
  </si>
  <si>
    <t>e</t>
  </si>
  <si>
    <t>f</t>
  </si>
  <si>
    <t>g</t>
  </si>
  <si>
    <t>EFECTIVO/CAJA</t>
  </si>
  <si>
    <t>DERECHOS DE MARCAS</t>
  </si>
  <si>
    <t>h</t>
  </si>
  <si>
    <t>CREDITO CORTO PLAZO</t>
  </si>
  <si>
    <t>i</t>
  </si>
  <si>
    <t>GASTOS  GENERALES</t>
  </si>
  <si>
    <t>Gastos generales</t>
  </si>
  <si>
    <t xml:space="preserve">Derechos de marcas </t>
  </si>
  <si>
    <t>Rojas Alvarado Luis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</si>
</sst>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[$$-80A]#,##0;\-[$$-80A]#,##0"/>
    <numFmt numFmtId="167" formatCode="#,##0.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7" fillId="0" borderId="0">
      <alignment vertical="center"/>
    </xf>
    <xf numFmtId="0" fontId="12" fillId="0" borderId="0" applyNumberFormat="0" applyFill="0" applyBorder="0" applyProtection="0">
      <alignment vertical="center"/>
    </xf>
    <xf numFmtId="44" fontId="7" fillId="0" borderId="0" applyFont="0" applyFill="0" applyBorder="0" applyAlignment="0" applyProtection="0"/>
    <xf numFmtId="0" fontId="16" fillId="0" borderId="0" applyNumberFormat="0" applyFill="0" applyProtection="0">
      <alignment vertical="center"/>
    </xf>
    <xf numFmtId="0" fontId="18" fillId="0" borderId="0" applyNumberFormat="0" applyFill="0" applyBorder="0" applyProtection="0">
      <alignment vertical="center"/>
    </xf>
  </cellStyleXfs>
  <cellXfs count="97">
    <xf numFmtId="0" fontId="0" fillId="0" borderId="0" xfId="0"/>
    <xf numFmtId="42" fontId="0" fillId="0" borderId="3" xfId="0" applyNumberFormat="1" applyBorder="1"/>
    <xf numFmtId="42" fontId="0" fillId="0" borderId="4" xfId="0" applyNumberFormat="1" applyBorder="1"/>
    <xf numFmtId="42" fontId="0" fillId="0" borderId="5" xfId="0" applyNumberFormat="1" applyBorder="1"/>
    <xf numFmtId="42" fontId="0" fillId="0" borderId="6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3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2" fontId="0" fillId="0" borderId="8" xfId="0" applyNumberFormat="1" applyBorder="1"/>
    <xf numFmtId="42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164" fontId="0" fillId="0" borderId="12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2" applyFont="1">
      <alignment vertical="center"/>
    </xf>
    <xf numFmtId="0" fontId="7" fillId="0" borderId="0" xfId="2" applyFont="1" applyBorder="1">
      <alignment vertical="center"/>
    </xf>
    <xf numFmtId="0" fontId="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7" fillId="0" borderId="16" xfId="2" applyFont="1" applyBorder="1" applyAlignment="1">
      <alignment vertical="center"/>
    </xf>
    <xf numFmtId="166" fontId="12" fillId="0" borderId="1" xfId="3" applyNumberFormat="1" applyBorder="1" applyAlignment="1">
      <alignment vertical="center"/>
    </xf>
    <xf numFmtId="0" fontId="13" fillId="0" borderId="1" xfId="3" applyFont="1" applyBorder="1" applyAlignment="1">
      <alignment vertical="center"/>
    </xf>
    <xf numFmtId="166" fontId="9" fillId="0" borderId="0" xfId="2" applyNumberFormat="1" applyFont="1" applyFill="1" applyBorder="1" applyAlignment="1">
      <alignment horizontal="right" vertical="center"/>
    </xf>
    <xf numFmtId="166" fontId="0" fillId="0" borderId="0" xfId="4" applyNumberFormat="1" applyFont="1" applyFill="1" applyBorder="1" applyAlignment="1">
      <alignment horizontal="right" vertical="center"/>
    </xf>
    <xf numFmtId="44" fontId="0" fillId="0" borderId="0" xfId="4" applyFont="1" applyFill="1" applyBorder="1" applyAlignment="1">
      <alignment horizontal="right" vertical="center"/>
    </xf>
    <xf numFmtId="0" fontId="7" fillId="0" borderId="0" xfId="2" applyFont="1" applyFill="1" applyBorder="1" applyAlignment="1">
      <alignment horizontal="left" vertical="center" wrapText="1" indent="2"/>
    </xf>
    <xf numFmtId="0" fontId="7" fillId="0" borderId="0" xfId="2" applyFont="1" applyAlignment="1">
      <alignment vertical="center"/>
    </xf>
    <xf numFmtId="0" fontId="5" fillId="0" borderId="0" xfId="2" applyFont="1" applyFill="1" applyBorder="1" applyAlignment="1">
      <alignment horizontal="left" vertical="center" indent="2"/>
    </xf>
    <xf numFmtId="0" fontId="14" fillId="0" borderId="0" xfId="2" applyFont="1" applyBorder="1">
      <alignment vertical="center"/>
    </xf>
    <xf numFmtId="0" fontId="7" fillId="0" borderId="16" xfId="2" applyFont="1" applyBorder="1">
      <alignment vertical="center"/>
    </xf>
    <xf numFmtId="166" fontId="1" fillId="0" borderId="17" xfId="4" applyNumberFormat="1" applyFont="1" applyBorder="1" applyAlignment="1">
      <alignment horizontal="right" vertical="center"/>
    </xf>
    <xf numFmtId="0" fontId="12" fillId="0" borderId="17" xfId="3" applyBorder="1">
      <alignment vertical="center"/>
    </xf>
    <xf numFmtId="166" fontId="7" fillId="0" borderId="0" xfId="2" applyNumberFormat="1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left" vertical="center" wrapText="1" indent="2"/>
    </xf>
    <xf numFmtId="0" fontId="14" fillId="0" borderId="0" xfId="2" applyFont="1" applyBorder="1" applyAlignment="1">
      <alignment vertical="center"/>
    </xf>
    <xf numFmtId="167" fontId="6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left" vertical="center" wrapText="1" indent="2"/>
    </xf>
    <xf numFmtId="167" fontId="6" fillId="0" borderId="0" xfId="2" applyNumberFormat="1" applyFont="1" applyFill="1" applyBorder="1" applyAlignment="1">
      <alignment horizontal="left" vertical="center"/>
    </xf>
    <xf numFmtId="166" fontId="9" fillId="0" borderId="0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>
      <alignment horizontal="left" vertical="center" wrapText="1" indent="2"/>
    </xf>
    <xf numFmtId="166" fontId="3" fillId="0" borderId="0" xfId="4" applyNumberFormat="1" applyFont="1" applyBorder="1" applyAlignment="1">
      <alignment horizontal="right" vertical="center"/>
    </xf>
    <xf numFmtId="0" fontId="7" fillId="0" borderId="0" xfId="2" applyFont="1" applyProtection="1">
      <alignment vertical="center"/>
      <protection locked="0"/>
    </xf>
    <xf numFmtId="166" fontId="0" fillId="0" borderId="0" xfId="4" applyNumberFormat="1" applyFont="1" applyFill="1" applyBorder="1" applyAlignment="1" applyProtection="1">
      <alignment horizontal="right" vertical="center"/>
      <protection locked="0"/>
    </xf>
    <xf numFmtId="0" fontId="8" fillId="0" borderId="0" xfId="2" applyFont="1" applyFill="1" applyBorder="1" applyAlignment="1" applyProtection="1">
      <alignment horizontal="left" vertical="center" wrapText="1" indent="2"/>
      <protection locked="0"/>
    </xf>
    <xf numFmtId="0" fontId="14" fillId="0" borderId="0" xfId="2" applyFont="1" applyBorder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166" fontId="9" fillId="0" borderId="0" xfId="4" applyNumberFormat="1" applyFont="1" applyFill="1" applyBorder="1" applyAlignment="1" applyProtection="1">
      <alignment horizontal="right" vertical="center"/>
      <protection locked="0"/>
    </xf>
    <xf numFmtId="0" fontId="5" fillId="0" borderId="0" xfId="2" applyFont="1" applyFill="1" applyBorder="1" applyAlignment="1">
      <alignment horizontal="left" vertical="center" wrapText="1" indent="2"/>
    </xf>
    <xf numFmtId="165" fontId="6" fillId="0" borderId="0" xfId="2" applyNumberFormat="1" applyFont="1" applyFill="1" applyBorder="1" applyAlignment="1">
      <alignment horizontal="left" vertical="center" wrapText="1"/>
    </xf>
    <xf numFmtId="0" fontId="7" fillId="0" borderId="0" xfId="2" applyFont="1" applyAlignment="1"/>
    <xf numFmtId="0" fontId="16" fillId="0" borderId="16" xfId="5" applyBorder="1" applyAlignment="1"/>
    <xf numFmtId="0" fontId="16" fillId="0" borderId="0" xfId="5" applyAlignment="1"/>
    <xf numFmtId="0" fontId="17" fillId="0" borderId="0" xfId="2" applyFont="1" applyBorder="1" applyAlignment="1"/>
    <xf numFmtId="0" fontId="16" fillId="0" borderId="0" xfId="5" applyAlignment="1">
      <alignment wrapText="1"/>
    </xf>
    <xf numFmtId="0" fontId="18" fillId="0" borderId="0" xfId="6" applyBorder="1" applyAlignment="1"/>
    <xf numFmtId="0" fontId="18" fillId="0" borderId="17" xfId="6" applyBorder="1" applyAlignment="1"/>
    <xf numFmtId="0" fontId="18" fillId="0" borderId="1" xfId="6" applyBorder="1" applyAlignment="1">
      <alignment wrapText="1"/>
    </xf>
    <xf numFmtId="0" fontId="19" fillId="0" borderId="0" xfId="2" applyFont="1" applyBorder="1" applyAlignment="1">
      <alignment horizontal="center"/>
    </xf>
    <xf numFmtId="0" fontId="14" fillId="0" borderId="0" xfId="2" applyFont="1" applyBorder="1" applyAlignment="1">
      <alignment horizontal="center"/>
    </xf>
    <xf numFmtId="44" fontId="0" fillId="0" borderId="0" xfId="1" applyFont="1" applyFill="1" applyBorder="1" applyAlignment="1">
      <alignment horizontal="right" vertical="center"/>
    </xf>
    <xf numFmtId="164" fontId="0" fillId="0" borderId="0" xfId="0" applyNumberFormat="1"/>
    <xf numFmtId="42" fontId="2" fillId="0" borderId="0" xfId="0" applyNumberFormat="1" applyFont="1" applyBorder="1"/>
    <xf numFmtId="4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Border="1"/>
    <xf numFmtId="0" fontId="0" fillId="2" borderId="2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20" fillId="0" borderId="0" xfId="2" applyFont="1" applyAlignment="1">
      <alignment horizontal="center" vertical="center" wrapText="1"/>
    </xf>
    <xf numFmtId="0" fontId="14" fillId="0" borderId="0" xfId="2" applyFont="1" applyBorder="1" applyAlignment="1">
      <alignment horizontal="center" wrapText="1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3"/>
      <tableStyleElement type="totalRow" dxfId="32"/>
    </tableStyle>
    <tableStyle name="MySqlDefault" pivot="0" table="0" count="2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blActivosActuales" displayName="tblActivosActuales" ref="B9:C16" totalsRowCount="1" headerRowDxfId="29" dataDxfId="28" totalsRowDxfId="27">
  <autoFilter ref="B9:C15">
    <filterColumn colId="0" hiddenButton="1"/>
    <filterColumn colId="1" hiddenButton="1"/>
  </autoFilter>
  <tableColumns count="2">
    <tableColumn id="1" name="ACTIVOS CIRCULANTES" totalsRowLabel="TOTA ACTIVOS CIRCULANTES " dataDxfId="26" totalsRowDxfId="25" dataCellStyle="Normal 2"/>
    <tableColumn id="2" name="  " totalsRowFunction="sum" totalsRowDxfId="24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18:C28" totalsRowCount="1" headerRowDxfId="23" dataDxfId="22" totalsRowDxfId="21">
  <autoFilter ref="B18:C27">
    <filterColumn colId="0" hiddenButton="1"/>
    <filterColumn colId="1" hiddenButton="1"/>
  </autoFilter>
  <tableColumns count="2">
    <tableColumn id="1" name="ACTIVOS NO CIRCULANTES " totalsRowLabel="TOTAL ACTIVOS NO CIRCULANTES " dataDxfId="20" totalsRowDxfId="19" dataCellStyle="Normal 2"/>
    <tableColumn id="2" name=" " totalsRowFunction="sum" totalsRowDxfId="18" dataCellStyle="Normal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4" totalsRowCount="1" headerRowDxfId="17" dataDxfId="16" totalsRowDxfId="15">
  <autoFilter ref="E9:F13">
    <filterColumn colId="0" hiddenButton="1"/>
    <filterColumn colId="1" hiddenButton="1"/>
  </autoFilter>
  <tableColumns count="2">
    <tableColumn id="1" name="PASIVOS CIRCULANTES" totalsRowLabel="TOTAL PASIVO CIRCULANTES" dataDxfId="14" totalsRowDxfId="13" dataCellStyle="Normal 2"/>
    <tableColumn id="2" name="  " totalsRowFunction="sum" totalsRowDxfId="12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7:F21" totalsRowCount="1" headerRowDxfId="11" dataDxfId="10" totalsRowDxfId="9">
  <autoFilter ref="E17:F20">
    <filterColumn colId="0" hiddenButton="1"/>
    <filterColumn colId="1" hiddenButton="1"/>
  </autoFilter>
  <tableColumns count="2">
    <tableColumn id="1" name="PASIVOS NO CIRCULANTES " totalsRowLabel="TOTAL PASIVOS NO CIRCULANTES " dataDxfId="8" totalsRowDxfId="7" dataCellStyle="Normal 2"/>
    <tableColumn id="2" name=" " totalsRowFunction="sum" dataDxfId="6" totalsRowDxfId="5" dataCellStyle="Normal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24:F28" totalsRowCount="1" headerRowDxfId="4" dataDxfId="3">
  <autoFilter ref="E24:F27"/>
  <tableColumns count="2">
    <tableColumn id="1" name="CAPITAL CONTABLE " totalsRowLabel="TOTAL CAPITAL CONTABLE" dataDxfId="2" totalsRowDxfId="1" dataCellStyle="Normal 2"/>
    <tableColumn id="2" name="." totalsRowFunction="sum" totalsRowDxfId="0" dataCellStyle="Normal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abSelected="1" topLeftCell="A3" workbookViewId="0">
      <selection activeCell="U20" sqref="U18:Y20"/>
    </sheetView>
  </sheetViews>
  <sheetFormatPr baseColWidth="10" defaultRowHeight="15" x14ac:dyDescent="0.25"/>
  <cols>
    <col min="1" max="1" width="4.5703125" customWidth="1"/>
    <col min="2" max="3" width="12.85546875" customWidth="1"/>
    <col min="4" max="5" width="4.5703125" customWidth="1"/>
    <col min="6" max="7" width="12.5703125" customWidth="1"/>
    <col min="8" max="9" width="4.5703125" customWidth="1"/>
    <col min="12" max="13" width="4.5703125" customWidth="1"/>
    <col min="14" max="15" width="12.85546875" customWidth="1"/>
    <col min="16" max="16" width="4.5703125" customWidth="1"/>
  </cols>
  <sheetData>
    <row r="2" spans="1:18" ht="34.5" customHeight="1" x14ac:dyDescent="0.25">
      <c r="C2" s="86" t="s">
        <v>6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4" spans="1:18" ht="15.75" thickBot="1" x14ac:dyDescent="0.3">
      <c r="B4" s="85" t="s">
        <v>20</v>
      </c>
      <c r="C4" s="85"/>
      <c r="D4" s="9"/>
      <c r="F4" s="87" t="s">
        <v>16</v>
      </c>
      <c r="G4" s="87"/>
      <c r="H4" s="12"/>
      <c r="I4" s="82"/>
      <c r="J4" s="85" t="s">
        <v>2</v>
      </c>
      <c r="K4" s="85"/>
      <c r="L4" s="9"/>
      <c r="M4" s="82"/>
      <c r="N4" s="85" t="s">
        <v>58</v>
      </c>
      <c r="O4" s="85"/>
    </row>
    <row r="5" spans="1:18" x14ac:dyDescent="0.25">
      <c r="B5" s="80"/>
      <c r="C5" s="2">
        <v>3600000</v>
      </c>
      <c r="D5" s="81" t="s">
        <v>50</v>
      </c>
      <c r="E5" s="82" t="s">
        <v>50</v>
      </c>
      <c r="F5" s="1">
        <v>1200000</v>
      </c>
      <c r="G5" s="2"/>
      <c r="H5" s="81"/>
      <c r="I5" s="82" t="s">
        <v>50</v>
      </c>
      <c r="J5" s="80">
        <v>900000</v>
      </c>
      <c r="K5" s="6"/>
      <c r="L5" s="13"/>
      <c r="M5" s="82" t="s">
        <v>50</v>
      </c>
      <c r="N5" s="5">
        <v>1500000</v>
      </c>
      <c r="O5" s="6">
        <v>900000</v>
      </c>
      <c r="P5" s="14" t="s">
        <v>51</v>
      </c>
    </row>
    <row r="6" spans="1:18" x14ac:dyDescent="0.25">
      <c r="A6" s="14"/>
      <c r="B6" s="80"/>
      <c r="C6" s="4"/>
      <c r="D6" s="81"/>
      <c r="E6" s="83" t="s">
        <v>52</v>
      </c>
      <c r="F6" s="3">
        <v>900000</v>
      </c>
      <c r="G6" s="4"/>
      <c r="H6" s="81"/>
      <c r="I6" s="82"/>
      <c r="J6" s="80"/>
      <c r="K6" s="8"/>
      <c r="L6" s="13"/>
      <c r="M6" s="82" t="s">
        <v>57</v>
      </c>
      <c r="N6" s="7">
        <v>500000</v>
      </c>
      <c r="O6" s="8">
        <v>150000</v>
      </c>
      <c r="P6" s="13" t="s">
        <v>54</v>
      </c>
      <c r="R6" s="80"/>
    </row>
    <row r="7" spans="1:18" x14ac:dyDescent="0.25">
      <c r="A7" s="14"/>
      <c r="B7" s="80"/>
      <c r="C7" s="4"/>
      <c r="D7" s="81"/>
      <c r="F7" s="3"/>
      <c r="G7" s="4"/>
      <c r="H7" s="81"/>
      <c r="I7" s="82"/>
      <c r="J7" s="80"/>
      <c r="K7" s="8"/>
      <c r="L7" s="13"/>
      <c r="M7" s="82"/>
      <c r="N7" s="7"/>
      <c r="O7" s="8">
        <v>60000</v>
      </c>
      <c r="P7" s="13" t="s">
        <v>55</v>
      </c>
    </row>
    <row r="8" spans="1:18" x14ac:dyDescent="0.25">
      <c r="A8" s="14"/>
      <c r="B8" s="3"/>
      <c r="C8" s="4"/>
      <c r="D8" s="81"/>
      <c r="F8" s="3"/>
      <c r="G8" s="4"/>
      <c r="H8" s="81"/>
      <c r="I8" s="82"/>
      <c r="J8" s="80"/>
      <c r="K8" s="8"/>
      <c r="L8" s="13"/>
      <c r="M8" s="82"/>
      <c r="N8" s="7"/>
      <c r="O8" s="8">
        <v>350000</v>
      </c>
      <c r="P8" s="13" t="s">
        <v>62</v>
      </c>
    </row>
    <row r="9" spans="1:18" x14ac:dyDescent="0.25">
      <c r="A9" s="14"/>
      <c r="B9" s="3"/>
      <c r="C9" s="4"/>
      <c r="D9" s="81"/>
      <c r="F9" s="3"/>
      <c r="G9" s="4"/>
      <c r="H9" s="81"/>
      <c r="I9" s="82"/>
      <c r="J9" s="80"/>
      <c r="K9" s="8"/>
      <c r="L9" s="13"/>
      <c r="M9" s="82"/>
      <c r="N9" s="7"/>
      <c r="O9" s="8"/>
      <c r="P9" s="13"/>
    </row>
    <row r="10" spans="1:18" x14ac:dyDescent="0.25">
      <c r="A10" s="14"/>
      <c r="B10" s="16"/>
      <c r="C10" s="17">
        <f>SUM(C5:C9)</f>
        <v>3600000</v>
      </c>
      <c r="D10" s="10"/>
      <c r="F10" s="16">
        <f>SUM(F5:F9)</f>
        <v>2100000</v>
      </c>
      <c r="G10" s="17"/>
      <c r="H10" s="10"/>
      <c r="I10" s="82"/>
      <c r="J10" s="16">
        <f>SUM(J5:J9)</f>
        <v>900000</v>
      </c>
      <c r="K10" s="17">
        <f>SUM(K5:K9)</f>
        <v>0</v>
      </c>
      <c r="L10" s="13"/>
      <c r="M10" s="82"/>
      <c r="N10" s="16">
        <f>SUM(N5:N9)</f>
        <v>2000000</v>
      </c>
      <c r="O10" s="17">
        <f>SUM(O5:O9)</f>
        <v>1460000</v>
      </c>
      <c r="P10" s="13"/>
    </row>
    <row r="11" spans="1:18" x14ac:dyDescent="0.25">
      <c r="B11" s="3"/>
      <c r="C11" s="4"/>
      <c r="D11" s="10"/>
      <c r="F11" s="3"/>
      <c r="G11" s="4"/>
      <c r="H11" s="10"/>
      <c r="J11" s="7">
        <f>(J10-K10)</f>
        <v>900000</v>
      </c>
      <c r="K11" s="8"/>
      <c r="L11" s="13"/>
      <c r="M11" s="14"/>
      <c r="N11" s="7">
        <f>N10-O10</f>
        <v>540000</v>
      </c>
      <c r="O11" s="8"/>
      <c r="P11" s="13"/>
    </row>
    <row r="12" spans="1:18" x14ac:dyDescent="0.25">
      <c r="M12" s="14"/>
    </row>
    <row r="13" spans="1:18" x14ac:dyDescent="0.25">
      <c r="M13" s="14"/>
    </row>
    <row r="14" spans="1:18" x14ac:dyDescent="0.25">
      <c r="M14" s="14"/>
    </row>
    <row r="15" spans="1:18" x14ac:dyDescent="0.25">
      <c r="M15" s="14"/>
    </row>
    <row r="16" spans="1:18" ht="15.75" thickBot="1" x14ac:dyDescent="0.3">
      <c r="A16" s="82"/>
      <c r="B16" s="88" t="s">
        <v>3</v>
      </c>
      <c r="C16" s="88"/>
      <c r="D16" s="9"/>
      <c r="E16" s="14"/>
      <c r="F16" s="85" t="s">
        <v>59</v>
      </c>
      <c r="G16" s="85"/>
      <c r="H16" s="9"/>
      <c r="J16" s="85" t="s">
        <v>4</v>
      </c>
      <c r="K16" s="85"/>
      <c r="L16" s="9"/>
      <c r="M16" s="14"/>
      <c r="N16" s="85" t="s">
        <v>53</v>
      </c>
      <c r="O16" s="85"/>
    </row>
    <row r="17" spans="1:15" x14ac:dyDescent="0.25">
      <c r="A17" s="82" t="s">
        <v>51</v>
      </c>
      <c r="B17" s="5">
        <v>900000</v>
      </c>
      <c r="C17" s="6">
        <v>200000</v>
      </c>
      <c r="D17" s="84" t="s">
        <v>52</v>
      </c>
      <c r="E17" s="83" t="s">
        <v>60</v>
      </c>
      <c r="F17" s="5">
        <v>900000</v>
      </c>
      <c r="G17" s="6"/>
      <c r="H17" s="11"/>
      <c r="I17" s="83" t="s">
        <v>62</v>
      </c>
      <c r="J17" s="5">
        <v>350000</v>
      </c>
      <c r="K17" s="6">
        <v>700000</v>
      </c>
      <c r="L17" s="84" t="s">
        <v>52</v>
      </c>
      <c r="M17" s="83" t="s">
        <v>54</v>
      </c>
      <c r="N17" s="5">
        <v>150000</v>
      </c>
      <c r="O17" s="6"/>
    </row>
    <row r="18" spans="1:15" x14ac:dyDescent="0.25">
      <c r="A18" s="82" t="s">
        <v>56</v>
      </c>
      <c r="B18" s="7">
        <v>1200000</v>
      </c>
      <c r="C18" s="8">
        <v>500000</v>
      </c>
      <c r="D18" s="84" t="s">
        <v>57</v>
      </c>
      <c r="E18" s="14"/>
      <c r="F18" s="7"/>
      <c r="G18" s="8"/>
      <c r="H18" s="11"/>
      <c r="J18" s="7"/>
      <c r="K18" s="8"/>
      <c r="L18" s="11"/>
      <c r="M18" s="14"/>
      <c r="N18" s="7"/>
      <c r="O18" s="8"/>
    </row>
    <row r="19" spans="1:15" x14ac:dyDescent="0.25">
      <c r="A19" s="82"/>
      <c r="B19" s="7"/>
      <c r="C19" s="8">
        <v>300000</v>
      </c>
      <c r="D19" s="84" t="s">
        <v>60</v>
      </c>
      <c r="E19" s="14"/>
      <c r="F19" s="7"/>
      <c r="G19" s="8"/>
      <c r="H19" s="11"/>
      <c r="J19" s="7"/>
      <c r="K19" s="8"/>
      <c r="L19" s="11"/>
      <c r="M19" s="14"/>
      <c r="N19" s="7"/>
      <c r="O19" s="8"/>
    </row>
    <row r="20" spans="1:15" x14ac:dyDescent="0.25">
      <c r="A20" s="82"/>
      <c r="B20" s="7"/>
      <c r="C20" s="8"/>
      <c r="D20" s="11"/>
      <c r="E20" s="14"/>
      <c r="F20" s="7"/>
      <c r="G20" s="8"/>
      <c r="H20" s="11"/>
      <c r="J20" s="7"/>
      <c r="K20" s="8"/>
      <c r="L20" s="11"/>
      <c r="M20" s="14"/>
      <c r="N20" s="7"/>
      <c r="O20" s="8"/>
    </row>
    <row r="21" spans="1:15" x14ac:dyDescent="0.25">
      <c r="A21" s="82"/>
      <c r="B21" s="7"/>
      <c r="C21" s="8"/>
      <c r="D21" s="11"/>
      <c r="E21" s="14"/>
      <c r="F21" s="7"/>
      <c r="G21" s="8"/>
      <c r="H21" s="11"/>
      <c r="J21" s="7"/>
      <c r="K21" s="8"/>
      <c r="L21" s="11"/>
      <c r="M21" s="14"/>
      <c r="N21" s="7"/>
      <c r="O21" s="8"/>
    </row>
    <row r="22" spans="1:15" x14ac:dyDescent="0.25">
      <c r="A22" s="82"/>
      <c r="B22" s="18">
        <f t="shared" ref="B22:C22" si="0">SUM(B17:B21)</f>
        <v>2100000</v>
      </c>
      <c r="C22" s="19">
        <f t="shared" si="0"/>
        <v>1000000</v>
      </c>
      <c r="D22" s="11"/>
      <c r="E22" s="14"/>
      <c r="F22" s="18">
        <f>SUM(F17:F21)</f>
        <v>900000</v>
      </c>
      <c r="G22" s="17"/>
      <c r="H22" s="11"/>
      <c r="J22" s="16">
        <f>SUM(J17:J21)</f>
        <v>350000</v>
      </c>
      <c r="K22" s="17">
        <f>SUM(K17:K21)</f>
        <v>700000</v>
      </c>
      <c r="L22" s="11"/>
      <c r="M22" s="14"/>
      <c r="N22" s="16">
        <f>SUM(N17:N21)</f>
        <v>150000</v>
      </c>
      <c r="O22" s="17">
        <f>SUM(O17:O21)</f>
        <v>0</v>
      </c>
    </row>
    <row r="23" spans="1:15" x14ac:dyDescent="0.25">
      <c r="A23" s="14"/>
      <c r="B23" s="7">
        <f>B22-C22</f>
        <v>1100000</v>
      </c>
      <c r="C23" s="8"/>
      <c r="D23" s="11"/>
      <c r="E23" s="14"/>
      <c r="F23" s="7"/>
      <c r="G23" s="8"/>
      <c r="H23" s="11"/>
      <c r="J23" s="7"/>
      <c r="K23" s="8">
        <f>K22-J22</f>
        <v>350000</v>
      </c>
      <c r="L23" s="11"/>
      <c r="M23" s="14"/>
      <c r="N23" s="7"/>
      <c r="O23" s="8"/>
    </row>
    <row r="24" spans="1:15" x14ac:dyDescent="0.25">
      <c r="M24" s="14"/>
    </row>
    <row r="25" spans="1:15" x14ac:dyDescent="0.25">
      <c r="M25" s="14"/>
    </row>
    <row r="26" spans="1:15" x14ac:dyDescent="0.25">
      <c r="M26" s="14"/>
    </row>
    <row r="27" spans="1:15" ht="15.75" thickBot="1" x14ac:dyDescent="0.3">
      <c r="B27" s="85" t="s">
        <v>5</v>
      </c>
      <c r="C27" s="85"/>
      <c r="D27" s="9"/>
      <c r="F27" s="85" t="s">
        <v>18</v>
      </c>
      <c r="G27" s="85"/>
      <c r="H27" s="9"/>
      <c r="J27" s="85" t="s">
        <v>61</v>
      </c>
      <c r="K27" s="85"/>
      <c r="L27" s="9"/>
    </row>
    <row r="28" spans="1:15" x14ac:dyDescent="0.25">
      <c r="A28" s="83" t="s">
        <v>55</v>
      </c>
      <c r="B28" s="5">
        <v>600000</v>
      </c>
      <c r="C28" s="6"/>
      <c r="D28" s="15"/>
      <c r="F28" s="5"/>
      <c r="G28" s="6">
        <v>540000</v>
      </c>
      <c r="H28" s="15" t="s">
        <v>55</v>
      </c>
      <c r="J28" s="5"/>
      <c r="K28" s="6">
        <v>1200000</v>
      </c>
      <c r="L28" s="15" t="s">
        <v>56</v>
      </c>
    </row>
    <row r="29" spans="1:15" x14ac:dyDescent="0.25">
      <c r="A29" s="14"/>
      <c r="B29" s="7"/>
      <c r="C29" s="8"/>
      <c r="D29" s="15"/>
      <c r="F29" s="7"/>
      <c r="G29" s="8"/>
      <c r="H29" s="14"/>
      <c r="J29" s="7"/>
      <c r="K29" s="8">
        <v>600000</v>
      </c>
      <c r="L29" s="15" t="s">
        <v>60</v>
      </c>
    </row>
    <row r="30" spans="1:15" x14ac:dyDescent="0.25">
      <c r="A30" s="14"/>
      <c r="B30" s="7"/>
      <c r="C30" s="8"/>
      <c r="D30" s="15"/>
      <c r="F30" s="7"/>
      <c r="G30" s="8"/>
      <c r="H30" s="14"/>
      <c r="J30" s="7"/>
      <c r="K30" s="8"/>
      <c r="L30" s="15"/>
    </row>
    <row r="31" spans="1:15" x14ac:dyDescent="0.25">
      <c r="A31" s="14"/>
      <c r="B31" s="7"/>
      <c r="C31" s="8"/>
      <c r="D31" s="15"/>
      <c r="F31" s="7"/>
      <c r="G31" s="8"/>
      <c r="H31" s="14"/>
      <c r="J31" s="7"/>
      <c r="K31" s="8"/>
      <c r="L31" s="15"/>
    </row>
    <row r="32" spans="1:15" x14ac:dyDescent="0.25">
      <c r="A32" s="14"/>
      <c r="B32" s="7"/>
      <c r="C32" s="8"/>
      <c r="D32" s="15"/>
      <c r="F32" s="7"/>
      <c r="G32" s="8"/>
      <c r="H32" s="14"/>
      <c r="J32" s="7"/>
      <c r="K32" s="8"/>
      <c r="L32" s="15"/>
    </row>
    <row r="33" spans="1:12" x14ac:dyDescent="0.25">
      <c r="A33" s="14"/>
      <c r="B33" s="16">
        <f>SUM(B28:B32)</f>
        <v>600000</v>
      </c>
      <c r="C33" s="17">
        <f>SUM(C28:C32)</f>
        <v>0</v>
      </c>
      <c r="D33" s="15"/>
      <c r="F33" s="16">
        <f>SUM(F28:F32)</f>
        <v>0</v>
      </c>
      <c r="G33" s="17">
        <f>SUM(G28:G32)</f>
        <v>540000</v>
      </c>
      <c r="H33" s="14"/>
      <c r="J33" s="16"/>
      <c r="K33" s="20">
        <f>SUM(K28:K32)</f>
        <v>1800000</v>
      </c>
      <c r="L33" s="15"/>
    </row>
    <row r="34" spans="1:12" x14ac:dyDescent="0.25">
      <c r="A34" s="14"/>
      <c r="B34" s="7"/>
      <c r="C34" s="8"/>
      <c r="D34" s="15"/>
      <c r="F34" s="7"/>
      <c r="G34" s="8"/>
      <c r="H34" s="14"/>
      <c r="J34" s="7"/>
      <c r="K34" s="8"/>
      <c r="L34" s="15"/>
    </row>
  </sheetData>
  <mergeCells count="12">
    <mergeCell ref="B27:C27"/>
    <mergeCell ref="F27:G27"/>
    <mergeCell ref="J27:K27"/>
    <mergeCell ref="F16:G16"/>
    <mergeCell ref="C2:N2"/>
    <mergeCell ref="B4:C4"/>
    <mergeCell ref="F4:G4"/>
    <mergeCell ref="J4:K4"/>
    <mergeCell ref="N4:O4"/>
    <mergeCell ref="B16:C16"/>
    <mergeCell ref="J16:K16"/>
    <mergeCell ref="N16:O16"/>
  </mergeCells>
  <printOptions horizontalCentered="1" verticalCentered="1"/>
  <pageMargins left="0.23622047244094491" right="0.27559055118110237" top="0.57999999999999996" bottom="0.74803149606299213" header="0.31496062992125984" footer="0.31496062992125984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opLeftCell="A10" zoomScaleNormal="100" workbookViewId="0">
      <selection activeCell="D19" sqref="D19"/>
    </sheetView>
  </sheetViews>
  <sheetFormatPr baseColWidth="10" defaultRowHeight="15" x14ac:dyDescent="0.25"/>
  <cols>
    <col min="1" max="1" width="1.42578125" customWidth="1"/>
    <col min="2" max="2" width="27.140625" customWidth="1"/>
    <col min="3" max="3" width="20.28515625" customWidth="1"/>
    <col min="4" max="4" width="17" customWidth="1"/>
  </cols>
  <sheetData>
    <row r="2" spans="2:4" ht="26.25" x14ac:dyDescent="0.4">
      <c r="B2" s="92" t="s">
        <v>22</v>
      </c>
      <c r="C2" s="92"/>
      <c r="D2" s="92"/>
    </row>
    <row r="4" spans="2:4" x14ac:dyDescent="0.25">
      <c r="B4" s="29" t="s">
        <v>12</v>
      </c>
      <c r="C4" s="30" t="s">
        <v>13</v>
      </c>
      <c r="D4" s="31" t="s">
        <v>14</v>
      </c>
    </row>
    <row r="5" spans="2:4" x14ac:dyDescent="0.25">
      <c r="B5" s="21"/>
      <c r="C5" s="22"/>
      <c r="D5" s="23"/>
    </row>
    <row r="6" spans="2:4" x14ac:dyDescent="0.25">
      <c r="B6" s="21" t="s">
        <v>1</v>
      </c>
      <c r="C6" s="26">
        <v>540000</v>
      </c>
      <c r="D6" s="25"/>
    </row>
    <row r="7" spans="2:4" x14ac:dyDescent="0.25">
      <c r="B7" s="21" t="s">
        <v>15</v>
      </c>
      <c r="C7" s="26">
        <v>1100000</v>
      </c>
      <c r="D7" s="25"/>
    </row>
    <row r="8" spans="2:4" x14ac:dyDescent="0.25">
      <c r="B8" s="21" t="s">
        <v>16</v>
      </c>
      <c r="C8" s="26">
        <v>2100000</v>
      </c>
      <c r="D8" s="25"/>
    </row>
    <row r="9" spans="2:4" x14ac:dyDescent="0.25">
      <c r="B9" s="21" t="s">
        <v>2</v>
      </c>
      <c r="C9" s="26">
        <v>900000</v>
      </c>
      <c r="D9" s="25"/>
    </row>
    <row r="10" spans="2:4" x14ac:dyDescent="0.25">
      <c r="B10" s="21" t="s">
        <v>63</v>
      </c>
      <c r="C10" s="26">
        <v>150000</v>
      </c>
      <c r="D10" s="25"/>
    </row>
    <row r="11" spans="2:4" x14ac:dyDescent="0.25">
      <c r="B11" s="21" t="s">
        <v>59</v>
      </c>
      <c r="C11" s="26">
        <v>900000</v>
      </c>
      <c r="D11" s="25"/>
    </row>
    <row r="12" spans="2:4" x14ac:dyDescent="0.25">
      <c r="B12" s="21" t="s">
        <v>5</v>
      </c>
      <c r="C12" s="26">
        <v>600000</v>
      </c>
      <c r="D12" s="25"/>
    </row>
    <row r="13" spans="2:4" x14ac:dyDescent="0.25">
      <c r="B13" s="21"/>
      <c r="C13" s="24"/>
      <c r="D13" s="25"/>
    </row>
    <row r="14" spans="2:4" x14ac:dyDescent="0.25">
      <c r="B14" s="89" t="s">
        <v>17</v>
      </c>
      <c r="C14" s="90"/>
      <c r="D14" s="91"/>
    </row>
    <row r="15" spans="2:4" x14ac:dyDescent="0.25">
      <c r="B15" s="21"/>
      <c r="C15" s="24"/>
      <c r="D15" s="25"/>
    </row>
    <row r="16" spans="2:4" x14ac:dyDescent="0.25">
      <c r="B16" s="21" t="s">
        <v>4</v>
      </c>
      <c r="C16" s="24"/>
      <c r="D16" s="27">
        <v>350000</v>
      </c>
    </row>
    <row r="17" spans="2:8" x14ac:dyDescent="0.25">
      <c r="B17" s="21" t="s">
        <v>18</v>
      </c>
      <c r="C17" s="24"/>
      <c r="D17" s="27">
        <v>540000</v>
      </c>
    </row>
    <row r="18" spans="2:8" x14ac:dyDescent="0.25">
      <c r="B18" s="21" t="s">
        <v>19</v>
      </c>
      <c r="C18" s="24"/>
      <c r="D18" s="27">
        <v>1800000</v>
      </c>
    </row>
    <row r="19" spans="2:8" x14ac:dyDescent="0.25">
      <c r="B19" s="21"/>
      <c r="C19" s="24"/>
      <c r="D19" s="27"/>
    </row>
    <row r="20" spans="2:8" x14ac:dyDescent="0.25">
      <c r="B20" s="21"/>
      <c r="C20" s="24"/>
      <c r="D20" s="27"/>
    </row>
    <row r="21" spans="2:8" x14ac:dyDescent="0.25">
      <c r="B21" s="89" t="s">
        <v>20</v>
      </c>
      <c r="C21" s="90"/>
      <c r="D21" s="91"/>
    </row>
    <row r="22" spans="2:8" x14ac:dyDescent="0.25">
      <c r="B22" s="21"/>
      <c r="C22" s="24"/>
      <c r="D22" s="25"/>
    </row>
    <row r="23" spans="2:8" x14ac:dyDescent="0.25">
      <c r="B23" s="21" t="s">
        <v>0</v>
      </c>
      <c r="C23" s="26"/>
      <c r="D23" s="27">
        <v>3600000</v>
      </c>
    </row>
    <row r="24" spans="2:8" x14ac:dyDescent="0.25">
      <c r="B24" s="21"/>
      <c r="C24" s="26"/>
      <c r="D24" s="27"/>
    </row>
    <row r="25" spans="2:8" x14ac:dyDescent="0.25">
      <c r="B25" s="28" t="s">
        <v>21</v>
      </c>
      <c r="C25" s="32">
        <f>SUM(C5:C13)</f>
        <v>6290000</v>
      </c>
      <c r="D25" s="33">
        <f>SUM(D15:D24)</f>
        <v>6290000</v>
      </c>
    </row>
    <row r="26" spans="2:8" x14ac:dyDescent="0.25">
      <c r="H26" s="34"/>
    </row>
  </sheetData>
  <mergeCells count="3">
    <mergeCell ref="B14:D14"/>
    <mergeCell ref="B21:D21"/>
    <mergeCell ref="B2:D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3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36"/>
  <sheetViews>
    <sheetView showGridLines="0" topLeftCell="A10" zoomScale="66" zoomScaleNormal="66" workbookViewId="0">
      <selection activeCell="C39" sqref="C39"/>
    </sheetView>
  </sheetViews>
  <sheetFormatPr baseColWidth="10" defaultColWidth="10.28515625" defaultRowHeight="21" customHeight="1" x14ac:dyDescent="0.25"/>
  <cols>
    <col min="1" max="1" width="1.7109375" style="35" customWidth="1"/>
    <col min="2" max="2" width="54.42578125" style="35" customWidth="1"/>
    <col min="3" max="3" width="28.5703125" style="35" customWidth="1"/>
    <col min="4" max="4" width="3.7109375" style="36" customWidth="1"/>
    <col min="5" max="5" width="69" style="35" bestFit="1" customWidth="1"/>
    <col min="6" max="6" width="28.5703125" style="35" customWidth="1"/>
    <col min="7" max="16384" width="10.28515625" style="35"/>
  </cols>
  <sheetData>
    <row r="1" spans="1:6" ht="30" x14ac:dyDescent="0.25">
      <c r="A1" s="95" t="s">
        <v>44</v>
      </c>
      <c r="B1" s="95"/>
      <c r="C1" s="95"/>
      <c r="D1" s="95"/>
      <c r="E1" s="95"/>
      <c r="F1" s="95"/>
    </row>
    <row r="2" spans="1:6" ht="36" customHeight="1" x14ac:dyDescent="0.25">
      <c r="A2" s="95" t="s">
        <v>43</v>
      </c>
      <c r="B2" s="95"/>
      <c r="C2" s="95"/>
      <c r="D2" s="95"/>
      <c r="E2" s="95"/>
      <c r="F2" s="95"/>
    </row>
    <row r="3" spans="1:6" ht="47.25" customHeight="1" x14ac:dyDescent="0.25">
      <c r="A3" s="95" t="s">
        <v>45</v>
      </c>
      <c r="B3" s="95"/>
      <c r="C3" s="95"/>
      <c r="D3" s="95"/>
      <c r="E3" s="95"/>
      <c r="F3" s="95"/>
    </row>
    <row r="4" spans="1:6" ht="29.25" customHeight="1" x14ac:dyDescent="0.25">
      <c r="A4" s="95" t="s">
        <v>42</v>
      </c>
      <c r="B4" s="95"/>
      <c r="C4" s="95"/>
      <c r="D4" s="95"/>
      <c r="E4" s="95"/>
      <c r="F4" s="95"/>
    </row>
    <row r="6" spans="1:6" ht="21" customHeight="1" x14ac:dyDescent="0.2">
      <c r="B6" s="77"/>
      <c r="C6" s="78"/>
      <c r="D6" s="48"/>
      <c r="E6" s="77"/>
      <c r="F6" s="48"/>
    </row>
    <row r="7" spans="1:6" s="69" customFormat="1" ht="27" thickBot="1" x14ac:dyDescent="0.45">
      <c r="B7" s="76" t="s">
        <v>12</v>
      </c>
      <c r="C7" s="76"/>
      <c r="D7" s="72"/>
      <c r="E7" s="75" t="s">
        <v>17</v>
      </c>
      <c r="F7" s="74"/>
    </row>
    <row r="8" spans="1:6" s="69" customFormat="1" ht="21" customHeight="1" thickTop="1" x14ac:dyDescent="0.25">
      <c r="B8" s="73"/>
      <c r="C8" s="73"/>
      <c r="D8" s="72"/>
      <c r="E8" s="71"/>
      <c r="F8" s="70"/>
    </row>
    <row r="9" spans="1:6" ht="21" customHeight="1" x14ac:dyDescent="0.25">
      <c r="B9" s="67" t="s">
        <v>7</v>
      </c>
      <c r="C9" s="68" t="s">
        <v>8</v>
      </c>
      <c r="D9" s="54"/>
      <c r="E9" s="67" t="s">
        <v>41</v>
      </c>
      <c r="F9" s="55" t="s">
        <v>8</v>
      </c>
    </row>
    <row r="10" spans="1:6" ht="21" customHeight="1" x14ac:dyDescent="0.25">
      <c r="B10" s="45" t="s">
        <v>46</v>
      </c>
      <c r="C10" s="43">
        <v>540000</v>
      </c>
      <c r="D10" s="48"/>
      <c r="E10" s="45" t="s">
        <v>40</v>
      </c>
      <c r="F10" s="43">
        <v>350000</v>
      </c>
    </row>
    <row r="11" spans="1:6" ht="21" customHeight="1" x14ac:dyDescent="0.25">
      <c r="B11" s="45" t="s">
        <v>9</v>
      </c>
      <c r="C11" s="43">
        <v>1100000</v>
      </c>
      <c r="D11" s="48"/>
      <c r="E11" s="45" t="s">
        <v>39</v>
      </c>
      <c r="F11" s="43">
        <v>540000</v>
      </c>
    </row>
    <row r="12" spans="1:6" ht="21" customHeight="1" x14ac:dyDescent="0.25">
      <c r="B12" s="45" t="s">
        <v>10</v>
      </c>
      <c r="C12" s="43">
        <v>2100000</v>
      </c>
      <c r="D12" s="48"/>
      <c r="E12" s="45" t="s">
        <v>49</v>
      </c>
      <c r="F12" s="43">
        <v>1800000</v>
      </c>
    </row>
    <row r="13" spans="1:6" ht="21" customHeight="1" x14ac:dyDescent="0.25">
      <c r="B13" s="65"/>
      <c r="C13" s="62"/>
      <c r="D13" s="48"/>
      <c r="E13" s="45"/>
      <c r="F13" s="43"/>
    </row>
    <row r="14" spans="1:6" s="61" customFormat="1" ht="21" customHeight="1" x14ac:dyDescent="0.25">
      <c r="B14" s="65"/>
      <c r="C14" s="62"/>
      <c r="D14" s="64"/>
      <c r="E14" s="63" t="s">
        <v>38</v>
      </c>
      <c r="F14" s="66">
        <f>SUBTOTAL(109,tblPasivoactual[  ])</f>
        <v>2690000</v>
      </c>
    </row>
    <row r="15" spans="1:6" s="61" customFormat="1" ht="21" customHeight="1" x14ac:dyDescent="0.25">
      <c r="B15" s="45"/>
      <c r="C15" s="43"/>
      <c r="D15" s="64"/>
      <c r="E15" s="63"/>
      <c r="F15" s="62"/>
    </row>
    <row r="16" spans="1:6" s="46" customFormat="1" ht="21" customHeight="1" x14ac:dyDescent="0.25">
      <c r="B16" s="59" t="s">
        <v>11</v>
      </c>
      <c r="C16" s="58">
        <f>SUBTOTAL(109,tblActivosActuales[  ])</f>
        <v>3740000</v>
      </c>
      <c r="D16" s="54"/>
      <c r="E16" s="60"/>
      <c r="F16" s="60"/>
    </row>
    <row r="17" spans="2:6" s="46" customFormat="1" ht="21" customHeight="1" x14ac:dyDescent="0.2">
      <c r="B17" s="96"/>
      <c r="C17" s="96"/>
      <c r="D17" s="54"/>
      <c r="E17" s="47" t="s">
        <v>37</v>
      </c>
      <c r="F17" s="57" t="s">
        <v>35</v>
      </c>
    </row>
    <row r="18" spans="2:6" ht="21" customHeight="1" x14ac:dyDescent="0.25">
      <c r="B18" s="56" t="s">
        <v>36</v>
      </c>
      <c r="C18" s="55" t="s">
        <v>35</v>
      </c>
      <c r="D18" s="48"/>
      <c r="E18" s="45"/>
      <c r="F18" s="43"/>
    </row>
    <row r="19" spans="2:6" ht="21" customHeight="1" x14ac:dyDescent="0.25">
      <c r="B19" s="45" t="s">
        <v>47</v>
      </c>
      <c r="C19" s="43">
        <v>900000</v>
      </c>
      <c r="D19" s="54"/>
      <c r="E19" s="45"/>
      <c r="F19" s="43"/>
    </row>
    <row r="20" spans="2:6" ht="21" customHeight="1" x14ac:dyDescent="0.25">
      <c r="B20" s="45" t="s">
        <v>64</v>
      </c>
      <c r="C20" s="43">
        <v>150000</v>
      </c>
      <c r="D20" s="48"/>
      <c r="E20" s="45"/>
      <c r="F20" s="43"/>
    </row>
    <row r="21" spans="2:6" ht="21" customHeight="1" x14ac:dyDescent="0.25">
      <c r="B21" s="45" t="s">
        <v>65</v>
      </c>
      <c r="C21" s="43">
        <v>900000</v>
      </c>
      <c r="D21" s="48"/>
      <c r="E21" s="53" t="s">
        <v>34</v>
      </c>
      <c r="F21" s="52">
        <f>SUBTOTAL(109,tblOtrosPasivo[[ ]])</f>
        <v>0</v>
      </c>
    </row>
    <row r="22" spans="2:6" ht="21" customHeight="1" thickBot="1" x14ac:dyDescent="0.3">
      <c r="B22" s="45" t="s">
        <v>48</v>
      </c>
      <c r="C22" s="43">
        <v>600000</v>
      </c>
      <c r="D22" s="48"/>
      <c r="E22" s="51" t="s">
        <v>33</v>
      </c>
      <c r="F22" s="50">
        <f>tblPasivoactual[#Totals]+tblOtrosPasivo[#Totals]</f>
        <v>2690000</v>
      </c>
    </row>
    <row r="23" spans="2:6" ht="21" customHeight="1" thickTop="1" x14ac:dyDescent="0.25">
      <c r="B23" s="45"/>
      <c r="C23" s="43"/>
      <c r="D23" s="48"/>
      <c r="E23" s="49"/>
    </row>
    <row r="24" spans="2:6" ht="21" customHeight="1" x14ac:dyDescent="0.25">
      <c r="B24" s="45"/>
      <c r="C24" s="44"/>
      <c r="D24" s="48"/>
      <c r="E24" s="47" t="s">
        <v>32</v>
      </c>
      <c r="F24" s="35" t="s">
        <v>31</v>
      </c>
    </row>
    <row r="25" spans="2:6" s="46" customFormat="1" ht="21" customHeight="1" x14ac:dyDescent="0.25">
      <c r="B25" s="45"/>
      <c r="C25" s="79"/>
      <c r="E25" s="35" t="s">
        <v>30</v>
      </c>
      <c r="F25" s="43">
        <v>3600000</v>
      </c>
    </row>
    <row r="26" spans="2:6" s="37" customFormat="1" ht="21" customHeight="1" x14ac:dyDescent="0.25">
      <c r="B26" s="45"/>
      <c r="C26" s="44"/>
      <c r="E26" s="35"/>
      <c r="F26" s="43"/>
    </row>
    <row r="27" spans="2:6" ht="21" customHeight="1" x14ac:dyDescent="0.25">
      <c r="B27" s="45"/>
      <c r="C27" s="44"/>
      <c r="D27" s="35"/>
      <c r="F27" s="43"/>
    </row>
    <row r="28" spans="2:6" ht="21" customHeight="1" x14ac:dyDescent="0.25">
      <c r="B28" s="35" t="s">
        <v>29</v>
      </c>
      <c r="C28" s="42">
        <f>SUBTOTAL(109,tblOtrosActivos[[ ]])</f>
        <v>2550000</v>
      </c>
      <c r="E28" s="35" t="s">
        <v>28</v>
      </c>
      <c r="F28" s="42">
        <f>SUBTOTAL(109,Tabla7[.])</f>
        <v>3600000</v>
      </c>
    </row>
    <row r="29" spans="2:6" ht="21" customHeight="1" x14ac:dyDescent="0.2">
      <c r="B29" s="96"/>
      <c r="C29" s="96"/>
    </row>
    <row r="30" spans="2:6" ht="21" customHeight="1" thickBot="1" x14ac:dyDescent="0.3">
      <c r="B30" s="41" t="s">
        <v>27</v>
      </c>
      <c r="C30" s="40">
        <f>tblActivosActuales[#Totals]+tblOtrosActivos[#Totals]</f>
        <v>6290000</v>
      </c>
      <c r="E30" s="41" t="s">
        <v>26</v>
      </c>
      <c r="F30" s="40">
        <f>SUM(F28,F22)</f>
        <v>6290000</v>
      </c>
    </row>
    <row r="31" spans="2:6" ht="21" customHeight="1" thickTop="1" x14ac:dyDescent="0.25">
      <c r="E31" s="39"/>
      <c r="F31" s="39"/>
    </row>
    <row r="32" spans="2:6" ht="21" customHeight="1" x14ac:dyDescent="0.25">
      <c r="E32" s="37"/>
      <c r="F32" s="37"/>
    </row>
    <row r="33" spans="2:6" ht="21" customHeight="1" x14ac:dyDescent="0.25">
      <c r="D33" s="38"/>
      <c r="E33" s="37"/>
      <c r="F33" s="37"/>
    </row>
    <row r="35" spans="2:6" ht="21" customHeight="1" thickBot="1" x14ac:dyDescent="0.3">
      <c r="B35" s="93" t="s">
        <v>25</v>
      </c>
      <c r="C35" s="93"/>
      <c r="E35" s="93" t="s">
        <v>24</v>
      </c>
      <c r="F35" s="93"/>
    </row>
    <row r="36" spans="2:6" ht="21" customHeight="1" thickTop="1" x14ac:dyDescent="0.25">
      <c r="B36" s="94" t="s">
        <v>66</v>
      </c>
      <c r="C36" s="94"/>
      <c r="E36" s="94" t="s">
        <v>23</v>
      </c>
      <c r="F36" s="94"/>
    </row>
  </sheetData>
  <mergeCells count="10">
    <mergeCell ref="B35:C35"/>
    <mergeCell ref="E35:F35"/>
    <mergeCell ref="B36:C36"/>
    <mergeCell ref="E36:F36"/>
    <mergeCell ref="A1:F1"/>
    <mergeCell ref="A2:F2"/>
    <mergeCell ref="A3:F3"/>
    <mergeCell ref="A4:F4"/>
    <mergeCell ref="B17:C17"/>
    <mergeCell ref="B29:C29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8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 de mayor</vt:lpstr>
      <vt:lpstr>balanza de comprobacion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2018-08-22T05:29:39Z</cp:lastPrinted>
  <dcterms:created xsi:type="dcterms:W3CDTF">2018-08-22T00:49:58Z</dcterms:created>
  <dcterms:modified xsi:type="dcterms:W3CDTF">2018-08-23T03:00:35Z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