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D20" i="2"/>
  <c r="C20" i="2"/>
  <c r="E17" i="2"/>
  <c r="E18" i="2"/>
  <c r="D17" i="2"/>
  <c r="E16" i="2"/>
  <c r="D16" i="2"/>
  <c r="C16" i="2"/>
  <c r="E8" i="2"/>
  <c r="E7" i="2"/>
  <c r="D7" i="2"/>
  <c r="D6" i="2"/>
  <c r="D11" i="2" s="1"/>
  <c r="E6" i="2"/>
  <c r="C6" i="2"/>
  <c r="C11" i="2" l="1"/>
  <c r="C22" i="2" s="1"/>
  <c r="H6" i="2" s="1"/>
  <c r="E22" i="2"/>
  <c r="J6" i="2" s="1"/>
  <c r="E11" i="2"/>
  <c r="H5" i="2"/>
  <c r="J5" i="2"/>
  <c r="Q8" i="1"/>
  <c r="P8" i="1"/>
  <c r="O8" i="1"/>
  <c r="N8" i="1"/>
  <c r="M8" i="1"/>
  <c r="L8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H18" i="1"/>
  <c r="G18" i="1"/>
  <c r="F18" i="1"/>
  <c r="E18" i="1"/>
  <c r="C18" i="1"/>
  <c r="D18" i="1"/>
  <c r="D7" i="1"/>
  <c r="I5" i="1"/>
  <c r="I6" i="1"/>
  <c r="H5" i="1"/>
  <c r="F7" i="1"/>
  <c r="G7" i="1"/>
  <c r="I7" i="1"/>
  <c r="E6" i="1"/>
  <c r="F6" i="1"/>
  <c r="G6" i="1"/>
  <c r="G8" i="1" s="1"/>
  <c r="H7" i="1"/>
  <c r="H6" i="1"/>
  <c r="F5" i="1"/>
  <c r="F8" i="1" s="1"/>
  <c r="E5" i="1"/>
  <c r="D5" i="1"/>
  <c r="C5" i="1"/>
  <c r="C8" i="1" s="1"/>
  <c r="G5" i="1"/>
  <c r="E7" i="1"/>
  <c r="D6" i="1"/>
  <c r="H7" i="2" l="1"/>
  <c r="H9" i="2" s="1"/>
  <c r="J7" i="2"/>
  <c r="D22" i="2"/>
  <c r="I6" i="2" s="1"/>
  <c r="I5" i="2"/>
  <c r="E8" i="1"/>
  <c r="I8" i="1"/>
  <c r="H8" i="1"/>
  <c r="D8" i="1"/>
  <c r="I7" i="2" l="1"/>
  <c r="I9" i="2" s="1"/>
  <c r="J9" i="2" s="1"/>
</calcChain>
</file>

<file path=xl/sharedStrings.xml><?xml version="1.0" encoding="utf-8"?>
<sst xmlns="http://schemas.openxmlformats.org/spreadsheetml/2006/main" count="71" uniqueCount="40">
  <si>
    <t>PRESUPUESTO DE INGRESOS</t>
  </si>
  <si>
    <t xml:space="preserve">VENTAS </t>
  </si>
  <si>
    <t>JUNIO</t>
  </si>
  <si>
    <t>JULIO</t>
  </si>
  <si>
    <t>AGOSTO</t>
  </si>
  <si>
    <t>SEPTIEMBRE</t>
  </si>
  <si>
    <t>OCTUBRE</t>
  </si>
  <si>
    <t>NOVIEMBRE</t>
  </si>
  <si>
    <t>DICIEMBRE</t>
  </si>
  <si>
    <t>COBRANZA MISMO MES 5%</t>
  </si>
  <si>
    <t>COBRANZA UN MES DESPUES 80%</t>
  </si>
  <si>
    <t>COBRANZA DOS MESES DESPUÉS 15%</t>
  </si>
  <si>
    <t>TOTA DE INGRESOS EN EFECTIVO</t>
  </si>
  <si>
    <t>PRESUPUESTO DE EGRESOS</t>
  </si>
  <si>
    <t>PAGO DE SALARIOS GENERALES</t>
  </si>
  <si>
    <t>PAGO DE RENTAS</t>
  </si>
  <si>
    <t>GASTOS DIVERSOS</t>
  </si>
  <si>
    <t>PAGO DE IMPUESTOS</t>
  </si>
  <si>
    <t>ADELANTO DE ACTIVO FIJO</t>
  </si>
  <si>
    <t>TOTAL DE EGRESOS</t>
  </si>
  <si>
    <t>PRESUPUESTO DE EFECTVO</t>
  </si>
  <si>
    <t>TOTAL DE INGRESOS</t>
  </si>
  <si>
    <t>FLUJO NETO DE EFECTIVO</t>
  </si>
  <si>
    <t>EFECTIVO DISPONIBLE</t>
  </si>
  <si>
    <t>PAGO DE MANO DE OBRA UN MES DESPUES</t>
  </si>
  <si>
    <t>FLUJO NETO ACUMULADO</t>
  </si>
  <si>
    <t>MARZO</t>
  </si>
  <si>
    <t>ABRIL</t>
  </si>
  <si>
    <t>MAYO</t>
  </si>
  <si>
    <t>COBRANZA MISMO MES 30%</t>
  </si>
  <si>
    <t>COBRANZA UN MES DESPUES 40%</t>
  </si>
  <si>
    <t>COBRANZA DOS MESES DESPUÉS 30%</t>
  </si>
  <si>
    <t>DIVIDENDO POR ACIONES</t>
  </si>
  <si>
    <t>INTERESES</t>
  </si>
  <si>
    <t>COMPRAS MISMO MES 10%</t>
  </si>
  <si>
    <t>COMPRAS UN MES DESPUÉS 70%</t>
  </si>
  <si>
    <t>COMPRA DOS MESES DESPUÉS 20%</t>
  </si>
  <si>
    <t>DIVIDENDOS EN EFECTIVO</t>
  </si>
  <si>
    <t>SALARIOS 10%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</si>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</sst>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0" fontId="0" fillId="0" borderId="0" xfId="0" applyBorder="1"/>
    <xf numFmtId="0" fontId="2" fillId="0" borderId="0" xfId="0" applyNumberFormat="1" applyFont="1" applyFill="1" applyBorder="1" applyAlignment="1"/>
    <xf numFmtId="0" fontId="2" fillId="0" borderId="0" xfId="0" applyFont="1" applyBorder="1"/>
    <xf numFmtId="17" fontId="2" fillId="0" borderId="0" xfId="0" applyNumberFormat="1" applyFont="1" applyBorder="1"/>
    <xf numFmtId="43" fontId="2" fillId="0" borderId="0" xfId="1" applyFont="1" applyBorder="1"/>
    <xf numFmtId="43" fontId="2" fillId="0" borderId="0" xfId="0" applyNumberFormat="1" applyFont="1" applyBorder="1"/>
    <xf numFmtId="0" fontId="0" fillId="0" borderId="0" xfId="0" applyAlignment="1">
      <alignment horizontal="center" vertical="center"/>
    </xf>
    <xf numFmtId="0" fontId="2" fillId="0" borderId="0" xfId="0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/>
    <xf numFmtId="43" fontId="2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/>
    <xf numFmtId="43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zoomScale="80" zoomScaleNormal="80" workbookViewId="0">
      <selection activeCell="M8" sqref="M8"/>
    </sheetView>
  </sheetViews>
  <sheetFormatPr baseColWidth="10" defaultRowHeight="15" x14ac:dyDescent="0.25"/>
  <cols>
    <col min="1" max="1" width="3" customWidth="1"/>
    <col min="2" max="2" width="39.42578125" bestFit="1" customWidth="1"/>
    <col min="3" max="9" width="13.7109375" bestFit="1" customWidth="1"/>
    <col min="10" max="10" width="3.42578125" customWidth="1"/>
    <col min="11" max="11" width="30.28515625" bestFit="1" customWidth="1"/>
    <col min="12" max="17" width="13.42578125" bestFit="1" customWidth="1"/>
  </cols>
  <sheetData>
    <row r="1" spans="2:17" x14ac:dyDescent="0.25">
      <c r="J1" s="2"/>
      <c r="K1" s="2"/>
    </row>
    <row r="2" spans="2:17" ht="16.5" x14ac:dyDescent="0.3">
      <c r="B2" s="22" t="s">
        <v>0</v>
      </c>
      <c r="C2" s="22"/>
      <c r="D2" s="22"/>
      <c r="E2" s="22"/>
      <c r="F2" s="22"/>
      <c r="G2" s="22"/>
      <c r="H2" s="22"/>
      <c r="I2" s="22"/>
      <c r="J2" s="3"/>
      <c r="K2" s="26" t="s">
        <v>20</v>
      </c>
      <c r="L2" s="26"/>
      <c r="M2" s="26"/>
      <c r="N2" s="26"/>
      <c r="O2" s="26"/>
      <c r="P2" s="26"/>
      <c r="Q2" s="26"/>
    </row>
    <row r="3" spans="2:17" ht="33" x14ac:dyDescent="0.3">
      <c r="B3" s="20"/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4"/>
      <c r="K3" s="16"/>
      <c r="L3" s="13" t="s">
        <v>3</v>
      </c>
      <c r="M3" s="13" t="s">
        <v>4</v>
      </c>
      <c r="N3" s="13" t="s">
        <v>5</v>
      </c>
      <c r="O3" s="13" t="s">
        <v>6</v>
      </c>
      <c r="P3" s="13" t="s">
        <v>7</v>
      </c>
      <c r="Q3" s="13" t="s">
        <v>8</v>
      </c>
    </row>
    <row r="4" spans="2:17" ht="30" customHeight="1" x14ac:dyDescent="0.3">
      <c r="B4" s="10" t="s">
        <v>1</v>
      </c>
      <c r="C4" s="14">
        <v>150000</v>
      </c>
      <c r="D4" s="14">
        <v>300000</v>
      </c>
      <c r="E4" s="14">
        <v>450000</v>
      </c>
      <c r="F4" s="14">
        <v>600000</v>
      </c>
      <c r="G4" s="14">
        <v>300000</v>
      </c>
      <c r="H4" s="14">
        <v>300000</v>
      </c>
      <c r="I4" s="14">
        <v>75000</v>
      </c>
      <c r="J4" s="5"/>
      <c r="K4" s="16" t="s">
        <v>21</v>
      </c>
      <c r="L4" s="17">
        <f t="shared" ref="L4:Q4" si="0">D8</f>
        <v>157500</v>
      </c>
      <c r="M4" s="17">
        <f t="shared" si="0"/>
        <v>285000</v>
      </c>
      <c r="N4" s="17">
        <f t="shared" si="0"/>
        <v>435000</v>
      </c>
      <c r="O4" s="17">
        <f t="shared" si="0"/>
        <v>562500</v>
      </c>
      <c r="P4" s="17">
        <f t="shared" si="0"/>
        <v>345000</v>
      </c>
      <c r="Q4" s="17">
        <f t="shared" si="0"/>
        <v>288750</v>
      </c>
    </row>
    <row r="5" spans="2:17" s="1" customFormat="1" ht="30" customHeight="1" x14ac:dyDescent="0.3">
      <c r="B5" s="11" t="s">
        <v>9</v>
      </c>
      <c r="C5" s="14">
        <f t="shared" ref="C5:I5" si="1">C4*0.05</f>
        <v>7500</v>
      </c>
      <c r="D5" s="14">
        <f t="shared" si="1"/>
        <v>15000</v>
      </c>
      <c r="E5" s="14">
        <f t="shared" si="1"/>
        <v>22500</v>
      </c>
      <c r="F5" s="14">
        <f t="shared" si="1"/>
        <v>30000</v>
      </c>
      <c r="G5" s="14">
        <f t="shared" si="1"/>
        <v>15000</v>
      </c>
      <c r="H5" s="14">
        <f t="shared" si="1"/>
        <v>15000</v>
      </c>
      <c r="I5" s="14">
        <f t="shared" si="1"/>
        <v>3750</v>
      </c>
      <c r="J5" s="6"/>
      <c r="K5" s="18" t="s">
        <v>19</v>
      </c>
      <c r="L5" s="18">
        <f t="shared" ref="L5:Q5" si="2">C18</f>
        <v>107250</v>
      </c>
      <c r="M5" s="18">
        <f t="shared" si="2"/>
        <v>137250</v>
      </c>
      <c r="N5" s="18">
        <f t="shared" si="2"/>
        <v>189750</v>
      </c>
      <c r="O5" s="18">
        <f t="shared" si="2"/>
        <v>917250</v>
      </c>
      <c r="P5" s="18">
        <f t="shared" si="2"/>
        <v>287250</v>
      </c>
      <c r="Q5" s="18">
        <f t="shared" si="2"/>
        <v>279750</v>
      </c>
    </row>
    <row r="6" spans="2:17" ht="30" customHeight="1" x14ac:dyDescent="0.3">
      <c r="B6" s="11" t="s">
        <v>10</v>
      </c>
      <c r="C6" s="14"/>
      <c r="D6" s="14">
        <f t="shared" ref="D6:I6" si="3">C4*0.8</f>
        <v>120000</v>
      </c>
      <c r="E6" s="14">
        <f t="shared" si="3"/>
        <v>240000</v>
      </c>
      <c r="F6" s="14">
        <f t="shared" si="3"/>
        <v>360000</v>
      </c>
      <c r="G6" s="14">
        <f t="shared" si="3"/>
        <v>480000</v>
      </c>
      <c r="H6" s="14">
        <f t="shared" si="3"/>
        <v>240000</v>
      </c>
      <c r="I6" s="14">
        <f t="shared" si="3"/>
        <v>240000</v>
      </c>
      <c r="J6" s="4"/>
      <c r="K6" s="16" t="s">
        <v>22</v>
      </c>
      <c r="L6" s="18">
        <f t="shared" ref="L6:Q6" si="4">L4-L5</f>
        <v>50250</v>
      </c>
      <c r="M6" s="18">
        <f t="shared" si="4"/>
        <v>147750</v>
      </c>
      <c r="N6" s="18">
        <f t="shared" si="4"/>
        <v>245250</v>
      </c>
      <c r="O6" s="18">
        <f t="shared" si="4"/>
        <v>-354750</v>
      </c>
      <c r="P6" s="18">
        <f t="shared" si="4"/>
        <v>57750</v>
      </c>
      <c r="Q6" s="18">
        <f t="shared" si="4"/>
        <v>9000</v>
      </c>
    </row>
    <row r="7" spans="2:17" ht="30" customHeight="1" x14ac:dyDescent="0.3">
      <c r="B7" s="11" t="s">
        <v>11</v>
      </c>
      <c r="C7" s="14"/>
      <c r="D7" s="14">
        <f>C4*0.15</f>
        <v>22500</v>
      </c>
      <c r="E7" s="14">
        <f>C4*0.15</f>
        <v>22500</v>
      </c>
      <c r="F7" s="14">
        <f>D4*0.15</f>
        <v>45000</v>
      </c>
      <c r="G7" s="14">
        <f>E4*0.15</f>
        <v>67500</v>
      </c>
      <c r="H7" s="14">
        <f>F4*0.15</f>
        <v>90000</v>
      </c>
      <c r="I7" s="14">
        <f>G4*0.15</f>
        <v>45000</v>
      </c>
      <c r="J7" s="7"/>
      <c r="K7" s="16" t="s">
        <v>23</v>
      </c>
      <c r="L7" s="18">
        <v>110000</v>
      </c>
      <c r="M7" s="18"/>
      <c r="N7" s="18"/>
      <c r="O7" s="18"/>
      <c r="P7" s="18"/>
      <c r="Q7" s="18"/>
    </row>
    <row r="8" spans="2:17" ht="30" customHeight="1" x14ac:dyDescent="0.3">
      <c r="B8" s="11" t="s">
        <v>12</v>
      </c>
      <c r="C8" s="14">
        <f t="shared" ref="C8:I8" si="5">SUM(C5:C7)</f>
        <v>7500</v>
      </c>
      <c r="D8" s="14">
        <f t="shared" si="5"/>
        <v>157500</v>
      </c>
      <c r="E8" s="14">
        <f t="shared" si="5"/>
        <v>285000</v>
      </c>
      <c r="F8" s="14">
        <f t="shared" si="5"/>
        <v>435000</v>
      </c>
      <c r="G8" s="14">
        <f t="shared" si="5"/>
        <v>562500</v>
      </c>
      <c r="H8" s="14">
        <f t="shared" si="5"/>
        <v>345000</v>
      </c>
      <c r="I8" s="14">
        <f t="shared" si="5"/>
        <v>288750</v>
      </c>
      <c r="J8" s="7"/>
      <c r="K8" s="19" t="s">
        <v>25</v>
      </c>
      <c r="L8" s="18">
        <f>L6+L7</f>
        <v>160250</v>
      </c>
      <c r="M8" s="18">
        <f>L8+M6</f>
        <v>308000</v>
      </c>
      <c r="N8" s="18">
        <f>M8+N6</f>
        <v>553250</v>
      </c>
      <c r="O8" s="18">
        <f>N8+O6</f>
        <v>198500</v>
      </c>
      <c r="P8" s="18">
        <f>O8+P6</f>
        <v>256250</v>
      </c>
      <c r="Q8" s="18">
        <f>P8+Q6</f>
        <v>265250</v>
      </c>
    </row>
    <row r="9" spans="2:17" ht="16.5" x14ac:dyDescent="0.3">
      <c r="B9" s="8"/>
      <c r="C9" s="8"/>
      <c r="D9" s="8"/>
      <c r="E9" s="8"/>
      <c r="F9" s="8"/>
      <c r="G9" s="8"/>
      <c r="H9" s="8"/>
      <c r="I9" s="8"/>
      <c r="J9" s="7"/>
      <c r="K9" s="7"/>
    </row>
    <row r="10" spans="2:17" ht="16.5" x14ac:dyDescent="0.25">
      <c r="B10" s="23" t="s">
        <v>13</v>
      </c>
      <c r="C10" s="24"/>
      <c r="D10" s="24"/>
      <c r="E10" s="24"/>
      <c r="F10" s="24"/>
      <c r="G10" s="24"/>
      <c r="H10" s="25"/>
      <c r="I10" s="9"/>
    </row>
    <row r="11" spans="2:17" ht="33" customHeight="1" x14ac:dyDescent="0.25">
      <c r="B11" s="12"/>
      <c r="C11" s="13" t="s">
        <v>3</v>
      </c>
      <c r="D11" s="13" t="s">
        <v>4</v>
      </c>
      <c r="E11" s="13" t="s">
        <v>5</v>
      </c>
      <c r="F11" s="13" t="s">
        <v>6</v>
      </c>
      <c r="G11" s="13" t="s">
        <v>7</v>
      </c>
      <c r="H11" s="13" t="s">
        <v>8</v>
      </c>
    </row>
    <row r="12" spans="2:17" ht="33" x14ac:dyDescent="0.25">
      <c r="B12" s="11" t="s">
        <v>24</v>
      </c>
      <c r="C12" s="14">
        <v>75000</v>
      </c>
      <c r="D12" s="14">
        <v>105000</v>
      </c>
      <c r="E12" s="14">
        <v>105000</v>
      </c>
      <c r="F12" s="14">
        <v>735000</v>
      </c>
      <c r="G12" s="14">
        <v>255000</v>
      </c>
      <c r="H12" s="14">
        <v>195000</v>
      </c>
    </row>
    <row r="13" spans="2:17" ht="16.5" x14ac:dyDescent="0.25">
      <c r="B13" s="11" t="s">
        <v>14</v>
      </c>
      <c r="C13" s="14">
        <v>22500</v>
      </c>
      <c r="D13" s="14">
        <v>22500</v>
      </c>
      <c r="E13" s="14">
        <v>22500</v>
      </c>
      <c r="F13" s="14">
        <v>22500</v>
      </c>
      <c r="G13" s="14">
        <v>22500</v>
      </c>
      <c r="H13" s="14">
        <v>22500</v>
      </c>
    </row>
    <row r="14" spans="2:17" ht="16.5" x14ac:dyDescent="0.25">
      <c r="B14" s="11" t="s">
        <v>15</v>
      </c>
      <c r="C14" s="14">
        <v>7500</v>
      </c>
      <c r="D14" s="14">
        <v>7500</v>
      </c>
      <c r="E14" s="14">
        <v>7500</v>
      </c>
      <c r="F14" s="14">
        <v>7500</v>
      </c>
      <c r="G14" s="14">
        <v>7500</v>
      </c>
      <c r="H14" s="14">
        <v>7500</v>
      </c>
    </row>
    <row r="15" spans="2:17" ht="16.5" x14ac:dyDescent="0.25">
      <c r="B15" s="11" t="s">
        <v>16</v>
      </c>
      <c r="C15" s="14">
        <v>2250</v>
      </c>
      <c r="D15" s="14">
        <v>2250</v>
      </c>
      <c r="E15" s="14">
        <v>2250</v>
      </c>
      <c r="F15" s="14">
        <v>2250</v>
      </c>
      <c r="G15" s="14">
        <v>2250</v>
      </c>
      <c r="H15" s="14">
        <v>2250</v>
      </c>
    </row>
    <row r="16" spans="2:17" ht="16.5" x14ac:dyDescent="0.25">
      <c r="B16" s="11" t="s">
        <v>17</v>
      </c>
      <c r="C16" s="14"/>
      <c r="D16" s="14"/>
      <c r="E16" s="14">
        <v>52500</v>
      </c>
      <c r="F16" s="14"/>
      <c r="G16" s="14"/>
      <c r="H16" s="14">
        <v>52500</v>
      </c>
    </row>
    <row r="17" spans="2:8" ht="16.5" x14ac:dyDescent="0.25">
      <c r="B17" s="11" t="s">
        <v>18</v>
      </c>
      <c r="C17" s="14"/>
      <c r="D17" s="14"/>
      <c r="E17" s="15"/>
      <c r="F17" s="14">
        <v>150000</v>
      </c>
      <c r="G17" s="15"/>
      <c r="H17" s="14"/>
    </row>
    <row r="18" spans="2:8" ht="16.5" x14ac:dyDescent="0.25">
      <c r="B18" s="11" t="s">
        <v>19</v>
      </c>
      <c r="C18" s="14">
        <f>SUM(C12:C17)</f>
        <v>107250</v>
      </c>
      <c r="D18" s="14">
        <f>SUM(D12:D17)</f>
        <v>137250</v>
      </c>
      <c r="E18" s="14">
        <f>SUM(E12:E16)</f>
        <v>189750</v>
      </c>
      <c r="F18" s="14">
        <f>SUM(F12:F17)</f>
        <v>917250</v>
      </c>
      <c r="G18" s="14">
        <f>SUM(G12:G16)</f>
        <v>287250</v>
      </c>
      <c r="H18" s="14">
        <f>SUM(H12:H17)</f>
        <v>279750</v>
      </c>
    </row>
  </sheetData>
  <mergeCells count="3">
    <mergeCell ref="B2:I2"/>
    <mergeCell ref="B10:H10"/>
    <mergeCell ref="K2:Q2"/>
  </mergeCells>
  <pageMargins left="0.7" right="0.7" top="0.75" bottom="0.75" header="0.3" footer="0.3"/>
  <pageSetup orientation="portrait" horizontalDpi="360" verticalDpi="360" r:id="rId1"/>
  <ignoredErrors>
    <ignoredError sqref="H7 G18 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H5" sqref="H5"/>
    </sheetView>
  </sheetViews>
  <sheetFormatPr baseColWidth="10" defaultRowHeight="15" x14ac:dyDescent="0.25"/>
  <cols>
    <col min="2" max="2" width="38.85546875" customWidth="1"/>
    <col min="3" max="3" width="14.42578125" bestFit="1" customWidth="1"/>
    <col min="4" max="4" width="12.7109375" bestFit="1" customWidth="1"/>
    <col min="5" max="5" width="13.140625" bestFit="1" customWidth="1"/>
    <col min="7" max="7" width="29.28515625" customWidth="1"/>
    <col min="8" max="9" width="12.7109375" bestFit="1" customWidth="1"/>
    <col min="10" max="10" width="12.85546875" bestFit="1" customWidth="1"/>
    <col min="11" max="11" width="10.5703125" bestFit="1" customWidth="1"/>
  </cols>
  <sheetData>
    <row r="3" spans="2:10" ht="16.5" x14ac:dyDescent="0.3">
      <c r="B3" s="27" t="s">
        <v>0</v>
      </c>
      <c r="C3" s="28"/>
      <c r="D3" s="28"/>
      <c r="E3" s="29"/>
      <c r="G3" s="31" t="s">
        <v>20</v>
      </c>
      <c r="H3" s="32"/>
      <c r="I3" s="32"/>
      <c r="J3" s="33"/>
    </row>
    <row r="4" spans="2:10" ht="22.5" customHeight="1" x14ac:dyDescent="0.3">
      <c r="B4" s="20"/>
      <c r="C4" s="21" t="s">
        <v>26</v>
      </c>
      <c r="D4" s="21" t="s">
        <v>27</v>
      </c>
      <c r="E4" s="21" t="s">
        <v>28</v>
      </c>
      <c r="G4" s="16"/>
      <c r="H4" s="21" t="s">
        <v>26</v>
      </c>
      <c r="I4" s="21" t="s">
        <v>27</v>
      </c>
      <c r="J4" s="21" t="s">
        <v>28</v>
      </c>
    </row>
    <row r="5" spans="2:10" ht="16.5" x14ac:dyDescent="0.3">
      <c r="B5" s="10" t="s">
        <v>1</v>
      </c>
      <c r="C5" s="14">
        <v>200000</v>
      </c>
      <c r="D5" s="14">
        <v>300000</v>
      </c>
      <c r="E5" s="14">
        <v>400000</v>
      </c>
      <c r="G5" s="16" t="s">
        <v>21</v>
      </c>
      <c r="H5" s="17">
        <f>C11</f>
        <v>90000</v>
      </c>
      <c r="I5" s="17">
        <f>D11</f>
        <v>200000</v>
      </c>
      <c r="J5" s="17">
        <f>E11</f>
        <v>380000</v>
      </c>
    </row>
    <row r="6" spans="2:10" ht="16.5" customHeight="1" x14ac:dyDescent="0.3">
      <c r="B6" s="11" t="s">
        <v>29</v>
      </c>
      <c r="C6" s="14">
        <f>C5*0.3</f>
        <v>60000</v>
      </c>
      <c r="D6" s="14">
        <f>D5*0.3</f>
        <v>90000</v>
      </c>
      <c r="E6" s="14">
        <f>E5*0.3</f>
        <v>120000</v>
      </c>
      <c r="G6" s="18" t="s">
        <v>19</v>
      </c>
      <c r="H6" s="18">
        <f>C22</f>
        <v>64000</v>
      </c>
      <c r="I6" s="18">
        <f>D22</f>
        <v>179000</v>
      </c>
      <c r="J6" s="18">
        <f>E22</f>
        <v>328000</v>
      </c>
    </row>
    <row r="7" spans="2:10" ht="22.5" customHeight="1" x14ac:dyDescent="0.3">
      <c r="B7" s="11" t="s">
        <v>30</v>
      </c>
      <c r="C7" s="14"/>
      <c r="D7" s="14">
        <f>C5*0.4</f>
        <v>80000</v>
      </c>
      <c r="E7" s="14">
        <f>D5*0.4</f>
        <v>120000</v>
      </c>
      <c r="G7" s="16" t="s">
        <v>22</v>
      </c>
      <c r="H7" s="18">
        <f t="shared" ref="H7" si="0">H5-H6</f>
        <v>26000</v>
      </c>
      <c r="I7" s="18">
        <f>I5-I6</f>
        <v>21000</v>
      </c>
      <c r="J7" s="18">
        <f>J5-J6</f>
        <v>52000</v>
      </c>
    </row>
    <row r="8" spans="2:10" ht="21" customHeight="1" x14ac:dyDescent="0.3">
      <c r="B8" s="11" t="s">
        <v>31</v>
      </c>
      <c r="C8" s="14"/>
      <c r="D8" s="14"/>
      <c r="E8" s="14">
        <f>C5*0.3</f>
        <v>60000</v>
      </c>
      <c r="G8" s="16" t="s">
        <v>23</v>
      </c>
      <c r="H8" s="18">
        <v>50000</v>
      </c>
      <c r="I8" s="18"/>
      <c r="J8" s="18"/>
    </row>
    <row r="9" spans="2:10" ht="23.25" customHeight="1" x14ac:dyDescent="0.3">
      <c r="B9" s="11" t="s">
        <v>32</v>
      </c>
      <c r="C9" s="14"/>
      <c r="D9" s="14"/>
      <c r="E9" s="14">
        <v>50000</v>
      </c>
      <c r="G9" s="19" t="s">
        <v>25</v>
      </c>
      <c r="H9" s="18">
        <f>H7+H8</f>
        <v>76000</v>
      </c>
      <c r="I9" s="18">
        <f>H9+I7</f>
        <v>97000</v>
      </c>
      <c r="J9" s="18">
        <f>I9+J7</f>
        <v>149000</v>
      </c>
    </row>
    <row r="10" spans="2:10" ht="16.5" x14ac:dyDescent="0.25">
      <c r="B10" s="11" t="s">
        <v>33</v>
      </c>
      <c r="C10" s="14">
        <v>30000</v>
      </c>
      <c r="D10" s="14">
        <v>30000</v>
      </c>
      <c r="E10" s="14">
        <v>30000</v>
      </c>
    </row>
    <row r="11" spans="2:10" ht="16.5" x14ac:dyDescent="0.25">
      <c r="B11" s="11" t="s">
        <v>12</v>
      </c>
      <c r="C11" s="14">
        <f>SUM(C6:C10)</f>
        <v>90000</v>
      </c>
      <c r="D11" s="14">
        <f>SUM(D6:D10)</f>
        <v>200000</v>
      </c>
      <c r="E11" s="14">
        <f>SUM(E6:E10)</f>
        <v>380000</v>
      </c>
    </row>
    <row r="13" spans="2:10" ht="25.5" customHeight="1" x14ac:dyDescent="0.25">
      <c r="B13" s="23" t="s">
        <v>13</v>
      </c>
      <c r="C13" s="24"/>
      <c r="D13" s="24"/>
      <c r="E13" s="24"/>
    </row>
    <row r="14" spans="2:10" ht="29.25" customHeight="1" x14ac:dyDescent="0.25">
      <c r="B14" s="12"/>
      <c r="C14" s="13" t="s">
        <v>26</v>
      </c>
      <c r="D14" s="13" t="s">
        <v>27</v>
      </c>
      <c r="E14" s="30" t="s">
        <v>28</v>
      </c>
    </row>
    <row r="15" spans="2:10" ht="16.5" x14ac:dyDescent="0.25">
      <c r="B15" s="11" t="s">
        <v>15</v>
      </c>
      <c r="C15" s="14">
        <v>30000</v>
      </c>
      <c r="D15" s="14">
        <v>30000</v>
      </c>
      <c r="E15" s="14">
        <v>30000</v>
      </c>
    </row>
    <row r="16" spans="2:10" ht="16.5" x14ac:dyDescent="0.25">
      <c r="B16" s="11" t="s">
        <v>34</v>
      </c>
      <c r="C16" s="14">
        <f>(C5*0.7)*0.1</f>
        <v>14000</v>
      </c>
      <c r="D16" s="14">
        <f>(D5*0.7)*0.1</f>
        <v>21000</v>
      </c>
      <c r="E16" s="14">
        <f>(E5*0.7)*0.1</f>
        <v>28000</v>
      </c>
    </row>
    <row r="17" spans="2:5" ht="16.5" x14ac:dyDescent="0.25">
      <c r="B17" s="11" t="s">
        <v>35</v>
      </c>
      <c r="C17" s="14"/>
      <c r="D17" s="14">
        <f>(C5*0.7)*0.7</f>
        <v>98000</v>
      </c>
      <c r="E17" s="14">
        <f>(D5*0.7)*0.7</f>
        <v>147000</v>
      </c>
    </row>
    <row r="18" spans="2:5" ht="17.25" customHeight="1" x14ac:dyDescent="0.25">
      <c r="B18" s="11" t="s">
        <v>36</v>
      </c>
      <c r="C18" s="14"/>
      <c r="D18" s="14"/>
      <c r="E18" s="14">
        <f>(C5*0.7)*0.2</f>
        <v>28000</v>
      </c>
    </row>
    <row r="19" spans="2:5" ht="17.25" customHeight="1" x14ac:dyDescent="0.25">
      <c r="B19" s="11" t="s">
        <v>37</v>
      </c>
      <c r="C19" s="14"/>
      <c r="D19" s="14"/>
      <c r="E19" s="14">
        <v>30000</v>
      </c>
    </row>
    <row r="20" spans="2:5" ht="17.25" customHeight="1" x14ac:dyDescent="0.25">
      <c r="B20" s="11" t="s">
        <v>38</v>
      </c>
      <c r="C20" s="14">
        <f>C5*0.1</f>
        <v>20000</v>
      </c>
      <c r="D20" s="14">
        <f>D5*0.1</f>
        <v>30000</v>
      </c>
      <c r="E20" s="14">
        <f>E5*0.1</f>
        <v>40000</v>
      </c>
    </row>
    <row r="21" spans="2:5" ht="17.25" customHeight="1" x14ac:dyDescent="0.25">
      <c r="B21" s="11" t="s">
        <v>39</v>
      </c>
      <c r="C21" s="14"/>
      <c r="D21" s="14"/>
      <c r="E21" s="14">
        <v>25000</v>
      </c>
    </row>
    <row r="22" spans="2:5" ht="16.5" x14ac:dyDescent="0.25">
      <c r="B22" s="11" t="s">
        <v>19</v>
      </c>
      <c r="C22" s="14">
        <f>SUM(C15:C21)</f>
        <v>64000</v>
      </c>
      <c r="D22" s="14">
        <f>SUM(D15:D21)</f>
        <v>179000</v>
      </c>
      <c r="E22" s="14">
        <f>SUM(E15:E21)</f>
        <v>328000</v>
      </c>
    </row>
  </sheetData>
  <mergeCells count="3">
    <mergeCell ref="B3:E3"/>
    <mergeCell ref="B13:E13"/>
    <mergeCell ref="G3: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 Rojas Alvarado</dc:creator>
  <cp:lastModifiedBy>Toño Rojas Alvarado</cp:lastModifiedBy>
  <dcterms:created xsi:type="dcterms:W3CDTF">2018-10-25T13:43:18Z</dcterms:created>
  <dcterms:modified xsi:type="dcterms:W3CDTF">2018-10-29T15:32:25Z</dcterms:modified>
</cp:coreProperties>
</file>