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bookViews>
    <workbookView xWindow="0" yWindow="0" windowWidth="9285" windowHeight="417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5" i="1" l="1"/>
  <c r="I44" i="1"/>
  <c r="I43" i="1"/>
  <c r="E44" i="1" s="1"/>
  <c r="G44" i="1" s="1"/>
  <c r="F44" i="1" s="1"/>
  <c r="I42" i="1"/>
  <c r="I41" i="1"/>
  <c r="F41" i="1"/>
  <c r="G41" i="1"/>
  <c r="E45" i="1"/>
  <c r="G45" i="1" s="1"/>
  <c r="F45" i="1" s="1"/>
  <c r="E43" i="1"/>
  <c r="G43" i="1" s="1"/>
  <c r="F43" i="1" s="1"/>
  <c r="E42" i="1"/>
  <c r="G42" i="1" s="1"/>
  <c r="F42" i="1" s="1"/>
  <c r="E41" i="1"/>
  <c r="I40" i="1"/>
  <c r="F40" i="1"/>
  <c r="G40" i="1"/>
  <c r="E40" i="1"/>
  <c r="E29" i="1"/>
  <c r="B5" i="2"/>
  <c r="D3" i="2" s="1"/>
  <c r="I23" i="1"/>
  <c r="F23" i="1"/>
  <c r="E23" i="1"/>
  <c r="E22" i="1"/>
  <c r="I22" i="1" s="1"/>
  <c r="E21" i="1"/>
  <c r="I21" i="1" s="1"/>
  <c r="E20" i="1"/>
  <c r="I20" i="1" s="1"/>
  <c r="E19" i="1"/>
  <c r="I19" i="1" s="1"/>
  <c r="E18" i="1"/>
  <c r="I18" i="1" s="1"/>
  <c r="E7" i="1"/>
  <c r="E4" i="1"/>
  <c r="F11" i="1" s="1"/>
  <c r="B9" i="1"/>
  <c r="H42" i="1" s="1"/>
  <c r="H43" i="1" l="1"/>
  <c r="H40" i="1"/>
  <c r="H44" i="1"/>
  <c r="G29" i="1"/>
  <c r="H41" i="1"/>
  <c r="H45" i="1"/>
  <c r="H4" i="1"/>
  <c r="G22" i="1" s="1"/>
  <c r="H22" i="1" s="1"/>
  <c r="H32" i="1"/>
  <c r="H33" i="1"/>
  <c r="H30" i="1"/>
  <c r="H34" i="1"/>
  <c r="H31" i="1"/>
  <c r="H29" i="1"/>
  <c r="F29" i="1" s="1"/>
  <c r="I29" i="1" s="1"/>
  <c r="E30" i="1" s="1"/>
  <c r="G30" i="1" s="1"/>
  <c r="F30" i="1" s="1"/>
  <c r="I30" i="1" s="1"/>
  <c r="E31" i="1" s="1"/>
  <c r="G31" i="1" s="1"/>
  <c r="F31" i="1" s="1"/>
  <c r="I31" i="1" s="1"/>
  <c r="E32" i="1" s="1"/>
  <c r="G32" i="1" s="1"/>
  <c r="F32" i="1" s="1"/>
  <c r="I32" i="1" s="1"/>
  <c r="E33" i="1" s="1"/>
  <c r="G7" i="1"/>
  <c r="G18" i="1"/>
  <c r="H18" i="1" s="1"/>
  <c r="F12" i="1"/>
  <c r="F10" i="1"/>
  <c r="F9" i="1"/>
  <c r="F8" i="1"/>
  <c r="F7" i="1"/>
  <c r="G20" i="1" l="1"/>
  <c r="H20" i="1" s="1"/>
  <c r="H46" i="1"/>
  <c r="G23" i="1"/>
  <c r="H23" i="1" s="1"/>
  <c r="G21" i="1"/>
  <c r="H21" i="1" s="1"/>
  <c r="H24" i="1" s="1"/>
  <c r="G19" i="1"/>
  <c r="H19" i="1" s="1"/>
  <c r="H35" i="1"/>
  <c r="G33" i="1"/>
  <c r="F33" i="1" s="1"/>
  <c r="I33" i="1" s="1"/>
  <c r="E34" i="1" s="1"/>
  <c r="H7" i="1"/>
  <c r="I7" i="1"/>
  <c r="E8" i="1" s="1"/>
  <c r="G34" i="1" l="1"/>
  <c r="F34" i="1" s="1"/>
  <c r="I34" i="1" s="1"/>
  <c r="I8" i="1"/>
  <c r="E9" i="1" s="1"/>
  <c r="G8" i="1"/>
  <c r="H8" i="1" s="1"/>
  <c r="I9" i="1" l="1"/>
  <c r="E10" i="1" s="1"/>
  <c r="G9" i="1"/>
  <c r="H9" i="1" s="1"/>
  <c r="I10" i="1" l="1"/>
  <c r="E11" i="1" s="1"/>
  <c r="G10" i="1"/>
  <c r="H10" i="1" s="1"/>
  <c r="I11" i="1" l="1"/>
  <c r="E12" i="1" s="1"/>
  <c r="G11" i="1"/>
  <c r="H11" i="1" s="1"/>
  <c r="G12" i="1" l="1"/>
  <c r="H12" i="1" s="1"/>
  <c r="H13" i="1" s="1"/>
  <c r="I12" i="1"/>
</calcChain>
</file>

<file path=xl/sharedStrings.xml><?xml version="1.0" encoding="utf-8"?>
<sst xmlns="http://schemas.openxmlformats.org/spreadsheetml/2006/main" count="43" uniqueCount="26">
  <si>
    <t>V.P.</t>
  </si>
  <si>
    <t xml:space="preserve">NOMINA A UN MES </t>
  </si>
  <si>
    <t>MESES (V.F.)</t>
  </si>
  <si>
    <t xml:space="preserve">TASA FIJA DE </t>
  </si>
  <si>
    <t>NOMINAL A (DÍAS)</t>
  </si>
  <si>
    <t>T.E.</t>
  </si>
  <si>
    <t>ESQUEMA DE PAGOS DECRECIENTES O AMORTIZACIONES IGUALES.</t>
  </si>
  <si>
    <t>AMORTIZACIONES</t>
  </si>
  <si>
    <t>CRÉDITO A (MESES)</t>
  </si>
  <si>
    <t>INTERES</t>
  </si>
  <si>
    <t>PAGO</t>
  </si>
  <si>
    <t>No PAGO</t>
  </si>
  <si>
    <t>CAPITAL INICIAL</t>
  </si>
  <si>
    <t>AMORTIZACIÓN</t>
  </si>
  <si>
    <t>INTERÉS</t>
  </si>
  <si>
    <t>CAPITAL FINAL</t>
  </si>
  <si>
    <t>PAGO=AMORT+INTERES</t>
  </si>
  <si>
    <t>C.F.=CI-AMORT</t>
  </si>
  <si>
    <t>INTERES=CI*TE</t>
  </si>
  <si>
    <t>ESQUEMA TIPO BULLET</t>
  </si>
  <si>
    <t>AMORTIZACION</t>
  </si>
  <si>
    <t>ESQUEMA DE PAGOS CRECIENTES</t>
  </si>
  <si>
    <t>ESQUEMA DE PAGOS IGUALES</t>
  </si>
  <si>
    <t>TASA</t>
  </si>
  <si>
    <t>PERIODO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</si>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</sst>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6" formatCode="0.0000%"/>
    <numFmt numFmtId="167" formatCode="_-&quot;$&quot;* #,##0.000_-;\-&quot;$&quot;* #,##0.000_-;_-&quot;$&quot;* &quot;-&quot;??_-;_-@_-"/>
    <numFmt numFmtId="168" formatCode="_-&quot;$&quot;* #,##0.0000_-;\-&quot;$&quot;* #,##0.0000_-;_-&quot;$&quot;* &quot;-&quot;????_-;_-@_-"/>
    <numFmt numFmtId="169" formatCode="_-&quot;$&quot;* #,##0.000_-;\-&quot;$&quot;* #,##0.000_-;_-&quot;$&quot;* &quot;-&quot;???_-;_-@_-"/>
    <numFmt numFmtId="170" formatCode="_-&quot;$&quot;* #,##0.0_-;\-&quot;$&quot;* #,##0.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44" fontId="0" fillId="0" borderId="0" xfId="2" applyFont="1"/>
    <xf numFmtId="43" fontId="0" fillId="0" borderId="0" xfId="1" applyFont="1"/>
    <xf numFmtId="164" fontId="0" fillId="0" borderId="0" xfId="3" applyNumberFormat="1" applyFont="1"/>
    <xf numFmtId="44" fontId="0" fillId="0" borderId="0" xfId="0" applyNumberFormat="1"/>
    <xf numFmtId="10" fontId="0" fillId="0" borderId="0" xfId="3" applyNumberFormat="1" applyFont="1"/>
    <xf numFmtId="166" fontId="0" fillId="0" borderId="0" xfId="3" applyNumberFormat="1" applyFont="1"/>
    <xf numFmtId="167" fontId="0" fillId="0" borderId="0" xfId="0" applyNumberFormat="1"/>
    <xf numFmtId="0" fontId="0" fillId="2" borderId="0" xfId="0" applyFill="1"/>
    <xf numFmtId="0" fontId="0" fillId="3" borderId="1" xfId="0" applyFill="1" applyBorder="1"/>
    <xf numFmtId="0" fontId="0" fillId="4" borderId="0" xfId="0" applyFill="1" applyAlignment="1">
      <alignment horizontal="center"/>
    </xf>
    <xf numFmtId="0" fontId="0" fillId="5" borderId="1" xfId="0" applyFill="1" applyBorder="1"/>
    <xf numFmtId="44" fontId="0" fillId="5" borderId="1" xfId="0" applyNumberFormat="1" applyFill="1" applyBorder="1"/>
    <xf numFmtId="167" fontId="0" fillId="5" borderId="1" xfId="0" applyNumberFormat="1" applyFill="1" applyBorder="1"/>
    <xf numFmtId="168" fontId="0" fillId="5" borderId="1" xfId="0" applyNumberFormat="1" applyFill="1" applyBorder="1"/>
    <xf numFmtId="169" fontId="0" fillId="5" borderId="1" xfId="0" applyNumberFormat="1" applyFill="1" applyBorder="1"/>
    <xf numFmtId="44" fontId="0" fillId="5" borderId="1" xfId="2" applyFont="1" applyFill="1" applyBorder="1"/>
    <xf numFmtId="170" fontId="0" fillId="5" borderId="1" xfId="2" applyNumberFormat="1" applyFont="1" applyFill="1" applyBorder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colors>
    <mruColors>
      <color rgb="FFCCCCFF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I36" sqref="I36"/>
    </sheetView>
  </sheetViews>
  <sheetFormatPr baseColWidth="10" defaultRowHeight="15" x14ac:dyDescent="0.25"/>
  <cols>
    <col min="1" max="1" width="22.140625" bestFit="1" customWidth="1"/>
    <col min="2" max="2" width="11.5703125" bestFit="1" customWidth="1"/>
    <col min="3" max="3" width="3.42578125" customWidth="1"/>
    <col min="4" max="4" width="9.140625" bestFit="1" customWidth="1"/>
    <col min="5" max="5" width="17.140625" bestFit="1" customWidth="1"/>
    <col min="6" max="6" width="15" bestFit="1" customWidth="1"/>
    <col min="7" max="7" width="13.140625" bestFit="1" customWidth="1"/>
    <col min="8" max="8" width="12.5703125" bestFit="1" customWidth="1"/>
    <col min="9" max="9" width="13.85546875" bestFit="1" customWidth="1"/>
  </cols>
  <sheetData>
    <row r="1" spans="1:9" s="8" customFormat="1" x14ac:dyDescent="0.25"/>
    <row r="2" spans="1:9" x14ac:dyDescent="0.25">
      <c r="A2" t="s">
        <v>8</v>
      </c>
      <c r="D2" s="10" t="s">
        <v>6</v>
      </c>
      <c r="E2" s="10"/>
      <c r="F2" s="10"/>
      <c r="G2" s="10"/>
      <c r="H2" s="10"/>
      <c r="I2" s="10"/>
    </row>
    <row r="3" spans="1:9" x14ac:dyDescent="0.25">
      <c r="A3">
        <v>6</v>
      </c>
      <c r="E3" t="s">
        <v>7</v>
      </c>
      <c r="H3" t="s">
        <v>9</v>
      </c>
    </row>
    <row r="4" spans="1:9" x14ac:dyDescent="0.25">
      <c r="A4" s="1">
        <v>100000</v>
      </c>
      <c r="E4" s="7">
        <f>A4/A3</f>
        <v>16666.666666666668</v>
      </c>
      <c r="H4" s="4">
        <f>A4*B9</f>
        <v>1237.4999999999998</v>
      </c>
    </row>
    <row r="5" spans="1:9" x14ac:dyDescent="0.25">
      <c r="A5" t="s">
        <v>3</v>
      </c>
    </row>
    <row r="6" spans="1:9" x14ac:dyDescent="0.25">
      <c r="A6" s="5">
        <v>0.14849999999999999</v>
      </c>
      <c r="D6" s="9" t="s">
        <v>11</v>
      </c>
      <c r="E6" s="9" t="s">
        <v>12</v>
      </c>
      <c r="F6" s="9" t="s">
        <v>13</v>
      </c>
      <c r="G6" s="9" t="s">
        <v>14</v>
      </c>
      <c r="H6" s="9" t="s">
        <v>10</v>
      </c>
      <c r="I6" s="9" t="s">
        <v>15</v>
      </c>
    </row>
    <row r="7" spans="1:9" x14ac:dyDescent="0.25">
      <c r="A7" t="s">
        <v>4</v>
      </c>
      <c r="D7" s="11">
        <v>1</v>
      </c>
      <c r="E7" s="12">
        <f>A4</f>
        <v>100000</v>
      </c>
      <c r="F7" s="13">
        <f>E4</f>
        <v>16666.666666666668</v>
      </c>
      <c r="G7" s="12">
        <f>H4</f>
        <v>1237.4999999999998</v>
      </c>
      <c r="H7" s="12">
        <f>F7+G7</f>
        <v>17904.166666666668</v>
      </c>
      <c r="I7" s="12">
        <f>E7-F7</f>
        <v>83333.333333333328</v>
      </c>
    </row>
    <row r="8" spans="1:9" x14ac:dyDescent="0.25">
      <c r="A8">
        <v>30</v>
      </c>
      <c r="D8" s="11">
        <v>2</v>
      </c>
      <c r="E8" s="12">
        <f>I7</f>
        <v>83333.333333333328</v>
      </c>
      <c r="F8" s="13">
        <f>E4</f>
        <v>16666.666666666668</v>
      </c>
      <c r="G8" s="12">
        <f>E8*B9</f>
        <v>1031.2499999999998</v>
      </c>
      <c r="H8" s="12">
        <f>F8+G8</f>
        <v>17697.916666666668</v>
      </c>
      <c r="I8" s="12">
        <f>E8-F8</f>
        <v>66666.666666666657</v>
      </c>
    </row>
    <row r="9" spans="1:9" x14ac:dyDescent="0.25">
      <c r="A9" t="s">
        <v>5</v>
      </c>
      <c r="B9" s="6">
        <f>A6*(A8/360)</f>
        <v>1.2374999999999999E-2</v>
      </c>
      <c r="D9" s="11">
        <v>3</v>
      </c>
      <c r="E9" s="12">
        <f>I8</f>
        <v>66666.666666666657</v>
      </c>
      <c r="F9" s="13">
        <f>E4</f>
        <v>16666.666666666668</v>
      </c>
      <c r="G9" s="14">
        <f>E9*B9</f>
        <v>824.99999999999977</v>
      </c>
      <c r="H9" s="12">
        <f>F9+G9</f>
        <v>17491.666666666668</v>
      </c>
      <c r="I9" s="15">
        <f>E9-F9</f>
        <v>49999.999999999985</v>
      </c>
    </row>
    <row r="10" spans="1:9" x14ac:dyDescent="0.25">
      <c r="D10" s="11">
        <v>4</v>
      </c>
      <c r="E10" s="15">
        <f>I9</f>
        <v>49999.999999999985</v>
      </c>
      <c r="F10" s="13">
        <f>E4</f>
        <v>16666.666666666668</v>
      </c>
      <c r="G10" s="12">
        <f>E10*B9</f>
        <v>618.74999999999977</v>
      </c>
      <c r="H10" s="12">
        <f>F10+G10</f>
        <v>17285.416666666668</v>
      </c>
      <c r="I10" s="15">
        <f>E10-F10</f>
        <v>33333.333333333314</v>
      </c>
    </row>
    <row r="11" spans="1:9" x14ac:dyDescent="0.25">
      <c r="A11" t="s">
        <v>18</v>
      </c>
      <c r="D11" s="11">
        <v>5</v>
      </c>
      <c r="E11" s="15">
        <f>I10</f>
        <v>33333.333333333314</v>
      </c>
      <c r="F11" s="13">
        <f>E4</f>
        <v>16666.666666666668</v>
      </c>
      <c r="G11" s="12">
        <f>E11*B9</f>
        <v>412.49999999999972</v>
      </c>
      <c r="H11" s="12">
        <f>F11+G11</f>
        <v>17079.166666666668</v>
      </c>
      <c r="I11" s="15">
        <f>E11-F11</f>
        <v>16666.666666666646</v>
      </c>
    </row>
    <row r="12" spans="1:9" x14ac:dyDescent="0.25">
      <c r="A12" t="s">
        <v>16</v>
      </c>
      <c r="D12" s="11">
        <v>6</v>
      </c>
      <c r="E12" s="15">
        <f>I11</f>
        <v>16666.666666666646</v>
      </c>
      <c r="F12" s="13">
        <f>E4</f>
        <v>16666.666666666668</v>
      </c>
      <c r="G12" s="12">
        <f>E12*B9</f>
        <v>206.24999999999972</v>
      </c>
      <c r="H12" s="12">
        <f>F12+G12</f>
        <v>16872.916666666668</v>
      </c>
      <c r="I12" s="15">
        <f>E12-F12</f>
        <v>0</v>
      </c>
    </row>
    <row r="13" spans="1:9" x14ac:dyDescent="0.25">
      <c r="A13" t="s">
        <v>17</v>
      </c>
      <c r="D13" s="11"/>
      <c r="E13" s="11"/>
      <c r="F13" s="11"/>
      <c r="G13" s="11"/>
      <c r="H13" s="12">
        <f>SUM(H7:H12)</f>
        <v>104331.25000000001</v>
      </c>
      <c r="I13" s="11"/>
    </row>
    <row r="14" spans="1:9" x14ac:dyDescent="0.25">
      <c r="H14" s="4"/>
    </row>
    <row r="15" spans="1:9" x14ac:dyDescent="0.25">
      <c r="D15" s="10" t="s">
        <v>19</v>
      </c>
      <c r="E15" s="10"/>
      <c r="F15" s="10"/>
      <c r="G15" s="10"/>
      <c r="H15" s="10"/>
      <c r="I15" s="10"/>
    </row>
    <row r="17" spans="2:9" x14ac:dyDescent="0.25">
      <c r="D17" s="9" t="s">
        <v>11</v>
      </c>
      <c r="E17" s="9" t="s">
        <v>12</v>
      </c>
      <c r="F17" s="9" t="s">
        <v>13</v>
      </c>
      <c r="G17" s="9" t="s">
        <v>9</v>
      </c>
      <c r="H17" s="9" t="s">
        <v>10</v>
      </c>
      <c r="I17" s="9" t="s">
        <v>15</v>
      </c>
    </row>
    <row r="18" spans="2:9" x14ac:dyDescent="0.25">
      <c r="D18" s="11">
        <v>1</v>
      </c>
      <c r="E18" s="12">
        <f>A4</f>
        <v>100000</v>
      </c>
      <c r="F18" s="11">
        <v>0</v>
      </c>
      <c r="G18" s="12">
        <f>H4</f>
        <v>1237.4999999999998</v>
      </c>
      <c r="H18" s="12">
        <f>F18+G18</f>
        <v>1237.4999999999998</v>
      </c>
      <c r="I18" s="12">
        <f>E18-F18</f>
        <v>100000</v>
      </c>
    </row>
    <row r="19" spans="2:9" x14ac:dyDescent="0.25">
      <c r="D19" s="11">
        <v>2</v>
      </c>
      <c r="E19" s="12">
        <f>A4</f>
        <v>100000</v>
      </c>
      <c r="F19" s="11">
        <v>0</v>
      </c>
      <c r="G19" s="12">
        <f>H4</f>
        <v>1237.4999999999998</v>
      </c>
      <c r="H19" s="12">
        <f t="shared" ref="H19:H22" si="0">F19+G19</f>
        <v>1237.4999999999998</v>
      </c>
      <c r="I19" s="12">
        <f t="shared" ref="I19:I23" si="1">E19-F19</f>
        <v>100000</v>
      </c>
    </row>
    <row r="20" spans="2:9" x14ac:dyDescent="0.25">
      <c r="D20" s="11">
        <v>3</v>
      </c>
      <c r="E20" s="12">
        <f>A4</f>
        <v>100000</v>
      </c>
      <c r="F20" s="11">
        <v>0</v>
      </c>
      <c r="G20" s="12">
        <f>H4</f>
        <v>1237.4999999999998</v>
      </c>
      <c r="H20" s="12">
        <f t="shared" si="0"/>
        <v>1237.4999999999998</v>
      </c>
      <c r="I20" s="12">
        <f t="shared" si="1"/>
        <v>100000</v>
      </c>
    </row>
    <row r="21" spans="2:9" x14ac:dyDescent="0.25">
      <c r="D21" s="11">
        <v>4</v>
      </c>
      <c r="E21" s="12">
        <f>A4</f>
        <v>100000</v>
      </c>
      <c r="F21" s="11">
        <v>0</v>
      </c>
      <c r="G21" s="12">
        <f>H4</f>
        <v>1237.4999999999998</v>
      </c>
      <c r="H21" s="12">
        <f t="shared" si="0"/>
        <v>1237.4999999999998</v>
      </c>
      <c r="I21" s="12">
        <f t="shared" si="1"/>
        <v>100000</v>
      </c>
    </row>
    <row r="22" spans="2:9" x14ac:dyDescent="0.25">
      <c r="D22" s="11">
        <v>5</v>
      </c>
      <c r="E22" s="12">
        <f>A4</f>
        <v>100000</v>
      </c>
      <c r="F22" s="11">
        <v>0</v>
      </c>
      <c r="G22" s="12">
        <f>H4</f>
        <v>1237.4999999999998</v>
      </c>
      <c r="H22" s="12">
        <f t="shared" si="0"/>
        <v>1237.4999999999998</v>
      </c>
      <c r="I22" s="12">
        <f t="shared" si="1"/>
        <v>100000</v>
      </c>
    </row>
    <row r="23" spans="2:9" x14ac:dyDescent="0.25">
      <c r="D23" s="11">
        <v>6</v>
      </c>
      <c r="E23" s="12">
        <f>A4</f>
        <v>100000</v>
      </c>
      <c r="F23" s="12">
        <f>A4</f>
        <v>100000</v>
      </c>
      <c r="G23" s="12">
        <f>H4</f>
        <v>1237.4999999999998</v>
      </c>
      <c r="H23" s="12">
        <f>F23+G23</f>
        <v>101237.5</v>
      </c>
      <c r="I23" s="12">
        <f t="shared" si="1"/>
        <v>0</v>
      </c>
    </row>
    <row r="24" spans="2:9" x14ac:dyDescent="0.25">
      <c r="D24" s="11"/>
      <c r="E24" s="11"/>
      <c r="F24" s="11"/>
      <c r="G24" s="11"/>
      <c r="H24" s="12">
        <f>SUM(H18:H23)</f>
        <v>107425</v>
      </c>
      <c r="I24" s="11"/>
    </row>
    <row r="26" spans="2:9" x14ac:dyDescent="0.25">
      <c r="D26" s="10" t="s">
        <v>21</v>
      </c>
      <c r="E26" s="10"/>
      <c r="F26" s="10"/>
      <c r="G26" s="10"/>
      <c r="H26" s="10"/>
      <c r="I26" s="10"/>
    </row>
    <row r="27" spans="2:9" x14ac:dyDescent="0.25">
      <c r="B27" s="4"/>
    </row>
    <row r="28" spans="2:9" x14ac:dyDescent="0.25">
      <c r="D28" s="9" t="s">
        <v>11</v>
      </c>
      <c r="E28" s="9" t="s">
        <v>12</v>
      </c>
      <c r="F28" s="9" t="s">
        <v>20</v>
      </c>
      <c r="G28" s="9" t="s">
        <v>9</v>
      </c>
      <c r="H28" s="9" t="s">
        <v>10</v>
      </c>
      <c r="I28" s="9" t="s">
        <v>15</v>
      </c>
    </row>
    <row r="29" spans="2:9" x14ac:dyDescent="0.25">
      <c r="D29" s="11">
        <v>1</v>
      </c>
      <c r="E29" s="12">
        <f>A4</f>
        <v>100000</v>
      </c>
      <c r="F29" s="12">
        <f>H29-G29</f>
        <v>15635.416666666668</v>
      </c>
      <c r="G29" s="12">
        <f>E29*B9</f>
        <v>1237.4999999999998</v>
      </c>
      <c r="H29" s="12">
        <f>E4*(B9+1)^D29</f>
        <v>16872.916666666668</v>
      </c>
      <c r="I29" s="12">
        <f>E29-F29</f>
        <v>84364.583333333328</v>
      </c>
    </row>
    <row r="30" spans="2:9" x14ac:dyDescent="0.25">
      <c r="D30" s="11">
        <v>2</v>
      </c>
      <c r="E30" s="12">
        <f>I29</f>
        <v>84364.583333333328</v>
      </c>
      <c r="F30" s="12">
        <f>H30-G30</f>
        <v>16037.707291666669</v>
      </c>
      <c r="G30" s="12">
        <f>E30*B9</f>
        <v>1044.0117187499998</v>
      </c>
      <c r="H30" s="12">
        <f>E4*(1+B9)^D30</f>
        <v>17081.719010416669</v>
      </c>
      <c r="I30" s="12">
        <f>E30-F30</f>
        <v>68326.876041666663</v>
      </c>
    </row>
    <row r="31" spans="2:9" x14ac:dyDescent="0.25">
      <c r="D31" s="11">
        <v>3</v>
      </c>
      <c r="E31" s="12">
        <f>I30</f>
        <v>68326.876041666663</v>
      </c>
      <c r="F31" s="12">
        <f>H31-G31</f>
        <v>16447.56019215495</v>
      </c>
      <c r="G31" s="12">
        <f>E31*B9</f>
        <v>845.54509101562485</v>
      </c>
      <c r="H31" s="12">
        <f>E4*(1+B9)^D31</f>
        <v>17293.105283170575</v>
      </c>
      <c r="I31" s="12">
        <f t="shared" ref="I31:I34" si="2">E31-F31</f>
        <v>51879.31584951171</v>
      </c>
    </row>
    <row r="32" spans="2:9" x14ac:dyDescent="0.25">
      <c r="D32" s="11">
        <v>4</v>
      </c>
      <c r="E32" s="12">
        <f>I31</f>
        <v>51879.31584951171</v>
      </c>
      <c r="F32" s="12">
        <f t="shared" ref="F32:F34" si="3">H32-G32</f>
        <v>16865.100927412102</v>
      </c>
      <c r="G32" s="12">
        <f>E32*B9</f>
        <v>642.00653363770732</v>
      </c>
      <c r="H32" s="12">
        <f>E4*(1+B9)^D32</f>
        <v>17507.107461049811</v>
      </c>
      <c r="I32" s="12">
        <f t="shared" si="2"/>
        <v>35014.214922099607</v>
      </c>
    </row>
    <row r="33" spans="1:9" x14ac:dyDescent="0.25">
      <c r="D33" s="11">
        <v>5</v>
      </c>
      <c r="E33" s="12">
        <f>I32</f>
        <v>35014.214922099607</v>
      </c>
      <c r="F33" s="12">
        <f t="shared" si="3"/>
        <v>17290.45700621932</v>
      </c>
      <c r="G33" s="12">
        <f>E33*B9</f>
        <v>433.3009096609826</v>
      </c>
      <c r="H33" s="12">
        <f>E4*(1+B9)^D33</f>
        <v>17723.757915880302</v>
      </c>
      <c r="I33" s="12">
        <f t="shared" si="2"/>
        <v>17723.757915880287</v>
      </c>
    </row>
    <row r="34" spans="1:9" x14ac:dyDescent="0.25">
      <c r="D34" s="11">
        <v>6</v>
      </c>
      <c r="E34" s="12">
        <f>I33</f>
        <v>17723.757915880287</v>
      </c>
      <c r="F34" s="12">
        <f t="shared" si="3"/>
        <v>17723.757915880302</v>
      </c>
      <c r="G34" s="12">
        <f>E34*B9</f>
        <v>219.33150420901853</v>
      </c>
      <c r="H34" s="12">
        <f>E4*(1+B9)^D34</f>
        <v>17943.08942008932</v>
      </c>
      <c r="I34" s="17">
        <f t="shared" si="2"/>
        <v>0</v>
      </c>
    </row>
    <row r="35" spans="1:9" x14ac:dyDescent="0.25">
      <c r="D35" s="11"/>
      <c r="E35" s="11"/>
      <c r="F35" s="11"/>
      <c r="G35" s="11"/>
      <c r="H35" s="12">
        <f>SUM(H29:H34)</f>
        <v>104421.69575727335</v>
      </c>
      <c r="I35" s="11"/>
    </row>
    <row r="37" spans="1:9" x14ac:dyDescent="0.25">
      <c r="D37" t="s">
        <v>22</v>
      </c>
    </row>
    <row r="38" spans="1:9" x14ac:dyDescent="0.25">
      <c r="A38" t="s">
        <v>23</v>
      </c>
    </row>
    <row r="39" spans="1:9" x14ac:dyDescent="0.25">
      <c r="A39" t="s">
        <v>24</v>
      </c>
      <c r="D39" s="9" t="s">
        <v>11</v>
      </c>
      <c r="E39" s="9" t="s">
        <v>12</v>
      </c>
      <c r="F39" s="9" t="s">
        <v>20</v>
      </c>
      <c r="G39" s="9" t="s">
        <v>9</v>
      </c>
      <c r="H39" s="9" t="s">
        <v>10</v>
      </c>
      <c r="I39" s="9" t="s">
        <v>15</v>
      </c>
    </row>
    <row r="40" spans="1:9" x14ac:dyDescent="0.25">
      <c r="A40" t="s">
        <v>25</v>
      </c>
      <c r="D40" s="11">
        <v>1</v>
      </c>
      <c r="E40" s="12">
        <f>A4</f>
        <v>100000</v>
      </c>
      <c r="F40" s="12">
        <f>H40-G40</f>
        <v>16158.439627227937</v>
      </c>
      <c r="G40" s="16">
        <f>E40*B9</f>
        <v>1237.4999999999998</v>
      </c>
      <c r="H40" s="12">
        <f>A4*(B9/(1-(1+B9)^-A3))</f>
        <v>17395.939627227937</v>
      </c>
      <c r="I40" s="12">
        <f>E40-F40</f>
        <v>83841.560372772059</v>
      </c>
    </row>
    <row r="41" spans="1:9" x14ac:dyDescent="0.25">
      <c r="D41" s="11">
        <v>2</v>
      </c>
      <c r="E41" s="12">
        <f>I40</f>
        <v>83841.560372772059</v>
      </c>
      <c r="F41" s="12">
        <f>H41-G41</f>
        <v>16358.400317614884</v>
      </c>
      <c r="G41" s="16">
        <f>E41*B9</f>
        <v>1037.5393096130542</v>
      </c>
      <c r="H41" s="12">
        <f>A4*(B9/(1-(1+B9)^-A3))</f>
        <v>17395.939627227937</v>
      </c>
      <c r="I41" s="12">
        <f>E41-F41</f>
        <v>67483.160055157176</v>
      </c>
    </row>
    <row r="42" spans="1:9" x14ac:dyDescent="0.25">
      <c r="D42" s="11">
        <v>3</v>
      </c>
      <c r="E42" s="12">
        <f>I41</f>
        <v>67483.160055157176</v>
      </c>
      <c r="F42" s="12">
        <f>H42-G42</f>
        <v>16560.835521545367</v>
      </c>
      <c r="G42" s="12">
        <f>E42*B9</f>
        <v>835.10410568256998</v>
      </c>
      <c r="H42" s="12">
        <f>A4*(B9/(1-(1+B9)^-A3))</f>
        <v>17395.939627227937</v>
      </c>
      <c r="I42" s="12">
        <f>E42-F42</f>
        <v>50922.324533611813</v>
      </c>
    </row>
    <row r="43" spans="1:9" x14ac:dyDescent="0.25">
      <c r="D43" s="11">
        <v>4</v>
      </c>
      <c r="E43" s="12">
        <f>I42</f>
        <v>50922.324533611813</v>
      </c>
      <c r="F43" s="12">
        <f>H43-G43</f>
        <v>16765.77586112449</v>
      </c>
      <c r="G43" s="12">
        <f>E43*B9</f>
        <v>630.16376610344616</v>
      </c>
      <c r="H43" s="12">
        <f>A4*(B9/(1-(1+B9)^-A3))</f>
        <v>17395.939627227937</v>
      </c>
      <c r="I43" s="12">
        <f>E43-F43</f>
        <v>34156.548672487319</v>
      </c>
    </row>
    <row r="44" spans="1:9" x14ac:dyDescent="0.25">
      <c r="D44" s="11">
        <v>5</v>
      </c>
      <c r="E44" s="12">
        <f>I43</f>
        <v>34156.548672487319</v>
      </c>
      <c r="F44" s="12">
        <f>H44-G44</f>
        <v>16973.252337405906</v>
      </c>
      <c r="G44" s="12">
        <f>E44*B9</f>
        <v>422.68728982203055</v>
      </c>
      <c r="H44" s="12">
        <f>A4*(B9/(1-(1+B9)^-A3))</f>
        <v>17395.939627227937</v>
      </c>
      <c r="I44" s="12">
        <f>E44-F44</f>
        <v>17183.296335081413</v>
      </c>
    </row>
    <row r="45" spans="1:9" x14ac:dyDescent="0.25">
      <c r="D45" s="11">
        <v>6</v>
      </c>
      <c r="E45" s="12">
        <f>I44</f>
        <v>17183.296335081413</v>
      </c>
      <c r="F45" s="12">
        <f>H45-G45</f>
        <v>17183.296335081304</v>
      </c>
      <c r="G45" s="12">
        <f>E45*B9</f>
        <v>212.64329214663246</v>
      </c>
      <c r="H45" s="12">
        <f>A4*(B9/(1-(1+B9)^-A3))</f>
        <v>17395.939627227937</v>
      </c>
      <c r="I45" s="12">
        <f>E45-F45</f>
        <v>1.0913936421275139E-10</v>
      </c>
    </row>
    <row r="46" spans="1:9" x14ac:dyDescent="0.25">
      <c r="D46" s="11"/>
      <c r="E46" s="12"/>
      <c r="F46" s="11"/>
      <c r="G46" s="11"/>
      <c r="H46" s="12">
        <f>SUM(H40:H45)</f>
        <v>104375.63776336763</v>
      </c>
      <c r="I46" s="11"/>
    </row>
  </sheetData>
  <mergeCells count="3">
    <mergeCell ref="D2:I2"/>
    <mergeCell ref="D15:I15"/>
    <mergeCell ref="D26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2" sqref="C12"/>
    </sheetView>
  </sheetViews>
  <sheetFormatPr baseColWidth="10" defaultRowHeight="15" x14ac:dyDescent="0.25"/>
  <cols>
    <col min="4" max="4" width="12.5703125" bestFit="1" customWidth="1"/>
  </cols>
  <sheetData>
    <row r="1" spans="1:8" x14ac:dyDescent="0.25">
      <c r="D1" t="s">
        <v>2</v>
      </c>
    </row>
    <row r="2" spans="1:8" x14ac:dyDescent="0.25">
      <c r="D2">
        <v>1</v>
      </c>
      <c r="E2">
        <v>2</v>
      </c>
      <c r="F2">
        <v>3</v>
      </c>
      <c r="G2">
        <v>4</v>
      </c>
      <c r="H2">
        <v>50</v>
      </c>
    </row>
    <row r="3" spans="1:8" x14ac:dyDescent="0.25">
      <c r="A3" t="s">
        <v>0</v>
      </c>
      <c r="B3" s="2">
        <v>1000</v>
      </c>
      <c r="D3" s="4">
        <f>B3*(1+B5)^D2</f>
        <v>126000</v>
      </c>
    </row>
    <row r="4" spans="1:8" x14ac:dyDescent="0.25">
      <c r="A4" t="s">
        <v>1</v>
      </c>
      <c r="B4" s="3">
        <v>0.125</v>
      </c>
    </row>
    <row r="5" spans="1:8" x14ac:dyDescent="0.25">
      <c r="A5" s="4"/>
      <c r="B5" s="4">
        <f>B3*B4</f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 Rojas Alvarado</dc:creator>
  <cp:lastModifiedBy>Toño Rojas Alvarado</cp:lastModifiedBy>
  <dcterms:created xsi:type="dcterms:W3CDTF">2018-11-14T14:51:11Z</dcterms:created>
  <dcterms:modified xsi:type="dcterms:W3CDTF">2018-11-14T15:49:34Z</dcterms:modified>
</cp:coreProperties>
</file>