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i\Documentos\ESCOM\8semestre\Metodos\Ejercicios\10.Examen\"/>
    </mc:Choice>
  </mc:AlternateContent>
  <xr:revisionPtr revIDLastSave="0" documentId="13_ncr:1_{028073F8-00C3-4C6E-BEE3-75318A143EBD}" xr6:coauthVersionLast="46" xr6:coauthVersionMax="46" xr10:uidLastSave="{00000000-0000-0000-0000-000000000000}"/>
  <bookViews>
    <workbookView xWindow="-120" yWindow="-120" windowWidth="29040" windowHeight="16440" xr2:uid="{3E6E7A80-0E96-4834-AB9D-3ED8CD1D973E}"/>
  </bookViews>
  <sheets>
    <sheet name="Ejercicio1" sheetId="1" r:id="rId1"/>
    <sheet name="1" sheetId="4" r:id="rId2"/>
    <sheet name="2" sheetId="5" r:id="rId3"/>
    <sheet name="3" sheetId="3" r:id="rId4"/>
    <sheet name="4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3" l="1"/>
  <c r="H28" i="3"/>
  <c r="H27" i="3"/>
  <c r="D32" i="3"/>
  <c r="D30" i="3"/>
  <c r="D29" i="3"/>
  <c r="D27" i="3"/>
  <c r="E22" i="3"/>
  <c r="F22" i="3"/>
  <c r="G22" i="3"/>
  <c r="H22" i="3"/>
  <c r="I22" i="3"/>
  <c r="D22" i="3"/>
  <c r="E25" i="3"/>
  <c r="F25" i="3"/>
  <c r="G25" i="3"/>
  <c r="H25" i="3"/>
  <c r="D25" i="3"/>
  <c r="I24" i="3"/>
  <c r="E24" i="3"/>
  <c r="F24" i="3"/>
  <c r="G24" i="3"/>
  <c r="H24" i="3"/>
  <c r="D24" i="3"/>
  <c r="E21" i="3"/>
  <c r="F21" i="3"/>
  <c r="G21" i="3"/>
  <c r="H21" i="3"/>
  <c r="I21" i="3"/>
  <c r="D21" i="3"/>
  <c r="E23" i="3"/>
  <c r="F23" i="3"/>
  <c r="G23" i="3"/>
  <c r="H23" i="3"/>
  <c r="I23" i="3"/>
  <c r="D23" i="3"/>
  <c r="J16" i="3"/>
  <c r="J17" i="3"/>
  <c r="J15" i="3"/>
  <c r="E19" i="3"/>
  <c r="F19" i="3"/>
  <c r="G19" i="3"/>
  <c r="H19" i="3"/>
  <c r="D19" i="3"/>
</calcChain>
</file>

<file path=xl/sharedStrings.xml><?xml version="1.0" encoding="utf-8"?>
<sst xmlns="http://schemas.openxmlformats.org/spreadsheetml/2006/main" count="152" uniqueCount="94">
  <si>
    <t xml:space="preserve">Nombre: Rojas Alvarado Luis Enrique </t>
  </si>
  <si>
    <t>B0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</si>
  <si>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</si>
  <si>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</si>
  <si>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</si>
  <si>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</si>
  <si>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</si>
  <si>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</si>
  <si>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</si>
  <si>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</si>
  <si>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</si>
  <si>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a</t>
  </si>
  <si>
    <t>b</t>
  </si>
  <si>
    <t>c</t>
  </si>
  <si>
    <t>d</t>
  </si>
  <si>
    <t>e</t>
  </si>
  <si>
    <t>f</t>
  </si>
  <si>
    <t>s.a</t>
  </si>
  <si>
    <t>Cj</t>
  </si>
  <si>
    <t>h1</t>
  </si>
  <si>
    <t>h2</t>
  </si>
  <si>
    <t>A</t>
  </si>
  <si>
    <t>Zj</t>
  </si>
  <si>
    <t>Cj-Zj</t>
  </si>
  <si>
    <t>B</t>
  </si>
  <si>
    <t>x-4y&gt;=-4</t>
  </si>
  <si>
    <t>190x+95y-4&lt;=0</t>
  </si>
  <si>
    <t>x&gt;=0</t>
  </si>
  <si>
    <t>y&gt;=0</t>
  </si>
  <si>
    <t>f(x,y)=190x+95y</t>
  </si>
  <si>
    <t>0&gt;=0</t>
  </si>
  <si>
    <t>&gt;=150</t>
  </si>
  <si>
    <t>MIN=(0.021,0)</t>
  </si>
  <si>
    <t>f(x,y)=190(0.021)+95(0)</t>
  </si>
  <si>
    <t>f(x,y)=3.99</t>
  </si>
  <si>
    <t>(0.021)-4(0)&gt;=-4</t>
  </si>
  <si>
    <t>0.021&gt;=-4</t>
  </si>
  <si>
    <t>190(0.021)+95(0)-4&lt;=0</t>
  </si>
  <si>
    <t>-0.01&lt;=0</t>
  </si>
  <si>
    <t>0.021&gt;=0</t>
  </si>
  <si>
    <t>MAX=(0,042)</t>
  </si>
  <si>
    <t>f(x,y)=190(0)+95(0.042)</t>
  </si>
  <si>
    <t>(0)-4(0.042)&gt;=-4</t>
  </si>
  <si>
    <t>-0.168&gt;=-4</t>
  </si>
  <si>
    <t>190(0)+95(0.042)-4&lt;=0</t>
  </si>
  <si>
    <t>0.042&gt;=0</t>
  </si>
  <si>
    <t>V</t>
  </si>
  <si>
    <t>M</t>
  </si>
  <si>
    <t>P</t>
  </si>
  <si>
    <t>MT</t>
  </si>
  <si>
    <t>Z=1000B+1200V</t>
  </si>
  <si>
    <t>2B+3V&lt;=1495</t>
  </si>
  <si>
    <t>3B+2V&lt;=1495</t>
  </si>
  <si>
    <t>B+V&lt;=600</t>
  </si>
  <si>
    <t>B,V&gt;=0</t>
  </si>
  <si>
    <t>2B+3V+h1=1495</t>
  </si>
  <si>
    <t>3B+2V+h2=1495</t>
  </si>
  <si>
    <t>B+V+h3=600</t>
  </si>
  <si>
    <t>Z=1000B+1200V+0h1+0h2+0h3</t>
  </si>
  <si>
    <t>h3</t>
  </si>
  <si>
    <t>maximizar</t>
  </si>
  <si>
    <t>-3*V+h1</t>
  </si>
  <si>
    <t>-2*V+h2</t>
  </si>
  <si>
    <t>Para maximizar su beneficio mensual tiene que fabricar 600 sombreros de Viz</t>
  </si>
  <si>
    <t>Almacen</t>
  </si>
  <si>
    <t>Mercado1</t>
  </si>
  <si>
    <t>Mercado2</t>
  </si>
  <si>
    <t>Mercado3</t>
  </si>
  <si>
    <t>&gt;=100</t>
  </si>
  <si>
    <t>A+B&lt;150</t>
  </si>
  <si>
    <t>A+B&gt;=50</t>
  </si>
  <si>
    <t>A&gt;=50</t>
  </si>
  <si>
    <t>A&lt;=990</t>
  </si>
  <si>
    <t>450A+150B</t>
  </si>
  <si>
    <t>80-b</t>
  </si>
  <si>
    <t>80-a</t>
  </si>
  <si>
    <t>-100-a-b</t>
  </si>
  <si>
    <t>f=90-c=90-(100-a-b)=-10+a+b</t>
  </si>
  <si>
    <t>f=-150-d-e=150-(80-a)-(80-b)=-10+a+b</t>
  </si>
  <si>
    <t>Min Z=a+1.5b+2c+1.5d+e+f</t>
  </si>
  <si>
    <t>Z=a+1.5b+2c+1.5d+e+f</t>
  </si>
  <si>
    <t>80-a&gt;=0</t>
  </si>
  <si>
    <t>80-b&gt;=0</t>
  </si>
  <si>
    <t>-100-a-b&gt;=0</t>
  </si>
  <si>
    <t>a,b&gt;=0</t>
  </si>
  <si>
    <t>-10+a+b&gt;=0</t>
  </si>
  <si>
    <t>-80+a&lt;=0</t>
  </si>
  <si>
    <t>a&lt;=80</t>
  </si>
  <si>
    <t>b&lt;=80</t>
  </si>
  <si>
    <t>100+a+b&gt;=0</t>
  </si>
  <si>
    <t>a+b&lt;=-100</t>
  </si>
  <si>
    <t>a+b&gt;=10</t>
  </si>
  <si>
    <t>-80+b&gt;=0</t>
  </si>
  <si>
    <t>Z=Aa+1.5b+2(-100-a-b)+1.5(80-a)+(80-b)+(-10+a+b)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</si>
</sst>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0" fillId="0" borderId="0" xfId="0" quotePrefix="1"/>
    <xf numFmtId="0" fontId="3" fillId="3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3" fillId="0" borderId="0" xfId="0" applyFont="1" applyFill="1" applyBorder="1"/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372273</xdr:colOff>
      <xdr:row>6</xdr:row>
      <xdr:rowOff>143054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44FD0E-0F05-4321-AC81-B1DB1B5D8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15798" cy="1286054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447675</xdr:colOff>
      <xdr:row>0</xdr:row>
      <xdr:rowOff>9525</xdr:rowOff>
    </xdr:from>
    <xdr:to>
      <xdr:col>16</xdr:col>
      <xdr:colOff>467685</xdr:colOff>
      <xdr:row>43</xdr:row>
      <xdr:rowOff>124984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D6B1118-234E-4832-A91D-7326E3D03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81675" y="9525"/>
          <a:ext cx="6878010" cy="8306959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23</xdr:row>
      <xdr:rowOff>28575</xdr:rowOff>
    </xdr:from>
    <xdr:to>
      <xdr:col>6</xdr:col>
      <xdr:colOff>553204</xdr:colOff>
      <xdr:row>41</xdr:row>
      <xdr:rowOff>29054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F509CD1-CA33-4124-8CF3-A4A95CF08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" y="4410075"/>
          <a:ext cx="5401429" cy="34294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201223</xdr:colOff>
      <xdr:row>14</xdr:row>
      <xdr:rowOff>19425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CB4638-F673-40B1-95BD-74FBFDAD6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3223" cy="2686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11</xdr:col>
      <xdr:colOff>191686</xdr:colOff>
      <xdr:row>10</xdr:row>
      <xdr:rowOff>143152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8F284F4-B6F5-4183-BBA0-7E4B04D7F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66675"/>
          <a:ext cx="8497486" cy="19814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191696</xdr:colOff>
      <xdr:row>16</xdr:row>
      <xdr:rowOff>19459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F2BA69A-5320-4CDC-A682-D749EA22A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8573696" cy="2934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CF969-D349-41A9-8C1C-474CA15F4E4D}">
  <dimension ref="A2:P139"/>
  <sheetViews>
    <sheetView tabSelected="1" workbookViewId="0">
      <selection activeCell="F34" sqref="F34"/>
    </sheetView>
  </sheetViews>
  <sheetFormatPr baseColWidth="10" defaultRowHeight="15" x14ac:dyDescent="0.25"/>
  <cols>
    <col min="1" max="7" width="11.42578125" style="3"/>
    <col min="8" max="8" width="9.5703125" style="3" customWidth="1"/>
    <col min="9" max="9" width="15.140625" style="3" bestFit="1" customWidth="1"/>
    <col min="10" max="10" width="9.5703125" style="3" bestFit="1" customWidth="1"/>
    <col min="11" max="12" width="11.42578125" style="3"/>
    <col min="13" max="13" width="13.140625" style="3" bestFit="1" customWidth="1"/>
    <col min="14" max="14" width="11.42578125" style="3"/>
    <col min="15" max="15" width="12.7109375" style="3" bestFit="1" customWidth="1"/>
    <col min="16" max="16384" width="11.42578125" style="3"/>
  </cols>
  <sheetData>
    <row r="2" spans="1:16" x14ac:dyDescent="0.25">
      <c r="B2" s="2" t="s">
        <v>0</v>
      </c>
      <c r="C2" s="2"/>
      <c r="D2" s="2"/>
      <c r="E2" s="2"/>
      <c r="F2" s="2"/>
      <c r="G2" s="2"/>
      <c r="H2" s="2"/>
      <c r="I2" s="2"/>
    </row>
    <row r="3" spans="1:16" x14ac:dyDescent="0.25">
      <c r="B3" s="1">
        <v>2</v>
      </c>
      <c r="C3" s="1">
        <v>0</v>
      </c>
      <c r="D3" s="1">
        <v>1</v>
      </c>
      <c r="E3" s="1">
        <v>4</v>
      </c>
      <c r="F3" s="1">
        <v>0</v>
      </c>
      <c r="G3" s="1">
        <v>1</v>
      </c>
      <c r="H3" s="1">
        <v>0</v>
      </c>
      <c r="I3" s="1">
        <v>9</v>
      </c>
      <c r="J3" s="1">
        <v>9</v>
      </c>
      <c r="K3" s="1">
        <v>5</v>
      </c>
    </row>
    <row r="4" spans="1:16" x14ac:dyDescent="0.25"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</v>
      </c>
    </row>
    <row r="6" spans="1:16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ht="15.7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0"/>
      <c r="O16" s="10"/>
      <c r="P16" s="4"/>
    </row>
    <row r="17" spans="1:16" ht="15.7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0"/>
      <c r="N17" s="4"/>
      <c r="O17" s="4"/>
      <c r="P17" s="4"/>
    </row>
    <row r="18" spans="1:16" ht="15.7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0"/>
      <c r="N18" s="4"/>
      <c r="O18" s="4"/>
      <c r="P18" s="4"/>
    </row>
    <row r="19" spans="1:16" ht="15.7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0"/>
      <c r="N19" s="4"/>
      <c r="O19" s="4"/>
      <c r="P19" s="4"/>
    </row>
    <row r="20" spans="1:16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ht="15.7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0"/>
      <c r="O22" s="10"/>
      <c r="P22" s="4"/>
    </row>
    <row r="23" spans="1:16" ht="15.7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0"/>
      <c r="N23" s="4"/>
      <c r="O23" s="4"/>
      <c r="P23" s="4"/>
    </row>
    <row r="24" spans="1:16" ht="15.7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10"/>
      <c r="N24" s="4"/>
      <c r="O24" s="4"/>
      <c r="P24" s="4"/>
    </row>
    <row r="25" spans="1:16" ht="15.7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10"/>
      <c r="N25" s="4"/>
      <c r="O25" s="4"/>
      <c r="P25" s="4"/>
    </row>
    <row r="26" spans="1:1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ht="15.7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32"/>
      <c r="O28" s="32"/>
      <c r="P28" s="32"/>
    </row>
    <row r="29" spans="1:16" ht="15.7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10"/>
      <c r="O29" s="4"/>
      <c r="P29" s="4"/>
    </row>
    <row r="30" spans="1:16" ht="15.7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10"/>
      <c r="P30" s="4"/>
    </row>
    <row r="31" spans="1:16" ht="15.7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0"/>
      <c r="P31" s="4"/>
    </row>
    <row r="32" spans="1:16" ht="15.75" x14ac:dyDescent="0.25">
      <c r="A32" s="4"/>
      <c r="B32" s="4"/>
      <c r="C32" s="10"/>
      <c r="D32" s="10"/>
      <c r="E32" s="4"/>
      <c r="F32" s="4"/>
      <c r="G32" s="4"/>
      <c r="H32" s="10"/>
      <c r="I32" s="10"/>
      <c r="J32" s="4"/>
      <c r="K32" s="4"/>
      <c r="L32" s="4"/>
      <c r="M32" s="4"/>
      <c r="N32" s="4"/>
      <c r="O32" s="10"/>
      <c r="P32" s="4"/>
    </row>
    <row r="33" spans="1:16" ht="15.75" x14ac:dyDescent="0.25">
      <c r="A33" s="4"/>
      <c r="B33" s="10"/>
      <c r="C33" s="4"/>
      <c r="D33" s="4"/>
      <c r="E33" s="4"/>
      <c r="F33" s="4"/>
      <c r="G33" s="10"/>
      <c r="H33" s="10"/>
      <c r="I33" s="4"/>
      <c r="J33" s="4"/>
      <c r="K33" s="4"/>
      <c r="L33" s="4"/>
      <c r="M33" s="4"/>
      <c r="N33" s="4"/>
      <c r="O33" s="10"/>
      <c r="P33" s="4"/>
    </row>
    <row r="34" spans="1:16" ht="15.75" x14ac:dyDescent="0.25">
      <c r="A34" s="4"/>
      <c r="B34" s="10"/>
      <c r="C34" s="4"/>
      <c r="D34" s="4"/>
      <c r="E34" s="4"/>
      <c r="F34" s="4"/>
      <c r="G34" s="10"/>
      <c r="H34" s="10"/>
      <c r="I34" s="4"/>
      <c r="J34" s="4"/>
      <c r="K34" s="4"/>
      <c r="L34" s="4"/>
      <c r="M34" s="33"/>
      <c r="N34" s="4"/>
      <c r="O34" s="10"/>
      <c r="P34" s="4"/>
    </row>
    <row r="35" spans="1:16" ht="15.75" x14ac:dyDescent="0.25">
      <c r="A35" s="4"/>
      <c r="B35" s="10"/>
      <c r="C35" s="4"/>
      <c r="D35" s="4"/>
      <c r="E35" s="4"/>
      <c r="F35" s="4"/>
      <c r="G35" s="10"/>
      <c r="H35" s="4"/>
      <c r="I35" s="10"/>
      <c r="J35" s="4"/>
      <c r="K35" s="4"/>
      <c r="L35" s="4"/>
      <c r="M35" s="33"/>
      <c r="N35" s="4"/>
      <c r="O35" s="34"/>
      <c r="P35" s="4"/>
    </row>
    <row r="36" spans="1:1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3"/>
      <c r="N36" s="4"/>
      <c r="O36" s="4"/>
      <c r="P36" s="4"/>
    </row>
    <row r="37" spans="1:1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33"/>
      <c r="M37" s="4"/>
      <c r="N37" s="4"/>
      <c r="O37" s="4"/>
      <c r="P37" s="4"/>
    </row>
    <row r="38" spans="1:16" ht="15.75" x14ac:dyDescent="0.25">
      <c r="A38" s="4"/>
      <c r="B38" s="4"/>
      <c r="C38" s="10"/>
      <c r="D38" s="10"/>
      <c r="E38" s="10"/>
      <c r="F38" s="4"/>
      <c r="G38" s="35"/>
      <c r="H38" s="35"/>
      <c r="I38" s="35"/>
      <c r="J38" s="35"/>
      <c r="K38" s="4"/>
      <c r="L38" s="4"/>
      <c r="M38" s="4"/>
      <c r="N38" s="4"/>
      <c r="O38" s="4"/>
      <c r="P38" s="4"/>
    </row>
    <row r="39" spans="1:16" ht="15.75" x14ac:dyDescent="0.25">
      <c r="A39" s="4"/>
      <c r="B39" s="10"/>
      <c r="C39" s="10"/>
      <c r="D39" s="10"/>
      <c r="E39" s="4"/>
      <c r="F39" s="4"/>
      <c r="G39" s="35"/>
      <c r="H39" s="35"/>
      <c r="I39" s="35"/>
      <c r="J39" s="35"/>
      <c r="K39" s="4"/>
      <c r="L39" s="4"/>
      <c r="M39" s="4"/>
      <c r="N39" s="4"/>
      <c r="O39" s="4"/>
      <c r="P39" s="4"/>
    </row>
    <row r="40" spans="1:16" ht="15.75" x14ac:dyDescent="0.25">
      <c r="A40" s="4"/>
      <c r="B40" s="10"/>
      <c r="C40" s="4"/>
      <c r="D40" s="4"/>
      <c r="E40" s="1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ht="15.75" x14ac:dyDescent="0.25">
      <c r="A41" s="4"/>
      <c r="B41" s="4"/>
      <c r="C41" s="10"/>
      <c r="D41" s="10"/>
      <c r="E41" s="4"/>
      <c r="F41" s="35"/>
      <c r="G41" s="35"/>
      <c r="H41" s="35"/>
      <c r="I41" s="4"/>
      <c r="J41" s="4"/>
      <c r="K41" s="4"/>
      <c r="L41" s="4"/>
      <c r="M41" s="4"/>
      <c r="N41" s="4"/>
      <c r="O41" s="4"/>
      <c r="P41" s="4"/>
    </row>
    <row r="42" spans="1:16" ht="15.75" x14ac:dyDescent="0.25">
      <c r="A42" s="4"/>
      <c r="B42" s="10"/>
      <c r="C42" s="4"/>
      <c r="D42" s="4"/>
      <c r="E42" s="4"/>
      <c r="F42" s="35"/>
      <c r="G42" s="35"/>
      <c r="H42" s="35"/>
      <c r="I42" s="35"/>
      <c r="J42" s="35"/>
      <c r="K42" s="4"/>
      <c r="L42" s="4"/>
      <c r="M42" s="4"/>
      <c r="N42" s="4"/>
      <c r="O42" s="4"/>
      <c r="P42" s="4"/>
    </row>
    <row r="43" spans="1:16" ht="15.75" x14ac:dyDescent="0.25">
      <c r="A43" s="4"/>
      <c r="B43" s="10"/>
      <c r="C43" s="4"/>
      <c r="D43" s="4"/>
      <c r="E43" s="4"/>
      <c r="F43" s="35"/>
      <c r="G43" s="35"/>
      <c r="H43" s="35"/>
      <c r="I43" s="35"/>
      <c r="J43" s="4"/>
      <c r="K43" s="4"/>
      <c r="L43" s="4"/>
      <c r="M43" s="4"/>
      <c r="N43" s="4"/>
      <c r="O43" s="4"/>
      <c r="P43" s="4"/>
    </row>
    <row r="44" spans="1:16" ht="15.75" x14ac:dyDescent="0.25">
      <c r="A44" s="4"/>
      <c r="B44" s="10"/>
      <c r="C44" s="4"/>
      <c r="D44" s="33"/>
      <c r="E44" s="4"/>
      <c r="F44" s="35"/>
      <c r="G44" s="35"/>
      <c r="H44" s="35"/>
      <c r="I44" s="35"/>
      <c r="J44" s="4"/>
      <c r="K44" s="33"/>
      <c r="L44" s="33"/>
      <c r="M44" s="4"/>
      <c r="N44" s="4"/>
      <c r="O44" s="4"/>
      <c r="P44" s="4"/>
    </row>
    <row r="45" spans="1:16" x14ac:dyDescent="0.25">
      <c r="A45" s="4"/>
      <c r="B45" s="4"/>
      <c r="C45" s="4"/>
      <c r="D45" s="4"/>
      <c r="E45" s="4"/>
      <c r="F45" s="35"/>
      <c r="G45" s="35"/>
      <c r="H45" s="4"/>
      <c r="I45" s="4"/>
      <c r="J45" s="4"/>
      <c r="K45" s="4"/>
      <c r="L45" s="4"/>
      <c r="M45" s="4"/>
      <c r="N45" s="4"/>
      <c r="O45" s="4"/>
      <c r="P45" s="4"/>
    </row>
    <row r="46" spans="1:16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1:1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1:1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1:1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1:1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1:1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1:1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1:1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1:1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1:1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1:1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1:1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1:1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1:1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1:1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1:1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1:1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1:1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1:1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spans="1:1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1:1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1:1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1:1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1:1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1:1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spans="1:1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spans="1:1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spans="1:1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spans="1:1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spans="1:1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spans="1:1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spans="1:1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spans="1:1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spans="1:1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spans="1:1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spans="1:1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spans="1:1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spans="1:1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spans="1:1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spans="1:1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spans="1:1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spans="1:1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spans="1:1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spans="1:1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spans="1:1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spans="1:1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spans="1:1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spans="1:1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spans="1:1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spans="1:1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spans="1:1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spans="1:1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spans="1:1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 spans="1:1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 spans="1:1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 spans="1:1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 spans="1:1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 spans="1:1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</sheetData>
  <mergeCells count="9">
    <mergeCell ref="F41:H41"/>
    <mergeCell ref="F42:J42"/>
    <mergeCell ref="F43:I43"/>
    <mergeCell ref="F44:I44"/>
    <mergeCell ref="F45:G45"/>
    <mergeCell ref="B2:I2"/>
    <mergeCell ref="N28:P28"/>
    <mergeCell ref="G39:J39"/>
    <mergeCell ref="G38:J3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EF96-67E9-478B-BE48-731474CD9705}">
  <dimension ref="A8:E22"/>
  <sheetViews>
    <sheetView topLeftCell="A5" workbookViewId="0">
      <selection activeCell="E18" sqref="E18"/>
    </sheetView>
  </sheetViews>
  <sheetFormatPr baseColWidth="10" defaultRowHeight="15" x14ac:dyDescent="0.25"/>
  <cols>
    <col min="3" max="3" width="13.7109375" bestFit="1" customWidth="1"/>
    <col min="4" max="4" width="20.28515625" bestFit="1" customWidth="1"/>
    <col min="5" max="5" width="11.85546875" bestFit="1" customWidth="1"/>
  </cols>
  <sheetData>
    <row r="8" spans="1:5" x14ac:dyDescent="0.25">
      <c r="B8" t="s">
        <v>29</v>
      </c>
    </row>
    <row r="9" spans="1:5" x14ac:dyDescent="0.25">
      <c r="B9" t="s">
        <v>25</v>
      </c>
    </row>
    <row r="10" spans="1:5" x14ac:dyDescent="0.25">
      <c r="B10" t="s">
        <v>26</v>
      </c>
    </row>
    <row r="11" spans="1:5" x14ac:dyDescent="0.25">
      <c r="B11" t="s">
        <v>27</v>
      </c>
    </row>
    <row r="12" spans="1:5" x14ac:dyDescent="0.25">
      <c r="B12" t="s">
        <v>28</v>
      </c>
    </row>
    <row r="14" spans="1:5" x14ac:dyDescent="0.25">
      <c r="A14" t="s">
        <v>40</v>
      </c>
      <c r="C14" t="s">
        <v>25</v>
      </c>
      <c r="D14" t="s">
        <v>42</v>
      </c>
      <c r="E14" s="13" t="s">
        <v>43</v>
      </c>
    </row>
    <row r="15" spans="1:5" x14ac:dyDescent="0.25">
      <c r="A15" t="s">
        <v>29</v>
      </c>
      <c r="C15" t="s">
        <v>26</v>
      </c>
      <c r="D15" t="s">
        <v>44</v>
      </c>
      <c r="E15" s="13" t="s">
        <v>38</v>
      </c>
    </row>
    <row r="16" spans="1:5" x14ac:dyDescent="0.25">
      <c r="A16" t="s">
        <v>41</v>
      </c>
      <c r="C16" t="s">
        <v>27</v>
      </c>
      <c r="D16" t="s">
        <v>27</v>
      </c>
      <c r="E16" t="s">
        <v>30</v>
      </c>
    </row>
    <row r="17" spans="1:5" x14ac:dyDescent="0.25">
      <c r="A17" t="s">
        <v>34</v>
      </c>
      <c r="C17" t="s">
        <v>28</v>
      </c>
      <c r="D17" t="s">
        <v>28</v>
      </c>
      <c r="E17" t="s">
        <v>45</v>
      </c>
    </row>
    <row r="19" spans="1:5" x14ac:dyDescent="0.25">
      <c r="A19" t="s">
        <v>32</v>
      </c>
      <c r="C19" t="s">
        <v>25</v>
      </c>
      <c r="D19" t="s">
        <v>35</v>
      </c>
      <c r="E19" s="13" t="s">
        <v>36</v>
      </c>
    </row>
    <row r="20" spans="1:5" x14ac:dyDescent="0.25">
      <c r="A20" t="s">
        <v>29</v>
      </c>
      <c r="C20" t="s">
        <v>26</v>
      </c>
      <c r="D20" t="s">
        <v>37</v>
      </c>
      <c r="E20" s="13" t="s">
        <v>38</v>
      </c>
    </row>
    <row r="21" spans="1:5" x14ac:dyDescent="0.25">
      <c r="A21" t="s">
        <v>33</v>
      </c>
      <c r="C21" t="s">
        <v>27</v>
      </c>
      <c r="D21" t="s">
        <v>27</v>
      </c>
      <c r="E21" t="s">
        <v>39</v>
      </c>
    </row>
    <row r="22" spans="1:5" x14ac:dyDescent="0.25">
      <c r="A22" t="s">
        <v>34</v>
      </c>
      <c r="C22" t="s">
        <v>28</v>
      </c>
      <c r="D22" t="s">
        <v>28</v>
      </c>
      <c r="E22" t="s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5A668-9FBC-4AA7-AB82-80C13D8BFB59}">
  <dimension ref="M4:N16"/>
  <sheetViews>
    <sheetView workbookViewId="0">
      <selection activeCell="M17" sqref="M17"/>
    </sheetView>
  </sheetViews>
  <sheetFormatPr baseColWidth="10" defaultRowHeight="15" x14ac:dyDescent="0.25"/>
  <sheetData>
    <row r="4" spans="13:14" x14ac:dyDescent="0.25">
      <c r="N4" t="s">
        <v>69</v>
      </c>
    </row>
    <row r="5" spans="13:14" x14ac:dyDescent="0.25">
      <c r="N5" t="s">
        <v>70</v>
      </c>
    </row>
    <row r="6" spans="13:14" x14ac:dyDescent="0.25">
      <c r="N6" t="s">
        <v>71</v>
      </c>
    </row>
    <row r="7" spans="13:14" x14ac:dyDescent="0.25">
      <c r="N7" t="s">
        <v>72</v>
      </c>
    </row>
    <row r="16" spans="13:14" x14ac:dyDescent="0.25">
      <c r="M16" t="s">
        <v>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00C0-BC23-4E40-B5D0-7950CE565EC7}">
  <dimension ref="A1:Q32"/>
  <sheetViews>
    <sheetView workbookViewId="0">
      <selection activeCell="F33" sqref="F33"/>
    </sheetView>
  </sheetViews>
  <sheetFormatPr baseColWidth="10" defaultRowHeight="15" x14ac:dyDescent="0.25"/>
  <cols>
    <col min="1" max="1" width="11.42578125" style="3"/>
    <col min="2" max="2" width="11.42578125" style="25"/>
    <col min="3" max="9" width="11.42578125" style="3"/>
    <col min="10" max="10" width="11.42578125" style="25"/>
    <col min="11" max="12" width="11.42578125" style="3"/>
    <col min="13" max="13" width="14.42578125" style="3" bestFit="1" customWidth="1"/>
    <col min="14" max="14" width="12.42578125" style="3" bestFit="1" customWidth="1"/>
    <col min="15" max="16384" width="11.42578125" style="3"/>
  </cols>
  <sheetData>
    <row r="1" spans="1:17" x14ac:dyDescent="0.25">
      <c r="N1" s="3" t="s">
        <v>47</v>
      </c>
      <c r="O1" s="3" t="s">
        <v>48</v>
      </c>
      <c r="P1" s="3" t="s">
        <v>49</v>
      </c>
    </row>
    <row r="2" spans="1:17" x14ac:dyDescent="0.25">
      <c r="M2" s="3" t="s">
        <v>24</v>
      </c>
      <c r="N2" s="3">
        <v>2</v>
      </c>
      <c r="O2" s="3">
        <v>3</v>
      </c>
      <c r="P2" s="3">
        <v>1</v>
      </c>
      <c r="Q2" s="3">
        <v>1000</v>
      </c>
    </row>
    <row r="3" spans="1:17" x14ac:dyDescent="0.25">
      <c r="M3" s="3" t="s">
        <v>46</v>
      </c>
      <c r="N3" s="3">
        <v>3</v>
      </c>
      <c r="O3" s="3">
        <v>2</v>
      </c>
      <c r="P3" s="3">
        <v>1</v>
      </c>
      <c r="Q3" s="3">
        <v>1200</v>
      </c>
    </row>
    <row r="4" spans="1:17" x14ac:dyDescent="0.25">
      <c r="N4" s="3">
        <v>1495</v>
      </c>
      <c r="O4" s="3">
        <v>1495</v>
      </c>
      <c r="P4" s="3">
        <v>600</v>
      </c>
    </row>
    <row r="6" spans="1:17" x14ac:dyDescent="0.25">
      <c r="M6" s="3" t="s">
        <v>50</v>
      </c>
      <c r="P6" s="3" t="s">
        <v>58</v>
      </c>
    </row>
    <row r="7" spans="1:17" x14ac:dyDescent="0.25">
      <c r="M7" s="3" t="s">
        <v>17</v>
      </c>
      <c r="N7" s="9" t="s">
        <v>51</v>
      </c>
      <c r="P7" s="9" t="s">
        <v>55</v>
      </c>
    </row>
    <row r="8" spans="1:17" x14ac:dyDescent="0.25">
      <c r="N8" s="3" t="s">
        <v>52</v>
      </c>
      <c r="P8" s="3" t="s">
        <v>56</v>
      </c>
    </row>
    <row r="9" spans="1:17" x14ac:dyDescent="0.25">
      <c r="N9" s="3" t="s">
        <v>53</v>
      </c>
      <c r="P9" s="3" t="s">
        <v>57</v>
      </c>
    </row>
    <row r="10" spans="1:17" x14ac:dyDescent="0.25">
      <c r="N10" s="3" t="s">
        <v>54</v>
      </c>
    </row>
    <row r="12" spans="1:17" ht="15.75" x14ac:dyDescent="0.25">
      <c r="A12" s="6" t="s">
        <v>60</v>
      </c>
    </row>
    <row r="13" spans="1:17" ht="15.75" x14ac:dyDescent="0.25">
      <c r="C13" s="14" t="s">
        <v>18</v>
      </c>
      <c r="D13" s="14">
        <v>1000</v>
      </c>
      <c r="E13" s="14">
        <v>1200</v>
      </c>
      <c r="F13" s="14">
        <v>0</v>
      </c>
      <c r="G13" s="14">
        <v>0</v>
      </c>
      <c r="H13" s="14">
        <v>0</v>
      </c>
    </row>
    <row r="14" spans="1:17" ht="15.75" x14ac:dyDescent="0.25">
      <c r="C14" s="14"/>
      <c r="D14" s="14" t="s">
        <v>24</v>
      </c>
      <c r="E14" s="14" t="s">
        <v>46</v>
      </c>
      <c r="F14" s="14" t="s">
        <v>19</v>
      </c>
      <c r="G14" s="14" t="s">
        <v>20</v>
      </c>
      <c r="H14" s="14" t="s">
        <v>59</v>
      </c>
    </row>
    <row r="15" spans="1:17" ht="15.75" x14ac:dyDescent="0.25">
      <c r="B15" s="25">
        <v>0</v>
      </c>
      <c r="C15" s="14" t="s">
        <v>19</v>
      </c>
      <c r="D15" s="15">
        <v>2</v>
      </c>
      <c r="E15" s="26">
        <v>3</v>
      </c>
      <c r="F15" s="16">
        <v>1</v>
      </c>
      <c r="G15" s="16">
        <v>0</v>
      </c>
      <c r="H15" s="17">
        <v>0</v>
      </c>
      <c r="I15" s="17">
        <v>1495</v>
      </c>
      <c r="J15" s="25">
        <f>I15/E15</f>
        <v>498.33333333333331</v>
      </c>
    </row>
    <row r="16" spans="1:17" ht="15.75" x14ac:dyDescent="0.25">
      <c r="B16" s="25">
        <v>0</v>
      </c>
      <c r="C16" s="14" t="s">
        <v>20</v>
      </c>
      <c r="D16" s="18">
        <v>3</v>
      </c>
      <c r="E16" s="11">
        <v>2</v>
      </c>
      <c r="F16" s="8">
        <v>0</v>
      </c>
      <c r="G16" s="8">
        <v>1</v>
      </c>
      <c r="H16" s="19">
        <v>0</v>
      </c>
      <c r="I16" s="19">
        <v>1495</v>
      </c>
      <c r="J16" s="25">
        <f t="shared" ref="J16:J17" si="0">I16/E16</f>
        <v>747.5</v>
      </c>
    </row>
    <row r="17" spans="1:10" ht="15.75" x14ac:dyDescent="0.25">
      <c r="B17" s="25">
        <v>0</v>
      </c>
      <c r="C17" s="14" t="s">
        <v>59</v>
      </c>
      <c r="D17" s="29">
        <v>1</v>
      </c>
      <c r="E17" s="11">
        <v>1</v>
      </c>
      <c r="F17" s="11">
        <v>0</v>
      </c>
      <c r="G17" s="11">
        <v>0</v>
      </c>
      <c r="H17" s="30">
        <v>1</v>
      </c>
      <c r="I17" s="30">
        <v>600</v>
      </c>
      <c r="J17" s="25">
        <f t="shared" si="0"/>
        <v>600</v>
      </c>
    </row>
    <row r="18" spans="1:10" ht="15.75" x14ac:dyDescent="0.25">
      <c r="C18" s="14" t="s">
        <v>22</v>
      </c>
      <c r="D18" s="18">
        <v>0</v>
      </c>
      <c r="E18" s="11">
        <v>0</v>
      </c>
      <c r="F18" s="8">
        <v>0</v>
      </c>
      <c r="G18" s="8">
        <v>0</v>
      </c>
      <c r="H18" s="19">
        <v>0</v>
      </c>
      <c r="I18" s="22">
        <v>0</v>
      </c>
    </row>
    <row r="19" spans="1:10" ht="15.75" x14ac:dyDescent="0.25">
      <c r="C19" s="14" t="s">
        <v>23</v>
      </c>
      <c r="D19" s="20">
        <f>D13-D18</f>
        <v>1000</v>
      </c>
      <c r="E19" s="27">
        <f t="shared" ref="E19:H19" si="1">E13-E18</f>
        <v>1200</v>
      </c>
      <c r="F19" s="21">
        <f t="shared" si="1"/>
        <v>0</v>
      </c>
      <c r="G19" s="21">
        <f t="shared" si="1"/>
        <v>0</v>
      </c>
      <c r="H19" s="22">
        <f t="shared" si="1"/>
        <v>0</v>
      </c>
    </row>
    <row r="21" spans="1:10" ht="15.75" x14ac:dyDescent="0.25">
      <c r="A21" s="9" t="s">
        <v>61</v>
      </c>
      <c r="B21" s="25">
        <v>0</v>
      </c>
      <c r="C21" s="14" t="s">
        <v>19</v>
      </c>
      <c r="D21" s="15">
        <f>-3*D23+D15</f>
        <v>-1</v>
      </c>
      <c r="E21" s="16">
        <f t="shared" ref="E21:I21" si="2">-3*E23+E15</f>
        <v>0</v>
      </c>
      <c r="F21" s="16">
        <f t="shared" si="2"/>
        <v>1</v>
      </c>
      <c r="G21" s="16">
        <f t="shared" si="2"/>
        <v>0</v>
      </c>
      <c r="H21" s="17">
        <f t="shared" si="2"/>
        <v>-3</v>
      </c>
      <c r="I21" s="7">
        <f t="shared" si="2"/>
        <v>-305</v>
      </c>
    </row>
    <row r="22" spans="1:10" ht="15.75" x14ac:dyDescent="0.25">
      <c r="A22" s="9" t="s">
        <v>62</v>
      </c>
      <c r="B22" s="25">
        <v>0</v>
      </c>
      <c r="C22" s="14" t="s">
        <v>20</v>
      </c>
      <c r="D22" s="18">
        <f>-2*D23+D16</f>
        <v>1</v>
      </c>
      <c r="E22" s="18">
        <f t="shared" ref="E22:I22" si="3">-2*E23+E16</f>
        <v>0</v>
      </c>
      <c r="F22" s="18">
        <f t="shared" si="3"/>
        <v>0</v>
      </c>
      <c r="G22" s="18">
        <f t="shared" si="3"/>
        <v>1</v>
      </c>
      <c r="H22" s="18">
        <f t="shared" si="3"/>
        <v>-2</v>
      </c>
      <c r="I22" s="18">
        <f t="shared" si="3"/>
        <v>295</v>
      </c>
    </row>
    <row r="23" spans="1:10" ht="15.75" x14ac:dyDescent="0.25">
      <c r="B23" s="25">
        <v>1200</v>
      </c>
      <c r="C23" s="14" t="s">
        <v>46</v>
      </c>
      <c r="D23" s="18">
        <f>D17</f>
        <v>1</v>
      </c>
      <c r="E23" s="8">
        <f t="shared" ref="E23:I23" si="4">E17</f>
        <v>1</v>
      </c>
      <c r="F23" s="8">
        <f t="shared" si="4"/>
        <v>0</v>
      </c>
      <c r="G23" s="8">
        <f t="shared" si="4"/>
        <v>0</v>
      </c>
      <c r="H23" s="19">
        <f t="shared" si="4"/>
        <v>1</v>
      </c>
      <c r="I23" s="23">
        <f t="shared" si="4"/>
        <v>600</v>
      </c>
    </row>
    <row r="24" spans="1:10" ht="15.75" x14ac:dyDescent="0.25">
      <c r="C24" s="14" t="s">
        <v>22</v>
      </c>
      <c r="D24" s="18">
        <f>1200*D23</f>
        <v>1200</v>
      </c>
      <c r="E24" s="8">
        <f t="shared" ref="E24:H24" si="5">1200*E23</f>
        <v>1200</v>
      </c>
      <c r="F24" s="8">
        <f t="shared" si="5"/>
        <v>0</v>
      </c>
      <c r="G24" s="8">
        <f t="shared" si="5"/>
        <v>0</v>
      </c>
      <c r="H24" s="19">
        <f t="shared" si="5"/>
        <v>1200</v>
      </c>
      <c r="I24" s="24">
        <f>1200*I23</f>
        <v>720000</v>
      </c>
    </row>
    <row r="25" spans="1:10" ht="15.75" x14ac:dyDescent="0.25">
      <c r="C25" s="14" t="s">
        <v>23</v>
      </c>
      <c r="D25" s="20">
        <f>D13-D24</f>
        <v>-200</v>
      </c>
      <c r="E25" s="21">
        <f t="shared" ref="E25:H25" si="6">E13-E24</f>
        <v>0</v>
      </c>
      <c r="F25" s="21">
        <f t="shared" si="6"/>
        <v>0</v>
      </c>
      <c r="G25" s="21">
        <f t="shared" si="6"/>
        <v>0</v>
      </c>
      <c r="H25" s="22">
        <f t="shared" si="6"/>
        <v>-1200</v>
      </c>
    </row>
    <row r="27" spans="1:10" x14ac:dyDescent="0.25">
      <c r="C27" s="3" t="s">
        <v>46</v>
      </c>
      <c r="D27" s="3">
        <f>I23</f>
        <v>600</v>
      </c>
      <c r="F27" s="9" t="s">
        <v>55</v>
      </c>
      <c r="H27" s="3">
        <f>2*D28+3*D27+D29</f>
        <v>1495</v>
      </c>
    </row>
    <row r="28" spans="1:10" x14ac:dyDescent="0.25">
      <c r="C28" s="3" t="s">
        <v>24</v>
      </c>
      <c r="D28" s="3">
        <v>0</v>
      </c>
      <c r="F28" s="3" t="s">
        <v>56</v>
      </c>
      <c r="H28" s="3">
        <f>3*D28+2*D27+D30</f>
        <v>1495</v>
      </c>
    </row>
    <row r="29" spans="1:10" x14ac:dyDescent="0.25">
      <c r="C29" s="3" t="s">
        <v>19</v>
      </c>
      <c r="D29" s="3">
        <f>I21</f>
        <v>-305</v>
      </c>
      <c r="F29" s="3" t="s">
        <v>57</v>
      </c>
      <c r="H29" s="3">
        <f>D28+D27+D31</f>
        <v>600</v>
      </c>
    </row>
    <row r="30" spans="1:10" x14ac:dyDescent="0.25">
      <c r="C30" s="3" t="s">
        <v>20</v>
      </c>
      <c r="D30" s="3">
        <f>I22</f>
        <v>295</v>
      </c>
    </row>
    <row r="31" spans="1:10" x14ac:dyDescent="0.25">
      <c r="C31" s="3" t="s">
        <v>59</v>
      </c>
      <c r="D31" s="3">
        <v>0</v>
      </c>
      <c r="F31" s="28" t="s">
        <v>63</v>
      </c>
      <c r="G31" s="28"/>
      <c r="H31" s="28"/>
      <c r="I31" s="28"/>
    </row>
    <row r="32" spans="1:10" x14ac:dyDescent="0.25">
      <c r="C32" s="3" t="s">
        <v>22</v>
      </c>
      <c r="D32" s="3">
        <f>I24</f>
        <v>720000</v>
      </c>
      <c r="F32" s="28"/>
      <c r="G32" s="28"/>
      <c r="H32" s="28"/>
      <c r="I32" s="28"/>
    </row>
  </sheetData>
  <mergeCells count="1">
    <mergeCell ref="F31:I3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014E-3772-47E5-8A51-5DCD48F7DDCC}">
  <dimension ref="N7:U26"/>
  <sheetViews>
    <sheetView workbookViewId="0">
      <selection activeCell="N27" sqref="N27"/>
    </sheetView>
  </sheetViews>
  <sheetFormatPr baseColWidth="10" defaultRowHeight="15" x14ac:dyDescent="0.25"/>
  <cols>
    <col min="1" max="18" width="11.42578125" style="3"/>
    <col min="19" max="20" width="15.140625" style="3" bestFit="1" customWidth="1"/>
    <col min="21" max="21" width="12.28515625" style="3" bestFit="1" customWidth="1"/>
    <col min="22" max="16384" width="11.42578125" style="3"/>
  </cols>
  <sheetData>
    <row r="7" spans="14:20" ht="15.75" x14ac:dyDescent="0.25">
      <c r="N7" s="31" t="s">
        <v>64</v>
      </c>
      <c r="O7" s="5" t="s">
        <v>65</v>
      </c>
      <c r="P7" s="5" t="s">
        <v>66</v>
      </c>
      <c r="Q7" s="5" t="s">
        <v>67</v>
      </c>
    </row>
    <row r="8" spans="14:20" ht="15.75" x14ac:dyDescent="0.25">
      <c r="N8" s="5" t="s">
        <v>21</v>
      </c>
      <c r="O8" s="1">
        <v>1</v>
      </c>
      <c r="P8" s="1">
        <v>1.5</v>
      </c>
      <c r="Q8" s="1">
        <v>2</v>
      </c>
      <c r="R8" s="3" t="s">
        <v>68</v>
      </c>
    </row>
    <row r="9" spans="14:20" ht="15.75" x14ac:dyDescent="0.25">
      <c r="N9" s="5" t="s">
        <v>24</v>
      </c>
      <c r="O9" s="1">
        <v>1.5</v>
      </c>
      <c r="P9" s="1">
        <v>1</v>
      </c>
      <c r="Q9" s="1">
        <v>1</v>
      </c>
      <c r="R9" s="3" t="s">
        <v>31</v>
      </c>
    </row>
    <row r="10" spans="14:20" x14ac:dyDescent="0.25">
      <c r="O10" s="3">
        <v>80</v>
      </c>
      <c r="P10" s="3">
        <v>80</v>
      </c>
      <c r="Q10" s="3">
        <v>90</v>
      </c>
      <c r="R10" s="2" t="s">
        <v>79</v>
      </c>
      <c r="S10" s="2"/>
      <c r="T10" s="2"/>
    </row>
    <row r="12" spans="14:20" ht="15.75" x14ac:dyDescent="0.25">
      <c r="N12" s="31" t="s">
        <v>64</v>
      </c>
      <c r="O12" s="5" t="s">
        <v>65</v>
      </c>
      <c r="P12" s="5" t="s">
        <v>66</v>
      </c>
      <c r="Q12" s="5" t="s">
        <v>67</v>
      </c>
    </row>
    <row r="13" spans="14:20" ht="15.75" x14ac:dyDescent="0.25">
      <c r="N13" s="5" t="s">
        <v>21</v>
      </c>
      <c r="O13" s="1" t="s">
        <v>11</v>
      </c>
      <c r="P13" s="1" t="s">
        <v>12</v>
      </c>
      <c r="Q13" s="1" t="s">
        <v>13</v>
      </c>
      <c r="R13" s="3" t="s">
        <v>68</v>
      </c>
    </row>
    <row r="14" spans="14:20" ht="15.75" x14ac:dyDescent="0.25">
      <c r="N14" s="5" t="s">
        <v>24</v>
      </c>
      <c r="O14" s="1" t="s">
        <v>14</v>
      </c>
      <c r="P14" s="1" t="s">
        <v>15</v>
      </c>
      <c r="Q14" s="1" t="s">
        <v>16</v>
      </c>
      <c r="R14" s="3" t="s">
        <v>31</v>
      </c>
    </row>
    <row r="15" spans="14:20" x14ac:dyDescent="0.25">
      <c r="O15" s="3">
        <v>80</v>
      </c>
      <c r="P15" s="3">
        <v>80</v>
      </c>
      <c r="Q15" s="3">
        <v>90</v>
      </c>
    </row>
    <row r="17" spans="14:21" ht="15.75" x14ac:dyDescent="0.25">
      <c r="N17" s="31" t="s">
        <v>64</v>
      </c>
      <c r="O17" s="5" t="s">
        <v>65</v>
      </c>
      <c r="P17" s="5" t="s">
        <v>66</v>
      </c>
      <c r="Q17" s="5" t="s">
        <v>67</v>
      </c>
    </row>
    <row r="18" spans="14:21" ht="15.75" x14ac:dyDescent="0.25">
      <c r="N18" s="5" t="s">
        <v>21</v>
      </c>
      <c r="O18" s="1" t="s">
        <v>11</v>
      </c>
      <c r="P18" s="1" t="s">
        <v>12</v>
      </c>
      <c r="Q18" s="12" t="s">
        <v>76</v>
      </c>
      <c r="R18" s="3" t="s">
        <v>68</v>
      </c>
    </row>
    <row r="19" spans="14:21" ht="15.75" x14ac:dyDescent="0.25">
      <c r="N19" s="5" t="s">
        <v>24</v>
      </c>
      <c r="O19" s="1" t="s">
        <v>75</v>
      </c>
      <c r="P19" s="1" t="s">
        <v>74</v>
      </c>
      <c r="Q19" s="1" t="s">
        <v>16</v>
      </c>
      <c r="R19" s="3" t="s">
        <v>31</v>
      </c>
      <c r="S19" s="3" t="s">
        <v>84</v>
      </c>
      <c r="U19" s="3" t="s">
        <v>84</v>
      </c>
    </row>
    <row r="20" spans="14:21" x14ac:dyDescent="0.25">
      <c r="O20" s="3">
        <v>80</v>
      </c>
      <c r="P20" s="3">
        <v>80</v>
      </c>
      <c r="Q20" s="3">
        <v>90</v>
      </c>
      <c r="S20" s="3" t="s">
        <v>81</v>
      </c>
      <c r="T20" s="9" t="s">
        <v>86</v>
      </c>
      <c r="U20" s="3" t="s">
        <v>87</v>
      </c>
    </row>
    <row r="21" spans="14:21" x14ac:dyDescent="0.25">
      <c r="S21" s="3" t="s">
        <v>82</v>
      </c>
      <c r="T21" s="9" t="s">
        <v>92</v>
      </c>
      <c r="U21" s="3" t="s">
        <v>88</v>
      </c>
    </row>
    <row r="22" spans="14:21" x14ac:dyDescent="0.25">
      <c r="N22" s="2" t="s">
        <v>77</v>
      </c>
      <c r="O22" s="2"/>
      <c r="P22" s="2"/>
      <c r="S22" s="9" t="s">
        <v>83</v>
      </c>
      <c r="T22" s="9" t="s">
        <v>89</v>
      </c>
      <c r="U22" s="3" t="s">
        <v>90</v>
      </c>
    </row>
    <row r="23" spans="14:21" ht="15" customHeight="1" x14ac:dyDescent="0.25">
      <c r="N23" s="28" t="s">
        <v>78</v>
      </c>
      <c r="O23" s="28"/>
      <c r="P23" s="28"/>
      <c r="Q23" s="28"/>
      <c r="S23" s="9" t="s">
        <v>85</v>
      </c>
      <c r="T23" s="9" t="s">
        <v>85</v>
      </c>
      <c r="U23" s="3" t="s">
        <v>91</v>
      </c>
    </row>
    <row r="25" spans="14:21" x14ac:dyDescent="0.25">
      <c r="N25" s="2" t="s">
        <v>80</v>
      </c>
      <c r="O25" s="2"/>
      <c r="P25" s="2"/>
    </row>
    <row r="26" spans="14:21" x14ac:dyDescent="0.25">
      <c r="N26" s="3" t="s">
        <v>93</v>
      </c>
    </row>
  </sheetData>
  <mergeCells count="4">
    <mergeCell ref="N22:P22"/>
    <mergeCell ref="R10:T10"/>
    <mergeCell ref="N25:P25"/>
    <mergeCell ref="N23:Q2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Ejercicio1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Rojas Alvarado</dc:creator>
  <cp:lastModifiedBy>Luis Enrique Rojas Alvarado</cp:lastModifiedBy>
  <dcterms:created xsi:type="dcterms:W3CDTF">2021-03-22T14:51:24Z</dcterms:created>
  <dcterms:modified xsi:type="dcterms:W3CDTF">2021-03-22T19:31:09Z</dcterms:modified>
</cp:coreProperties>
</file>