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o semestre\Métodos\"/>
    </mc:Choice>
  </mc:AlternateContent>
  <xr:revisionPtr revIDLastSave="0" documentId="8_{28CD2935-EDD6-4AD9-A717-5759BFFD714A}" xr6:coauthVersionLast="46" xr6:coauthVersionMax="46" xr10:uidLastSave="{00000000-0000-0000-0000-000000000000}"/>
  <bookViews>
    <workbookView xWindow="-108" yWindow="-108" windowWidth="23256" windowHeight="12576" xr2:uid="{60EDACBE-D94D-4156-A3F4-E7B011A520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1" l="1"/>
  <c r="F77" i="1"/>
  <c r="G77" i="1"/>
  <c r="H77" i="1"/>
  <c r="I77" i="1"/>
  <c r="J77" i="1"/>
  <c r="D77" i="1"/>
  <c r="E76" i="1"/>
  <c r="F76" i="1"/>
  <c r="G76" i="1"/>
  <c r="H76" i="1"/>
  <c r="I76" i="1"/>
  <c r="J76" i="1"/>
  <c r="D76" i="1"/>
  <c r="E75" i="1"/>
  <c r="F75" i="1"/>
  <c r="G75" i="1"/>
  <c r="H75" i="1"/>
  <c r="I75" i="1"/>
  <c r="J75" i="1"/>
  <c r="K75" i="1"/>
  <c r="D75" i="1"/>
  <c r="D73" i="1"/>
  <c r="E73" i="1"/>
  <c r="F73" i="1"/>
  <c r="G73" i="1"/>
  <c r="H73" i="1"/>
  <c r="I73" i="1"/>
  <c r="J73" i="1"/>
  <c r="K73" i="1"/>
  <c r="E72" i="1"/>
  <c r="F72" i="1"/>
  <c r="G72" i="1"/>
  <c r="H72" i="1"/>
  <c r="I72" i="1"/>
  <c r="J72" i="1"/>
  <c r="K72" i="1"/>
  <c r="D72" i="1"/>
  <c r="E71" i="1"/>
  <c r="F71" i="1"/>
  <c r="G71" i="1"/>
  <c r="H71" i="1"/>
  <c r="I71" i="1"/>
  <c r="J71" i="1"/>
  <c r="K71" i="1"/>
  <c r="D71" i="1"/>
  <c r="E70" i="1"/>
  <c r="F70" i="1"/>
  <c r="G70" i="1"/>
  <c r="H70" i="1"/>
  <c r="I70" i="1"/>
  <c r="J70" i="1"/>
  <c r="K70" i="1"/>
  <c r="D70" i="1"/>
  <c r="E74" i="1"/>
  <c r="F74" i="1"/>
  <c r="G74" i="1"/>
  <c r="H74" i="1"/>
  <c r="I74" i="1"/>
  <c r="J74" i="1"/>
  <c r="K74" i="1"/>
  <c r="D74" i="1"/>
  <c r="E67" i="1"/>
  <c r="F67" i="1"/>
  <c r="G67" i="1"/>
  <c r="H67" i="1"/>
  <c r="I67" i="1"/>
  <c r="J67" i="1"/>
  <c r="D67" i="1"/>
  <c r="E66" i="1"/>
  <c r="F66" i="1"/>
  <c r="G66" i="1"/>
  <c r="H66" i="1"/>
  <c r="I66" i="1"/>
  <c r="J66" i="1"/>
  <c r="D66" i="1"/>
  <c r="E65" i="1"/>
  <c r="F65" i="1"/>
  <c r="G65" i="1"/>
  <c r="H65" i="1"/>
  <c r="I65" i="1"/>
  <c r="J65" i="1"/>
  <c r="K65" i="1"/>
  <c r="D65" i="1"/>
  <c r="E64" i="1"/>
  <c r="F64" i="1"/>
  <c r="G64" i="1"/>
  <c r="H64" i="1"/>
  <c r="I64" i="1"/>
  <c r="J64" i="1"/>
  <c r="K64" i="1"/>
  <c r="D64" i="1"/>
  <c r="E63" i="1"/>
  <c r="F63" i="1"/>
  <c r="G63" i="1"/>
  <c r="H63" i="1"/>
  <c r="I63" i="1"/>
  <c r="J63" i="1"/>
  <c r="K63" i="1"/>
  <c r="D63" i="1"/>
  <c r="E62" i="1"/>
  <c r="F62" i="1"/>
  <c r="G62" i="1"/>
  <c r="H62" i="1"/>
  <c r="I62" i="1"/>
  <c r="J62" i="1"/>
  <c r="K62" i="1"/>
  <c r="D62" i="1"/>
  <c r="E60" i="1"/>
  <c r="F60" i="1"/>
  <c r="G60" i="1"/>
  <c r="H60" i="1"/>
  <c r="I60" i="1"/>
  <c r="J60" i="1"/>
  <c r="K60" i="1"/>
  <c r="D60" i="1"/>
  <c r="E61" i="1"/>
  <c r="F61" i="1"/>
  <c r="G61" i="1"/>
  <c r="H61" i="1"/>
  <c r="I61" i="1"/>
  <c r="J61" i="1"/>
  <c r="K61" i="1"/>
  <c r="D61" i="1"/>
  <c r="E57" i="1"/>
  <c r="F57" i="1"/>
  <c r="G57" i="1"/>
  <c r="H57" i="1"/>
  <c r="I57" i="1"/>
  <c r="J57" i="1"/>
  <c r="D57" i="1"/>
  <c r="E56" i="1"/>
  <c r="F56" i="1"/>
  <c r="G56" i="1"/>
  <c r="H56" i="1"/>
  <c r="I56" i="1"/>
  <c r="J56" i="1"/>
  <c r="D56" i="1"/>
  <c r="E55" i="1"/>
  <c r="F55" i="1"/>
  <c r="G55" i="1"/>
  <c r="H55" i="1"/>
  <c r="I55" i="1"/>
  <c r="J55" i="1"/>
  <c r="K55" i="1"/>
  <c r="D55" i="1"/>
  <c r="E53" i="1"/>
  <c r="F53" i="1"/>
  <c r="G53" i="1"/>
  <c r="H53" i="1"/>
  <c r="I53" i="1"/>
  <c r="J53" i="1"/>
  <c r="K53" i="1"/>
  <c r="D53" i="1"/>
  <c r="E52" i="1"/>
  <c r="F52" i="1"/>
  <c r="G52" i="1"/>
  <c r="H52" i="1"/>
  <c r="I52" i="1"/>
  <c r="J52" i="1"/>
  <c r="K52" i="1"/>
  <c r="D52" i="1"/>
  <c r="E51" i="1"/>
  <c r="F51" i="1"/>
  <c r="G51" i="1"/>
  <c r="H51" i="1"/>
  <c r="I51" i="1"/>
  <c r="J51" i="1"/>
  <c r="K51" i="1"/>
  <c r="D51" i="1"/>
  <c r="E50" i="1"/>
  <c r="F50" i="1"/>
  <c r="G50" i="1"/>
  <c r="H50" i="1"/>
  <c r="I50" i="1"/>
  <c r="J50" i="1"/>
  <c r="K50" i="1"/>
  <c r="D50" i="1"/>
  <c r="E54" i="1"/>
  <c r="F54" i="1"/>
  <c r="G54" i="1"/>
  <c r="H54" i="1"/>
  <c r="I54" i="1"/>
  <c r="J54" i="1"/>
  <c r="K54" i="1"/>
  <c r="D54" i="1"/>
  <c r="E47" i="1"/>
  <c r="F47" i="1"/>
  <c r="G47" i="1"/>
  <c r="H47" i="1"/>
  <c r="I47" i="1"/>
  <c r="J47" i="1"/>
  <c r="D47" i="1"/>
  <c r="E46" i="1"/>
  <c r="F46" i="1"/>
  <c r="G46" i="1"/>
  <c r="H46" i="1"/>
  <c r="I46" i="1"/>
  <c r="J46" i="1"/>
  <c r="D46" i="1"/>
  <c r="E45" i="1"/>
  <c r="F45" i="1"/>
  <c r="G45" i="1"/>
  <c r="H45" i="1"/>
  <c r="I45" i="1"/>
  <c r="J45" i="1"/>
  <c r="K45" i="1"/>
  <c r="D45" i="1"/>
  <c r="E44" i="1"/>
  <c r="F44" i="1"/>
  <c r="G44" i="1"/>
  <c r="H44" i="1"/>
  <c r="I44" i="1"/>
  <c r="J44" i="1"/>
  <c r="K44" i="1"/>
  <c r="D44" i="1"/>
  <c r="E43" i="1"/>
  <c r="F43" i="1"/>
  <c r="G43" i="1"/>
  <c r="H43" i="1"/>
  <c r="I43" i="1"/>
  <c r="J43" i="1"/>
  <c r="K43" i="1"/>
  <c r="D43" i="1"/>
  <c r="E41" i="1"/>
  <c r="F41" i="1"/>
  <c r="G41" i="1"/>
  <c r="H41" i="1"/>
  <c r="I41" i="1"/>
  <c r="J41" i="1"/>
  <c r="K41" i="1"/>
  <c r="D41" i="1"/>
  <c r="E40" i="1"/>
  <c r="F40" i="1"/>
  <c r="G40" i="1"/>
  <c r="H40" i="1"/>
  <c r="I40" i="1"/>
  <c r="J40" i="1"/>
  <c r="K40" i="1"/>
  <c r="D40" i="1"/>
  <c r="E42" i="1"/>
  <c r="F42" i="1"/>
  <c r="G42" i="1"/>
  <c r="H42" i="1"/>
  <c r="I42" i="1"/>
  <c r="J42" i="1"/>
  <c r="K42" i="1"/>
  <c r="D42" i="1"/>
  <c r="E37" i="1"/>
  <c r="F37" i="1"/>
  <c r="G37" i="1"/>
  <c r="H37" i="1"/>
  <c r="I37" i="1"/>
  <c r="J37" i="1"/>
  <c r="D37" i="1"/>
  <c r="E36" i="1"/>
  <c r="F36" i="1"/>
  <c r="G36" i="1"/>
  <c r="H36" i="1"/>
  <c r="I36" i="1"/>
  <c r="J36" i="1"/>
  <c r="D36" i="1"/>
</calcChain>
</file>

<file path=xl/sharedStrings.xml><?xml version="1.0" encoding="utf-8"?>
<sst xmlns="http://schemas.openxmlformats.org/spreadsheetml/2006/main" count="78" uniqueCount="40">
  <si>
    <t>precio</t>
  </si>
  <si>
    <t>hrs</t>
  </si>
  <si>
    <t>&lt;=3000</t>
  </si>
  <si>
    <t xml:space="preserve"> a = cursos de administracion</t>
  </si>
  <si>
    <t>b= cursos ajenos a administracion</t>
  </si>
  <si>
    <t>a&gt;=23</t>
  </si>
  <si>
    <t>b&gt;=20</t>
  </si>
  <si>
    <t>a+b=65</t>
  </si>
  <si>
    <t>Min Z = 120a + 200b</t>
  </si>
  <si>
    <t>a</t>
  </si>
  <si>
    <t>b</t>
  </si>
  <si>
    <t>60a+24b &lt;= 3000</t>
  </si>
  <si>
    <t>a+b&gt;=65</t>
  </si>
  <si>
    <t>a+b&lt;=65</t>
  </si>
  <si>
    <t>-a+h1=-23</t>
  </si>
  <si>
    <t>-b+h2=-20</t>
  </si>
  <si>
    <t>-a-b+h3=-65</t>
  </si>
  <si>
    <t>60a+24b+h5=3000</t>
  </si>
  <si>
    <t>a+b +h4= 65</t>
  </si>
  <si>
    <t>Cj</t>
  </si>
  <si>
    <t>h1</t>
  </si>
  <si>
    <t>h2</t>
  </si>
  <si>
    <t>h3</t>
  </si>
  <si>
    <t>h4</t>
  </si>
  <si>
    <t>h5</t>
  </si>
  <si>
    <t>Zj</t>
  </si>
  <si>
    <t>Cj-Zj</t>
  </si>
  <si>
    <t>a+h1</t>
  </si>
  <si>
    <t>-a+h4</t>
  </si>
  <si>
    <t>-60a+h5</t>
  </si>
  <si>
    <t>h3+h1</t>
  </si>
  <si>
    <t>h3+a</t>
  </si>
  <si>
    <t>-h3+h4</t>
  </si>
  <si>
    <t>-2/5b+h1</t>
  </si>
  <si>
    <t>-2/5b+a</t>
  </si>
  <si>
    <t>-3/5b+h4</t>
  </si>
  <si>
    <t>3/5b+h3</t>
  </si>
  <si>
    <t>-1/60h5+h1</t>
  </si>
  <si>
    <t>-1/60h5+a</t>
  </si>
  <si>
    <t>1/60h5+h4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</si>
</sst>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2" fillId="0" borderId="0" xfId="0" quotePrefix="1" applyFont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164" fontId="0" fillId="0" borderId="0" xfId="0" applyNumberFormat="1"/>
    <xf numFmtId="164" fontId="0" fillId="3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528163</xdr:colOff>
      <xdr:row>10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5936A4-4647-45DA-B255-E4BA05057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495" cy="1927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624A-262A-4B87-96D0-765B653DCF6C}">
  <dimension ref="A13:K77"/>
  <sheetViews>
    <sheetView tabSelected="1" topLeftCell="A10" zoomScale="130" zoomScaleNormal="130" workbookViewId="0">
      <selection activeCell="H70" sqref="H70:H76"/>
    </sheetView>
  </sheetViews>
  <sheetFormatPr baseColWidth="10" defaultRowHeight="14.4" x14ac:dyDescent="0.3"/>
  <cols>
    <col min="2" max="2" width="16.33203125" customWidth="1"/>
    <col min="4" max="4" width="11.6640625" bestFit="1" customWidth="1"/>
    <col min="5" max="5" width="16.44140625" customWidth="1"/>
    <col min="6" max="6" width="17.6640625" customWidth="1"/>
    <col min="7" max="7" width="20" customWidth="1"/>
    <col min="8" max="10" width="11.6640625" bestFit="1" customWidth="1"/>
    <col min="11" max="11" width="12.21875" bestFit="1" customWidth="1"/>
  </cols>
  <sheetData>
    <row r="13" spans="2:6" x14ac:dyDescent="0.3">
      <c r="C13" t="s">
        <v>0</v>
      </c>
      <c r="D13" t="s">
        <v>1</v>
      </c>
      <c r="F13" s="2" t="s">
        <v>8</v>
      </c>
    </row>
    <row r="14" spans="2:6" x14ac:dyDescent="0.3">
      <c r="B14" t="s">
        <v>9</v>
      </c>
      <c r="C14">
        <v>60</v>
      </c>
      <c r="D14">
        <v>120</v>
      </c>
    </row>
    <row r="15" spans="2:6" x14ac:dyDescent="0.3">
      <c r="B15" t="s">
        <v>10</v>
      </c>
      <c r="C15">
        <v>24</v>
      </c>
      <c r="D15">
        <v>200</v>
      </c>
    </row>
    <row r="16" spans="2:6" x14ac:dyDescent="0.3">
      <c r="C16" t="s">
        <v>2</v>
      </c>
    </row>
    <row r="20" spans="2:11" x14ac:dyDescent="0.3">
      <c r="B20" s="1" t="s">
        <v>3</v>
      </c>
      <c r="E20" s="1" t="s">
        <v>5</v>
      </c>
      <c r="F20" s="1" t="s">
        <v>5</v>
      </c>
      <c r="G20" s="1" t="s">
        <v>14</v>
      </c>
      <c r="H20" s="1"/>
    </row>
    <row r="21" spans="2:11" x14ac:dyDescent="0.3">
      <c r="B21" s="1" t="s">
        <v>4</v>
      </c>
      <c r="E21" s="1" t="s">
        <v>6</v>
      </c>
      <c r="F21" s="1" t="s">
        <v>6</v>
      </c>
      <c r="G21" s="1" t="s">
        <v>15</v>
      </c>
      <c r="H21" s="1"/>
    </row>
    <row r="22" spans="2:11" x14ac:dyDescent="0.3">
      <c r="E22" t="s">
        <v>7</v>
      </c>
      <c r="F22" t="s">
        <v>12</v>
      </c>
      <c r="G22" s="1" t="s">
        <v>16</v>
      </c>
    </row>
    <row r="23" spans="2:11" x14ac:dyDescent="0.3">
      <c r="E23" t="s">
        <v>11</v>
      </c>
      <c r="F23" t="s">
        <v>13</v>
      </c>
      <c r="G23" s="1" t="s">
        <v>18</v>
      </c>
    </row>
    <row r="24" spans="2:11" x14ac:dyDescent="0.3">
      <c r="F24" t="s">
        <v>11</v>
      </c>
      <c r="G24" s="1" t="s">
        <v>17</v>
      </c>
    </row>
    <row r="28" spans="2:11" x14ac:dyDescent="0.3">
      <c r="C28" s="3" t="s">
        <v>19</v>
      </c>
      <c r="D28" s="3">
        <v>120</v>
      </c>
      <c r="E28" s="3">
        <v>200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2:11" x14ac:dyDescent="0.3">
      <c r="C29" s="3"/>
      <c r="D29" s="3" t="s">
        <v>9</v>
      </c>
      <c r="E29" s="3" t="s">
        <v>10</v>
      </c>
      <c r="F29" s="3" t="s">
        <v>20</v>
      </c>
      <c r="G29" s="3" t="s">
        <v>21</v>
      </c>
      <c r="H29" s="3" t="s">
        <v>22</v>
      </c>
      <c r="I29" s="3" t="s">
        <v>23</v>
      </c>
      <c r="J29" s="3" t="s">
        <v>24</v>
      </c>
    </row>
    <row r="30" spans="2:11" x14ac:dyDescent="0.3">
      <c r="B30" s="4">
        <v>0</v>
      </c>
      <c r="C30" t="s">
        <v>20</v>
      </c>
      <c r="D30" s="5">
        <v>-1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-23</v>
      </c>
    </row>
    <row r="31" spans="2:11" x14ac:dyDescent="0.3">
      <c r="B31" s="4">
        <v>0</v>
      </c>
      <c r="C31" t="s">
        <v>21</v>
      </c>
      <c r="D31" s="5">
        <v>0</v>
      </c>
      <c r="E31">
        <v>-1</v>
      </c>
      <c r="F31">
        <v>0</v>
      </c>
      <c r="G31">
        <v>1</v>
      </c>
      <c r="H31">
        <v>0</v>
      </c>
      <c r="I31">
        <v>0</v>
      </c>
      <c r="J31">
        <v>0</v>
      </c>
      <c r="K31">
        <v>-20</v>
      </c>
    </row>
    <row r="32" spans="2:11" x14ac:dyDescent="0.3">
      <c r="B32" s="4">
        <v>0</v>
      </c>
      <c r="C32" t="s">
        <v>22</v>
      </c>
      <c r="D32" s="5">
        <v>-1</v>
      </c>
      <c r="E32" s="5">
        <v>-1</v>
      </c>
      <c r="F32" s="5">
        <v>0</v>
      </c>
      <c r="G32" s="5">
        <v>0</v>
      </c>
      <c r="H32" s="5">
        <v>1</v>
      </c>
      <c r="I32" s="5">
        <v>0</v>
      </c>
      <c r="J32" s="5">
        <v>0</v>
      </c>
      <c r="K32" s="5">
        <v>-65</v>
      </c>
    </row>
    <row r="33" spans="1:11" x14ac:dyDescent="0.3">
      <c r="B33" s="4">
        <v>0</v>
      </c>
      <c r="C33" t="s">
        <v>23</v>
      </c>
      <c r="D33" s="5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65</v>
      </c>
    </row>
    <row r="34" spans="1:11" x14ac:dyDescent="0.3">
      <c r="B34" s="4">
        <v>0</v>
      </c>
      <c r="C34" t="s">
        <v>24</v>
      </c>
      <c r="D34" s="5">
        <v>60</v>
      </c>
      <c r="E34">
        <v>24</v>
      </c>
      <c r="F34">
        <v>0</v>
      </c>
      <c r="G34">
        <v>0</v>
      </c>
      <c r="H34">
        <v>0</v>
      </c>
      <c r="I34">
        <v>0</v>
      </c>
      <c r="J34">
        <v>1</v>
      </c>
      <c r="K34">
        <v>3000</v>
      </c>
    </row>
    <row r="35" spans="1:11" x14ac:dyDescent="0.3">
      <c r="C35" t="s">
        <v>25</v>
      </c>
      <c r="D35" s="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1" x14ac:dyDescent="0.3">
      <c r="C36" t="s">
        <v>26</v>
      </c>
      <c r="D36" s="5">
        <f>D28</f>
        <v>120</v>
      </c>
      <c r="E36">
        <f t="shared" ref="E36:J36" si="0">E28</f>
        <v>200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</row>
    <row r="37" spans="1:11" x14ac:dyDescent="0.3">
      <c r="D37">
        <f>D36/D32</f>
        <v>-120</v>
      </c>
      <c r="E37">
        <f t="shared" ref="E37:J37" si="1">E36/E32</f>
        <v>-200</v>
      </c>
      <c r="F37" t="e">
        <f t="shared" si="1"/>
        <v>#DIV/0!</v>
      </c>
      <c r="G37" t="e">
        <f t="shared" si="1"/>
        <v>#DIV/0!</v>
      </c>
      <c r="H37">
        <f t="shared" si="1"/>
        <v>0</v>
      </c>
      <c r="I37" t="e">
        <f t="shared" si="1"/>
        <v>#DIV/0!</v>
      </c>
      <c r="J37" t="e">
        <f t="shared" si="1"/>
        <v>#DIV/0!</v>
      </c>
    </row>
    <row r="40" spans="1:11" x14ac:dyDescent="0.3">
      <c r="A40" s="1" t="s">
        <v>27</v>
      </c>
      <c r="B40" s="4">
        <v>0</v>
      </c>
      <c r="C40" t="s">
        <v>20</v>
      </c>
      <c r="D40">
        <f>D42+D30</f>
        <v>0</v>
      </c>
      <c r="E40">
        <f t="shared" ref="E40:K40" si="2">E42+E30</f>
        <v>1</v>
      </c>
      <c r="F40">
        <f t="shared" si="2"/>
        <v>1</v>
      </c>
      <c r="G40">
        <f t="shared" si="2"/>
        <v>0</v>
      </c>
      <c r="H40" s="5">
        <f t="shared" si="2"/>
        <v>-1</v>
      </c>
      <c r="I40">
        <f t="shared" si="2"/>
        <v>0</v>
      </c>
      <c r="J40">
        <f t="shared" si="2"/>
        <v>0</v>
      </c>
      <c r="K40">
        <f t="shared" si="2"/>
        <v>42</v>
      </c>
    </row>
    <row r="41" spans="1:11" x14ac:dyDescent="0.3">
      <c r="B41" s="4">
        <v>0</v>
      </c>
      <c r="C41" t="s">
        <v>21</v>
      </c>
      <c r="D41">
        <f>D31</f>
        <v>0</v>
      </c>
      <c r="E41">
        <f t="shared" ref="E41:K41" si="3">E31</f>
        <v>-1</v>
      </c>
      <c r="F41">
        <f t="shared" si="3"/>
        <v>0</v>
      </c>
      <c r="G41">
        <f t="shared" si="3"/>
        <v>1</v>
      </c>
      <c r="H41" s="5">
        <f t="shared" si="3"/>
        <v>0</v>
      </c>
      <c r="I41">
        <f t="shared" si="3"/>
        <v>0</v>
      </c>
      <c r="J41">
        <f t="shared" si="3"/>
        <v>0</v>
      </c>
      <c r="K41">
        <f t="shared" si="3"/>
        <v>-20</v>
      </c>
    </row>
    <row r="42" spans="1:11" x14ac:dyDescent="0.3">
      <c r="B42" s="4">
        <v>120</v>
      </c>
      <c r="C42" t="s">
        <v>9</v>
      </c>
      <c r="D42">
        <f>-D32</f>
        <v>1</v>
      </c>
      <c r="E42">
        <f t="shared" ref="E42:K42" si="4">-E32</f>
        <v>1</v>
      </c>
      <c r="F42">
        <f t="shared" si="4"/>
        <v>0</v>
      </c>
      <c r="G42">
        <f t="shared" si="4"/>
        <v>0</v>
      </c>
      <c r="H42" s="5">
        <f t="shared" si="4"/>
        <v>-1</v>
      </c>
      <c r="I42">
        <f t="shared" si="4"/>
        <v>0</v>
      </c>
      <c r="J42">
        <f t="shared" si="4"/>
        <v>0</v>
      </c>
      <c r="K42">
        <f t="shared" si="4"/>
        <v>65</v>
      </c>
    </row>
    <row r="43" spans="1:11" x14ac:dyDescent="0.3">
      <c r="A43" s="1" t="s">
        <v>28</v>
      </c>
      <c r="B43" s="4">
        <v>0</v>
      </c>
      <c r="C43" t="s">
        <v>23</v>
      </c>
      <c r="D43">
        <f>-D42+D33</f>
        <v>0</v>
      </c>
      <c r="E43">
        <f t="shared" ref="E43:K43" si="5">-E42+E33</f>
        <v>0</v>
      </c>
      <c r="F43">
        <f t="shared" si="5"/>
        <v>0</v>
      </c>
      <c r="G43">
        <f t="shared" si="5"/>
        <v>0</v>
      </c>
      <c r="H43" s="5">
        <f t="shared" si="5"/>
        <v>1</v>
      </c>
      <c r="I43">
        <f t="shared" si="5"/>
        <v>1</v>
      </c>
      <c r="J43">
        <f t="shared" si="5"/>
        <v>0</v>
      </c>
      <c r="K43">
        <f t="shared" si="5"/>
        <v>0</v>
      </c>
    </row>
    <row r="44" spans="1:11" x14ac:dyDescent="0.3">
      <c r="A44" s="1" t="s">
        <v>29</v>
      </c>
      <c r="B44" s="4">
        <v>0</v>
      </c>
      <c r="C44" t="s">
        <v>24</v>
      </c>
      <c r="D44" s="5">
        <f>-60*D42+D34</f>
        <v>0</v>
      </c>
      <c r="E44" s="5">
        <f t="shared" ref="E44:K44" si="6">-60*E42+E34</f>
        <v>-36</v>
      </c>
      <c r="F44" s="5">
        <f t="shared" si="6"/>
        <v>0</v>
      </c>
      <c r="G44" s="5">
        <f t="shared" si="6"/>
        <v>0</v>
      </c>
      <c r="H44" s="5">
        <f t="shared" si="6"/>
        <v>60</v>
      </c>
      <c r="I44" s="5">
        <f t="shared" si="6"/>
        <v>0</v>
      </c>
      <c r="J44" s="5">
        <f t="shared" si="6"/>
        <v>1</v>
      </c>
      <c r="K44" s="5">
        <f t="shared" si="6"/>
        <v>-900</v>
      </c>
    </row>
    <row r="45" spans="1:11" x14ac:dyDescent="0.3">
      <c r="C45" t="s">
        <v>25</v>
      </c>
      <c r="D45">
        <f>120*D42</f>
        <v>120</v>
      </c>
      <c r="E45">
        <f t="shared" ref="E45:K45" si="7">120*E42</f>
        <v>120</v>
      </c>
      <c r="F45">
        <f t="shared" si="7"/>
        <v>0</v>
      </c>
      <c r="G45">
        <f t="shared" si="7"/>
        <v>0</v>
      </c>
      <c r="H45" s="5">
        <f t="shared" si="7"/>
        <v>-120</v>
      </c>
      <c r="I45">
        <f t="shared" si="7"/>
        <v>0</v>
      </c>
      <c r="J45">
        <f t="shared" si="7"/>
        <v>0</v>
      </c>
      <c r="K45">
        <f t="shared" si="7"/>
        <v>7800</v>
      </c>
    </row>
    <row r="46" spans="1:11" x14ac:dyDescent="0.3">
      <c r="C46" t="s">
        <v>26</v>
      </c>
      <c r="D46">
        <f>D28-D45</f>
        <v>0</v>
      </c>
      <c r="E46">
        <f t="shared" ref="E46:J46" si="8">E28-E45</f>
        <v>80</v>
      </c>
      <c r="F46">
        <f t="shared" si="8"/>
        <v>0</v>
      </c>
      <c r="G46">
        <f t="shared" si="8"/>
        <v>0</v>
      </c>
      <c r="H46" s="5">
        <f t="shared" si="8"/>
        <v>120</v>
      </c>
      <c r="I46">
        <f t="shared" si="8"/>
        <v>0</v>
      </c>
      <c r="J46">
        <f t="shared" si="8"/>
        <v>0</v>
      </c>
    </row>
    <row r="47" spans="1:11" x14ac:dyDescent="0.3">
      <c r="D47" t="e">
        <f>D46/D44</f>
        <v>#DIV/0!</v>
      </c>
      <c r="E47">
        <f t="shared" ref="E47:J47" si="9">E46/E44</f>
        <v>-2.2222222222222223</v>
      </c>
      <c r="F47" t="e">
        <f t="shared" si="9"/>
        <v>#DIV/0!</v>
      </c>
      <c r="G47" t="e">
        <f t="shared" si="9"/>
        <v>#DIV/0!</v>
      </c>
      <c r="H47">
        <f t="shared" si="9"/>
        <v>2</v>
      </c>
      <c r="I47" t="e">
        <f t="shared" si="9"/>
        <v>#DIV/0!</v>
      </c>
      <c r="J47">
        <f t="shared" si="9"/>
        <v>0</v>
      </c>
    </row>
    <row r="50" spans="1:11" x14ac:dyDescent="0.3">
      <c r="A50" s="1" t="s">
        <v>30</v>
      </c>
      <c r="B50" s="4">
        <v>0</v>
      </c>
      <c r="C50" t="s">
        <v>20</v>
      </c>
      <c r="D50" s="6">
        <f>D54+D40</f>
        <v>0</v>
      </c>
      <c r="E50" s="7">
        <f t="shared" ref="E50:K50" si="10">E54+E40</f>
        <v>0.4</v>
      </c>
      <c r="F50" s="6">
        <f t="shared" si="10"/>
        <v>1</v>
      </c>
      <c r="G50" s="6">
        <f t="shared" si="10"/>
        <v>0</v>
      </c>
      <c r="H50" s="6">
        <f t="shared" si="10"/>
        <v>0</v>
      </c>
      <c r="I50" s="6">
        <f t="shared" si="10"/>
        <v>0</v>
      </c>
      <c r="J50" s="6">
        <f t="shared" si="10"/>
        <v>1.6666666666666666E-2</v>
      </c>
      <c r="K50" s="6">
        <f t="shared" si="10"/>
        <v>27</v>
      </c>
    </row>
    <row r="51" spans="1:11" x14ac:dyDescent="0.3">
      <c r="B51" s="4">
        <v>0</v>
      </c>
      <c r="C51" t="s">
        <v>21</v>
      </c>
      <c r="D51" s="7">
        <f>D41</f>
        <v>0</v>
      </c>
      <c r="E51" s="7">
        <f t="shared" ref="E51:K51" si="11">E41</f>
        <v>-1</v>
      </c>
      <c r="F51" s="7">
        <f t="shared" si="11"/>
        <v>0</v>
      </c>
      <c r="G51" s="7">
        <f t="shared" si="11"/>
        <v>1</v>
      </c>
      <c r="H51" s="7">
        <f t="shared" si="11"/>
        <v>0</v>
      </c>
      <c r="I51" s="7">
        <f t="shared" si="11"/>
        <v>0</v>
      </c>
      <c r="J51" s="7">
        <f t="shared" si="11"/>
        <v>0</v>
      </c>
      <c r="K51" s="7">
        <f t="shared" si="11"/>
        <v>-20</v>
      </c>
    </row>
    <row r="52" spans="1:11" x14ac:dyDescent="0.3">
      <c r="A52" s="1" t="s">
        <v>31</v>
      </c>
      <c r="B52" s="4">
        <v>120</v>
      </c>
      <c r="C52" t="s">
        <v>9</v>
      </c>
      <c r="D52" s="6">
        <f>D54+D42</f>
        <v>1</v>
      </c>
      <c r="E52" s="7">
        <f t="shared" ref="E52:K52" si="12">E54+E42</f>
        <v>0.4</v>
      </c>
      <c r="F52" s="6">
        <f t="shared" si="12"/>
        <v>0</v>
      </c>
      <c r="G52" s="6">
        <f t="shared" si="12"/>
        <v>0</v>
      </c>
      <c r="H52" s="6">
        <f t="shared" si="12"/>
        <v>0</v>
      </c>
      <c r="I52" s="6">
        <f t="shared" si="12"/>
        <v>0</v>
      </c>
      <c r="J52" s="6">
        <f t="shared" si="12"/>
        <v>1.6666666666666666E-2</v>
      </c>
      <c r="K52" s="6">
        <f t="shared" si="12"/>
        <v>50</v>
      </c>
    </row>
    <row r="53" spans="1:11" x14ac:dyDescent="0.3">
      <c r="A53" s="1" t="s">
        <v>32</v>
      </c>
      <c r="B53" s="4">
        <v>0</v>
      </c>
      <c r="C53" t="s">
        <v>23</v>
      </c>
      <c r="D53" s="6">
        <f>-D54+D43</f>
        <v>0</v>
      </c>
      <c r="E53" s="7">
        <f t="shared" ref="E53:K53" si="13">-E54+E43</f>
        <v>0.6</v>
      </c>
      <c r="F53" s="6">
        <f t="shared" si="13"/>
        <v>0</v>
      </c>
      <c r="G53" s="6">
        <f t="shared" si="13"/>
        <v>0</v>
      </c>
      <c r="H53" s="6">
        <f t="shared" si="13"/>
        <v>0</v>
      </c>
      <c r="I53" s="6">
        <f t="shared" si="13"/>
        <v>1</v>
      </c>
      <c r="J53" s="6">
        <f t="shared" si="13"/>
        <v>-1.6666666666666666E-2</v>
      </c>
      <c r="K53" s="6">
        <f t="shared" si="13"/>
        <v>15</v>
      </c>
    </row>
    <row r="54" spans="1:11" x14ac:dyDescent="0.3">
      <c r="B54" s="4">
        <v>0</v>
      </c>
      <c r="C54" t="s">
        <v>22</v>
      </c>
      <c r="D54" s="6">
        <f>1/60*D44</f>
        <v>0</v>
      </c>
      <c r="E54" s="7">
        <f t="shared" ref="E54:K54" si="14">1/60*E44</f>
        <v>-0.6</v>
      </c>
      <c r="F54" s="6">
        <f t="shared" si="14"/>
        <v>0</v>
      </c>
      <c r="G54" s="6">
        <f t="shared" si="14"/>
        <v>0</v>
      </c>
      <c r="H54" s="6">
        <f t="shared" si="14"/>
        <v>1</v>
      </c>
      <c r="I54" s="6">
        <f t="shared" si="14"/>
        <v>0</v>
      </c>
      <c r="J54" s="6">
        <f t="shared" si="14"/>
        <v>1.6666666666666666E-2</v>
      </c>
      <c r="K54" s="6">
        <f t="shared" si="14"/>
        <v>-15</v>
      </c>
    </row>
    <row r="55" spans="1:11" x14ac:dyDescent="0.3">
      <c r="C55" t="s">
        <v>25</v>
      </c>
      <c r="D55" s="6">
        <f>120*D52</f>
        <v>120</v>
      </c>
      <c r="E55" s="7">
        <f t="shared" ref="E55:K55" si="15">120*E52</f>
        <v>48</v>
      </c>
      <c r="F55" s="6">
        <f t="shared" si="15"/>
        <v>0</v>
      </c>
      <c r="G55" s="6">
        <f t="shared" si="15"/>
        <v>0</v>
      </c>
      <c r="H55" s="6">
        <f t="shared" si="15"/>
        <v>0</v>
      </c>
      <c r="I55" s="6">
        <f t="shared" si="15"/>
        <v>0</v>
      </c>
      <c r="J55" s="6">
        <f t="shared" si="15"/>
        <v>2</v>
      </c>
      <c r="K55" s="6">
        <f t="shared" si="15"/>
        <v>6000</v>
      </c>
    </row>
    <row r="56" spans="1:11" x14ac:dyDescent="0.3">
      <c r="C56" t="s">
        <v>26</v>
      </c>
      <c r="D56" s="6">
        <f>D28-D55</f>
        <v>0</v>
      </c>
      <c r="E56" s="7">
        <f t="shared" ref="E56:J56" si="16">E28-E55</f>
        <v>152</v>
      </c>
      <c r="F56" s="6">
        <f t="shared" si="16"/>
        <v>0</v>
      </c>
      <c r="G56" s="6">
        <f t="shared" si="16"/>
        <v>0</v>
      </c>
      <c r="H56" s="6">
        <f t="shared" si="16"/>
        <v>0</v>
      </c>
      <c r="I56" s="6">
        <f t="shared" si="16"/>
        <v>0</v>
      </c>
      <c r="J56" s="6">
        <f t="shared" si="16"/>
        <v>-2</v>
      </c>
      <c r="K56" s="6"/>
    </row>
    <row r="57" spans="1:11" x14ac:dyDescent="0.3">
      <c r="D57" t="e">
        <f>D56/D51</f>
        <v>#DIV/0!</v>
      </c>
      <c r="E57">
        <f t="shared" ref="E57:J57" si="17">E56/E51</f>
        <v>-152</v>
      </c>
      <c r="F57" t="e">
        <f t="shared" si="17"/>
        <v>#DIV/0!</v>
      </c>
      <c r="G57">
        <f t="shared" si="17"/>
        <v>0</v>
      </c>
      <c r="H57" t="e">
        <f t="shared" si="17"/>
        <v>#DIV/0!</v>
      </c>
      <c r="I57" t="e">
        <f t="shared" si="17"/>
        <v>#DIV/0!</v>
      </c>
      <c r="J57" t="e">
        <f t="shared" si="17"/>
        <v>#DIV/0!</v>
      </c>
    </row>
    <row r="60" spans="1:11" x14ac:dyDescent="0.3">
      <c r="A60" s="1" t="s">
        <v>33</v>
      </c>
      <c r="B60" s="4">
        <v>0</v>
      </c>
      <c r="C60" t="s">
        <v>20</v>
      </c>
      <c r="D60" s="6">
        <f>-2/5*D61+D50</f>
        <v>0</v>
      </c>
      <c r="E60" s="6">
        <f t="shared" ref="E60:K60" si="18">-2/5*E61+E50</f>
        <v>0</v>
      </c>
      <c r="F60" s="6">
        <f t="shared" si="18"/>
        <v>1</v>
      </c>
      <c r="G60" s="6">
        <f t="shared" si="18"/>
        <v>0.4</v>
      </c>
      <c r="H60" s="6">
        <f t="shared" si="18"/>
        <v>0</v>
      </c>
      <c r="I60" s="6">
        <f t="shared" si="18"/>
        <v>0</v>
      </c>
      <c r="J60" s="7">
        <f t="shared" si="18"/>
        <v>1.6666666666666666E-2</v>
      </c>
      <c r="K60" s="6">
        <f t="shared" si="18"/>
        <v>19</v>
      </c>
    </row>
    <row r="61" spans="1:11" x14ac:dyDescent="0.3">
      <c r="B61" s="4">
        <v>200</v>
      </c>
      <c r="C61" t="s">
        <v>10</v>
      </c>
      <c r="D61">
        <f>-D51</f>
        <v>0</v>
      </c>
      <c r="E61">
        <f t="shared" ref="E61:K61" si="19">-E51</f>
        <v>1</v>
      </c>
      <c r="F61">
        <f t="shared" si="19"/>
        <v>0</v>
      </c>
      <c r="G61">
        <f t="shared" si="19"/>
        <v>-1</v>
      </c>
      <c r="H61">
        <f t="shared" si="19"/>
        <v>0</v>
      </c>
      <c r="I61">
        <f t="shared" si="19"/>
        <v>0</v>
      </c>
      <c r="J61" s="5">
        <f t="shared" si="19"/>
        <v>0</v>
      </c>
      <c r="K61">
        <f t="shared" si="19"/>
        <v>20</v>
      </c>
    </row>
    <row r="62" spans="1:11" x14ac:dyDescent="0.3">
      <c r="A62" s="1" t="s">
        <v>34</v>
      </c>
      <c r="B62" s="4">
        <v>120</v>
      </c>
      <c r="C62" t="s">
        <v>9</v>
      </c>
      <c r="D62" s="6">
        <f>-2/5*D61+D52</f>
        <v>1</v>
      </c>
      <c r="E62" s="6">
        <f t="shared" ref="E62:K62" si="20">-2/5*E61+E52</f>
        <v>0</v>
      </c>
      <c r="F62" s="6">
        <f t="shared" si="20"/>
        <v>0</v>
      </c>
      <c r="G62" s="6">
        <f t="shared" si="20"/>
        <v>0.4</v>
      </c>
      <c r="H62" s="6">
        <f t="shared" si="20"/>
        <v>0</v>
      </c>
      <c r="I62" s="6">
        <f t="shared" si="20"/>
        <v>0</v>
      </c>
      <c r="J62" s="7">
        <f t="shared" si="20"/>
        <v>1.6666666666666666E-2</v>
      </c>
      <c r="K62" s="6">
        <f t="shared" si="20"/>
        <v>42</v>
      </c>
    </row>
    <row r="63" spans="1:11" x14ac:dyDescent="0.3">
      <c r="A63" s="1" t="s">
        <v>35</v>
      </c>
      <c r="B63" s="4">
        <v>0</v>
      </c>
      <c r="C63" t="s">
        <v>23</v>
      </c>
      <c r="D63" s="6">
        <f>-3/5*D61+D53</f>
        <v>0</v>
      </c>
      <c r="E63" s="6">
        <f t="shared" ref="E63:K63" si="21">-3/5*E61+E53</f>
        <v>0</v>
      </c>
      <c r="F63" s="6">
        <f t="shared" si="21"/>
        <v>0</v>
      </c>
      <c r="G63" s="6">
        <f t="shared" si="21"/>
        <v>0.6</v>
      </c>
      <c r="H63" s="6">
        <f t="shared" si="21"/>
        <v>0</v>
      </c>
      <c r="I63" s="6">
        <f t="shared" si="21"/>
        <v>1</v>
      </c>
      <c r="J63" s="7">
        <f t="shared" si="21"/>
        <v>-1.6666666666666666E-2</v>
      </c>
      <c r="K63" s="6">
        <f t="shared" si="21"/>
        <v>3</v>
      </c>
    </row>
    <row r="64" spans="1:11" x14ac:dyDescent="0.3">
      <c r="A64" s="1" t="s">
        <v>36</v>
      </c>
      <c r="B64" s="4">
        <v>0</v>
      </c>
      <c r="C64" t="s">
        <v>22</v>
      </c>
      <c r="D64" s="7">
        <f>3/5*D61+D54</f>
        <v>0</v>
      </c>
      <c r="E64" s="7">
        <f t="shared" ref="E64:K64" si="22">3/5*E61+E54</f>
        <v>0</v>
      </c>
      <c r="F64" s="7">
        <f t="shared" si="22"/>
        <v>0</v>
      </c>
      <c r="G64" s="7">
        <f t="shared" si="22"/>
        <v>-0.6</v>
      </c>
      <c r="H64" s="7">
        <f t="shared" si="22"/>
        <v>1</v>
      </c>
      <c r="I64" s="7">
        <f t="shared" si="22"/>
        <v>0</v>
      </c>
      <c r="J64" s="7">
        <f t="shared" si="22"/>
        <v>1.6666666666666666E-2</v>
      </c>
      <c r="K64" s="7">
        <f t="shared" si="22"/>
        <v>-3</v>
      </c>
    </row>
    <row r="65" spans="1:11" x14ac:dyDescent="0.3">
      <c r="C65" t="s">
        <v>25</v>
      </c>
      <c r="D65" s="6">
        <f>200*D61+120*D62</f>
        <v>120</v>
      </c>
      <c r="E65" s="6">
        <f t="shared" ref="E65:K65" si="23">200*E61+120*E62</f>
        <v>200</v>
      </c>
      <c r="F65" s="6">
        <f t="shared" si="23"/>
        <v>0</v>
      </c>
      <c r="G65" s="6">
        <f t="shared" si="23"/>
        <v>-152</v>
      </c>
      <c r="H65" s="6">
        <f t="shared" si="23"/>
        <v>0</v>
      </c>
      <c r="I65" s="6">
        <f t="shared" si="23"/>
        <v>0</v>
      </c>
      <c r="J65" s="7">
        <f t="shared" si="23"/>
        <v>2</v>
      </c>
      <c r="K65" s="6">
        <f t="shared" si="23"/>
        <v>9040</v>
      </c>
    </row>
    <row r="66" spans="1:11" x14ac:dyDescent="0.3">
      <c r="C66" t="s">
        <v>26</v>
      </c>
      <c r="D66" s="6">
        <f>D28-D65</f>
        <v>0</v>
      </c>
      <c r="E66" s="6">
        <f t="shared" ref="E66:J66" si="24">E28-E65</f>
        <v>0</v>
      </c>
      <c r="F66" s="6">
        <f t="shared" si="24"/>
        <v>0</v>
      </c>
      <c r="G66" s="6">
        <f t="shared" si="24"/>
        <v>152</v>
      </c>
      <c r="H66" s="6">
        <f t="shared" si="24"/>
        <v>0</v>
      </c>
      <c r="I66" s="6">
        <f t="shared" si="24"/>
        <v>0</v>
      </c>
      <c r="J66" s="7">
        <f t="shared" si="24"/>
        <v>-2</v>
      </c>
    </row>
    <row r="67" spans="1:11" x14ac:dyDescent="0.3">
      <c r="D67" s="8" t="e">
        <f>D66/D64</f>
        <v>#DIV/0!</v>
      </c>
      <c r="E67" s="8" t="e">
        <f t="shared" ref="E67:J67" si="25">E66/E64</f>
        <v>#DIV/0!</v>
      </c>
      <c r="F67" s="8" t="e">
        <f t="shared" si="25"/>
        <v>#DIV/0!</v>
      </c>
      <c r="G67" s="8">
        <f t="shared" si="25"/>
        <v>-253.33333333333334</v>
      </c>
      <c r="H67" s="8">
        <f t="shared" si="25"/>
        <v>0</v>
      </c>
      <c r="I67" s="8" t="e">
        <f t="shared" si="25"/>
        <v>#DIV/0!</v>
      </c>
      <c r="J67" s="8">
        <f t="shared" si="25"/>
        <v>-120</v>
      </c>
    </row>
    <row r="70" spans="1:11" x14ac:dyDescent="0.3">
      <c r="A70" s="1" t="s">
        <v>37</v>
      </c>
      <c r="B70" s="4">
        <v>0</v>
      </c>
      <c r="C70" t="s">
        <v>20</v>
      </c>
      <c r="D70" s="6">
        <f>-1/60*D74+D60</f>
        <v>0</v>
      </c>
      <c r="E70" s="6">
        <f t="shared" ref="E70:K70" si="26">-1/60*E74+E60</f>
        <v>0</v>
      </c>
      <c r="F70" s="6">
        <f t="shared" si="26"/>
        <v>1</v>
      </c>
      <c r="G70" s="6">
        <f t="shared" si="26"/>
        <v>1</v>
      </c>
      <c r="H70" s="7">
        <f t="shared" si="26"/>
        <v>-1</v>
      </c>
      <c r="I70" s="6">
        <f t="shared" si="26"/>
        <v>0</v>
      </c>
      <c r="J70" s="6">
        <f t="shared" si="26"/>
        <v>0</v>
      </c>
      <c r="K70" s="6">
        <f t="shared" si="26"/>
        <v>22</v>
      </c>
    </row>
    <row r="71" spans="1:11" x14ac:dyDescent="0.3">
      <c r="B71" s="4">
        <v>200</v>
      </c>
      <c r="C71" t="s">
        <v>10</v>
      </c>
      <c r="D71">
        <f>D61</f>
        <v>0</v>
      </c>
      <c r="E71">
        <f t="shared" ref="E71:K71" si="27">E61</f>
        <v>1</v>
      </c>
      <c r="F71">
        <f t="shared" si="27"/>
        <v>0</v>
      </c>
      <c r="G71">
        <f t="shared" si="27"/>
        <v>-1</v>
      </c>
      <c r="H71" s="5">
        <f t="shared" si="27"/>
        <v>0</v>
      </c>
      <c r="I71">
        <f t="shared" si="27"/>
        <v>0</v>
      </c>
      <c r="J71">
        <f t="shared" si="27"/>
        <v>0</v>
      </c>
      <c r="K71">
        <f t="shared" si="27"/>
        <v>20</v>
      </c>
    </row>
    <row r="72" spans="1:11" x14ac:dyDescent="0.3">
      <c r="A72" s="1" t="s">
        <v>38</v>
      </c>
      <c r="B72" s="4">
        <v>120</v>
      </c>
      <c r="C72" t="s">
        <v>9</v>
      </c>
      <c r="D72" s="6">
        <f>-1/60*D74+D62</f>
        <v>1</v>
      </c>
      <c r="E72" s="6">
        <f t="shared" ref="E72:K72" si="28">-1/60*E74+E62</f>
        <v>0</v>
      </c>
      <c r="F72" s="6">
        <f t="shared" si="28"/>
        <v>0</v>
      </c>
      <c r="G72" s="6">
        <f t="shared" si="28"/>
        <v>1</v>
      </c>
      <c r="H72" s="7">
        <f t="shared" si="28"/>
        <v>-1</v>
      </c>
      <c r="I72" s="6">
        <f t="shared" si="28"/>
        <v>0</v>
      </c>
      <c r="J72" s="6">
        <f t="shared" si="28"/>
        <v>0</v>
      </c>
      <c r="K72" s="6">
        <f t="shared" si="28"/>
        <v>45</v>
      </c>
    </row>
    <row r="73" spans="1:11" x14ac:dyDescent="0.3">
      <c r="A73" s="1" t="s">
        <v>39</v>
      </c>
      <c r="B73" s="4">
        <v>0</v>
      </c>
      <c r="C73" t="s">
        <v>23</v>
      </c>
      <c r="D73" s="6">
        <f>1/60*D74+D63</f>
        <v>0</v>
      </c>
      <c r="E73" s="6">
        <f t="shared" ref="E73:K73" si="29">1/60*E74+E63</f>
        <v>0</v>
      </c>
      <c r="F73" s="6">
        <f t="shared" si="29"/>
        <v>0</v>
      </c>
      <c r="G73" s="6">
        <f t="shared" si="29"/>
        <v>0</v>
      </c>
      <c r="H73" s="7">
        <f t="shared" si="29"/>
        <v>1</v>
      </c>
      <c r="I73" s="6">
        <f t="shared" si="29"/>
        <v>1</v>
      </c>
      <c r="J73" s="6">
        <f t="shared" si="29"/>
        <v>0</v>
      </c>
      <c r="K73" s="6">
        <f t="shared" si="29"/>
        <v>0</v>
      </c>
    </row>
    <row r="74" spans="1:11" x14ac:dyDescent="0.3">
      <c r="B74" s="4">
        <v>0</v>
      </c>
      <c r="C74" t="s">
        <v>24</v>
      </c>
      <c r="D74" s="7">
        <f>60*D64</f>
        <v>0</v>
      </c>
      <c r="E74" s="7">
        <f t="shared" ref="E74:K74" si="30">60*E64</f>
        <v>0</v>
      </c>
      <c r="F74" s="7">
        <f t="shared" si="30"/>
        <v>0</v>
      </c>
      <c r="G74" s="7">
        <f t="shared" si="30"/>
        <v>-36</v>
      </c>
      <c r="H74" s="7">
        <f t="shared" si="30"/>
        <v>60</v>
      </c>
      <c r="I74" s="7">
        <f t="shared" si="30"/>
        <v>0</v>
      </c>
      <c r="J74" s="7">
        <f t="shared" si="30"/>
        <v>1</v>
      </c>
      <c r="K74" s="7">
        <f t="shared" si="30"/>
        <v>-180</v>
      </c>
    </row>
    <row r="75" spans="1:11" x14ac:dyDescent="0.3">
      <c r="C75" t="s">
        <v>25</v>
      </c>
      <c r="D75" s="6">
        <f>200*D71+120*D72</f>
        <v>120</v>
      </c>
      <c r="E75" s="6">
        <f t="shared" ref="E75:K75" si="31">200*E71+120*E72</f>
        <v>200</v>
      </c>
      <c r="F75" s="6">
        <f t="shared" si="31"/>
        <v>0</v>
      </c>
      <c r="G75" s="6">
        <f t="shared" si="31"/>
        <v>-80</v>
      </c>
      <c r="H75" s="7">
        <f t="shared" si="31"/>
        <v>-120</v>
      </c>
      <c r="I75" s="6">
        <f t="shared" si="31"/>
        <v>0</v>
      </c>
      <c r="J75" s="6">
        <f t="shared" si="31"/>
        <v>0</v>
      </c>
      <c r="K75" s="6">
        <f t="shared" si="31"/>
        <v>9400</v>
      </c>
    </row>
    <row r="76" spans="1:11" x14ac:dyDescent="0.3">
      <c r="C76" t="s">
        <v>26</v>
      </c>
      <c r="D76" s="6">
        <f>D28-D75</f>
        <v>0</v>
      </c>
      <c r="E76" s="6">
        <f t="shared" ref="E76:J76" si="32">E28-E75</f>
        <v>0</v>
      </c>
      <c r="F76" s="6">
        <f t="shared" si="32"/>
        <v>0</v>
      </c>
      <c r="G76" s="6">
        <f t="shared" si="32"/>
        <v>80</v>
      </c>
      <c r="H76" s="7">
        <f t="shared" si="32"/>
        <v>120</v>
      </c>
      <c r="I76" s="6">
        <f t="shared" si="32"/>
        <v>0</v>
      </c>
      <c r="J76" s="6">
        <f t="shared" si="32"/>
        <v>0</v>
      </c>
    </row>
    <row r="77" spans="1:11" x14ac:dyDescent="0.3">
      <c r="D77" s="8" t="e">
        <f>D76/D74</f>
        <v>#DIV/0!</v>
      </c>
      <c r="E77" s="8" t="e">
        <f t="shared" ref="E77:J77" si="33">E76/E74</f>
        <v>#DIV/0!</v>
      </c>
      <c r="F77" s="8" t="e">
        <f t="shared" si="33"/>
        <v>#DIV/0!</v>
      </c>
      <c r="G77" s="8">
        <f t="shared" si="33"/>
        <v>-2.2222222222222223</v>
      </c>
      <c r="H77" s="8">
        <f t="shared" si="33"/>
        <v>2</v>
      </c>
      <c r="I77" s="8" t="e">
        <f t="shared" si="33"/>
        <v>#DIV/0!</v>
      </c>
      <c r="J77" s="8">
        <f t="shared" si="33"/>
        <v>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2021-03-20T21:58:12Z</dcterms:created>
  <dcterms:modified xsi:type="dcterms:W3CDTF">2021-03-20T22:47:13Z</dcterms:modified>
</cp:coreProperties>
</file>