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_ict\Documents\"/>
    </mc:Choice>
  </mc:AlternateContent>
  <xr:revisionPtr revIDLastSave="0" documentId="13_ncr:1_{7089596E-16C3-401B-95ED-738A1C95D385}" xr6:coauthVersionLast="46" xr6:coauthVersionMax="46" xr10:uidLastSave="{00000000-0000-0000-0000-000000000000}"/>
  <bookViews>
    <workbookView xWindow="-120" yWindow="-120" windowWidth="29040" windowHeight="15840" xr2:uid="{D48FBB0F-83B6-426B-BD0E-C806A4CC00B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2" l="1"/>
  <c r="L39" i="2"/>
  <c r="E41" i="2"/>
  <c r="F41" i="2"/>
  <c r="G41" i="2"/>
  <c r="H41" i="2"/>
  <c r="I41" i="2"/>
  <c r="J41" i="2"/>
  <c r="K41" i="2"/>
  <c r="D41" i="2"/>
  <c r="E40" i="2"/>
  <c r="F40" i="2"/>
  <c r="G40" i="2"/>
  <c r="H40" i="2"/>
  <c r="I40" i="2"/>
  <c r="J40" i="2"/>
  <c r="K40" i="2"/>
  <c r="D40" i="2"/>
  <c r="E39" i="2"/>
  <c r="F39" i="2"/>
  <c r="G39" i="2"/>
  <c r="H39" i="2"/>
  <c r="I39" i="2"/>
  <c r="I42" i="2" s="1"/>
  <c r="J39" i="2"/>
  <c r="J42" i="2" s="1"/>
  <c r="K39" i="2"/>
  <c r="D39" i="2"/>
  <c r="E42" i="2"/>
  <c r="F42" i="2"/>
  <c r="L32" i="2"/>
  <c r="L31" i="2"/>
  <c r="E33" i="2"/>
  <c r="F33" i="2"/>
  <c r="G33" i="2"/>
  <c r="H33" i="2"/>
  <c r="I33" i="2"/>
  <c r="J33" i="2"/>
  <c r="K33" i="2"/>
  <c r="D33" i="2"/>
  <c r="E31" i="2"/>
  <c r="F31" i="2"/>
  <c r="G31" i="2"/>
  <c r="H31" i="2"/>
  <c r="H34" i="2" s="1"/>
  <c r="I31" i="2"/>
  <c r="J31" i="2"/>
  <c r="K31" i="2"/>
  <c r="D31" i="2"/>
  <c r="D34" i="2" s="1"/>
  <c r="E32" i="2"/>
  <c r="F32" i="2"/>
  <c r="G32" i="2"/>
  <c r="H32" i="2"/>
  <c r="I32" i="2"/>
  <c r="J32" i="2"/>
  <c r="K32" i="2"/>
  <c r="D32" i="2"/>
  <c r="L24" i="2"/>
  <c r="L23" i="2"/>
  <c r="E25" i="2"/>
  <c r="F25" i="2"/>
  <c r="G25" i="2"/>
  <c r="H25" i="2"/>
  <c r="I25" i="2"/>
  <c r="J25" i="2"/>
  <c r="K25" i="2"/>
  <c r="D25" i="2"/>
  <c r="E24" i="2"/>
  <c r="F24" i="2"/>
  <c r="G24" i="2"/>
  <c r="G26" i="2" s="1"/>
  <c r="H24" i="2"/>
  <c r="I24" i="2"/>
  <c r="J24" i="2"/>
  <c r="K24" i="2"/>
  <c r="D24" i="2"/>
  <c r="E23" i="2"/>
  <c r="F23" i="2"/>
  <c r="F26" i="2" s="1"/>
  <c r="G23" i="2"/>
  <c r="H23" i="2"/>
  <c r="I23" i="2"/>
  <c r="I26" i="2" s="1"/>
  <c r="J23" i="2"/>
  <c r="K23" i="2"/>
  <c r="D23" i="2"/>
  <c r="E26" i="2"/>
  <c r="D26" i="2"/>
  <c r="L16" i="2"/>
  <c r="L15" i="2"/>
  <c r="L43" i="1"/>
  <c r="L42" i="1"/>
  <c r="E42" i="1"/>
  <c r="F42" i="1"/>
  <c r="G42" i="1"/>
  <c r="H42" i="1"/>
  <c r="H44" i="1" s="1"/>
  <c r="I42" i="1"/>
  <c r="J42" i="1"/>
  <c r="K42" i="1"/>
  <c r="D42" i="1"/>
  <c r="D44" i="1" s="1"/>
  <c r="E43" i="1"/>
  <c r="F43" i="1"/>
  <c r="G43" i="1"/>
  <c r="H43" i="1"/>
  <c r="I43" i="1"/>
  <c r="I44" i="1" s="1"/>
  <c r="J43" i="1"/>
  <c r="K43" i="1"/>
  <c r="D43" i="1"/>
  <c r="E44" i="1"/>
  <c r="F44" i="1"/>
  <c r="G44" i="1"/>
  <c r="L35" i="1"/>
  <c r="L34" i="1"/>
  <c r="E36" i="1"/>
  <c r="F36" i="1"/>
  <c r="G36" i="1"/>
  <c r="G37" i="1" s="1"/>
  <c r="H36" i="1"/>
  <c r="I36" i="1"/>
  <c r="I37" i="1" s="1"/>
  <c r="J36" i="1"/>
  <c r="K36" i="1"/>
  <c r="D36" i="1"/>
  <c r="E35" i="1"/>
  <c r="F35" i="1"/>
  <c r="G35" i="1"/>
  <c r="H35" i="1"/>
  <c r="I35" i="1"/>
  <c r="J35" i="1"/>
  <c r="K35" i="1"/>
  <c r="D35" i="1"/>
  <c r="E34" i="1"/>
  <c r="F34" i="1"/>
  <c r="G34" i="1"/>
  <c r="H34" i="1"/>
  <c r="I34" i="1"/>
  <c r="J34" i="1"/>
  <c r="J37" i="1" s="1"/>
  <c r="K34" i="1"/>
  <c r="D34" i="1"/>
  <c r="F37" i="1"/>
  <c r="E37" i="1"/>
  <c r="L27" i="1"/>
  <c r="L26" i="1"/>
  <c r="D29" i="1"/>
  <c r="E28" i="1"/>
  <c r="F28" i="1"/>
  <c r="G28" i="1"/>
  <c r="H28" i="1"/>
  <c r="I28" i="1"/>
  <c r="J28" i="1"/>
  <c r="K28" i="1"/>
  <c r="D28" i="1"/>
  <c r="E26" i="1"/>
  <c r="F26" i="1"/>
  <c r="G26" i="1"/>
  <c r="G29" i="1" s="1"/>
  <c r="H26" i="1"/>
  <c r="H29" i="1" s="1"/>
  <c r="I26" i="1"/>
  <c r="J26" i="1"/>
  <c r="K26" i="1"/>
  <c r="D26" i="1"/>
  <c r="E27" i="1"/>
  <c r="F27" i="1"/>
  <c r="G27" i="1"/>
  <c r="H27" i="1"/>
  <c r="I27" i="1"/>
  <c r="I29" i="1" s="1"/>
  <c r="J27" i="1"/>
  <c r="K27" i="1"/>
  <c r="D27" i="1"/>
  <c r="F29" i="1"/>
  <c r="E29" i="1"/>
  <c r="L19" i="1"/>
  <c r="L18" i="1"/>
  <c r="E20" i="1"/>
  <c r="F20" i="1"/>
  <c r="G20" i="1"/>
  <c r="G21" i="1" s="1"/>
  <c r="H20" i="1"/>
  <c r="H21" i="1" s="1"/>
  <c r="I20" i="1"/>
  <c r="I21" i="1" s="1"/>
  <c r="J20" i="1"/>
  <c r="J21" i="1" s="1"/>
  <c r="K20" i="1"/>
  <c r="D20" i="1"/>
  <c r="D21" i="1" s="1"/>
  <c r="E17" i="2"/>
  <c r="F17" i="2"/>
  <c r="G17" i="2"/>
  <c r="G18" i="2" s="1"/>
  <c r="H17" i="2"/>
  <c r="I17" i="2"/>
  <c r="I18" i="2" s="1"/>
  <c r="J17" i="2"/>
  <c r="K17" i="2"/>
  <c r="D17" i="2"/>
  <c r="D18" i="2" s="1"/>
  <c r="E18" i="2"/>
  <c r="F18" i="2"/>
  <c r="H18" i="2"/>
  <c r="J18" i="2"/>
  <c r="E21" i="1"/>
  <c r="F21" i="1"/>
  <c r="H42" i="2" l="1"/>
  <c r="G42" i="2"/>
  <c r="D42" i="2"/>
  <c r="G34" i="2"/>
  <c r="I34" i="2"/>
  <c r="J34" i="2"/>
  <c r="F34" i="2"/>
  <c r="E34" i="2"/>
  <c r="J26" i="2"/>
  <c r="H26" i="2"/>
  <c r="K44" i="1"/>
  <c r="J44" i="1"/>
  <c r="D45" i="1"/>
  <c r="G45" i="1"/>
  <c r="E45" i="1"/>
  <c r="I45" i="1"/>
  <c r="H45" i="1"/>
  <c r="F45" i="1"/>
  <c r="J45" i="1"/>
  <c r="H37" i="1"/>
  <c r="D37" i="1"/>
  <c r="J29" i="1"/>
</calcChain>
</file>

<file path=xl/sharedStrings.xml><?xml version="1.0" encoding="utf-8"?>
<sst xmlns="http://schemas.openxmlformats.org/spreadsheetml/2006/main" count="140" uniqueCount="40">
  <si>
    <t>Dual</t>
  </si>
  <si>
    <t>Primal</t>
  </si>
  <si>
    <t>Z=m+2n</t>
  </si>
  <si>
    <t>r1: 3m+n&lt;=14</t>
  </si>
  <si>
    <t>r2: m+5n&lt;=20</t>
  </si>
  <si>
    <t>r3: m-n&lt;=-10</t>
  </si>
  <si>
    <t>r1: 3x+y+z&gt;=1</t>
  </si>
  <si>
    <t>r2: x+5y-z&gt;=2</t>
  </si>
  <si>
    <t>Z=14x+20y-10z</t>
  </si>
  <si>
    <t>3x+y+z-h1+A1=1</t>
  </si>
  <si>
    <t>x+5y-z-h2+A2=2</t>
  </si>
  <si>
    <t>Max</t>
  </si>
  <si>
    <t>Cj</t>
  </si>
  <si>
    <t>A1</t>
  </si>
  <si>
    <t>A2</t>
  </si>
  <si>
    <t>Zj</t>
  </si>
  <si>
    <t>Cj-Zj</t>
  </si>
  <si>
    <t>M=1000</t>
  </si>
  <si>
    <t>x</t>
  </si>
  <si>
    <t>y</t>
  </si>
  <si>
    <t>&lt;</t>
  </si>
  <si>
    <t>h1</t>
  </si>
  <si>
    <t>h2</t>
  </si>
  <si>
    <t>Cocientes</t>
  </si>
  <si>
    <t>Z=4x+3y</t>
  </si>
  <si>
    <t>r1: 3x+2y&lt;=25</t>
  </si>
  <si>
    <t>r2: x&lt;=5</t>
  </si>
  <si>
    <t>r3: 8x+6y&lt;=21</t>
  </si>
  <si>
    <t>x&gt;=-2</t>
  </si>
  <si>
    <t>y&gt;=1</t>
  </si>
  <si>
    <t>Z=25a+5b+21c</t>
  </si>
  <si>
    <t>r1: 3a+y+8z&gt;=4</t>
  </si>
  <si>
    <t>r2: 2a+6z&gt;=3</t>
  </si>
  <si>
    <t>3a+y+8z-h1+A1=4</t>
  </si>
  <si>
    <t>2a+6z-h2+A2=3</t>
  </si>
  <si>
    <t>a</t>
  </si>
  <si>
    <t>b</t>
  </si>
  <si>
    <t>c</t>
  </si>
  <si>
    <t>Z=25a+5b+21c+0h1+0h2-MA1-M2</t>
  </si>
  <si>
    <t>Z= 14x+20y-10z+0h1+0h2-MA1-MA2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</si>
</sst>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\ ???/???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3" borderId="0" xfId="0" applyFont="1" applyFill="1"/>
    <xf numFmtId="0" fontId="0" fillId="3" borderId="0" xfId="0" applyFill="1"/>
    <xf numFmtId="13" fontId="0" fillId="0" borderId="0" xfId="0" applyNumberFormat="1"/>
    <xf numFmtId="13" fontId="0" fillId="3" borderId="0" xfId="0" applyNumberFormat="1" applyFill="1"/>
    <xf numFmtId="13" fontId="0" fillId="0" borderId="0" xfId="0" applyNumberFormat="1" applyFill="1"/>
    <xf numFmtId="166" fontId="0" fillId="3" borderId="0" xfId="0" applyNumberFormat="1" applyFill="1"/>
    <xf numFmtId="166" fontId="0" fillId="0" borderId="0" xfId="0" applyNumberFormat="1" applyFill="1"/>
    <xf numFmtId="12" fontId="1" fillId="2" borderId="0" xfId="0" applyNumberFormat="1" applyFont="1" applyFill="1"/>
    <xf numFmtId="12" fontId="1" fillId="2" borderId="0" xfId="0" applyNumberFormat="1" applyFont="1" applyFill="1" applyAlignment="1"/>
    <xf numFmtId="1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19050</xdr:rowOff>
    </xdr:from>
    <xdr:to>
      <xdr:col>3</xdr:col>
      <xdr:colOff>143104</xdr:colOff>
      <xdr:row>10</xdr:row>
      <xdr:rowOff>9736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10C131-7F96-4FA1-829A-D2ACCBE38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400050"/>
          <a:ext cx="1638529" cy="15146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</xdr:col>
      <xdr:colOff>228845</xdr:colOff>
      <xdr:row>9</xdr:row>
      <xdr:rowOff>143081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335D7D-10DB-422D-8F97-CFF232FE4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1752845" cy="1476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719A-B008-4811-AF7D-B0EB77A3FBE4}">
  <dimension ref="A4:L51"/>
  <sheetViews>
    <sheetView tabSelected="1" workbookViewId="0">
      <selection activeCell="E53" sqref="E53"/>
    </sheetView>
  </sheetViews>
  <sheetFormatPr baseColWidth="10" defaultRowHeight="15" x14ac:dyDescent="0.25"/>
  <cols>
    <col min="4" max="4" width="13" bestFit="1" customWidth="1"/>
    <col min="5" max="5" width="13.42578125" customWidth="1"/>
    <col min="6" max="7" width="13" bestFit="1" customWidth="1"/>
    <col min="8" max="8" width="18.85546875" customWidth="1"/>
    <col min="9" max="10" width="13" bestFit="1" customWidth="1"/>
    <col min="11" max="11" width="12" bestFit="1" customWidth="1"/>
    <col min="12" max="12" width="11.5703125" bestFit="1" customWidth="1"/>
  </cols>
  <sheetData>
    <row r="4" spans="2:10" x14ac:dyDescent="0.25">
      <c r="E4" t="s">
        <v>1</v>
      </c>
      <c r="H4" t="s">
        <v>0</v>
      </c>
    </row>
    <row r="5" spans="2:10" x14ac:dyDescent="0.25">
      <c r="E5" t="s">
        <v>2</v>
      </c>
      <c r="H5" t="s">
        <v>8</v>
      </c>
      <c r="J5" t="s">
        <v>39</v>
      </c>
    </row>
    <row r="6" spans="2:10" x14ac:dyDescent="0.25">
      <c r="E6" t="s">
        <v>3</v>
      </c>
      <c r="H6" t="s">
        <v>6</v>
      </c>
      <c r="J6" t="s">
        <v>9</v>
      </c>
    </row>
    <row r="7" spans="2:10" x14ac:dyDescent="0.25">
      <c r="E7" t="s">
        <v>4</v>
      </c>
      <c r="H7" t="s">
        <v>7</v>
      </c>
      <c r="J7" t="s">
        <v>10</v>
      </c>
    </row>
    <row r="8" spans="2:10" x14ac:dyDescent="0.25">
      <c r="E8" t="s">
        <v>5</v>
      </c>
    </row>
    <row r="13" spans="2:10" x14ac:dyDescent="0.25">
      <c r="D13" t="s">
        <v>17</v>
      </c>
    </row>
    <row r="14" spans="2:10" x14ac:dyDescent="0.25">
      <c r="B14" t="s">
        <v>11</v>
      </c>
    </row>
    <row r="16" spans="2:10" x14ac:dyDescent="0.25">
      <c r="C16" s="2" t="s">
        <v>12</v>
      </c>
      <c r="D16">
        <v>14</v>
      </c>
      <c r="E16">
        <v>20</v>
      </c>
      <c r="F16">
        <v>-10</v>
      </c>
      <c r="G16">
        <v>0</v>
      </c>
      <c r="H16">
        <v>0</v>
      </c>
      <c r="I16">
        <v>-1000</v>
      </c>
      <c r="J16">
        <v>-1000</v>
      </c>
    </row>
    <row r="17" spans="1:12" x14ac:dyDescent="0.25">
      <c r="A17" s="1"/>
      <c r="B17" s="1"/>
      <c r="C17" s="2"/>
      <c r="D17" s="2" t="s">
        <v>18</v>
      </c>
      <c r="E17" s="4" t="s">
        <v>19</v>
      </c>
      <c r="F17" s="2" t="s">
        <v>20</v>
      </c>
      <c r="G17" s="2" t="s">
        <v>21</v>
      </c>
      <c r="H17" s="2" t="s">
        <v>22</v>
      </c>
      <c r="I17" s="2" t="s">
        <v>13</v>
      </c>
      <c r="J17" s="2" t="s">
        <v>14</v>
      </c>
      <c r="L17" s="2" t="s">
        <v>23</v>
      </c>
    </row>
    <row r="18" spans="1:12" x14ac:dyDescent="0.25">
      <c r="B18">
        <v>-1000</v>
      </c>
      <c r="C18" s="2" t="s">
        <v>13</v>
      </c>
      <c r="D18" s="6">
        <v>3</v>
      </c>
      <c r="E18" s="7">
        <v>1</v>
      </c>
      <c r="F18" s="6">
        <v>1</v>
      </c>
      <c r="G18" s="8">
        <v>-1</v>
      </c>
      <c r="H18" s="6">
        <v>0</v>
      </c>
      <c r="I18" s="6">
        <v>1</v>
      </c>
      <c r="J18" s="6">
        <v>0</v>
      </c>
      <c r="K18" s="6">
        <v>1</v>
      </c>
      <c r="L18" s="6">
        <f>K18/E18</f>
        <v>1</v>
      </c>
    </row>
    <row r="19" spans="1:12" x14ac:dyDescent="0.25">
      <c r="B19">
        <v>-1000</v>
      </c>
      <c r="C19" s="4" t="s">
        <v>14</v>
      </c>
      <c r="D19" s="7">
        <v>1</v>
      </c>
      <c r="E19" s="7">
        <v>5</v>
      </c>
      <c r="F19" s="7">
        <v>-1</v>
      </c>
      <c r="G19" s="7">
        <v>0</v>
      </c>
      <c r="H19" s="7">
        <v>-1</v>
      </c>
      <c r="I19" s="7">
        <v>0</v>
      </c>
      <c r="J19" s="7">
        <v>1</v>
      </c>
      <c r="K19" s="7">
        <v>2</v>
      </c>
      <c r="L19" s="7">
        <f>K19/E19</f>
        <v>0.4</v>
      </c>
    </row>
    <row r="20" spans="1:12" x14ac:dyDescent="0.25">
      <c r="C20" s="2" t="s">
        <v>15</v>
      </c>
      <c r="D20" s="6">
        <f>D18*-1000+D19*-1000</f>
        <v>-4000</v>
      </c>
      <c r="E20" s="7">
        <f t="shared" ref="E20:K20" si="0">E18*-1000+E19*-1000</f>
        <v>-6000</v>
      </c>
      <c r="F20" s="6">
        <f t="shared" si="0"/>
        <v>0</v>
      </c>
      <c r="G20" s="8">
        <f t="shared" si="0"/>
        <v>1000</v>
      </c>
      <c r="H20" s="6">
        <f t="shared" si="0"/>
        <v>1000</v>
      </c>
      <c r="I20" s="6">
        <f t="shared" si="0"/>
        <v>-1000</v>
      </c>
      <c r="J20" s="6">
        <f t="shared" si="0"/>
        <v>-1000</v>
      </c>
      <c r="K20" s="6">
        <f t="shared" si="0"/>
        <v>-3000</v>
      </c>
      <c r="L20" s="6"/>
    </row>
    <row r="21" spans="1:12" x14ac:dyDescent="0.25">
      <c r="C21" s="2" t="s">
        <v>16</v>
      </c>
      <c r="D21" s="6">
        <f>D16-D20</f>
        <v>4014</v>
      </c>
      <c r="E21" s="7">
        <f t="shared" ref="E21:J21" si="1">E16-E20</f>
        <v>6020</v>
      </c>
      <c r="F21" s="6">
        <f t="shared" si="1"/>
        <v>-10</v>
      </c>
      <c r="G21" s="8">
        <f t="shared" si="1"/>
        <v>-1000</v>
      </c>
      <c r="H21" s="6">
        <f t="shared" si="1"/>
        <v>-1000</v>
      </c>
      <c r="I21" s="6">
        <f t="shared" si="1"/>
        <v>0</v>
      </c>
      <c r="J21" s="6">
        <f t="shared" si="1"/>
        <v>0</v>
      </c>
      <c r="K21" s="6"/>
      <c r="L21" s="6"/>
    </row>
    <row r="24" spans="1:12" x14ac:dyDescent="0.25">
      <c r="C24" s="2" t="s">
        <v>12</v>
      </c>
      <c r="D24">
        <v>14</v>
      </c>
      <c r="E24">
        <v>20</v>
      </c>
      <c r="F24">
        <v>-10</v>
      </c>
      <c r="G24">
        <v>0</v>
      </c>
      <c r="H24">
        <v>0</v>
      </c>
      <c r="I24">
        <v>-1000</v>
      </c>
      <c r="J24">
        <v>-1000</v>
      </c>
    </row>
    <row r="25" spans="1:12" x14ac:dyDescent="0.25">
      <c r="B25" s="1"/>
      <c r="C25" s="2"/>
      <c r="D25" s="4" t="s">
        <v>18</v>
      </c>
      <c r="E25" s="2" t="s">
        <v>19</v>
      </c>
      <c r="F25" s="2" t="s">
        <v>20</v>
      </c>
      <c r="G25" s="2" t="s">
        <v>21</v>
      </c>
      <c r="H25" s="2" t="s">
        <v>22</v>
      </c>
      <c r="I25" s="2" t="s">
        <v>13</v>
      </c>
      <c r="J25" s="2" t="s">
        <v>14</v>
      </c>
      <c r="L25" s="2" t="s">
        <v>23</v>
      </c>
    </row>
    <row r="26" spans="1:12" x14ac:dyDescent="0.25">
      <c r="B26">
        <v>-1000</v>
      </c>
      <c r="C26" s="4" t="s">
        <v>13</v>
      </c>
      <c r="D26" s="9">
        <f>D18-(1*D27)</f>
        <v>2.8</v>
      </c>
      <c r="E26" s="9">
        <f t="shared" ref="E26:K26" si="2">E18-(1*E27)</f>
        <v>0</v>
      </c>
      <c r="F26" s="9">
        <f t="shared" si="2"/>
        <v>1.2</v>
      </c>
      <c r="G26" s="9">
        <f t="shared" si="2"/>
        <v>-1</v>
      </c>
      <c r="H26" s="9">
        <f t="shared" si="2"/>
        <v>0.2</v>
      </c>
      <c r="I26" s="9">
        <f t="shared" si="2"/>
        <v>1</v>
      </c>
      <c r="J26" s="9">
        <f t="shared" si="2"/>
        <v>-0.2</v>
      </c>
      <c r="K26" s="9">
        <f t="shared" si="2"/>
        <v>0.6</v>
      </c>
      <c r="L26" s="9">
        <f>K26/D26</f>
        <v>0.2142857142857143</v>
      </c>
    </row>
    <row r="27" spans="1:12" x14ac:dyDescent="0.25">
      <c r="B27">
        <v>20</v>
      </c>
      <c r="C27" s="2" t="s">
        <v>19</v>
      </c>
      <c r="D27" s="9">
        <f>D19/5</f>
        <v>0.2</v>
      </c>
      <c r="E27" s="10">
        <f t="shared" ref="E27:K27" si="3">E19/5</f>
        <v>1</v>
      </c>
      <c r="F27" s="10">
        <f t="shared" si="3"/>
        <v>-0.2</v>
      </c>
      <c r="G27" s="10">
        <f t="shared" si="3"/>
        <v>0</v>
      </c>
      <c r="H27" s="10">
        <f t="shared" si="3"/>
        <v>-0.2</v>
      </c>
      <c r="I27" s="10">
        <f t="shared" si="3"/>
        <v>0</v>
      </c>
      <c r="J27" s="10">
        <f t="shared" si="3"/>
        <v>0.2</v>
      </c>
      <c r="K27" s="10">
        <f t="shared" si="3"/>
        <v>0.4</v>
      </c>
      <c r="L27" s="10">
        <f>K27/D27</f>
        <v>2</v>
      </c>
    </row>
    <row r="28" spans="1:12" x14ac:dyDescent="0.25">
      <c r="C28" s="2" t="s">
        <v>15</v>
      </c>
      <c r="D28" s="9">
        <f>D26*-1000+D27*20</f>
        <v>-2796</v>
      </c>
      <c r="E28" s="10">
        <f t="shared" ref="E28:K28" si="4">E26*-1000+E27*20</f>
        <v>20</v>
      </c>
      <c r="F28" s="10">
        <f t="shared" si="4"/>
        <v>-1204</v>
      </c>
      <c r="G28" s="10">
        <f t="shared" si="4"/>
        <v>1000</v>
      </c>
      <c r="H28" s="10">
        <f t="shared" si="4"/>
        <v>-204</v>
      </c>
      <c r="I28" s="10">
        <f t="shared" si="4"/>
        <v>-1000</v>
      </c>
      <c r="J28" s="10">
        <f t="shared" si="4"/>
        <v>204</v>
      </c>
      <c r="K28" s="10">
        <f t="shared" si="4"/>
        <v>-592</v>
      </c>
      <c r="L28" s="10"/>
    </row>
    <row r="29" spans="1:12" x14ac:dyDescent="0.25">
      <c r="C29" s="2" t="s">
        <v>16</v>
      </c>
      <c r="D29" s="9">
        <f>D24-D28</f>
        <v>2810</v>
      </c>
      <c r="E29" s="10">
        <f t="shared" ref="E29" si="5">E24-E28</f>
        <v>0</v>
      </c>
      <c r="F29" s="10">
        <f t="shared" ref="F29" si="6">F24-F28</f>
        <v>1194</v>
      </c>
      <c r="G29" s="10">
        <f t="shared" ref="G29" si="7">G24-G28</f>
        <v>-1000</v>
      </c>
      <c r="H29" s="10">
        <f t="shared" ref="H29" si="8">H24-H28</f>
        <v>204</v>
      </c>
      <c r="I29" s="10">
        <f t="shared" ref="I29" si="9">I24-I28</f>
        <v>0</v>
      </c>
      <c r="J29" s="10">
        <f t="shared" ref="J29" si="10">J24-J28</f>
        <v>-1204</v>
      </c>
      <c r="K29" s="10"/>
      <c r="L29" s="10"/>
    </row>
    <row r="32" spans="1:12" x14ac:dyDescent="0.25">
      <c r="C32" s="2" t="s">
        <v>12</v>
      </c>
      <c r="D32">
        <v>14</v>
      </c>
      <c r="E32">
        <v>20</v>
      </c>
      <c r="F32">
        <v>-10</v>
      </c>
      <c r="G32">
        <v>0</v>
      </c>
      <c r="H32">
        <v>0</v>
      </c>
      <c r="I32">
        <v>-1000</v>
      </c>
      <c r="J32">
        <v>-1000</v>
      </c>
    </row>
    <row r="33" spans="2:12" x14ac:dyDescent="0.25">
      <c r="B33" s="1"/>
      <c r="C33" s="2"/>
      <c r="D33" s="2" t="s">
        <v>18</v>
      </c>
      <c r="E33" s="2" t="s">
        <v>19</v>
      </c>
      <c r="F33" s="2" t="s">
        <v>20</v>
      </c>
      <c r="G33" s="4" t="s">
        <v>21</v>
      </c>
      <c r="H33" s="2" t="s">
        <v>22</v>
      </c>
      <c r="I33" s="2" t="s">
        <v>13</v>
      </c>
      <c r="J33" s="2" t="s">
        <v>14</v>
      </c>
      <c r="L33" s="2" t="s">
        <v>23</v>
      </c>
    </row>
    <row r="34" spans="2:12" x14ac:dyDescent="0.25">
      <c r="B34">
        <v>14</v>
      </c>
      <c r="C34" s="2" t="s">
        <v>18</v>
      </c>
      <c r="D34" s="10">
        <f>D26/(2+4/5)</f>
        <v>1</v>
      </c>
      <c r="E34" s="10">
        <f t="shared" ref="E34:K34" si="11">E26/(2+4/5)</f>
        <v>0</v>
      </c>
      <c r="F34" s="10">
        <f t="shared" si="11"/>
        <v>0.4285714285714286</v>
      </c>
      <c r="G34" s="9">
        <f t="shared" si="11"/>
        <v>-0.35714285714285715</v>
      </c>
      <c r="H34" s="10">
        <f t="shared" si="11"/>
        <v>7.1428571428571438E-2</v>
      </c>
      <c r="I34" s="10">
        <f t="shared" si="11"/>
        <v>0.35714285714285715</v>
      </c>
      <c r="J34" s="10">
        <f t="shared" si="11"/>
        <v>-7.1428571428571438E-2</v>
      </c>
      <c r="K34" s="10">
        <f t="shared" si="11"/>
        <v>0.2142857142857143</v>
      </c>
      <c r="L34" s="10">
        <f>K34/G34</f>
        <v>-0.6</v>
      </c>
    </row>
    <row r="35" spans="2:12" x14ac:dyDescent="0.25">
      <c r="B35">
        <v>20</v>
      </c>
      <c r="C35" s="4" t="s">
        <v>19</v>
      </c>
      <c r="D35" s="9">
        <f>D27-((1/5)*D34)</f>
        <v>0</v>
      </c>
      <c r="E35" s="9">
        <f t="shared" ref="E35:K35" si="12">E27-((1/5)*E34)</f>
        <v>1</v>
      </c>
      <c r="F35" s="9">
        <f t="shared" si="12"/>
        <v>-0.28571428571428575</v>
      </c>
      <c r="G35" s="9">
        <f t="shared" si="12"/>
        <v>7.1428571428571438E-2</v>
      </c>
      <c r="H35" s="9">
        <f t="shared" si="12"/>
        <v>-0.2142857142857143</v>
      </c>
      <c r="I35" s="9">
        <f t="shared" si="12"/>
        <v>-7.1428571428571438E-2</v>
      </c>
      <c r="J35" s="9">
        <f t="shared" si="12"/>
        <v>0.2142857142857143</v>
      </c>
      <c r="K35" s="9">
        <f t="shared" si="12"/>
        <v>0.35714285714285715</v>
      </c>
      <c r="L35" s="9">
        <f>K35/G35</f>
        <v>4.9999999999999991</v>
      </c>
    </row>
    <row r="36" spans="2:12" x14ac:dyDescent="0.25">
      <c r="C36" s="2" t="s">
        <v>15</v>
      </c>
      <c r="D36" s="10">
        <f>D34*14+D35*20</f>
        <v>14</v>
      </c>
      <c r="E36" s="10">
        <f t="shared" ref="E36:K36" si="13">E34*14+E35*20</f>
        <v>20</v>
      </c>
      <c r="F36" s="10">
        <f t="shared" si="13"/>
        <v>0.2857142857142847</v>
      </c>
      <c r="G36" s="9">
        <f t="shared" si="13"/>
        <v>-3.5714285714285712</v>
      </c>
      <c r="H36" s="10">
        <f t="shared" si="13"/>
        <v>-3.2857142857142865</v>
      </c>
      <c r="I36" s="10">
        <f t="shared" si="13"/>
        <v>3.5714285714285712</v>
      </c>
      <c r="J36" s="10">
        <f t="shared" si="13"/>
        <v>3.2857142857142865</v>
      </c>
      <c r="K36" s="10">
        <f t="shared" si="13"/>
        <v>10.142857142857142</v>
      </c>
      <c r="L36" s="10"/>
    </row>
    <row r="37" spans="2:12" x14ac:dyDescent="0.25">
      <c r="C37" s="2" t="s">
        <v>16</v>
      </c>
      <c r="D37" s="10">
        <f>D32-D36</f>
        <v>0</v>
      </c>
      <c r="E37" s="10">
        <f t="shared" ref="E37" si="14">E32-E36</f>
        <v>0</v>
      </c>
      <c r="F37" s="10">
        <f t="shared" ref="F37" si="15">F32-F36</f>
        <v>-10.285714285714285</v>
      </c>
      <c r="G37" s="9">
        <f t="shared" ref="G37" si="16">G32-G36</f>
        <v>3.5714285714285712</v>
      </c>
      <c r="H37" s="10">
        <f t="shared" ref="H37" si="17">H32-H36</f>
        <v>3.2857142857142865</v>
      </c>
      <c r="I37" s="10">
        <f t="shared" ref="I37" si="18">I32-I36</f>
        <v>-1003.5714285714286</v>
      </c>
      <c r="J37" s="10">
        <f t="shared" ref="J37" si="19">J32-J36</f>
        <v>-1003.2857142857143</v>
      </c>
      <c r="K37" s="10"/>
      <c r="L37" s="10"/>
    </row>
    <row r="40" spans="2:12" x14ac:dyDescent="0.25">
      <c r="C40" s="2" t="s">
        <v>12</v>
      </c>
      <c r="D40">
        <v>14</v>
      </c>
      <c r="E40">
        <v>20</v>
      </c>
      <c r="F40">
        <v>-10</v>
      </c>
      <c r="G40">
        <v>0</v>
      </c>
      <c r="H40">
        <v>0</v>
      </c>
      <c r="I40">
        <v>-1000</v>
      </c>
      <c r="J40">
        <v>-1000</v>
      </c>
    </row>
    <row r="41" spans="2:12" x14ac:dyDescent="0.25">
      <c r="B41" s="1"/>
      <c r="C41" s="2"/>
      <c r="D41" s="2" t="s">
        <v>18</v>
      </c>
      <c r="E41" s="2" t="s">
        <v>19</v>
      </c>
      <c r="F41" s="2" t="s">
        <v>20</v>
      </c>
      <c r="G41" s="2" t="s">
        <v>21</v>
      </c>
      <c r="H41" s="4" t="s">
        <v>22</v>
      </c>
      <c r="I41" s="2" t="s">
        <v>13</v>
      </c>
      <c r="J41" s="2" t="s">
        <v>14</v>
      </c>
      <c r="L41" s="2" t="s">
        <v>23</v>
      </c>
    </row>
    <row r="42" spans="2:12" x14ac:dyDescent="0.25">
      <c r="B42">
        <v>14</v>
      </c>
      <c r="C42" s="2" t="s">
        <v>18</v>
      </c>
      <c r="D42" s="10">
        <f>D34-(-(5/14)*D43)</f>
        <v>1</v>
      </c>
      <c r="E42" s="10">
        <f t="shared" ref="E42:K42" si="20">E34-(-(5/14)*E43)</f>
        <v>5</v>
      </c>
      <c r="F42" s="10">
        <f t="shared" si="20"/>
        <v>-1.0000000000000002</v>
      </c>
      <c r="G42" s="10">
        <f t="shared" si="20"/>
        <v>0</v>
      </c>
      <c r="H42" s="9">
        <f t="shared" si="20"/>
        <v>-1.0000000000000002</v>
      </c>
      <c r="I42" s="10">
        <f t="shared" si="20"/>
        <v>0</v>
      </c>
      <c r="J42" s="10">
        <f t="shared" si="20"/>
        <v>1.0000000000000002</v>
      </c>
      <c r="K42" s="10">
        <f t="shared" si="20"/>
        <v>2</v>
      </c>
      <c r="L42" s="10">
        <f>K42/H42</f>
        <v>-1.9999999999999996</v>
      </c>
    </row>
    <row r="43" spans="2:12" x14ac:dyDescent="0.25">
      <c r="B43">
        <v>0</v>
      </c>
      <c r="C43" s="2" t="s">
        <v>21</v>
      </c>
      <c r="D43" s="10">
        <f>D35/(1/14)</f>
        <v>0</v>
      </c>
      <c r="E43" s="10">
        <f t="shared" ref="E43:K43" si="21">E35/(1/14)</f>
        <v>14</v>
      </c>
      <c r="F43" s="10">
        <f t="shared" si="21"/>
        <v>-4.0000000000000009</v>
      </c>
      <c r="G43" s="10">
        <f t="shared" si="21"/>
        <v>1.0000000000000002</v>
      </c>
      <c r="H43" s="9">
        <f t="shared" si="21"/>
        <v>-3.0000000000000004</v>
      </c>
      <c r="I43" s="10">
        <f t="shared" si="21"/>
        <v>-1.0000000000000002</v>
      </c>
      <c r="J43" s="10">
        <f t="shared" si="21"/>
        <v>3.0000000000000004</v>
      </c>
      <c r="K43" s="10">
        <f t="shared" si="21"/>
        <v>5</v>
      </c>
      <c r="L43" s="10">
        <f>K43/H43</f>
        <v>-1.6666666666666665</v>
      </c>
    </row>
    <row r="44" spans="2:12" x14ac:dyDescent="0.25">
      <c r="C44" s="2" t="s">
        <v>15</v>
      </c>
      <c r="D44" s="10">
        <f>D42*14+D43*0</f>
        <v>14</v>
      </c>
      <c r="E44" s="10">
        <f t="shared" ref="E44:K44" si="22">E42*14+E43*0</f>
        <v>70</v>
      </c>
      <c r="F44" s="10">
        <f t="shared" si="22"/>
        <v>-14.000000000000004</v>
      </c>
      <c r="G44" s="10">
        <f t="shared" si="22"/>
        <v>0</v>
      </c>
      <c r="H44" s="9">
        <f t="shared" si="22"/>
        <v>-14.000000000000004</v>
      </c>
      <c r="I44" s="10">
        <f t="shared" si="22"/>
        <v>0</v>
      </c>
      <c r="J44" s="10">
        <f t="shared" si="22"/>
        <v>14.000000000000004</v>
      </c>
      <c r="K44" s="10">
        <f t="shared" si="22"/>
        <v>28</v>
      </c>
      <c r="L44" s="10"/>
    </row>
    <row r="45" spans="2:12" x14ac:dyDescent="0.25">
      <c r="C45" s="2" t="s">
        <v>16</v>
      </c>
      <c r="D45" s="10">
        <f>D40-D44</f>
        <v>0</v>
      </c>
      <c r="E45" s="10">
        <f t="shared" ref="E45" si="23">E40-E44</f>
        <v>-50</v>
      </c>
      <c r="F45" s="10">
        <f t="shared" ref="F45" si="24">F40-F44</f>
        <v>4.0000000000000036</v>
      </c>
      <c r="G45" s="10">
        <f t="shared" ref="G45" si="25">G40-G44</f>
        <v>0</v>
      </c>
      <c r="H45" s="9">
        <f t="shared" ref="H45" si="26">H40-H44</f>
        <v>14.000000000000004</v>
      </c>
      <c r="I45" s="10">
        <f t="shared" ref="I45" si="27">I40-I44</f>
        <v>-1000</v>
      </c>
      <c r="J45" s="10">
        <f t="shared" ref="J45" si="28">J40-J44</f>
        <v>-1014</v>
      </c>
      <c r="K45" s="10"/>
      <c r="L45" s="10"/>
    </row>
    <row r="49" spans="3:4" x14ac:dyDescent="0.25">
      <c r="C49" s="2" t="s">
        <v>18</v>
      </c>
      <c r="D49" s="2">
        <v>2</v>
      </c>
    </row>
    <row r="50" spans="3:4" x14ac:dyDescent="0.25">
      <c r="C50" s="2" t="s">
        <v>21</v>
      </c>
      <c r="D50" s="12">
        <v>5</v>
      </c>
    </row>
    <row r="51" spans="3:4" x14ac:dyDescent="0.25">
      <c r="C51" s="2" t="s">
        <v>15</v>
      </c>
      <c r="D51" s="2">
        <v>28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12FB-783A-4CBE-AACD-E8CACA402113}">
  <dimension ref="B3:L48"/>
  <sheetViews>
    <sheetView topLeftCell="A16" workbookViewId="0">
      <selection activeCell="E46" sqref="E46"/>
    </sheetView>
  </sheetViews>
  <sheetFormatPr baseColWidth="10" defaultRowHeight="15" x14ac:dyDescent="0.25"/>
  <sheetData>
    <row r="3" spans="2:12" x14ac:dyDescent="0.25">
      <c r="E3" t="s">
        <v>1</v>
      </c>
      <c r="H3" t="s">
        <v>0</v>
      </c>
    </row>
    <row r="4" spans="2:12" x14ac:dyDescent="0.25">
      <c r="E4" t="s">
        <v>24</v>
      </c>
      <c r="H4" t="s">
        <v>30</v>
      </c>
      <c r="J4" t="s">
        <v>38</v>
      </c>
    </row>
    <row r="5" spans="2:12" x14ac:dyDescent="0.25">
      <c r="E5" t="s">
        <v>25</v>
      </c>
      <c r="H5" t="s">
        <v>31</v>
      </c>
      <c r="J5" t="s">
        <v>33</v>
      </c>
    </row>
    <row r="6" spans="2:12" x14ac:dyDescent="0.25">
      <c r="E6" t="s">
        <v>26</v>
      </c>
      <c r="H6" t="s">
        <v>32</v>
      </c>
      <c r="J6" t="s">
        <v>34</v>
      </c>
    </row>
    <row r="7" spans="2:12" x14ac:dyDescent="0.25">
      <c r="E7" t="s">
        <v>27</v>
      </c>
    </row>
    <row r="8" spans="2:12" x14ac:dyDescent="0.25">
      <c r="E8" t="s">
        <v>28</v>
      </c>
    </row>
    <row r="9" spans="2:12" x14ac:dyDescent="0.25">
      <c r="E9" t="s">
        <v>29</v>
      </c>
    </row>
    <row r="11" spans="2:12" x14ac:dyDescent="0.25">
      <c r="E11" t="s">
        <v>17</v>
      </c>
    </row>
    <row r="12" spans="2:12" x14ac:dyDescent="0.25">
      <c r="B12" t="s">
        <v>11</v>
      </c>
    </row>
    <row r="13" spans="2:12" x14ac:dyDescent="0.25">
      <c r="C13" s="2" t="s">
        <v>12</v>
      </c>
      <c r="D13">
        <v>25</v>
      </c>
      <c r="E13">
        <v>5</v>
      </c>
      <c r="F13">
        <v>21</v>
      </c>
      <c r="G13">
        <v>0</v>
      </c>
      <c r="H13">
        <v>0</v>
      </c>
      <c r="I13">
        <v>-1000</v>
      </c>
      <c r="J13">
        <v>-1000</v>
      </c>
    </row>
    <row r="14" spans="2:12" x14ac:dyDescent="0.25">
      <c r="C14" s="3"/>
      <c r="D14" s="2" t="s">
        <v>35</v>
      </c>
      <c r="E14" s="2" t="s">
        <v>36</v>
      </c>
      <c r="F14" s="4" t="s">
        <v>37</v>
      </c>
      <c r="G14" s="2" t="s">
        <v>21</v>
      </c>
      <c r="H14" s="2" t="s">
        <v>22</v>
      </c>
      <c r="I14" s="2" t="s">
        <v>13</v>
      </c>
      <c r="J14" s="2" t="s">
        <v>14</v>
      </c>
      <c r="K14" s="3"/>
      <c r="L14" s="2" t="s">
        <v>23</v>
      </c>
    </row>
    <row r="15" spans="2:12" x14ac:dyDescent="0.25">
      <c r="B15">
        <v>-1000</v>
      </c>
      <c r="C15" s="4" t="s">
        <v>13</v>
      </c>
      <c r="D15" s="5">
        <v>3</v>
      </c>
      <c r="E15" s="5">
        <v>1</v>
      </c>
      <c r="F15" s="5">
        <v>8</v>
      </c>
      <c r="G15" s="5">
        <v>-1</v>
      </c>
      <c r="H15" s="5">
        <v>0</v>
      </c>
      <c r="I15" s="5">
        <v>1</v>
      </c>
      <c r="J15" s="5">
        <v>0</v>
      </c>
      <c r="K15" s="5">
        <v>4</v>
      </c>
      <c r="L15" s="5">
        <f>K15/F15</f>
        <v>0.5</v>
      </c>
    </row>
    <row r="16" spans="2:12" x14ac:dyDescent="0.25">
      <c r="B16">
        <v>-1000</v>
      </c>
      <c r="C16" s="2" t="s">
        <v>14</v>
      </c>
      <c r="D16">
        <v>2</v>
      </c>
      <c r="E16">
        <v>0</v>
      </c>
      <c r="F16" s="5">
        <v>6</v>
      </c>
      <c r="G16">
        <v>0</v>
      </c>
      <c r="H16">
        <v>-1</v>
      </c>
      <c r="I16">
        <v>0</v>
      </c>
      <c r="J16">
        <v>1</v>
      </c>
      <c r="K16">
        <v>3</v>
      </c>
      <c r="L16">
        <f>K16/F16</f>
        <v>0.5</v>
      </c>
    </row>
    <row r="17" spans="2:12" x14ac:dyDescent="0.25">
      <c r="C17" s="2" t="s">
        <v>15</v>
      </c>
      <c r="D17">
        <f>D15*-1000+D16*-1000</f>
        <v>-5000</v>
      </c>
      <c r="E17">
        <f t="shared" ref="E17:K17" si="0">E15*-1000+E16*-1000</f>
        <v>-1000</v>
      </c>
      <c r="F17" s="5">
        <f t="shared" si="0"/>
        <v>-14000</v>
      </c>
      <c r="G17">
        <f t="shared" si="0"/>
        <v>1000</v>
      </c>
      <c r="H17">
        <f t="shared" si="0"/>
        <v>1000</v>
      </c>
      <c r="I17">
        <f t="shared" si="0"/>
        <v>-1000</v>
      </c>
      <c r="J17">
        <f t="shared" si="0"/>
        <v>-1000</v>
      </c>
      <c r="K17">
        <f t="shared" si="0"/>
        <v>-7000</v>
      </c>
    </row>
    <row r="18" spans="2:12" x14ac:dyDescent="0.25">
      <c r="C18" s="2" t="s">
        <v>16</v>
      </c>
      <c r="D18">
        <f>D13-D17</f>
        <v>5025</v>
      </c>
      <c r="E18">
        <f t="shared" ref="E18:J18" si="1">E13-E17</f>
        <v>1005</v>
      </c>
      <c r="F18" s="5">
        <f t="shared" si="1"/>
        <v>14021</v>
      </c>
      <c r="G18">
        <f t="shared" si="1"/>
        <v>-1000</v>
      </c>
      <c r="H18">
        <f t="shared" si="1"/>
        <v>-1000</v>
      </c>
      <c r="I18">
        <f t="shared" si="1"/>
        <v>0</v>
      </c>
      <c r="J18">
        <f t="shared" si="1"/>
        <v>0</v>
      </c>
    </row>
    <row r="21" spans="2:12" x14ac:dyDescent="0.25">
      <c r="C21" s="2" t="s">
        <v>12</v>
      </c>
      <c r="D21">
        <v>25</v>
      </c>
      <c r="E21">
        <v>5</v>
      </c>
      <c r="F21">
        <v>21</v>
      </c>
      <c r="G21">
        <v>0</v>
      </c>
      <c r="H21">
        <v>0</v>
      </c>
      <c r="I21">
        <v>-1000</v>
      </c>
      <c r="J21">
        <v>-1000</v>
      </c>
    </row>
    <row r="22" spans="2:12" x14ac:dyDescent="0.25">
      <c r="C22" s="3"/>
      <c r="D22" s="2" t="s">
        <v>35</v>
      </c>
      <c r="E22" s="2" t="s">
        <v>36</v>
      </c>
      <c r="F22" s="2" t="s">
        <v>37</v>
      </c>
      <c r="G22" s="4" t="s">
        <v>21</v>
      </c>
      <c r="H22" s="2" t="s">
        <v>22</v>
      </c>
      <c r="I22" s="2" t="s">
        <v>13</v>
      </c>
      <c r="J22" s="2" t="s">
        <v>14</v>
      </c>
      <c r="K22" s="3"/>
      <c r="L22" s="2" t="s">
        <v>23</v>
      </c>
    </row>
    <row r="23" spans="2:12" x14ac:dyDescent="0.25">
      <c r="B23">
        <v>21</v>
      </c>
      <c r="C23" s="2" t="s">
        <v>37</v>
      </c>
      <c r="D23" s="8">
        <f>D15/8</f>
        <v>0.375</v>
      </c>
      <c r="E23" s="8">
        <f t="shared" ref="E23:K23" si="2">E15/8</f>
        <v>0.125</v>
      </c>
      <c r="F23" s="8">
        <f t="shared" si="2"/>
        <v>1</v>
      </c>
      <c r="G23" s="7">
        <f t="shared" si="2"/>
        <v>-0.125</v>
      </c>
      <c r="H23" s="8">
        <f t="shared" si="2"/>
        <v>0</v>
      </c>
      <c r="I23" s="8">
        <f t="shared" si="2"/>
        <v>0.125</v>
      </c>
      <c r="J23" s="8">
        <f t="shared" si="2"/>
        <v>0</v>
      </c>
      <c r="K23" s="8">
        <f t="shared" si="2"/>
        <v>0.5</v>
      </c>
      <c r="L23" s="8">
        <f>K23/G23</f>
        <v>-4</v>
      </c>
    </row>
    <row r="24" spans="2:12" x14ac:dyDescent="0.25">
      <c r="B24">
        <v>-1000</v>
      </c>
      <c r="C24" s="4" t="s">
        <v>14</v>
      </c>
      <c r="D24" s="7">
        <f>D16-(6*D23)</f>
        <v>-0.25</v>
      </c>
      <c r="E24" s="7">
        <f t="shared" ref="E24:K24" si="3">E16-(6*E23)</f>
        <v>-0.75</v>
      </c>
      <c r="F24" s="7">
        <f t="shared" si="3"/>
        <v>0</v>
      </c>
      <c r="G24" s="7">
        <f t="shared" si="3"/>
        <v>0.75</v>
      </c>
      <c r="H24" s="7">
        <f t="shared" si="3"/>
        <v>-1</v>
      </c>
      <c r="I24" s="7">
        <f t="shared" si="3"/>
        <v>-0.75</v>
      </c>
      <c r="J24" s="7">
        <f t="shared" si="3"/>
        <v>1</v>
      </c>
      <c r="K24" s="7">
        <f t="shared" si="3"/>
        <v>0</v>
      </c>
      <c r="L24" s="7">
        <f>K24/G24</f>
        <v>0</v>
      </c>
    </row>
    <row r="25" spans="2:12" x14ac:dyDescent="0.25">
      <c r="C25" s="2" t="s">
        <v>15</v>
      </c>
      <c r="D25" s="8">
        <f>D23*21+D24*-1000</f>
        <v>257.875</v>
      </c>
      <c r="E25" s="8">
        <f t="shared" ref="E25:K25" si="4">E23*21+E24*-1000</f>
        <v>752.625</v>
      </c>
      <c r="F25" s="8">
        <f t="shared" si="4"/>
        <v>21</v>
      </c>
      <c r="G25" s="7">
        <f t="shared" si="4"/>
        <v>-752.625</v>
      </c>
      <c r="H25" s="8">
        <f t="shared" si="4"/>
        <v>1000</v>
      </c>
      <c r="I25" s="8">
        <f t="shared" si="4"/>
        <v>752.625</v>
      </c>
      <c r="J25" s="8">
        <f t="shared" si="4"/>
        <v>-1000</v>
      </c>
      <c r="K25" s="8">
        <f t="shared" si="4"/>
        <v>10.5</v>
      </c>
      <c r="L25" s="6"/>
    </row>
    <row r="26" spans="2:12" x14ac:dyDescent="0.25">
      <c r="C26" s="2" t="s">
        <v>16</v>
      </c>
      <c r="D26" s="8">
        <f>D21-D25</f>
        <v>-232.875</v>
      </c>
      <c r="E26" s="8">
        <f t="shared" ref="E26" si="5">E21-E25</f>
        <v>-747.625</v>
      </c>
      <c r="F26" s="8">
        <f t="shared" ref="F26" si="6">F21-F25</f>
        <v>0</v>
      </c>
      <c r="G26" s="7">
        <f t="shared" ref="G26" si="7">G21-G25</f>
        <v>752.625</v>
      </c>
      <c r="H26" s="8">
        <f t="shared" ref="H26" si="8">H21-H25</f>
        <v>-1000</v>
      </c>
      <c r="I26" s="8">
        <f t="shared" ref="I26" si="9">I21-I25</f>
        <v>-1752.625</v>
      </c>
      <c r="J26" s="8">
        <f t="shared" ref="J26" si="10">J21-J25</f>
        <v>0</v>
      </c>
      <c r="K26" s="8"/>
      <c r="L26" s="6"/>
    </row>
    <row r="29" spans="2:12" x14ac:dyDescent="0.25">
      <c r="C29" s="2" t="s">
        <v>12</v>
      </c>
      <c r="D29">
        <v>25</v>
      </c>
      <c r="E29">
        <v>5</v>
      </c>
      <c r="F29">
        <v>21</v>
      </c>
      <c r="G29">
        <v>0</v>
      </c>
      <c r="H29">
        <v>0</v>
      </c>
      <c r="I29">
        <v>-1000</v>
      </c>
      <c r="J29">
        <v>-1000</v>
      </c>
    </row>
    <row r="30" spans="2:12" x14ac:dyDescent="0.25">
      <c r="C30" s="3"/>
      <c r="D30" s="4" t="s">
        <v>35</v>
      </c>
      <c r="E30" s="2" t="s">
        <v>36</v>
      </c>
      <c r="F30" s="2" t="s">
        <v>37</v>
      </c>
      <c r="G30" s="2" t="s">
        <v>21</v>
      </c>
      <c r="H30" s="2" t="s">
        <v>22</v>
      </c>
      <c r="I30" s="2" t="s">
        <v>13</v>
      </c>
      <c r="J30" s="2" t="s">
        <v>14</v>
      </c>
      <c r="K30" s="3"/>
      <c r="L30" s="2" t="s">
        <v>23</v>
      </c>
    </row>
    <row r="31" spans="2:12" x14ac:dyDescent="0.25">
      <c r="B31">
        <v>21</v>
      </c>
      <c r="C31" s="4" t="s">
        <v>37</v>
      </c>
      <c r="D31" s="7">
        <f>D23-((-1/8)*D32)</f>
        <v>0.33333333333333331</v>
      </c>
      <c r="E31" s="7">
        <f t="shared" ref="E31:K31" si="11">E23-((-1/8)*E32)</f>
        <v>0</v>
      </c>
      <c r="F31" s="7">
        <f t="shared" si="11"/>
        <v>1</v>
      </c>
      <c r="G31" s="7">
        <f t="shared" si="11"/>
        <v>0</v>
      </c>
      <c r="H31" s="7">
        <f t="shared" si="11"/>
        <v>-0.16666666666666666</v>
      </c>
      <c r="I31" s="7">
        <f t="shared" si="11"/>
        <v>0</v>
      </c>
      <c r="J31" s="7">
        <f t="shared" si="11"/>
        <v>0.16666666666666666</v>
      </c>
      <c r="K31" s="7">
        <f t="shared" si="11"/>
        <v>0.5</v>
      </c>
      <c r="L31" s="7">
        <f>K31/D31</f>
        <v>1.5</v>
      </c>
    </row>
    <row r="32" spans="2:12" x14ac:dyDescent="0.25">
      <c r="B32">
        <v>0</v>
      </c>
      <c r="C32" s="2" t="s">
        <v>21</v>
      </c>
      <c r="D32" s="7">
        <f>D24/0.75</f>
        <v>-0.33333333333333331</v>
      </c>
      <c r="E32" s="8">
        <f t="shared" ref="E32:K32" si="12">E24/0.75</f>
        <v>-1</v>
      </c>
      <c r="F32" s="8">
        <f t="shared" si="12"/>
        <v>0</v>
      </c>
      <c r="G32" s="8">
        <f t="shared" si="12"/>
        <v>1</v>
      </c>
      <c r="H32" s="8">
        <f t="shared" si="12"/>
        <v>-1.3333333333333333</v>
      </c>
      <c r="I32" s="8">
        <f t="shared" si="12"/>
        <v>-1</v>
      </c>
      <c r="J32" s="8">
        <f t="shared" si="12"/>
        <v>1.3333333333333333</v>
      </c>
      <c r="K32" s="8">
        <f t="shared" si="12"/>
        <v>0</v>
      </c>
      <c r="L32" s="8">
        <f>K32/D32</f>
        <v>0</v>
      </c>
    </row>
    <row r="33" spans="2:12" x14ac:dyDescent="0.25">
      <c r="C33" s="2" t="s">
        <v>15</v>
      </c>
      <c r="D33" s="7">
        <f>D31*21+D32*0</f>
        <v>7</v>
      </c>
      <c r="E33" s="8">
        <f t="shared" ref="E33:K33" si="13">E31*21+E32*0</f>
        <v>0</v>
      </c>
      <c r="F33" s="8">
        <f t="shared" si="13"/>
        <v>21</v>
      </c>
      <c r="G33" s="8">
        <f t="shared" si="13"/>
        <v>0</v>
      </c>
      <c r="H33" s="8">
        <f t="shared" si="13"/>
        <v>-3.5</v>
      </c>
      <c r="I33" s="8">
        <f t="shared" si="13"/>
        <v>0</v>
      </c>
      <c r="J33" s="8">
        <f t="shared" si="13"/>
        <v>3.5</v>
      </c>
      <c r="K33" s="8">
        <f t="shared" si="13"/>
        <v>10.5</v>
      </c>
      <c r="L33" s="6"/>
    </row>
    <row r="34" spans="2:12" x14ac:dyDescent="0.25">
      <c r="C34" s="2" t="s">
        <v>16</v>
      </c>
      <c r="D34" s="7">
        <f>D29-D33</f>
        <v>18</v>
      </c>
      <c r="E34" s="8">
        <f t="shared" ref="E34" si="14">E29-E33</f>
        <v>5</v>
      </c>
      <c r="F34" s="8">
        <f t="shared" ref="F34" si="15">F29-F33</f>
        <v>0</v>
      </c>
      <c r="G34" s="8">
        <f t="shared" ref="G34" si="16">G29-G33</f>
        <v>0</v>
      </c>
      <c r="H34" s="8">
        <f t="shared" ref="H34" si="17">H29-H33</f>
        <v>3.5</v>
      </c>
      <c r="I34" s="8">
        <f t="shared" ref="I34" si="18">I29-I33</f>
        <v>-1000</v>
      </c>
      <c r="J34" s="8">
        <f t="shared" ref="J34" si="19">J29-J33</f>
        <v>-1003.5</v>
      </c>
      <c r="K34" s="8"/>
      <c r="L34" s="6"/>
    </row>
    <row r="37" spans="2:12" x14ac:dyDescent="0.25">
      <c r="C37" s="2" t="s">
        <v>12</v>
      </c>
      <c r="D37">
        <v>25</v>
      </c>
      <c r="E37">
        <v>5</v>
      </c>
      <c r="F37">
        <v>21</v>
      </c>
      <c r="G37">
        <v>0</v>
      </c>
      <c r="H37">
        <v>0</v>
      </c>
      <c r="I37">
        <v>-1000</v>
      </c>
      <c r="J37">
        <v>-1000</v>
      </c>
    </row>
    <row r="38" spans="2:12" x14ac:dyDescent="0.25">
      <c r="C38" s="3"/>
      <c r="D38" s="2" t="s">
        <v>35</v>
      </c>
      <c r="E38" s="2" t="s">
        <v>36</v>
      </c>
      <c r="F38" s="2" t="s">
        <v>37</v>
      </c>
      <c r="G38" s="2" t="s">
        <v>21</v>
      </c>
      <c r="H38" s="2" t="s">
        <v>22</v>
      </c>
      <c r="I38" s="2" t="s">
        <v>13</v>
      </c>
      <c r="J38" s="2" t="s">
        <v>14</v>
      </c>
      <c r="K38" s="3"/>
      <c r="L38" s="2" t="s">
        <v>23</v>
      </c>
    </row>
    <row r="39" spans="2:12" x14ac:dyDescent="0.25">
      <c r="B39">
        <v>25</v>
      </c>
      <c r="C39" s="2" t="s">
        <v>35</v>
      </c>
      <c r="D39" s="8">
        <f>D31*3</f>
        <v>1</v>
      </c>
      <c r="E39" s="8">
        <f t="shared" ref="E39:K39" si="20">E31*3</f>
        <v>0</v>
      </c>
      <c r="F39" s="8">
        <f t="shared" si="20"/>
        <v>3</v>
      </c>
      <c r="G39" s="8">
        <f t="shared" si="20"/>
        <v>0</v>
      </c>
      <c r="H39" s="8">
        <f t="shared" si="20"/>
        <v>-0.5</v>
      </c>
      <c r="I39" s="8">
        <f t="shared" si="20"/>
        <v>0</v>
      </c>
      <c r="J39" s="8">
        <f t="shared" si="20"/>
        <v>0.5</v>
      </c>
      <c r="K39" s="8">
        <f t="shared" si="20"/>
        <v>1.5</v>
      </c>
      <c r="L39" s="8">
        <f>K39/H39</f>
        <v>-3</v>
      </c>
    </row>
    <row r="40" spans="2:12" x14ac:dyDescent="0.25">
      <c r="B40">
        <v>0</v>
      </c>
      <c r="C40" s="2" t="s">
        <v>21</v>
      </c>
      <c r="D40" s="8">
        <f>D32-((-1/3)*D39)</f>
        <v>0</v>
      </c>
      <c r="E40" s="8">
        <f t="shared" ref="E40:K40" si="21">E32-((-1/3)*E39)</f>
        <v>-1</v>
      </c>
      <c r="F40" s="8">
        <f t="shared" si="21"/>
        <v>1</v>
      </c>
      <c r="G40" s="8">
        <f t="shared" si="21"/>
        <v>1</v>
      </c>
      <c r="H40" s="8">
        <f t="shared" si="21"/>
        <v>-1.5</v>
      </c>
      <c r="I40" s="8">
        <f t="shared" si="21"/>
        <v>-1</v>
      </c>
      <c r="J40" s="8">
        <f t="shared" si="21"/>
        <v>1.5</v>
      </c>
      <c r="K40" s="8">
        <f t="shared" si="21"/>
        <v>0.5</v>
      </c>
      <c r="L40" s="8">
        <f>K40/H40</f>
        <v>-0.33333333333333331</v>
      </c>
    </row>
    <row r="41" spans="2:12" x14ac:dyDescent="0.25">
      <c r="C41" s="2" t="s">
        <v>15</v>
      </c>
      <c r="D41" s="8">
        <f>D39*25+D40*0</f>
        <v>25</v>
      </c>
      <c r="E41" s="8">
        <f t="shared" ref="E41:K41" si="22">E39*25+E40*0</f>
        <v>0</v>
      </c>
      <c r="F41" s="8">
        <f t="shared" si="22"/>
        <v>75</v>
      </c>
      <c r="G41" s="8">
        <f t="shared" si="22"/>
        <v>0</v>
      </c>
      <c r="H41" s="8">
        <f t="shared" si="22"/>
        <v>-12.5</v>
      </c>
      <c r="I41" s="8">
        <f t="shared" si="22"/>
        <v>0</v>
      </c>
      <c r="J41" s="8">
        <f t="shared" si="22"/>
        <v>12.5</v>
      </c>
      <c r="K41" s="8">
        <f t="shared" si="22"/>
        <v>37.5</v>
      </c>
      <c r="L41" s="8"/>
    </row>
    <row r="42" spans="2:12" x14ac:dyDescent="0.25">
      <c r="C42" s="2" t="s">
        <v>16</v>
      </c>
      <c r="D42" s="8">
        <f>D37-D41</f>
        <v>0</v>
      </c>
      <c r="E42" s="8">
        <f t="shared" ref="E42" si="23">E37-E41</f>
        <v>5</v>
      </c>
      <c r="F42" s="8">
        <f t="shared" ref="F42" si="24">F37-F41</f>
        <v>-54</v>
      </c>
      <c r="G42" s="8">
        <f t="shared" ref="G42" si="25">G37-G41</f>
        <v>0</v>
      </c>
      <c r="H42" s="8">
        <f t="shared" ref="H42" si="26">H37-H41</f>
        <v>12.5</v>
      </c>
      <c r="I42" s="8">
        <f t="shared" ref="I42" si="27">I37-I41</f>
        <v>-1000</v>
      </c>
      <c r="J42" s="8">
        <f t="shared" ref="J42" si="28">J37-J41</f>
        <v>-1012.5</v>
      </c>
      <c r="K42" s="8"/>
      <c r="L42" s="8"/>
    </row>
    <row r="46" spans="2:12" x14ac:dyDescent="0.25">
      <c r="C46" s="2" t="s">
        <v>35</v>
      </c>
      <c r="D46" s="13">
        <v>1.5</v>
      </c>
    </row>
    <row r="47" spans="2:12" x14ac:dyDescent="0.25">
      <c r="C47" s="2" t="s">
        <v>21</v>
      </c>
      <c r="D47" s="11">
        <v>0.5</v>
      </c>
    </row>
    <row r="48" spans="2:12" x14ac:dyDescent="0.25">
      <c r="C48" s="2" t="s">
        <v>15</v>
      </c>
      <c r="D48" s="11">
        <v>37.5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Bustillos</dc:creator>
  <cp:lastModifiedBy>Victor Bustillos</cp:lastModifiedBy>
  <dcterms:created xsi:type="dcterms:W3CDTF">2021-03-29T19:27:06Z</dcterms:created>
  <dcterms:modified xsi:type="dcterms:W3CDTF">2021-03-29T21:05:38Z</dcterms:modified>
</cp:coreProperties>
</file>