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pi\Desktop\PC trabajo\2021\2020-2021-2\métodos cuantitativos 2020-2021-2\"/>
    </mc:Choice>
  </mc:AlternateContent>
  <xr:revisionPtr revIDLastSave="0" documentId="13_ncr:1_{C275E3CA-9145-4635-9FA8-0EC0919AF07B}" xr6:coauthVersionLast="46" xr6:coauthVersionMax="46" xr10:uidLastSave="{00000000-0000-0000-0000-000000000000}"/>
  <bookViews>
    <workbookView xWindow="-114" yWindow="-114" windowWidth="19704" windowHeight="10579" xr2:uid="{1DDF4EC0-6952-4D33-B54A-5FE2DC901331}"/>
  </bookViews>
  <sheets>
    <sheet name="T.Dual" sheetId="1" r:id="rId1"/>
    <sheet name="Informe de sensibilidad 1" sheetId="2" r:id="rId2"/>
    <sheet name="Lagrange" sheetId="3" r:id="rId3"/>
    <sheet name="Informe de sensibilidad 2" sheetId="5" r:id="rId4"/>
  </sheets>
  <definedNames>
    <definedName name="solver_adj" localSheetId="2" hidden="1">Lagrange!$B$7:$C$7</definedName>
    <definedName name="solver_adj" localSheetId="0" hidden="1">T.Dual!$F$8:$H$8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ng" localSheetId="2" hidden="1">1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Lagrange!$B$8</definedName>
    <definedName name="solver_lhs1" localSheetId="0" hidden="1">T.Dual!$F$10</definedName>
    <definedName name="solver_lhs2" localSheetId="0" hidden="1">T.Dual!$F$9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2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1</definedName>
    <definedName name="solver_num" localSheetId="0" hidden="1">2</definedName>
    <definedName name="solver_nwt" localSheetId="2" hidden="1">1</definedName>
    <definedName name="solver_nwt" localSheetId="0" hidden="1">1</definedName>
    <definedName name="solver_opt" localSheetId="2" hidden="1">Lagrange!$A$7</definedName>
    <definedName name="solver_opt" localSheetId="0" hidden="1">T.Dual!$E$8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1</definedName>
    <definedName name="solver_rel1" localSheetId="2" hidden="1">2</definedName>
    <definedName name="solver_rel1" localSheetId="0" hidden="1">1</definedName>
    <definedName name="solver_rel2" localSheetId="0" hidden="1">1</definedName>
    <definedName name="solver_rhs1" localSheetId="2" hidden="1">Lagrange!$C$8</definedName>
    <definedName name="solver_rhs1" localSheetId="0" hidden="1">T.Dual!$G$10</definedName>
    <definedName name="solver_rhs2" localSheetId="0" hidden="1">T.Dual!$G$9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1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2</definedName>
    <definedName name="solver_typ" localSheetId="0" hidden="1">1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A7" i="3"/>
  <c r="F6" i="3"/>
  <c r="F5" i="3"/>
  <c r="F4" i="3"/>
  <c r="C9" i="1"/>
  <c r="C10" i="1"/>
  <c r="C8" i="1"/>
  <c r="C7" i="1"/>
  <c r="F20" i="2"/>
  <c r="F19" i="2"/>
  <c r="F10" i="1"/>
  <c r="F9" i="1"/>
  <c r="E8" i="1"/>
</calcChain>
</file>

<file path=xl/sharedStrings.xml><?xml version="1.0" encoding="utf-8"?>
<sst xmlns="http://schemas.openxmlformats.org/spreadsheetml/2006/main" count="119" uniqueCount="77">
  <si>
    <t>Mín Z=a+3b</t>
  </si>
  <si>
    <t>s.a.</t>
  </si>
  <si>
    <t>r1</t>
  </si>
  <si>
    <t>a+2b&gt;=25</t>
  </si>
  <si>
    <t>r2</t>
  </si>
  <si>
    <t>a-b&lt;=15</t>
  </si>
  <si>
    <t>r3</t>
  </si>
  <si>
    <t>2a+2b&gt;=35</t>
  </si>
  <si>
    <t>r4,r5</t>
  </si>
  <si>
    <t>a,b&gt;=0</t>
  </si>
  <si>
    <t>-a+b&gt;=-15</t>
  </si>
  <si>
    <t>Máx Z=25x-15y+35w</t>
  </si>
  <si>
    <t>x</t>
  </si>
  <si>
    <t>x-y+2w&lt;=1</t>
  </si>
  <si>
    <t>2x+y+2w&lt;=3</t>
  </si>
  <si>
    <t>r3,r4,r5</t>
  </si>
  <si>
    <t>x,y,w&gt;=0</t>
  </si>
  <si>
    <t>Z</t>
  </si>
  <si>
    <t>y</t>
  </si>
  <si>
    <t>w</t>
  </si>
  <si>
    <t>Microsoft Excel 16.0 Informe de sensibilidad</t>
  </si>
  <si>
    <t>Hoja de cálculo: [Libro1]Hoja1</t>
  </si>
  <si>
    <t>Informe creado: 3/5/2021 13:00:42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</si>
  <si>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</si>
  <si>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</si>
  <si>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</si>
  <si>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</si>
  <si>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</si>
  <si>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</si>
  <si>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</si>
  <si>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</si>
  <si>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</si>
  <si>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</si>
  <si>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</si>
  <si>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</si>
  <si>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</si>
  <si>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</si>
  <si>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</si>
  <si>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</si>
  <si>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Lado derecho</t>
  </si>
  <si>
    <t>$F$8</t>
  </si>
  <si>
    <t>$G$8</t>
  </si>
  <si>
    <t>$H$8</t>
  </si>
  <si>
    <t>$F$10</t>
  </si>
  <si>
    <t>r2 x</t>
  </si>
  <si>
    <t>$F$9</t>
  </si>
  <si>
    <t>r1 x</t>
  </si>
  <si>
    <t>18.75&lt;=x&lt;=infinito</t>
  </si>
  <si>
    <t>-25&lt;=y&lt;=-2.5</t>
  </si>
  <si>
    <t>-3&lt;=r1&lt;=1.5</t>
  </si>
  <si>
    <t>2&lt;=r2&lt;=infinito</t>
  </si>
  <si>
    <t>a=</t>
  </si>
  <si>
    <t>b=</t>
  </si>
  <si>
    <t>Zj=</t>
  </si>
  <si>
    <t>Z=2x+y ^2</t>
  </si>
  <si>
    <t>s.a</t>
  </si>
  <si>
    <t>x+y=10</t>
  </si>
  <si>
    <t>L(x,y,l1)=2x+y^2-l1(x+y-10)</t>
  </si>
  <si>
    <t>dL/dx=</t>
  </si>
  <si>
    <t>2-l1</t>
  </si>
  <si>
    <t>dL/dy=</t>
  </si>
  <si>
    <t>L(x,y,l1)=2x+y^2-l1x-l1y+l1*10</t>
  </si>
  <si>
    <t>2y-l1</t>
  </si>
  <si>
    <t>dL/dl1=</t>
  </si>
  <si>
    <t>-x-y+10</t>
  </si>
  <si>
    <t>l1=2</t>
  </si>
  <si>
    <t>y=1</t>
  </si>
  <si>
    <t>x=9</t>
  </si>
  <si>
    <t>Z=2*9+1=19</t>
  </si>
  <si>
    <t>Hoja de cálculo: [Libro1]Hoja3</t>
  </si>
  <si>
    <t>$B$7</t>
  </si>
  <si>
    <t>$C$7</t>
  </si>
  <si>
    <t>Informe creado: 3/5/2021 13:19:47</t>
  </si>
  <si>
    <t>Degradado</t>
  </si>
  <si>
    <t>Lagrange</t>
  </si>
  <si>
    <t>Multiplicador</t>
  </si>
  <si>
    <t>$B$8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</si>
</sst>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30B-D57C-4CD9-B986-22BC3591B489}">
  <dimension ref="A1:H10"/>
  <sheetViews>
    <sheetView tabSelected="1" zoomScale="175" zoomScaleNormal="175" workbookViewId="0"/>
  </sheetViews>
  <sheetFormatPr baseColWidth="10" defaultRowHeight="14.3" x14ac:dyDescent="0.25"/>
  <sheetData>
    <row r="1" spans="1:8" x14ac:dyDescent="0.25">
      <c r="A1" t="s">
        <v>0</v>
      </c>
      <c r="E1" t="s">
        <v>11</v>
      </c>
    </row>
    <row r="2" spans="1:8" x14ac:dyDescent="0.25">
      <c r="A2" t="s">
        <v>1</v>
      </c>
      <c r="E2" t="s">
        <v>1</v>
      </c>
    </row>
    <row r="3" spans="1:8" x14ac:dyDescent="0.25">
      <c r="A3" t="s">
        <v>2</v>
      </c>
      <c r="B3" t="s">
        <v>3</v>
      </c>
      <c r="C3" t="s">
        <v>3</v>
      </c>
      <c r="E3" t="s">
        <v>2</v>
      </c>
      <c r="F3" s="1" t="s">
        <v>13</v>
      </c>
    </row>
    <row r="4" spans="1:8" x14ac:dyDescent="0.25">
      <c r="A4" t="s">
        <v>4</v>
      </c>
      <c r="B4" t="s">
        <v>5</v>
      </c>
      <c r="C4" s="1" t="s">
        <v>10</v>
      </c>
      <c r="E4" t="s">
        <v>4</v>
      </c>
      <c r="F4" s="1" t="s">
        <v>14</v>
      </c>
    </row>
    <row r="5" spans="1:8" x14ac:dyDescent="0.25">
      <c r="A5" t="s">
        <v>6</v>
      </c>
      <c r="B5" t="s">
        <v>7</v>
      </c>
      <c r="C5" t="s">
        <v>7</v>
      </c>
      <c r="E5" t="s">
        <v>15</v>
      </c>
      <c r="F5" t="s">
        <v>16</v>
      </c>
    </row>
    <row r="6" spans="1:8" x14ac:dyDescent="0.25">
      <c r="A6" t="s">
        <v>8</v>
      </c>
      <c r="B6" t="s">
        <v>9</v>
      </c>
    </row>
    <row r="7" spans="1:8" x14ac:dyDescent="0.25">
      <c r="C7">
        <f>B8+3*B9</f>
        <v>28.333333333333336</v>
      </c>
      <c r="E7" t="s">
        <v>17</v>
      </c>
      <c r="F7" t="s">
        <v>12</v>
      </c>
      <c r="G7" t="s">
        <v>18</v>
      </c>
      <c r="H7" t="s">
        <v>19</v>
      </c>
    </row>
    <row r="8" spans="1:8" x14ac:dyDescent="0.25">
      <c r="A8" t="s">
        <v>51</v>
      </c>
      <c r="B8">
        <v>18.333333333333336</v>
      </c>
      <c r="C8">
        <f>B8+2*B9</f>
        <v>25</v>
      </c>
      <c r="E8">
        <f>25*F8-15*G8+35*H8</f>
        <v>28.333333333333329</v>
      </c>
      <c r="F8">
        <v>1.3333333333333333</v>
      </c>
      <c r="G8">
        <v>0.33333333333333331</v>
      </c>
      <c r="H8">
        <v>0</v>
      </c>
    </row>
    <row r="9" spans="1:8" x14ac:dyDescent="0.25">
      <c r="A9" t="s">
        <v>52</v>
      </c>
      <c r="B9">
        <v>3.333333333333333</v>
      </c>
      <c r="C9">
        <f>-B8+B9</f>
        <v>-15.000000000000004</v>
      </c>
      <c r="E9" t="s">
        <v>2</v>
      </c>
      <c r="F9">
        <f>F8-G8+2*H8</f>
        <v>1</v>
      </c>
      <c r="G9">
        <v>1</v>
      </c>
    </row>
    <row r="10" spans="1:8" x14ac:dyDescent="0.25">
      <c r="A10" t="s">
        <v>53</v>
      </c>
      <c r="B10">
        <v>28.333333332999999</v>
      </c>
      <c r="C10">
        <f>2*B8+2*B9</f>
        <v>43.333333333333336</v>
      </c>
      <c r="E10" t="s">
        <v>4</v>
      </c>
      <c r="F10">
        <f>2*F8+G8+2*H8</f>
        <v>3</v>
      </c>
      <c r="G1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EBA7-43AF-46F9-86FA-17CAC09501E5}">
  <dimension ref="A1:J21"/>
  <sheetViews>
    <sheetView showGridLines="0" topLeftCell="A9" zoomScale="130" zoomScaleNormal="130" workbookViewId="0">
      <selection activeCell="G20" sqref="G20"/>
    </sheetView>
  </sheetViews>
  <sheetFormatPr baseColWidth="10" defaultRowHeight="14.3" x14ac:dyDescent="0.25"/>
  <cols>
    <col min="1" max="1" width="2.28515625" customWidth="1"/>
    <col min="2" max="2" width="6" bestFit="1" customWidth="1"/>
    <col min="3" max="3" width="8.28515625" bestFit="1" customWidth="1"/>
    <col min="4" max="4" width="12" bestFit="1" customWidth="1"/>
    <col min="5" max="5" width="12.7109375" bestFit="1" customWidth="1"/>
    <col min="6" max="6" width="12.85546875" bestFit="1" customWidth="1"/>
    <col min="7" max="7" width="12" bestFit="1" customWidth="1"/>
    <col min="8" max="8" width="10.5703125" bestFit="1" customWidth="1"/>
    <col min="10" max="10" width="11.85546875" bestFit="1" customWidth="1"/>
  </cols>
  <sheetData>
    <row r="1" spans="1:10" x14ac:dyDescent="0.25">
      <c r="A1" s="2" t="s">
        <v>20</v>
      </c>
    </row>
    <row r="2" spans="1:10" x14ac:dyDescent="0.25">
      <c r="A2" s="2" t="s">
        <v>21</v>
      </c>
    </row>
    <row r="3" spans="1:10" x14ac:dyDescent="0.25">
      <c r="A3" s="2" t="s">
        <v>22</v>
      </c>
    </row>
    <row r="6" spans="1:10" ht="15" thickBot="1" x14ac:dyDescent="0.3">
      <c r="A6" t="s">
        <v>23</v>
      </c>
    </row>
    <row r="7" spans="1:10" x14ac:dyDescent="0.25">
      <c r="B7" s="5"/>
      <c r="C7" s="5"/>
      <c r="D7" s="5" t="s">
        <v>26</v>
      </c>
      <c r="E7" s="5" t="s">
        <v>28</v>
      </c>
      <c r="F7" s="5" t="s">
        <v>30</v>
      </c>
      <c r="G7" s="5" t="s">
        <v>32</v>
      </c>
      <c r="H7" s="5" t="s">
        <v>32</v>
      </c>
    </row>
    <row r="8" spans="1:10" ht="15" thickBot="1" x14ac:dyDescent="0.3">
      <c r="B8" s="6" t="s">
        <v>24</v>
      </c>
      <c r="C8" s="6" t="s">
        <v>25</v>
      </c>
      <c r="D8" s="6" t="s">
        <v>27</v>
      </c>
      <c r="E8" s="6" t="s">
        <v>29</v>
      </c>
      <c r="F8" s="6" t="s">
        <v>31</v>
      </c>
      <c r="G8" s="6" t="s">
        <v>33</v>
      </c>
      <c r="H8" s="6" t="s">
        <v>34</v>
      </c>
    </row>
    <row r="9" spans="1:10" x14ac:dyDescent="0.25">
      <c r="B9" s="3" t="s">
        <v>40</v>
      </c>
      <c r="C9" s="3" t="s">
        <v>12</v>
      </c>
      <c r="D9" s="3">
        <v>1.3333333333333333</v>
      </c>
      <c r="E9" s="3">
        <v>0</v>
      </c>
      <c r="F9" s="3">
        <v>25</v>
      </c>
      <c r="G9" s="3">
        <v>1E+30</v>
      </c>
      <c r="H9" s="3">
        <v>6.25</v>
      </c>
      <c r="J9" t="s">
        <v>47</v>
      </c>
    </row>
    <row r="10" spans="1:10" x14ac:dyDescent="0.25">
      <c r="B10" s="3" t="s">
        <v>41</v>
      </c>
      <c r="C10" s="3" t="s">
        <v>18</v>
      </c>
      <c r="D10" s="3">
        <v>0.33333333333333331</v>
      </c>
      <c r="E10" s="3">
        <v>0</v>
      </c>
      <c r="F10" s="3">
        <v>-15</v>
      </c>
      <c r="G10" s="3">
        <v>12.500000000000002</v>
      </c>
      <c r="H10" s="3">
        <v>10</v>
      </c>
      <c r="J10" s="1" t="s">
        <v>48</v>
      </c>
    </row>
    <row r="11" spans="1:10" ht="15" thickBot="1" x14ac:dyDescent="0.3">
      <c r="B11" s="4" t="s">
        <v>42</v>
      </c>
      <c r="C11" s="4" t="s">
        <v>19</v>
      </c>
      <c r="D11" s="4">
        <v>0</v>
      </c>
      <c r="E11" s="4">
        <v>-8.3333333333333339</v>
      </c>
      <c r="F11" s="4">
        <v>35</v>
      </c>
      <c r="G11" s="4">
        <v>8.3333333333333339</v>
      </c>
      <c r="H11" s="4">
        <v>1E+30</v>
      </c>
    </row>
    <row r="13" spans="1:10" ht="15" thickBot="1" x14ac:dyDescent="0.3">
      <c r="A13" t="s">
        <v>35</v>
      </c>
    </row>
    <row r="14" spans="1:10" x14ac:dyDescent="0.25">
      <c r="B14" s="5"/>
      <c r="C14" s="5"/>
      <c r="D14" s="5" t="s">
        <v>26</v>
      </c>
      <c r="E14" s="5" t="s">
        <v>36</v>
      </c>
      <c r="F14" s="5" t="s">
        <v>38</v>
      </c>
      <c r="G14" s="5" t="s">
        <v>32</v>
      </c>
      <c r="H14" s="5" t="s">
        <v>32</v>
      </c>
    </row>
    <row r="15" spans="1:10" ht="15" thickBot="1" x14ac:dyDescent="0.3">
      <c r="B15" s="6" t="s">
        <v>24</v>
      </c>
      <c r="C15" s="6" t="s">
        <v>25</v>
      </c>
      <c r="D15" s="6" t="s">
        <v>27</v>
      </c>
      <c r="E15" s="6" t="s">
        <v>37</v>
      </c>
      <c r="F15" s="6" t="s">
        <v>39</v>
      </c>
      <c r="G15" s="6" t="s">
        <v>33</v>
      </c>
      <c r="H15" s="6" t="s">
        <v>34</v>
      </c>
    </row>
    <row r="16" spans="1:10" x14ac:dyDescent="0.25">
      <c r="B16" s="3" t="s">
        <v>43</v>
      </c>
      <c r="C16" s="3" t="s">
        <v>44</v>
      </c>
      <c r="D16" s="3">
        <v>3</v>
      </c>
      <c r="E16" s="3">
        <v>3.333333333333333</v>
      </c>
      <c r="F16" s="3">
        <v>3</v>
      </c>
      <c r="G16" s="3">
        <v>1E+30</v>
      </c>
      <c r="H16" s="3">
        <v>1</v>
      </c>
      <c r="J16" s="1" t="s">
        <v>50</v>
      </c>
    </row>
    <row r="17" spans="2:10" ht="15" thickBot="1" x14ac:dyDescent="0.3">
      <c r="B17" s="4" t="s">
        <v>45</v>
      </c>
      <c r="C17" s="4" t="s">
        <v>46</v>
      </c>
      <c r="D17" s="4">
        <v>1</v>
      </c>
      <c r="E17" s="4">
        <v>18.333333333333336</v>
      </c>
      <c r="F17" s="4">
        <v>1</v>
      </c>
      <c r="G17" s="4">
        <v>0.5</v>
      </c>
      <c r="H17" s="4">
        <v>3.9999999999999996</v>
      </c>
      <c r="J17" s="1" t="s">
        <v>49</v>
      </c>
    </row>
    <row r="19" spans="2:10" x14ac:dyDescent="0.25">
      <c r="E19" t="s">
        <v>51</v>
      </c>
      <c r="F19">
        <f>E17</f>
        <v>18.333333333333336</v>
      </c>
    </row>
    <row r="20" spans="2:10" x14ac:dyDescent="0.25">
      <c r="E20" t="s">
        <v>52</v>
      </c>
      <c r="F20">
        <f>E16</f>
        <v>3.333333333333333</v>
      </c>
    </row>
    <row r="21" spans="2:10" x14ac:dyDescent="0.25">
      <c r="E21" t="s">
        <v>53</v>
      </c>
      <c r="F21">
        <v>28.333333332999999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6691C-6FCE-4ECF-9783-5BB177CEC5CA}">
  <dimension ref="A1:F11"/>
  <sheetViews>
    <sheetView topLeftCell="A4" zoomScale="175" zoomScaleNormal="175" workbookViewId="0">
      <selection activeCell="B8" sqref="B8"/>
    </sheetView>
  </sheetViews>
  <sheetFormatPr baseColWidth="10" defaultRowHeight="14.3" x14ac:dyDescent="0.25"/>
  <cols>
    <col min="2" max="3" width="13.5703125" bestFit="1" customWidth="1"/>
    <col min="4" max="4" width="28" bestFit="1" customWidth="1"/>
    <col min="6" max="6" width="2.140625" bestFit="1" customWidth="1"/>
  </cols>
  <sheetData>
    <row r="1" spans="1:6" x14ac:dyDescent="0.25">
      <c r="A1" t="s">
        <v>54</v>
      </c>
    </row>
    <row r="2" spans="1:6" x14ac:dyDescent="0.25">
      <c r="A2" t="s">
        <v>55</v>
      </c>
      <c r="D2" t="s">
        <v>57</v>
      </c>
    </row>
    <row r="3" spans="1:6" x14ac:dyDescent="0.25">
      <c r="A3" t="s">
        <v>2</v>
      </c>
      <c r="B3" t="s">
        <v>56</v>
      </c>
      <c r="D3" t="s">
        <v>61</v>
      </c>
    </row>
    <row r="4" spans="1:6" x14ac:dyDescent="0.25">
      <c r="D4" t="s">
        <v>58</v>
      </c>
      <c r="E4" t="s">
        <v>59</v>
      </c>
      <c r="F4">
        <f>0</f>
        <v>0</v>
      </c>
    </row>
    <row r="5" spans="1:6" x14ac:dyDescent="0.25">
      <c r="D5" t="s">
        <v>60</v>
      </c>
      <c r="E5" t="s">
        <v>62</v>
      </c>
      <c r="F5">
        <f>0</f>
        <v>0</v>
      </c>
    </row>
    <row r="6" spans="1:6" x14ac:dyDescent="0.25">
      <c r="A6" t="s">
        <v>17</v>
      </c>
      <c r="B6" t="s">
        <v>12</v>
      </c>
      <c r="C6" t="s">
        <v>18</v>
      </c>
      <c r="D6" t="s">
        <v>63</v>
      </c>
      <c r="E6" s="1" t="s">
        <v>64</v>
      </c>
      <c r="F6">
        <f>0</f>
        <v>0</v>
      </c>
    </row>
    <row r="7" spans="1:6" x14ac:dyDescent="0.25">
      <c r="A7" s="7">
        <f>2*B7+C7^2</f>
        <v>18.99999999170819</v>
      </c>
      <c r="B7" s="7">
        <v>9.0000000331069945</v>
      </c>
      <c r="C7" s="7">
        <v>0.99999996274710046</v>
      </c>
    </row>
    <row r="8" spans="1:6" x14ac:dyDescent="0.25">
      <c r="A8" s="7" t="s">
        <v>2</v>
      </c>
      <c r="B8" s="7">
        <f>B7+C7</f>
        <v>9.999999995854095</v>
      </c>
      <c r="C8" s="7">
        <v>10</v>
      </c>
      <c r="D8" t="s">
        <v>65</v>
      </c>
    </row>
    <row r="9" spans="1:6" x14ac:dyDescent="0.25">
      <c r="D9" t="s">
        <v>66</v>
      </c>
    </row>
    <row r="10" spans="1:6" x14ac:dyDescent="0.25">
      <c r="D10" t="s">
        <v>67</v>
      </c>
    </row>
    <row r="11" spans="1:6" x14ac:dyDescent="0.25">
      <c r="D11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DDDE8-CE47-476F-91FF-47471D634CB3}">
  <dimension ref="A1:E15"/>
  <sheetViews>
    <sheetView showGridLines="0" topLeftCell="A4" workbookViewId="0">
      <selection activeCell="E15" sqref="E15"/>
    </sheetView>
  </sheetViews>
  <sheetFormatPr baseColWidth="10" defaultRowHeight="14.3" x14ac:dyDescent="0.25"/>
  <cols>
    <col min="1" max="1" width="2.28515625" customWidth="1"/>
    <col min="2" max="2" width="6" bestFit="1" customWidth="1"/>
    <col min="3" max="3" width="8.28515625" bestFit="1" customWidth="1"/>
    <col min="4" max="4" width="12" bestFit="1" customWidth="1"/>
    <col min="5" max="5" width="13" bestFit="1" customWidth="1"/>
  </cols>
  <sheetData>
    <row r="1" spans="1:5" x14ac:dyDescent="0.25">
      <c r="A1" s="2" t="s">
        <v>20</v>
      </c>
    </row>
    <row r="2" spans="1:5" x14ac:dyDescent="0.25">
      <c r="A2" s="2" t="s">
        <v>69</v>
      </c>
    </row>
    <row r="3" spans="1:5" x14ac:dyDescent="0.25">
      <c r="A3" s="2" t="s">
        <v>72</v>
      </c>
    </row>
    <row r="6" spans="1:5" ht="15" thickBot="1" x14ac:dyDescent="0.3">
      <c r="A6" t="s">
        <v>23</v>
      </c>
    </row>
    <row r="7" spans="1:5" x14ac:dyDescent="0.25">
      <c r="B7" s="5"/>
      <c r="C7" s="5"/>
      <c r="D7" s="5" t="s">
        <v>26</v>
      </c>
      <c r="E7" s="5" t="s">
        <v>28</v>
      </c>
    </row>
    <row r="8" spans="1:5" ht="15" thickBot="1" x14ac:dyDescent="0.3">
      <c r="B8" s="6" t="s">
        <v>24</v>
      </c>
      <c r="C8" s="6" t="s">
        <v>25</v>
      </c>
      <c r="D8" s="6" t="s">
        <v>27</v>
      </c>
      <c r="E8" s="6" t="s">
        <v>73</v>
      </c>
    </row>
    <row r="9" spans="1:5" x14ac:dyDescent="0.25">
      <c r="B9" s="3" t="s">
        <v>70</v>
      </c>
      <c r="C9" s="3" t="s">
        <v>12</v>
      </c>
      <c r="D9" s="3">
        <v>9.0000000331069945</v>
      </c>
      <c r="E9" s="3">
        <v>0</v>
      </c>
    </row>
    <row r="10" spans="1:5" ht="15" thickBot="1" x14ac:dyDescent="0.3">
      <c r="B10" s="4" t="s">
        <v>71</v>
      </c>
      <c r="C10" s="4" t="s">
        <v>18</v>
      </c>
      <c r="D10" s="4">
        <v>0.99999996274710046</v>
      </c>
      <c r="E10" s="4">
        <v>0</v>
      </c>
    </row>
    <row r="12" spans="1:5" ht="15" thickBot="1" x14ac:dyDescent="0.3">
      <c r="A12" t="s">
        <v>35</v>
      </c>
    </row>
    <row r="13" spans="1:5" x14ac:dyDescent="0.25">
      <c r="B13" s="5"/>
      <c r="C13" s="5"/>
      <c r="D13" s="5" t="s">
        <v>26</v>
      </c>
      <c r="E13" s="5" t="s">
        <v>74</v>
      </c>
    </row>
    <row r="14" spans="1:5" ht="15" thickBot="1" x14ac:dyDescent="0.3">
      <c r="B14" s="6" t="s">
        <v>24</v>
      </c>
      <c r="C14" s="6" t="s">
        <v>25</v>
      </c>
      <c r="D14" s="6" t="s">
        <v>27</v>
      </c>
      <c r="E14" s="6" t="s">
        <v>75</v>
      </c>
    </row>
    <row r="15" spans="1:5" ht="15" thickBot="1" x14ac:dyDescent="0.3">
      <c r="B15" s="4" t="s">
        <v>76</v>
      </c>
      <c r="C15" s="4" t="s">
        <v>46</v>
      </c>
      <c r="D15" s="4">
        <v>9.999999995854095</v>
      </c>
      <c r="E15" s="4">
        <v>2.0000000992974356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T.Dual</vt:lpstr>
      <vt:lpstr>Informe de sensibilidad 1</vt:lpstr>
      <vt:lpstr>Lagrange</vt:lpstr>
      <vt:lpstr>Informe de sensibilidad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Yupi</cp:lastModifiedBy>
  <dcterms:created xsi:type="dcterms:W3CDTF">2021-05-03T17:03:04Z</dcterms:created>
  <dcterms:modified xsi:type="dcterms:W3CDTF">2021-05-03T22:09:31Z</dcterms:modified>
</cp:coreProperties>
</file>