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4.xml.rels" ContentType="application/vnd.openxmlformats-package.relationship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Puzzle8Tabelas" sheetId="1" state="visible" r:id="rId2"/>
    <sheet name="Puzzle8Gráficos" sheetId="2" state="visible" r:id="rId3"/>
    <sheet name="NumberLinkTabelas" sheetId="3" state="visible" r:id="rId4"/>
    <sheet name="NumberLinkGráficos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<sst xmlns="http://schemas.openxmlformats.org/spreadsheetml/2006/main" count="221" uniqueCount="34">
  <si>
    <t xml:space="preserve">Tabelas Gerais</t>
  </si>
  <si>
    <t xml:space="preserve">Tempos de execução</t>
  </si>
  <si>
    <t xml:space="preserve">Estados Visitados</t>
  </si>
  <si>
    <t xml:space="preserve">Problema</t>
  </si>
  <si>
    <t xml:space="preserve">Algoritmo</t>
  </si>
  <si>
    <t xml:space="preserve">Solução</t>
  </si>
  <si>
    <t xml:space="preserve">Custo da Solução</t>
  </si>
  <si>
    <t xml:space="preserve">Estados Gerados</t>
  </si>
  <si>
    <t xml:space="preserve">Tempo de Execução</t>
  </si>
  <si>
    <t xml:space="preserve">Paralelo 1</t>
  </si>
  <si>
    <t xml:space="preserve">Paralelo 2</t>
  </si>
  <si>
    <t xml:space="preserve">Sequencial</t>
  </si>
  <si>
    <t xml:space="preserve">Fácil1</t>
  </si>
  <si>
    <t xml:space="preserve">sim</t>
  </si>
  <si>
    <t xml:space="preserve">Fácil2</t>
  </si>
  <si>
    <t xml:space="preserve">Fácil3</t>
  </si>
  <si>
    <t xml:space="preserve">Difícil1</t>
  </si>
  <si>
    <t xml:space="preserve">Totais</t>
  </si>
  <si>
    <t xml:space="preserve">Difícil2</t>
  </si>
  <si>
    <t xml:space="preserve">Impossível1</t>
  </si>
  <si>
    <t xml:space="preserve">não</t>
  </si>
  <si>
    <t xml:space="preserve">Impossível2</t>
  </si>
  <si>
    <t xml:space="preserve">Total execução</t>
  </si>
  <si>
    <t xml:space="preserve">Speed up</t>
  </si>
  <si>
    <t xml:space="preserve">Memoria</t>
  </si>
  <si>
    <t xml:space="preserve">Legenda:</t>
  </si>
  <si>
    <t xml:space="preserve">Paralelo 1 – Melhor solução</t>
  </si>
  <si>
    <t xml:space="preserve">Paralelo 2 – Primeira solução</t>
  </si>
  <si>
    <t xml:space="preserve">Numberlink1</t>
  </si>
  <si>
    <t xml:space="preserve">Numberlink2</t>
  </si>
  <si>
    <t xml:space="preserve">Numberlink3</t>
  </si>
  <si>
    <t xml:space="preserve">Tempo total</t>
  </si>
  <si>
    <t xml:space="preserve">Numberlink4</t>
  </si>
  <si>
    <t xml:space="preserve">Numberlink5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</si>
</sst>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General"/>
    <numFmt numFmtId="167" formatCode="0.00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b val="true"/>
      <sz val="10"/>
      <name val="Arial"/>
      <family val="2"/>
      <charset val="1"/>
    </font>
    <font>
      <sz val="13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EEEEEE"/>
        <bgColor rgb="FFFFFFCC"/>
      </patternFill>
    </fill>
  </fills>
  <borders count="6">
    <border diagonalUp="false" diagonalDown="false">
      <left/>
      <right/>
      <top/>
      <bottom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/>
      <top/>
      <bottom style="thin">
        <color rgb="FF999999"/>
      </bottom>
      <diagonal/>
    </border>
    <border diagonalUp="false" diagonalDown="false">
      <left/>
      <right/>
      <top style="thin"/>
      <bottom style="medium"/>
      <diagonal/>
    </border>
    <border diagonalUp="false" diagonalDown="false">
      <left/>
      <right/>
      <top style="medium"/>
      <bottom/>
      <diagonal/>
    </border>
    <border diagonalUp="false" diagonalDown="false">
      <left/>
      <right/>
      <top style="thin">
        <color rgb="FF999999"/>
      </top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5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5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6" fillId="2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2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5" fillId="0" borderId="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5" fillId="0" borderId="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6" fillId="0" borderId="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6" fillId="0" borderId="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5" fillId="0" borderId="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6" fillId="2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5" fillId="0" borderId="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4" xfId="0" applyFont="true" applyBorder="true" applyAlignment="true" applyProtection="tru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99999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Algoritmo A* - Puzzle 8
Problemas fáceis - Solução encontrada (tempo de execução)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Paralelo 1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categories</c:f>
              <c:strCache>
                <c:ptCount val="3"/>
                <c:pt idx="0">
                  <c:v>Fácil1</c:v>
                </c:pt>
                <c:pt idx="1">
                  <c:v>Fácil2</c:v>
                </c:pt>
                <c:pt idx="2">
                  <c:v>Fácil3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3"/>
                <c:pt idx="0">
                  <c:v>0.00018</c:v>
                </c:pt>
                <c:pt idx="1">
                  <c:v>0.000255</c:v>
                </c:pt>
                <c:pt idx="2">
                  <c:v>0.000641</c:v>
                </c:pt>
              </c:numCache>
            </c:numRef>
          </c:val>
        </c:ser>
        <c:ser>
          <c:idx val="1"/>
          <c:order val="1"/>
          <c:tx>
            <c:strRef>
              <c:f>label 1</c:f>
              <c:strCache>
                <c:ptCount val="1"/>
                <c:pt idx="0">
                  <c:v>Paralelo 2</c:v>
                </c:pt>
              </c:strCache>
            </c:strRef>
          </c:tx>
          <c:spPr>
            <a:solidFill>
              <a:srgbClr val="ff420e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categories</c:f>
              <c:strCache>
                <c:ptCount val="3"/>
                <c:pt idx="0">
                  <c:v>Fácil1</c:v>
                </c:pt>
                <c:pt idx="1">
                  <c:v>Fácil2</c:v>
                </c:pt>
                <c:pt idx="2">
                  <c:v>Fácil3</c:v>
                </c:pt>
              </c:strCache>
            </c:strRef>
          </c:cat>
          <c:val>
            <c:numRef>
              <c:f>1</c:f>
              <c:numCache>
                <c:formatCode>General</c:formatCode>
                <c:ptCount val="3"/>
                <c:pt idx="0">
                  <c:v>0.000234</c:v>
                </c:pt>
                <c:pt idx="1">
                  <c:v>0.000341</c:v>
                </c:pt>
                <c:pt idx="2">
                  <c:v>0.000595</c:v>
                </c:pt>
              </c:numCache>
            </c:numRef>
          </c:val>
        </c:ser>
        <c:ser>
          <c:idx val="2"/>
          <c:order val="2"/>
          <c:tx>
            <c:strRef>
              <c:f>label 2</c:f>
              <c:strCache>
                <c:ptCount val="1"/>
                <c:pt idx="0">
                  <c:v>Sequencial</c:v>
                </c:pt>
              </c:strCache>
            </c:strRef>
          </c:tx>
          <c:spPr>
            <a:solidFill>
              <a:srgbClr val="ffd320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categories</c:f>
              <c:strCache>
                <c:ptCount val="3"/>
                <c:pt idx="0">
                  <c:v>Fácil1</c:v>
                </c:pt>
                <c:pt idx="1">
                  <c:v>Fácil2</c:v>
                </c:pt>
                <c:pt idx="2">
                  <c:v>Fácil3</c:v>
                </c:pt>
              </c:strCache>
            </c:strRef>
          </c:cat>
          <c:val>
            <c:numRef>
              <c:f>2</c:f>
              <c:numCache>
                <c:formatCode>General</c:formatCode>
                <c:ptCount val="3"/>
                <c:pt idx="0">
                  <c:v>0.000111</c:v>
                </c:pt>
                <c:pt idx="1">
                  <c:v>0.000152</c:v>
                </c:pt>
                <c:pt idx="2">
                  <c:v>0.00041</c:v>
                </c:pt>
              </c:numCache>
            </c:numRef>
          </c:val>
        </c:ser>
        <c:gapWidth val="100"/>
        <c:overlap val="0"/>
        <c:axId val="21793911"/>
        <c:axId val="95048379"/>
      </c:barChart>
      <c:catAx>
        <c:axId val="2179391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5048379"/>
        <c:crosses val="autoZero"/>
        <c:auto val="1"/>
        <c:lblAlgn val="ctr"/>
        <c:lblOffset val="100"/>
        <c:noMultiLvlLbl val="0"/>
      </c:catAx>
      <c:valAx>
        <c:axId val="95048379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1793911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Algoritmo A* - Puzzle 8
Problemas fáceis (estados gerados)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Puzzle8Tabelas!$Q$4:$Q$4</c:f>
              <c:strCache>
                <c:ptCount val="1"/>
                <c:pt idx="0">
                  <c:v>Paralelo 1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Puzzle8Tabelas!$P$5:$P$7</c:f>
              <c:strCache>
                <c:ptCount val="3"/>
                <c:pt idx="0">
                  <c:v>Fácil1</c:v>
                </c:pt>
                <c:pt idx="1">
                  <c:v>Fácil2</c:v>
                </c:pt>
                <c:pt idx="2">
                  <c:v>Fácil3</c:v>
                </c:pt>
              </c:strCache>
            </c:strRef>
          </c:cat>
          <c:val>
            <c:numRef>
              <c:f>Puzzle8Tabelas!$Q$5:$Q$7</c:f>
              <c:numCache>
                <c:formatCode>General</c:formatCode>
                <c:ptCount val="3"/>
                <c:pt idx="0">
                  <c:v>416</c:v>
                </c:pt>
                <c:pt idx="1">
                  <c:v>831</c:v>
                </c:pt>
                <c:pt idx="2">
                  <c:v>1213</c:v>
                </c:pt>
              </c:numCache>
            </c:numRef>
          </c:val>
        </c:ser>
        <c:ser>
          <c:idx val="1"/>
          <c:order val="1"/>
          <c:tx>
            <c:strRef>
              <c:f>Puzzle8Tabelas!$R$4:$R$4</c:f>
              <c:strCache>
                <c:ptCount val="1"/>
                <c:pt idx="0">
                  <c:v>Paralelo 2</c:v>
                </c:pt>
              </c:strCache>
            </c:strRef>
          </c:tx>
          <c:spPr>
            <a:solidFill>
              <a:srgbClr val="ff420e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Puzzle8Tabelas!$P$5:$P$7</c:f>
              <c:strCache>
                <c:ptCount val="3"/>
                <c:pt idx="0">
                  <c:v>Fácil1</c:v>
                </c:pt>
                <c:pt idx="1">
                  <c:v>Fácil2</c:v>
                </c:pt>
                <c:pt idx="2">
                  <c:v>Fácil3</c:v>
                </c:pt>
              </c:strCache>
            </c:strRef>
          </c:cat>
          <c:val>
            <c:numRef>
              <c:f>Puzzle8Tabelas!$R$5:$R$7</c:f>
              <c:numCache>
                <c:formatCode>General</c:formatCode>
                <c:ptCount val="3"/>
                <c:pt idx="0">
                  <c:v>377</c:v>
                </c:pt>
                <c:pt idx="1">
                  <c:v>1142</c:v>
                </c:pt>
                <c:pt idx="2">
                  <c:v>1072</c:v>
                </c:pt>
              </c:numCache>
            </c:numRef>
          </c:val>
        </c:ser>
        <c:ser>
          <c:idx val="2"/>
          <c:order val="2"/>
          <c:tx>
            <c:strRef>
              <c:f>Puzzle8Tabelas!$S$4:$S$4</c:f>
              <c:strCache>
                <c:ptCount val="1"/>
                <c:pt idx="0">
                  <c:v>Sequencial</c:v>
                </c:pt>
              </c:strCache>
            </c:strRef>
          </c:tx>
          <c:spPr>
            <a:solidFill>
              <a:srgbClr val="ffd320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Puzzle8Tabelas!$P$5:$P$7</c:f>
              <c:strCache>
                <c:ptCount val="3"/>
                <c:pt idx="0">
                  <c:v>Fácil1</c:v>
                </c:pt>
                <c:pt idx="1">
                  <c:v>Fácil2</c:v>
                </c:pt>
                <c:pt idx="2">
                  <c:v>Fácil3</c:v>
                </c:pt>
              </c:strCache>
            </c:strRef>
          </c:cat>
          <c:val>
            <c:numRef>
              <c:f>Puzzle8Tabelas!$S$5:$S$7</c:f>
              <c:numCache>
                <c:formatCode>General</c:formatCode>
                <c:ptCount val="3"/>
                <c:pt idx="0">
                  <c:v>193</c:v>
                </c:pt>
                <c:pt idx="1">
                  <c:v>505</c:v>
                </c:pt>
                <c:pt idx="2">
                  <c:v>963</c:v>
                </c:pt>
              </c:numCache>
            </c:numRef>
          </c:val>
        </c:ser>
        <c:gapWidth val="100"/>
        <c:overlap val="0"/>
        <c:axId val="25391777"/>
        <c:axId val="85731842"/>
      </c:barChart>
      <c:catAx>
        <c:axId val="25391777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5731842"/>
        <c:crosses val="autoZero"/>
        <c:auto val="1"/>
        <c:lblAlgn val="ctr"/>
        <c:lblOffset val="100"/>
        <c:noMultiLvlLbl val="0"/>
      </c:catAx>
      <c:valAx>
        <c:axId val="85731842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5391777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Algoritmo A* - Puzzle 8
Problemas difíceis - Solução encontrada (tempo de execução)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Puzzle8Tabelas!$L$11:$L$11</c:f>
              <c:strCache>
                <c:ptCount val="1"/>
                <c:pt idx="0">
                  <c:v>Paralelo 1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Puzzle8Tabelas!$K$12:$K$13</c:f>
              <c:strCache>
                <c:ptCount val="2"/>
                <c:pt idx="0">
                  <c:v>Difícil1</c:v>
                </c:pt>
                <c:pt idx="1">
                  <c:v>Difícil2</c:v>
                </c:pt>
              </c:strCache>
            </c:strRef>
          </c:cat>
          <c:val>
            <c:numRef>
              <c:f>Puzzle8Tabelas!$L$12:$L$13</c:f>
              <c:numCache>
                <c:formatCode>General</c:formatCode>
                <c:ptCount val="2"/>
                <c:pt idx="0">
                  <c:v>0.02645</c:v>
                </c:pt>
                <c:pt idx="1">
                  <c:v>0.035174</c:v>
                </c:pt>
              </c:numCache>
            </c:numRef>
          </c:val>
        </c:ser>
        <c:ser>
          <c:idx val="1"/>
          <c:order val="1"/>
          <c:tx>
            <c:strRef>
              <c:f>Puzzle8Tabelas!$M$11:$M$11</c:f>
              <c:strCache>
                <c:ptCount val="1"/>
                <c:pt idx="0">
                  <c:v>Paralelo 2</c:v>
                </c:pt>
              </c:strCache>
            </c:strRef>
          </c:tx>
          <c:spPr>
            <a:solidFill>
              <a:srgbClr val="ff420e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Puzzle8Tabelas!$K$12:$K$13</c:f>
              <c:strCache>
                <c:ptCount val="2"/>
                <c:pt idx="0">
                  <c:v>Difícil1</c:v>
                </c:pt>
                <c:pt idx="1">
                  <c:v>Difícil2</c:v>
                </c:pt>
              </c:strCache>
            </c:strRef>
          </c:cat>
          <c:val>
            <c:numRef>
              <c:f>Puzzle8Tabelas!$M$12:$M$13</c:f>
              <c:numCache>
                <c:formatCode>General</c:formatCode>
                <c:ptCount val="2"/>
                <c:pt idx="0">
                  <c:v>0.013113</c:v>
                </c:pt>
                <c:pt idx="1">
                  <c:v>0.00867</c:v>
                </c:pt>
              </c:numCache>
            </c:numRef>
          </c:val>
        </c:ser>
        <c:ser>
          <c:idx val="2"/>
          <c:order val="2"/>
          <c:tx>
            <c:strRef>
              <c:f>Puzzle8Tabelas!$N$11:$N$11</c:f>
              <c:strCache>
                <c:ptCount val="1"/>
                <c:pt idx="0">
                  <c:v>Sequencial</c:v>
                </c:pt>
              </c:strCache>
            </c:strRef>
          </c:tx>
          <c:spPr>
            <a:solidFill>
              <a:srgbClr val="ffd320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Puzzle8Tabelas!$K$12:$K$13</c:f>
              <c:strCache>
                <c:ptCount val="2"/>
                <c:pt idx="0">
                  <c:v>Difícil1</c:v>
                </c:pt>
                <c:pt idx="1">
                  <c:v>Difícil2</c:v>
                </c:pt>
              </c:strCache>
            </c:strRef>
          </c:cat>
          <c:val>
            <c:numRef>
              <c:f>Puzzle8Tabelas!$N$12:$N$13</c:f>
              <c:numCache>
                <c:formatCode>General</c:formatCode>
                <c:ptCount val="2"/>
                <c:pt idx="0">
                  <c:v>0.019653</c:v>
                </c:pt>
                <c:pt idx="1">
                  <c:v>0.048165</c:v>
                </c:pt>
              </c:numCache>
            </c:numRef>
          </c:val>
        </c:ser>
        <c:gapWidth val="100"/>
        <c:overlap val="0"/>
        <c:axId val="84577064"/>
        <c:axId val="24790228"/>
      </c:barChart>
      <c:catAx>
        <c:axId val="845770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4790228"/>
        <c:crosses val="autoZero"/>
        <c:auto val="1"/>
        <c:lblAlgn val="ctr"/>
        <c:lblOffset val="100"/>
        <c:noMultiLvlLbl val="0"/>
      </c:catAx>
      <c:valAx>
        <c:axId val="24790228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4577064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Algoritmo A* - Puzzle 8
Problemas impossíveis - Sem solução (tempo de execução)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Puzzle8Tabelas!$L$17:$L$17</c:f>
              <c:strCache>
                <c:ptCount val="1"/>
                <c:pt idx="0">
                  <c:v>Paralelo 1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Puzzle8Tabelas!$K$18:$K$19</c:f>
              <c:strCache>
                <c:ptCount val="2"/>
                <c:pt idx="0">
                  <c:v>Impossível1</c:v>
                </c:pt>
                <c:pt idx="1">
                  <c:v>Impossível2</c:v>
                </c:pt>
              </c:strCache>
            </c:strRef>
          </c:cat>
          <c:val>
            <c:numRef>
              <c:f>Puzzle8Tabelas!$L$18:$L$19</c:f>
              <c:numCache>
                <c:formatCode>General</c:formatCode>
                <c:ptCount val="2"/>
                <c:pt idx="0">
                  <c:v>3.583863</c:v>
                </c:pt>
                <c:pt idx="1">
                  <c:v>3.558119</c:v>
                </c:pt>
              </c:numCache>
            </c:numRef>
          </c:val>
        </c:ser>
        <c:ser>
          <c:idx val="1"/>
          <c:order val="1"/>
          <c:tx>
            <c:strRef>
              <c:f>Puzzle8Tabelas!$M$17:$M$17</c:f>
              <c:strCache>
                <c:ptCount val="1"/>
                <c:pt idx="0">
                  <c:v>Paralelo 2</c:v>
                </c:pt>
              </c:strCache>
            </c:strRef>
          </c:tx>
          <c:spPr>
            <a:solidFill>
              <a:srgbClr val="ff420e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Puzzle8Tabelas!$K$18:$K$19</c:f>
              <c:strCache>
                <c:ptCount val="2"/>
                <c:pt idx="0">
                  <c:v>Impossível1</c:v>
                </c:pt>
                <c:pt idx="1">
                  <c:v>Impossível2</c:v>
                </c:pt>
              </c:strCache>
            </c:strRef>
          </c:cat>
          <c:val>
            <c:numRef>
              <c:f>Puzzle8Tabelas!$M$18:$M$19</c:f>
              <c:numCache>
                <c:formatCode>General</c:formatCode>
                <c:ptCount val="2"/>
                <c:pt idx="0">
                  <c:v>3.448992</c:v>
                </c:pt>
                <c:pt idx="1">
                  <c:v>3.577155</c:v>
                </c:pt>
              </c:numCache>
            </c:numRef>
          </c:val>
        </c:ser>
        <c:ser>
          <c:idx val="2"/>
          <c:order val="2"/>
          <c:tx>
            <c:strRef>
              <c:f>Puzzle8Tabelas!$N$17:$N$17</c:f>
              <c:strCache>
                <c:ptCount val="1"/>
                <c:pt idx="0">
                  <c:v>Sequencial</c:v>
                </c:pt>
              </c:strCache>
            </c:strRef>
          </c:tx>
          <c:spPr>
            <a:solidFill>
              <a:srgbClr val="ffd320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Puzzle8Tabelas!$K$18:$K$19</c:f>
              <c:strCache>
                <c:ptCount val="2"/>
                <c:pt idx="0">
                  <c:v>Impossível1</c:v>
                </c:pt>
                <c:pt idx="1">
                  <c:v>Impossível2</c:v>
                </c:pt>
              </c:strCache>
            </c:strRef>
          </c:cat>
          <c:val>
            <c:numRef>
              <c:f>Puzzle8Tabelas!$N$18:$N$19</c:f>
              <c:numCache>
                <c:formatCode>General</c:formatCode>
                <c:ptCount val="2"/>
                <c:pt idx="0">
                  <c:v>10.356999</c:v>
                </c:pt>
                <c:pt idx="1">
                  <c:v>9.747409</c:v>
                </c:pt>
              </c:numCache>
            </c:numRef>
          </c:val>
        </c:ser>
        <c:gapWidth val="100"/>
        <c:overlap val="0"/>
        <c:axId val="40295240"/>
        <c:axId val="56883183"/>
      </c:barChart>
      <c:catAx>
        <c:axId val="40295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6883183"/>
        <c:crosses val="autoZero"/>
        <c:auto val="1"/>
        <c:lblAlgn val="ctr"/>
        <c:lblOffset val="100"/>
        <c:noMultiLvlLbl val="0"/>
      </c:catAx>
      <c:valAx>
        <c:axId val="56883183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0295240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Algoritmo A* - Puzzle 8
Problemas difíceis (estados gerados)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Puzzle8Tabelas!$Q$10:$Q$10</c:f>
              <c:strCache>
                <c:ptCount val="1"/>
                <c:pt idx="0">
                  <c:v>Paralelo 1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Puzzle8Tabelas!$P$11:$P$12</c:f>
              <c:strCache>
                <c:ptCount val="2"/>
                <c:pt idx="0">
                  <c:v>Difícil1</c:v>
                </c:pt>
                <c:pt idx="1">
                  <c:v>Difícil2</c:v>
                </c:pt>
              </c:strCache>
            </c:strRef>
          </c:cat>
          <c:val>
            <c:numRef>
              <c:f>Puzzle8Tabelas!$Q$11:$Q$12</c:f>
              <c:numCache>
                <c:formatCode>General</c:formatCode>
                <c:ptCount val="2"/>
                <c:pt idx="0">
                  <c:v>26326</c:v>
                </c:pt>
                <c:pt idx="1">
                  <c:v>25705</c:v>
                </c:pt>
              </c:numCache>
            </c:numRef>
          </c:val>
        </c:ser>
        <c:ser>
          <c:idx val="1"/>
          <c:order val="1"/>
          <c:tx>
            <c:strRef>
              <c:f>Puzzle8Tabelas!$R$10:$R$10</c:f>
              <c:strCache>
                <c:ptCount val="1"/>
                <c:pt idx="0">
                  <c:v>Paralelo 2</c:v>
                </c:pt>
              </c:strCache>
            </c:strRef>
          </c:tx>
          <c:spPr>
            <a:solidFill>
              <a:srgbClr val="ff420e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Puzzle8Tabelas!$P$11:$P$12</c:f>
              <c:strCache>
                <c:ptCount val="2"/>
                <c:pt idx="0">
                  <c:v>Difícil1</c:v>
                </c:pt>
                <c:pt idx="1">
                  <c:v>Difícil2</c:v>
                </c:pt>
              </c:strCache>
            </c:strRef>
          </c:cat>
          <c:val>
            <c:numRef>
              <c:f>Puzzle8Tabelas!$R$11:$R$12</c:f>
              <c:numCache>
                <c:formatCode>General</c:formatCode>
                <c:ptCount val="2"/>
                <c:pt idx="0">
                  <c:v>19935</c:v>
                </c:pt>
                <c:pt idx="1">
                  <c:v>15677</c:v>
                </c:pt>
              </c:numCache>
            </c:numRef>
          </c:val>
        </c:ser>
        <c:ser>
          <c:idx val="2"/>
          <c:order val="2"/>
          <c:tx>
            <c:strRef>
              <c:f>Puzzle8Tabelas!$S$10:$S$10</c:f>
              <c:strCache>
                <c:ptCount val="1"/>
                <c:pt idx="0">
                  <c:v>Sequencial</c:v>
                </c:pt>
              </c:strCache>
            </c:strRef>
          </c:tx>
          <c:spPr>
            <a:solidFill>
              <a:srgbClr val="ffd320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Puzzle8Tabelas!$P$11:$P$12</c:f>
              <c:strCache>
                <c:ptCount val="2"/>
                <c:pt idx="0">
                  <c:v>Difícil1</c:v>
                </c:pt>
                <c:pt idx="1">
                  <c:v>Difícil2</c:v>
                </c:pt>
              </c:strCache>
            </c:strRef>
          </c:cat>
          <c:val>
            <c:numRef>
              <c:f>Puzzle8Tabelas!$S$11:$S$12</c:f>
              <c:numCache>
                <c:formatCode>General</c:formatCode>
                <c:ptCount val="2"/>
                <c:pt idx="0">
                  <c:v>14679</c:v>
                </c:pt>
                <c:pt idx="1">
                  <c:v>23637</c:v>
                </c:pt>
              </c:numCache>
            </c:numRef>
          </c:val>
        </c:ser>
        <c:gapWidth val="100"/>
        <c:overlap val="0"/>
        <c:axId val="20662443"/>
        <c:axId val="25116003"/>
      </c:barChart>
      <c:catAx>
        <c:axId val="20662443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5116003"/>
        <c:crosses val="autoZero"/>
        <c:auto val="1"/>
        <c:lblAlgn val="ctr"/>
        <c:lblOffset val="100"/>
        <c:noMultiLvlLbl val="0"/>
      </c:catAx>
      <c:valAx>
        <c:axId val="25116003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0662443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Algoritmo A* - Puzzle 8
Problemas impossíveis (estados gerados)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Puzzle8Tabelas!$Q$16:$Q$16</c:f>
              <c:strCache>
                <c:ptCount val="1"/>
                <c:pt idx="0">
                  <c:v>Paralelo 1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Puzzle8Tabelas!$P$17:$P$18</c:f>
              <c:strCache>
                <c:ptCount val="2"/>
                <c:pt idx="0">
                  <c:v>Impossível1</c:v>
                </c:pt>
                <c:pt idx="1">
                  <c:v>Impossível2</c:v>
                </c:pt>
              </c:strCache>
            </c:strRef>
          </c:cat>
          <c:val>
            <c:numRef>
              <c:f>Puzzle8Tabelas!$Q$17:$Q$18</c:f>
              <c:numCache>
                <c:formatCode>General</c:formatCode>
                <c:ptCount val="2"/>
                <c:pt idx="0">
                  <c:v>181439</c:v>
                </c:pt>
                <c:pt idx="1">
                  <c:v>181439</c:v>
                </c:pt>
              </c:numCache>
            </c:numRef>
          </c:val>
        </c:ser>
        <c:ser>
          <c:idx val="1"/>
          <c:order val="1"/>
          <c:tx>
            <c:strRef>
              <c:f>Puzzle8Tabelas!$R$16:$R$16</c:f>
              <c:strCache>
                <c:ptCount val="1"/>
                <c:pt idx="0">
                  <c:v>Paralelo 2</c:v>
                </c:pt>
              </c:strCache>
            </c:strRef>
          </c:tx>
          <c:spPr>
            <a:solidFill>
              <a:srgbClr val="ff420e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Puzzle8Tabelas!$P$17:$P$18</c:f>
              <c:strCache>
                <c:ptCount val="2"/>
                <c:pt idx="0">
                  <c:v>Impossível1</c:v>
                </c:pt>
                <c:pt idx="1">
                  <c:v>Impossível2</c:v>
                </c:pt>
              </c:strCache>
            </c:strRef>
          </c:cat>
          <c:val>
            <c:numRef>
              <c:f>Puzzle8Tabelas!$R$17:$R$18</c:f>
              <c:numCache>
                <c:formatCode>General</c:formatCode>
                <c:ptCount val="2"/>
                <c:pt idx="0">
                  <c:v>181439</c:v>
                </c:pt>
                <c:pt idx="1">
                  <c:v>181439</c:v>
                </c:pt>
              </c:numCache>
            </c:numRef>
          </c:val>
        </c:ser>
        <c:ser>
          <c:idx val="2"/>
          <c:order val="2"/>
          <c:tx>
            <c:strRef>
              <c:f>Puzzle8Tabelas!$S$16:$S$16</c:f>
              <c:strCache>
                <c:ptCount val="1"/>
                <c:pt idx="0">
                  <c:v>Sequencial</c:v>
                </c:pt>
              </c:strCache>
            </c:strRef>
          </c:tx>
          <c:spPr>
            <a:solidFill>
              <a:srgbClr val="ffd320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Puzzle8Tabelas!$P$17:$P$18</c:f>
              <c:strCache>
                <c:ptCount val="2"/>
                <c:pt idx="0">
                  <c:v>Impossível1</c:v>
                </c:pt>
                <c:pt idx="1">
                  <c:v>Impossível2</c:v>
                </c:pt>
              </c:strCache>
            </c:strRef>
          </c:cat>
          <c:val>
            <c:numRef>
              <c:f>Puzzle8Tabelas!$S$17:$S$18</c:f>
              <c:numCache>
                <c:formatCode>General</c:formatCode>
                <c:ptCount val="2"/>
                <c:pt idx="0">
                  <c:v>181439</c:v>
                </c:pt>
                <c:pt idx="1">
                  <c:v>181439</c:v>
                </c:pt>
              </c:numCache>
            </c:numRef>
          </c:val>
        </c:ser>
        <c:gapWidth val="100"/>
        <c:overlap val="0"/>
        <c:axId val="34444452"/>
        <c:axId val="90831142"/>
      </c:barChart>
      <c:catAx>
        <c:axId val="344444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0831142"/>
        <c:crosses val="autoZero"/>
        <c:auto val="1"/>
        <c:lblAlgn val="ctr"/>
        <c:lblOffset val="100"/>
        <c:noMultiLvlLbl val="0"/>
      </c:catAx>
      <c:valAx>
        <c:axId val="90831142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4444452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Algoritmo A* - Number link
Puzzle 1 e 2 (tempo de execução)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NumberLinkTabelas!$L$4:$L$4</c:f>
              <c:strCache>
                <c:ptCount val="1"/>
                <c:pt idx="0">
                  <c:v>Paralelo 2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NumberLinkTabelas!$K$5:$K$6</c:f>
              <c:strCache>
                <c:ptCount val="2"/>
                <c:pt idx="0">
                  <c:v>Numberlink1</c:v>
                </c:pt>
                <c:pt idx="1">
                  <c:v>Numberlink2</c:v>
                </c:pt>
              </c:strCache>
            </c:strRef>
          </c:cat>
          <c:val>
            <c:numRef>
              <c:f>NumberLinkTabelas!$L$5:$L$6</c:f>
              <c:numCache>
                <c:formatCode>General</c:formatCode>
                <c:ptCount val="2"/>
                <c:pt idx="0">
                  <c:v>0.000282</c:v>
                </c:pt>
                <c:pt idx="1">
                  <c:v>0.00037</c:v>
                </c:pt>
              </c:numCache>
            </c:numRef>
          </c:val>
        </c:ser>
        <c:ser>
          <c:idx val="1"/>
          <c:order val="1"/>
          <c:tx>
            <c:strRef>
              <c:f>NumberLinkTabelas!$M$4:$M$4</c:f>
              <c:strCache>
                <c:ptCount val="1"/>
                <c:pt idx="0">
                  <c:v>Sequencial</c:v>
                </c:pt>
              </c:strCache>
            </c:strRef>
          </c:tx>
          <c:spPr>
            <a:solidFill>
              <a:srgbClr val="ff420e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NumberLinkTabelas!$K$5:$K$6</c:f>
              <c:strCache>
                <c:ptCount val="2"/>
                <c:pt idx="0">
                  <c:v>Numberlink1</c:v>
                </c:pt>
                <c:pt idx="1">
                  <c:v>Numberlink2</c:v>
                </c:pt>
              </c:strCache>
            </c:strRef>
          </c:cat>
          <c:val>
            <c:numRef>
              <c:f>NumberLinkTabelas!$M$5:$M$6</c:f>
              <c:numCache>
                <c:formatCode>General</c:formatCode>
                <c:ptCount val="2"/>
                <c:pt idx="0">
                  <c:v>2.1E-005</c:v>
                </c:pt>
                <c:pt idx="1">
                  <c:v>0.000118</c:v>
                </c:pt>
              </c:numCache>
            </c:numRef>
          </c:val>
        </c:ser>
        <c:gapWidth val="100"/>
        <c:overlap val="0"/>
        <c:axId val="78189589"/>
        <c:axId val="26216680"/>
      </c:barChart>
      <c:catAx>
        <c:axId val="78189589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6216680"/>
        <c:crosses val="autoZero"/>
        <c:auto val="1"/>
        <c:lblAlgn val="ctr"/>
        <c:lblOffset val="100"/>
        <c:noMultiLvlLbl val="0"/>
      </c:catAx>
      <c:valAx>
        <c:axId val="26216680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8189589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Algoritmo A* - Number link
Puzzle 3 e 4 (tempo de execução)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NumberLinkTabelas!$L$10:$L$10</c:f>
              <c:strCache>
                <c:ptCount val="1"/>
                <c:pt idx="0">
                  <c:v>Paralelo 2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NumberLinkTabelas!$K$11:$K$12</c:f>
              <c:strCache>
                <c:ptCount val="2"/>
                <c:pt idx="0">
                  <c:v>Numberlink3</c:v>
                </c:pt>
                <c:pt idx="1">
                  <c:v>Numberlink4</c:v>
                </c:pt>
              </c:strCache>
            </c:strRef>
          </c:cat>
          <c:val>
            <c:numRef>
              <c:f>NumberLinkTabelas!$L$11:$L$12</c:f>
              <c:numCache>
                <c:formatCode>General</c:formatCode>
                <c:ptCount val="2"/>
                <c:pt idx="0">
                  <c:v>0.001392</c:v>
                </c:pt>
                <c:pt idx="1">
                  <c:v>0.000641</c:v>
                </c:pt>
              </c:numCache>
            </c:numRef>
          </c:val>
        </c:ser>
        <c:ser>
          <c:idx val="1"/>
          <c:order val="1"/>
          <c:tx>
            <c:strRef>
              <c:f>NumberLinkTabelas!$M$10:$M$10</c:f>
              <c:strCache>
                <c:ptCount val="1"/>
                <c:pt idx="0">
                  <c:v>Sequencial</c:v>
                </c:pt>
              </c:strCache>
            </c:strRef>
          </c:tx>
          <c:spPr>
            <a:solidFill>
              <a:srgbClr val="ff420e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NumberLinkTabelas!$K$11:$K$12</c:f>
              <c:strCache>
                <c:ptCount val="2"/>
                <c:pt idx="0">
                  <c:v>Numberlink3</c:v>
                </c:pt>
                <c:pt idx="1">
                  <c:v>Numberlink4</c:v>
                </c:pt>
              </c:strCache>
            </c:strRef>
          </c:cat>
          <c:val>
            <c:numRef>
              <c:f>NumberLinkTabelas!$M$11:$M$12</c:f>
              <c:numCache>
                <c:formatCode>General</c:formatCode>
                <c:ptCount val="2"/>
                <c:pt idx="0">
                  <c:v>0.001168</c:v>
                </c:pt>
                <c:pt idx="1">
                  <c:v>0.002101</c:v>
                </c:pt>
              </c:numCache>
            </c:numRef>
          </c:val>
        </c:ser>
        <c:gapWidth val="100"/>
        <c:overlap val="0"/>
        <c:axId val="78864123"/>
        <c:axId val="20658402"/>
      </c:barChart>
      <c:catAx>
        <c:axId val="78864123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0658402"/>
        <c:crosses val="autoZero"/>
        <c:auto val="1"/>
        <c:lblAlgn val="ctr"/>
        <c:lblOffset val="100"/>
        <c:noMultiLvlLbl val="0"/>
      </c:catAx>
      <c:valAx>
        <c:axId val="20658402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8864123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Algoritmo A* - Number link
Puzzle 5 (tempo de execução)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NumberLinkTabelas!$K$17:$K$17</c:f>
              <c:strCache>
                <c:ptCount val="1"/>
                <c:pt idx="0">
                  <c:v>Numberlink5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NumberLinkTabelas!$L$16:$M$16</c:f>
              <c:strCache>
                <c:ptCount val="2"/>
                <c:pt idx="0">
                  <c:v>Paralelo 2</c:v>
                </c:pt>
                <c:pt idx="1">
                  <c:v>Sequencial</c:v>
                </c:pt>
              </c:strCache>
            </c:strRef>
          </c:cat>
          <c:val>
            <c:numRef>
              <c:f>NumberLinkTabelas!$L$17:$M$17</c:f>
              <c:numCache>
                <c:formatCode>General</c:formatCode>
                <c:ptCount val="2"/>
                <c:pt idx="0">
                  <c:v>0.1385</c:v>
                </c:pt>
                <c:pt idx="1">
                  <c:v>0.410421</c:v>
                </c:pt>
              </c:numCache>
            </c:numRef>
          </c:val>
        </c:ser>
        <c:gapWidth val="100"/>
        <c:overlap val="0"/>
        <c:axId val="22213910"/>
        <c:axId val="77975943"/>
      </c:barChart>
      <c:catAx>
        <c:axId val="2221391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7975943"/>
        <c:crosses val="autoZero"/>
        <c:auto val="1"/>
        <c:lblAlgn val="ctr"/>
        <c:lblOffset val="100"/>
        <c:noMultiLvlLbl val="0"/>
      </c:catAx>
      <c:valAx>
        <c:axId val="77975943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2213910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0">
      <a:noFill/>
    </a:ln>
  </c:spPr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Algoritmo A* - Number link
Puzzle 1 e 2 (estados gerados)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NumberLinkTabelas!$P$4:$P$4</c:f>
              <c:strCache>
                <c:ptCount val="1"/>
                <c:pt idx="0">
                  <c:v>Paralelo 2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NumberLinkTabelas!$O$5:$O$6</c:f>
              <c:strCache>
                <c:ptCount val="2"/>
                <c:pt idx="0">
                  <c:v>Numberlink1</c:v>
                </c:pt>
                <c:pt idx="1">
                  <c:v>Numberlink2</c:v>
                </c:pt>
              </c:strCache>
            </c:strRef>
          </c:cat>
          <c:val>
            <c:numRef>
              <c:f>NumberLinkTabelas!$P$5:$P$6</c:f>
              <c:numCache>
                <c:formatCode>General</c:formatCode>
                <c:ptCount val="2"/>
                <c:pt idx="0">
                  <c:v>33</c:v>
                </c:pt>
                <c:pt idx="1">
                  <c:v>237</c:v>
                </c:pt>
              </c:numCache>
            </c:numRef>
          </c:val>
        </c:ser>
        <c:ser>
          <c:idx val="1"/>
          <c:order val="1"/>
          <c:tx>
            <c:strRef>
              <c:f>NumberLinkTabelas!$Q$4:$Q$4</c:f>
              <c:strCache>
                <c:ptCount val="1"/>
                <c:pt idx="0">
                  <c:v>Sequencial</c:v>
                </c:pt>
              </c:strCache>
            </c:strRef>
          </c:tx>
          <c:spPr>
            <a:solidFill>
              <a:srgbClr val="ff420e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NumberLinkTabelas!$O$5:$O$6</c:f>
              <c:strCache>
                <c:ptCount val="2"/>
                <c:pt idx="0">
                  <c:v>Numberlink1</c:v>
                </c:pt>
                <c:pt idx="1">
                  <c:v>Numberlink2</c:v>
                </c:pt>
              </c:strCache>
            </c:strRef>
          </c:cat>
          <c:val>
            <c:numRef>
              <c:f>NumberLinkTabelas!$Q$5:$Q$6</c:f>
              <c:numCache>
                <c:formatCode>General</c:formatCode>
                <c:ptCount val="2"/>
                <c:pt idx="0">
                  <c:v>33</c:v>
                </c:pt>
                <c:pt idx="1">
                  <c:v>158</c:v>
                </c:pt>
              </c:numCache>
            </c:numRef>
          </c:val>
        </c:ser>
        <c:gapWidth val="100"/>
        <c:overlap val="0"/>
        <c:axId val="48145118"/>
        <c:axId val="79033270"/>
      </c:barChart>
      <c:catAx>
        <c:axId val="4814511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9033270"/>
        <c:crosses val="autoZero"/>
        <c:auto val="1"/>
        <c:lblAlgn val="ctr"/>
        <c:lblOffset val="100"/>
        <c:noMultiLvlLbl val="0"/>
      </c:catAx>
      <c:valAx>
        <c:axId val="79033270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8145118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Algoritmo A* - Number link
Puzzle 3 e 4 (estados gerados)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NumberLinkTabelas!$P$10:$P$10</c:f>
              <c:strCache>
                <c:ptCount val="1"/>
                <c:pt idx="0">
                  <c:v>Paralelo 2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NumberLinkTabelas!$O$11:$O$12</c:f>
              <c:strCache>
                <c:ptCount val="2"/>
                <c:pt idx="0">
                  <c:v>Numberlink3</c:v>
                </c:pt>
                <c:pt idx="1">
                  <c:v>Numberlink4</c:v>
                </c:pt>
              </c:strCache>
            </c:strRef>
          </c:cat>
          <c:val>
            <c:numRef>
              <c:f>NumberLinkTabelas!$P$11:$P$12</c:f>
              <c:numCache>
                <c:formatCode>General</c:formatCode>
                <c:ptCount val="2"/>
                <c:pt idx="0">
                  <c:v>1725</c:v>
                </c:pt>
                <c:pt idx="1">
                  <c:v>701</c:v>
                </c:pt>
              </c:numCache>
            </c:numRef>
          </c:val>
        </c:ser>
        <c:ser>
          <c:idx val="1"/>
          <c:order val="1"/>
          <c:tx>
            <c:strRef>
              <c:f>NumberLinkTabelas!$Q$10:$Q$10</c:f>
              <c:strCache>
                <c:ptCount val="1"/>
                <c:pt idx="0">
                  <c:v>Sequencial</c:v>
                </c:pt>
              </c:strCache>
            </c:strRef>
          </c:tx>
          <c:spPr>
            <a:solidFill>
              <a:srgbClr val="ff420e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NumberLinkTabelas!$O$11:$O$12</c:f>
              <c:strCache>
                <c:ptCount val="2"/>
                <c:pt idx="0">
                  <c:v>Numberlink3</c:v>
                </c:pt>
                <c:pt idx="1">
                  <c:v>Numberlink4</c:v>
                </c:pt>
              </c:strCache>
            </c:strRef>
          </c:cat>
          <c:val>
            <c:numRef>
              <c:f>NumberLinkTabelas!$Q$11:$Q$12</c:f>
              <c:numCache>
                <c:formatCode>General</c:formatCode>
                <c:ptCount val="2"/>
                <c:pt idx="0">
                  <c:v>1723</c:v>
                </c:pt>
                <c:pt idx="1">
                  <c:v>3482</c:v>
                </c:pt>
              </c:numCache>
            </c:numRef>
          </c:val>
        </c:ser>
        <c:gapWidth val="100"/>
        <c:overlap val="0"/>
        <c:axId val="50352207"/>
        <c:axId val="55690834"/>
      </c:barChart>
      <c:catAx>
        <c:axId val="50352207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5690834"/>
        <c:crosses val="autoZero"/>
        <c:auto val="1"/>
        <c:lblAlgn val="ctr"/>
        <c:lblOffset val="100"/>
        <c:noMultiLvlLbl val="0"/>
      </c:catAx>
      <c:valAx>
        <c:axId val="55690834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0352207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Algoritmo A* - Number Link
Puzzle 5 (estados gerados)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NumberLinkTabelas!$O$17:$O$17</c:f>
              <c:strCache>
                <c:ptCount val="1"/>
                <c:pt idx="0">
                  <c:v>Numberlink5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NumberLinkTabelas!$P$16:$Q$16</c:f>
              <c:strCache>
                <c:ptCount val="2"/>
                <c:pt idx="0">
                  <c:v>Paralelo 2</c:v>
                </c:pt>
                <c:pt idx="1">
                  <c:v>Sequencial</c:v>
                </c:pt>
              </c:strCache>
            </c:strRef>
          </c:cat>
          <c:val>
            <c:numRef>
              <c:f>NumberLinkTabelas!$P$17:$Q$17</c:f>
              <c:numCache>
                <c:formatCode>General</c:formatCode>
                <c:ptCount val="2"/>
                <c:pt idx="0">
                  <c:v>125423</c:v>
                </c:pt>
                <c:pt idx="1">
                  <c:v>112890</c:v>
                </c:pt>
              </c:numCache>
            </c:numRef>
          </c:val>
        </c:ser>
        <c:gapWidth val="100"/>
        <c:overlap val="0"/>
        <c:axId val="85237552"/>
        <c:axId val="42152369"/>
      </c:barChart>
      <c:catAx>
        <c:axId val="85237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2152369"/>
        <c:crosses val="autoZero"/>
        <c:auto val="1"/>
        <c:lblAlgn val="ctr"/>
        <c:lblOffset val="100"/>
        <c:noMultiLvlLbl val="0"/>
      </c:catAx>
      <c:valAx>
        <c:axId val="42152369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5237552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Relationship Id="rId3" Type="http://schemas.openxmlformats.org/officeDocument/2006/relationships/chart" Target="../charts/chart27.xml"/><Relationship Id="rId4" Type="http://schemas.openxmlformats.org/officeDocument/2006/relationships/chart" Target="../charts/chart28.xml"/><Relationship Id="rId5" Type="http://schemas.openxmlformats.org/officeDocument/2006/relationships/chart" Target="../charts/chart29.xml"/><Relationship Id="rId6" Type="http://schemas.openxmlformats.org/officeDocument/2006/relationships/chart" Target="../charts/chart30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31.xml"/><Relationship Id="rId2" Type="http://schemas.openxmlformats.org/officeDocument/2006/relationships/chart" Target="../charts/chart32.xml"/><Relationship Id="rId3" Type="http://schemas.openxmlformats.org/officeDocument/2006/relationships/chart" Target="../charts/chart33.xml"/><Relationship Id="rId4" Type="http://schemas.openxmlformats.org/officeDocument/2006/relationships/chart" Target="../charts/chart34.xml"/><Relationship Id="rId5" Type="http://schemas.openxmlformats.org/officeDocument/2006/relationships/chart" Target="../charts/chart35.xml"/><Relationship Id="rId6" Type="http://schemas.openxmlformats.org/officeDocument/2006/relationships/chart" Target="../charts/chart3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360</xdr:colOff>
      <xdr:row>0</xdr:row>
      <xdr:rowOff>360</xdr:rowOff>
    </xdr:from>
    <xdr:to>
      <xdr:col>7</xdr:col>
      <xdr:colOff>70200</xdr:colOff>
      <xdr:row>19</xdr:row>
      <xdr:rowOff>150840</xdr:rowOff>
    </xdr:to>
    <xdr:graphicFrame>
      <xdr:nvGraphicFramePr>
        <xdr:cNvPr id="0" name=""/>
        <xdr:cNvGraphicFramePr/>
      </xdr:nvGraphicFramePr>
      <xdr:xfrm>
        <a:off x="360" y="360"/>
        <a:ext cx="575928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2880</xdr:colOff>
      <xdr:row>0</xdr:row>
      <xdr:rowOff>360</xdr:rowOff>
    </xdr:from>
    <xdr:to>
      <xdr:col>15</xdr:col>
      <xdr:colOff>72360</xdr:colOff>
      <xdr:row>19</xdr:row>
      <xdr:rowOff>150840</xdr:rowOff>
    </xdr:to>
    <xdr:graphicFrame>
      <xdr:nvGraphicFramePr>
        <xdr:cNvPr id="1" name=""/>
        <xdr:cNvGraphicFramePr/>
      </xdr:nvGraphicFramePr>
      <xdr:xfrm>
        <a:off x="6505200" y="360"/>
        <a:ext cx="575928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360</xdr:colOff>
      <xdr:row>21</xdr:row>
      <xdr:rowOff>360</xdr:rowOff>
    </xdr:from>
    <xdr:to>
      <xdr:col>7</xdr:col>
      <xdr:colOff>70200</xdr:colOff>
      <xdr:row>40</xdr:row>
      <xdr:rowOff>151200</xdr:rowOff>
    </xdr:to>
    <xdr:graphicFrame>
      <xdr:nvGraphicFramePr>
        <xdr:cNvPr id="2" name=""/>
        <xdr:cNvGraphicFramePr/>
      </xdr:nvGraphicFramePr>
      <xdr:xfrm>
        <a:off x="360" y="3414240"/>
        <a:ext cx="575928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360</xdr:colOff>
      <xdr:row>42</xdr:row>
      <xdr:rowOff>720</xdr:rowOff>
    </xdr:from>
    <xdr:to>
      <xdr:col>7</xdr:col>
      <xdr:colOff>70200</xdr:colOff>
      <xdr:row>61</xdr:row>
      <xdr:rowOff>151200</xdr:rowOff>
    </xdr:to>
    <xdr:graphicFrame>
      <xdr:nvGraphicFramePr>
        <xdr:cNvPr id="3" name=""/>
        <xdr:cNvGraphicFramePr/>
      </xdr:nvGraphicFramePr>
      <xdr:xfrm>
        <a:off x="360" y="6828120"/>
        <a:ext cx="575928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8</xdr:col>
      <xdr:colOff>360</xdr:colOff>
      <xdr:row>21</xdr:row>
      <xdr:rowOff>360</xdr:rowOff>
    </xdr:from>
    <xdr:to>
      <xdr:col>15</xdr:col>
      <xdr:colOff>69840</xdr:colOff>
      <xdr:row>40</xdr:row>
      <xdr:rowOff>151200</xdr:rowOff>
    </xdr:to>
    <xdr:graphicFrame>
      <xdr:nvGraphicFramePr>
        <xdr:cNvPr id="4" name=""/>
        <xdr:cNvGraphicFramePr/>
      </xdr:nvGraphicFramePr>
      <xdr:xfrm>
        <a:off x="6502680" y="3414240"/>
        <a:ext cx="575928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8</xdr:col>
      <xdr:colOff>360</xdr:colOff>
      <xdr:row>42</xdr:row>
      <xdr:rowOff>360</xdr:rowOff>
    </xdr:from>
    <xdr:to>
      <xdr:col>15</xdr:col>
      <xdr:colOff>69840</xdr:colOff>
      <xdr:row>61</xdr:row>
      <xdr:rowOff>150840</xdr:rowOff>
    </xdr:to>
    <xdr:graphicFrame>
      <xdr:nvGraphicFramePr>
        <xdr:cNvPr id="5" name=""/>
        <xdr:cNvGraphicFramePr/>
      </xdr:nvGraphicFramePr>
      <xdr:xfrm>
        <a:off x="6502680" y="6827760"/>
        <a:ext cx="575928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360</xdr:colOff>
      <xdr:row>0</xdr:row>
      <xdr:rowOff>360</xdr:rowOff>
    </xdr:from>
    <xdr:to>
      <xdr:col>7</xdr:col>
      <xdr:colOff>70200</xdr:colOff>
      <xdr:row>19</xdr:row>
      <xdr:rowOff>150840</xdr:rowOff>
    </xdr:to>
    <xdr:graphicFrame>
      <xdr:nvGraphicFramePr>
        <xdr:cNvPr id="6" name=""/>
        <xdr:cNvGraphicFramePr/>
      </xdr:nvGraphicFramePr>
      <xdr:xfrm>
        <a:off x="360" y="360"/>
        <a:ext cx="575928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360</xdr:colOff>
      <xdr:row>21</xdr:row>
      <xdr:rowOff>360</xdr:rowOff>
    </xdr:from>
    <xdr:to>
      <xdr:col>7</xdr:col>
      <xdr:colOff>70200</xdr:colOff>
      <xdr:row>40</xdr:row>
      <xdr:rowOff>151200</xdr:rowOff>
    </xdr:to>
    <xdr:graphicFrame>
      <xdr:nvGraphicFramePr>
        <xdr:cNvPr id="7" name=""/>
        <xdr:cNvGraphicFramePr/>
      </xdr:nvGraphicFramePr>
      <xdr:xfrm>
        <a:off x="360" y="3414240"/>
        <a:ext cx="575928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360</xdr:colOff>
      <xdr:row>42</xdr:row>
      <xdr:rowOff>360</xdr:rowOff>
    </xdr:from>
    <xdr:to>
      <xdr:col>7</xdr:col>
      <xdr:colOff>70200</xdr:colOff>
      <xdr:row>61</xdr:row>
      <xdr:rowOff>150840</xdr:rowOff>
    </xdr:to>
    <xdr:graphicFrame>
      <xdr:nvGraphicFramePr>
        <xdr:cNvPr id="8" name=""/>
        <xdr:cNvGraphicFramePr/>
      </xdr:nvGraphicFramePr>
      <xdr:xfrm>
        <a:off x="360" y="6827760"/>
        <a:ext cx="575928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8</xdr:col>
      <xdr:colOff>360</xdr:colOff>
      <xdr:row>0</xdr:row>
      <xdr:rowOff>360</xdr:rowOff>
    </xdr:from>
    <xdr:to>
      <xdr:col>15</xdr:col>
      <xdr:colOff>69840</xdr:colOff>
      <xdr:row>19</xdr:row>
      <xdr:rowOff>150840</xdr:rowOff>
    </xdr:to>
    <xdr:graphicFrame>
      <xdr:nvGraphicFramePr>
        <xdr:cNvPr id="9" name=""/>
        <xdr:cNvGraphicFramePr/>
      </xdr:nvGraphicFramePr>
      <xdr:xfrm>
        <a:off x="6502680" y="360"/>
        <a:ext cx="575928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8</xdr:col>
      <xdr:colOff>360</xdr:colOff>
      <xdr:row>21</xdr:row>
      <xdr:rowOff>360</xdr:rowOff>
    </xdr:from>
    <xdr:to>
      <xdr:col>15</xdr:col>
      <xdr:colOff>69840</xdr:colOff>
      <xdr:row>40</xdr:row>
      <xdr:rowOff>151200</xdr:rowOff>
    </xdr:to>
    <xdr:graphicFrame>
      <xdr:nvGraphicFramePr>
        <xdr:cNvPr id="10" name=""/>
        <xdr:cNvGraphicFramePr/>
      </xdr:nvGraphicFramePr>
      <xdr:xfrm>
        <a:off x="6502680" y="3414240"/>
        <a:ext cx="575928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8</xdr:col>
      <xdr:colOff>360</xdr:colOff>
      <xdr:row>42</xdr:row>
      <xdr:rowOff>720</xdr:rowOff>
    </xdr:from>
    <xdr:to>
      <xdr:col>15</xdr:col>
      <xdr:colOff>69840</xdr:colOff>
      <xdr:row>61</xdr:row>
      <xdr:rowOff>151200</xdr:rowOff>
    </xdr:to>
    <xdr:graphicFrame>
      <xdr:nvGraphicFramePr>
        <xdr:cNvPr id="11" name=""/>
        <xdr:cNvGraphicFramePr/>
      </xdr:nvGraphicFramePr>
      <xdr:xfrm>
        <a:off x="6502680" y="6828120"/>
        <a:ext cx="575928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S44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H14" activeCellId="0" sqref="H1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3.03"/>
    <col collapsed="false" customWidth="true" hidden="false" outlineLevel="0" max="2" min="2" style="1" width="11.96"/>
    <col collapsed="false" customWidth="true" hidden="false" outlineLevel="0" max="3" min="3" style="1" width="9.79"/>
    <col collapsed="false" customWidth="true" hidden="false" outlineLevel="0" max="4" min="4" style="1" width="19.66"/>
    <col collapsed="false" customWidth="true" hidden="false" outlineLevel="0" max="5" min="5" style="1" width="22.59"/>
    <col collapsed="false" customWidth="true" hidden="false" outlineLevel="0" max="6" min="6" style="1" width="20.09"/>
    <col collapsed="false" customWidth="true" hidden="false" outlineLevel="0" max="7" min="7" style="1" width="22.15"/>
    <col collapsed="false" customWidth="true" hidden="false" outlineLevel="0" max="8" min="8" style="1" width="13.35"/>
    <col collapsed="false" customWidth="true" hidden="false" outlineLevel="0" max="9" min="9" style="1" width="14.33"/>
    <col collapsed="false" customWidth="true" hidden="false" outlineLevel="0" max="10" min="10" style="1" width="3.47"/>
    <col collapsed="false" customWidth="true" hidden="false" outlineLevel="0" max="11" min="11" style="1" width="13.03"/>
    <col collapsed="false" customWidth="true" hidden="false" outlineLevel="0" max="13" min="12" style="1" width="11.75"/>
    <col collapsed="false" customWidth="true" hidden="false" outlineLevel="0" max="14" min="14" style="1" width="12.83"/>
    <col collapsed="false" customWidth="true" hidden="false" outlineLevel="0" max="15" min="15" style="1" width="3.47"/>
    <col collapsed="false" customWidth="true" hidden="false" outlineLevel="0" max="16" min="16" style="1" width="13.03"/>
  </cols>
  <sheetData>
    <row r="1" customFormat="false" ht="18.45" hidden="false" customHeight="false" outlineLevel="0" collapsed="false"/>
    <row r="2" customFormat="false" ht="18.45" hidden="false" customHeight="true" outlineLevel="0" collapsed="false">
      <c r="A2" s="2" t="s">
        <v>0</v>
      </c>
      <c r="B2" s="2"/>
      <c r="C2" s="2"/>
      <c r="D2" s="2"/>
      <c r="E2" s="2"/>
      <c r="F2" s="2"/>
      <c r="G2" s="2"/>
      <c r="H2" s="3"/>
      <c r="I2" s="3"/>
      <c r="K2" s="2" t="s">
        <v>1</v>
      </c>
      <c r="L2" s="2"/>
      <c r="M2" s="2"/>
      <c r="N2" s="2"/>
      <c r="P2" s="2" t="s">
        <v>2</v>
      </c>
      <c r="Q2" s="2"/>
      <c r="R2" s="2"/>
      <c r="S2" s="2"/>
    </row>
    <row r="3" customFormat="false" ht="18.45" hidden="false" customHeight="false" outlineLevel="0" collapsed="false"/>
    <row r="4" customFormat="false" ht="18.45" hidden="false" customHeight="true" outlineLevel="0" collapsed="false">
      <c r="A4" s="4" t="s">
        <v>3</v>
      </c>
      <c r="B4" s="4" t="s">
        <v>4</v>
      </c>
      <c r="C4" s="4" t="s">
        <v>5</v>
      </c>
      <c r="D4" s="4" t="s">
        <v>6</v>
      </c>
      <c r="E4" s="4" t="s">
        <v>7</v>
      </c>
      <c r="F4" s="4" t="s">
        <v>2</v>
      </c>
      <c r="G4" s="4" t="s">
        <v>8</v>
      </c>
      <c r="H4" s="0"/>
      <c r="I4" s="0"/>
      <c r="J4" s="5"/>
      <c r="K4" s="6"/>
      <c r="L4" s="4" t="s">
        <v>9</v>
      </c>
      <c r="M4" s="4" t="s">
        <v>10</v>
      </c>
      <c r="N4" s="4" t="s">
        <v>11</v>
      </c>
      <c r="O4" s="5"/>
      <c r="P4" s="6"/>
      <c r="Q4" s="6" t="s">
        <v>9</v>
      </c>
      <c r="R4" s="6" t="s">
        <v>10</v>
      </c>
      <c r="S4" s="6" t="s">
        <v>11</v>
      </c>
    </row>
    <row r="5" customFormat="false" ht="18.45" hidden="false" customHeight="true" outlineLevel="0" collapsed="false">
      <c r="A5" s="7" t="s">
        <v>12</v>
      </c>
      <c r="B5" s="8" t="s">
        <v>11</v>
      </c>
      <c r="C5" s="8" t="s">
        <v>13</v>
      </c>
      <c r="D5" s="8" t="n">
        <v>18</v>
      </c>
      <c r="E5" s="8" t="n">
        <v>193</v>
      </c>
      <c r="F5" s="8" t="n">
        <v>118</v>
      </c>
      <c r="G5" s="8" t="n">
        <v>9.6E-005</v>
      </c>
      <c r="H5" s="0"/>
      <c r="I5" s="0"/>
      <c r="J5" s="5"/>
      <c r="K5" s="7" t="s">
        <v>12</v>
      </c>
      <c r="L5" s="8" t="n">
        <f aca="false">VLOOKUP(K5,$A$15:$G$21,7,0)</f>
        <v>0.00028</v>
      </c>
      <c r="M5" s="8" t="n">
        <f aca="false">VLOOKUP(K5,$A$25:$G$31,7,0)</f>
        <v>0.000298</v>
      </c>
      <c r="N5" s="8" t="n">
        <f aca="false">VLOOKUP(K5,$A$5:$G$11,7,0)</f>
        <v>9.6E-005</v>
      </c>
      <c r="O5" s="5"/>
      <c r="P5" s="7" t="s">
        <v>12</v>
      </c>
      <c r="Q5" s="8" t="n">
        <f aca="false">VLOOKUP(P5,$A$15:$G$21,5,0)</f>
        <v>416</v>
      </c>
      <c r="R5" s="8" t="n">
        <f aca="false">VLOOKUP(P5,$A$25:$G$31,5,0)</f>
        <v>377</v>
      </c>
      <c r="S5" s="8" t="n">
        <f aca="false">VLOOKUP(P5,$A$5:$G$11,5,0)</f>
        <v>193</v>
      </c>
    </row>
    <row r="6" customFormat="false" ht="18.45" hidden="false" customHeight="true" outlineLevel="0" collapsed="false">
      <c r="A6" s="7" t="s">
        <v>14</v>
      </c>
      <c r="B6" s="8" t="s">
        <v>11</v>
      </c>
      <c r="C6" s="8" t="s">
        <v>13</v>
      </c>
      <c r="D6" s="8" t="n">
        <v>20</v>
      </c>
      <c r="E6" s="8" t="n">
        <v>505</v>
      </c>
      <c r="F6" s="8" t="n">
        <v>308</v>
      </c>
      <c r="G6" s="8" t="n">
        <v>0.000216</v>
      </c>
      <c r="H6" s="0"/>
      <c r="I6" s="0"/>
      <c r="J6" s="5"/>
      <c r="K6" s="7" t="s">
        <v>14</v>
      </c>
      <c r="L6" s="8" t="n">
        <f aca="false">VLOOKUP(K6,$A$15:$G$21,7,0)</f>
        <v>0.000404</v>
      </c>
      <c r="M6" s="8" t="n">
        <f aca="false">VLOOKUP(K6,$A$25:$G$31,7,0)</f>
        <v>0.000462</v>
      </c>
      <c r="N6" s="8" t="n">
        <f aca="false">VLOOKUP(K6,$A$5:$G$11,7,0)</f>
        <v>0.000216</v>
      </c>
      <c r="O6" s="5"/>
      <c r="P6" s="7" t="s">
        <v>14</v>
      </c>
      <c r="Q6" s="8" t="n">
        <f aca="false">VLOOKUP(P6,$A$15:$G$21,5,0)</f>
        <v>831</v>
      </c>
      <c r="R6" s="8" t="n">
        <f aca="false">VLOOKUP(P6,$A$25:$G$31,5,0)</f>
        <v>1142</v>
      </c>
      <c r="S6" s="8" t="n">
        <f aca="false">VLOOKUP(P6,$A$5:$G$11,5,0)</f>
        <v>505</v>
      </c>
    </row>
    <row r="7" customFormat="false" ht="18.45" hidden="false" customHeight="true" outlineLevel="0" collapsed="false">
      <c r="A7" s="7" t="s">
        <v>15</v>
      </c>
      <c r="B7" s="8" t="s">
        <v>11</v>
      </c>
      <c r="C7" s="8" t="s">
        <v>13</v>
      </c>
      <c r="D7" s="8" t="n">
        <v>20</v>
      </c>
      <c r="E7" s="8" t="n">
        <v>963</v>
      </c>
      <c r="F7" s="8" t="n">
        <v>600</v>
      </c>
      <c r="G7" s="8" t="n">
        <v>0.000391</v>
      </c>
      <c r="H7" s="0"/>
      <c r="I7" s="0"/>
      <c r="J7" s="5"/>
      <c r="K7" s="7" t="s">
        <v>15</v>
      </c>
      <c r="L7" s="8" t="n">
        <f aca="false">VLOOKUP(K7,$A$15:$G$21,7,0)</f>
        <v>0.000419</v>
      </c>
      <c r="M7" s="8" t="n">
        <f aca="false">VLOOKUP(K7,$A$25:$G$31,7,0)</f>
        <v>0.000405</v>
      </c>
      <c r="N7" s="8" t="n">
        <f aca="false">VLOOKUP(K7,$A$5:$G$11,7,0)</f>
        <v>0.000391</v>
      </c>
      <c r="O7" s="5"/>
      <c r="P7" s="7" t="s">
        <v>15</v>
      </c>
      <c r="Q7" s="8" t="n">
        <f aca="false">VLOOKUP(P7,$A$15:$G$21,5,0)</f>
        <v>1213</v>
      </c>
      <c r="R7" s="8" t="n">
        <f aca="false">VLOOKUP(P7,$A$25:$G$31,5,0)</f>
        <v>1072</v>
      </c>
      <c r="S7" s="8" t="n">
        <f aca="false">VLOOKUP(P7,$A$5:$G$11,5,0)</f>
        <v>963</v>
      </c>
    </row>
    <row r="8" customFormat="false" ht="18.45" hidden="false" customHeight="true" outlineLevel="0" collapsed="false">
      <c r="A8" s="7" t="s">
        <v>16</v>
      </c>
      <c r="B8" s="8" t="s">
        <v>11</v>
      </c>
      <c r="C8" s="8" t="s">
        <v>13</v>
      </c>
      <c r="D8" s="8" t="n">
        <v>31</v>
      </c>
      <c r="E8" s="8" t="n">
        <v>14679</v>
      </c>
      <c r="F8" s="8" t="n">
        <v>9715</v>
      </c>
      <c r="G8" s="8" t="n">
        <v>0.019653</v>
      </c>
      <c r="H8" s="0"/>
      <c r="I8" s="0"/>
      <c r="J8" s="5"/>
      <c r="K8" s="9" t="s">
        <v>17</v>
      </c>
      <c r="L8" s="10" t="n">
        <f aca="false">SUM(L5:L7)</f>
        <v>0.001103</v>
      </c>
      <c r="M8" s="10" t="n">
        <f aca="false">SUM(M5:M7)</f>
        <v>0.001165</v>
      </c>
      <c r="N8" s="10" t="n">
        <f aca="false">SUM(N5:N7)</f>
        <v>0.000703</v>
      </c>
      <c r="O8" s="5"/>
      <c r="P8" s="11"/>
      <c r="Q8" s="12"/>
      <c r="R8" s="12"/>
      <c r="S8" s="12"/>
    </row>
    <row r="9" customFormat="false" ht="18.45" hidden="false" customHeight="true" outlineLevel="0" collapsed="false">
      <c r="A9" s="7" t="s">
        <v>18</v>
      </c>
      <c r="B9" s="8" t="s">
        <v>11</v>
      </c>
      <c r="C9" s="8" t="s">
        <v>13</v>
      </c>
      <c r="D9" s="8" t="n">
        <v>31</v>
      </c>
      <c r="E9" s="8" t="n">
        <v>23637</v>
      </c>
      <c r="F9" s="8" t="n">
        <v>16059</v>
      </c>
      <c r="G9" s="8" t="n">
        <v>0.048165</v>
      </c>
      <c r="H9" s="0"/>
      <c r="I9" s="0"/>
      <c r="J9" s="5"/>
      <c r="K9" s="5"/>
      <c r="L9" s="5"/>
      <c r="M9" s="5"/>
      <c r="N9" s="5"/>
      <c r="O9" s="5"/>
      <c r="P9" s="5"/>
      <c r="Q9" s="5"/>
      <c r="R9" s="5"/>
      <c r="S9" s="5"/>
    </row>
    <row r="10" customFormat="false" ht="18.45" hidden="false" customHeight="true" outlineLevel="0" collapsed="false">
      <c r="A10" s="7" t="s">
        <v>19</v>
      </c>
      <c r="B10" s="8" t="s">
        <v>11</v>
      </c>
      <c r="C10" s="8" t="s">
        <v>20</v>
      </c>
      <c r="D10" s="8" t="n">
        <v>0</v>
      </c>
      <c r="E10" s="8" t="n">
        <v>181439</v>
      </c>
      <c r="F10" s="8" t="n">
        <v>181440</v>
      </c>
      <c r="G10" s="8" t="n">
        <v>10.356999</v>
      </c>
      <c r="H10" s="0"/>
      <c r="I10" s="0"/>
      <c r="J10" s="5"/>
      <c r="K10" s="5"/>
      <c r="L10" s="5"/>
      <c r="M10" s="5"/>
      <c r="N10" s="5"/>
      <c r="O10" s="5"/>
      <c r="P10" s="6"/>
      <c r="Q10" s="6" t="s">
        <v>9</v>
      </c>
      <c r="R10" s="6" t="s">
        <v>10</v>
      </c>
      <c r="S10" s="6" t="s">
        <v>11</v>
      </c>
    </row>
    <row r="11" customFormat="false" ht="18.45" hidden="false" customHeight="true" outlineLevel="0" collapsed="false">
      <c r="A11" s="7" t="s">
        <v>21</v>
      </c>
      <c r="B11" s="8" t="s">
        <v>11</v>
      </c>
      <c r="C11" s="8" t="s">
        <v>20</v>
      </c>
      <c r="D11" s="8" t="n">
        <v>0</v>
      </c>
      <c r="E11" s="8" t="n">
        <v>181439</v>
      </c>
      <c r="F11" s="8" t="n">
        <v>181440</v>
      </c>
      <c r="G11" s="8" t="n">
        <v>9.747409</v>
      </c>
      <c r="H11" s="0"/>
      <c r="I11" s="0"/>
      <c r="J11" s="5"/>
      <c r="K11" s="6"/>
      <c r="L11" s="4" t="s">
        <v>9</v>
      </c>
      <c r="M11" s="4" t="s">
        <v>10</v>
      </c>
      <c r="N11" s="4" t="s">
        <v>11</v>
      </c>
      <c r="O11" s="5"/>
      <c r="P11" s="7" t="s">
        <v>16</v>
      </c>
      <c r="Q11" s="8" t="n">
        <f aca="false">VLOOKUP(P11,$A$15:$G$21,5,0)</f>
        <v>26326</v>
      </c>
      <c r="R11" s="8" t="n">
        <f aca="false">VLOOKUP(P11,$A$25:$G$31,5,0)</f>
        <v>19935</v>
      </c>
      <c r="S11" s="8" t="n">
        <f aca="false">VLOOKUP(P11,$A$5:$G$11,5,0)</f>
        <v>14679</v>
      </c>
    </row>
    <row r="12" customFormat="false" ht="18.45" hidden="false" customHeight="true" outlineLevel="0" collapsed="false">
      <c r="A12" s="13"/>
      <c r="B12" s="14"/>
      <c r="C12" s="14"/>
      <c r="D12" s="14"/>
      <c r="E12" s="14"/>
      <c r="F12" s="15" t="s">
        <v>22</v>
      </c>
      <c r="G12" s="16" t="n">
        <f aca="false">SUM(G5:G11)</f>
        <v>20.172929</v>
      </c>
      <c r="H12" s="0"/>
      <c r="I12" s="0"/>
      <c r="J12" s="5"/>
      <c r="K12" s="7" t="s">
        <v>16</v>
      </c>
      <c r="L12" s="8" t="n">
        <f aca="false">VLOOKUP(K12,$A$15:$G$21,7,0)</f>
        <v>0.02645</v>
      </c>
      <c r="M12" s="8" t="n">
        <f aca="false">VLOOKUP(K12,$A$25:$G$31,7,0)</f>
        <v>0.013113</v>
      </c>
      <c r="N12" s="8" t="n">
        <f aca="false">VLOOKUP(K12,$A$5:$G$11,7,0)</f>
        <v>0.019653</v>
      </c>
      <c r="O12" s="5"/>
      <c r="P12" s="7" t="s">
        <v>18</v>
      </c>
      <c r="Q12" s="8" t="n">
        <f aca="false">VLOOKUP(P12,$A$15:$G$21,5,0)</f>
        <v>25705</v>
      </c>
      <c r="R12" s="8" t="n">
        <f aca="false">VLOOKUP(P12,$A$25:$G$31,5,0)</f>
        <v>15677</v>
      </c>
      <c r="S12" s="8" t="n">
        <f aca="false">VLOOKUP(P12,$A$5:$G$11,5,0)</f>
        <v>23637</v>
      </c>
    </row>
    <row r="13" customFormat="false" ht="18.45" hidden="false" customHeight="true" outlineLevel="0" collapsed="false">
      <c r="A13" s="5"/>
      <c r="B13" s="5"/>
      <c r="C13" s="5"/>
      <c r="D13" s="5"/>
      <c r="E13" s="5"/>
      <c r="F13" s="5"/>
      <c r="G13" s="5"/>
      <c r="H13" s="5"/>
      <c r="I13" s="5"/>
      <c r="J13" s="5"/>
      <c r="K13" s="7" t="s">
        <v>18</v>
      </c>
      <c r="L13" s="8" t="n">
        <f aca="false">VLOOKUP(K13,$A$15:$G$21,7,0)</f>
        <v>0.035174</v>
      </c>
      <c r="M13" s="8" t="n">
        <f aca="false">VLOOKUP(K13,$A$25:$G$31,7,0)</f>
        <v>0.00867</v>
      </c>
      <c r="N13" s="8" t="n">
        <f aca="false">VLOOKUP(K13,$A$5:$G$11,7,0)</f>
        <v>0.048165</v>
      </c>
      <c r="O13" s="5"/>
    </row>
    <row r="14" customFormat="false" ht="18.45" hidden="false" customHeight="true" outlineLevel="0" collapsed="false">
      <c r="A14" s="4" t="s">
        <v>3</v>
      </c>
      <c r="B14" s="4" t="s">
        <v>4</v>
      </c>
      <c r="C14" s="4" t="s">
        <v>5</v>
      </c>
      <c r="D14" s="4" t="s">
        <v>6</v>
      </c>
      <c r="E14" s="4" t="s">
        <v>7</v>
      </c>
      <c r="F14" s="4" t="s">
        <v>2</v>
      </c>
      <c r="G14" s="4" t="s">
        <v>8</v>
      </c>
      <c r="H14" s="4" t="s">
        <v>23</v>
      </c>
      <c r="I14" s="4" t="s">
        <v>24</v>
      </c>
      <c r="J14" s="5"/>
      <c r="K14" s="9" t="s">
        <v>17</v>
      </c>
      <c r="L14" s="10" t="n">
        <f aca="false">SUM(L12:L13)</f>
        <v>0.061624</v>
      </c>
      <c r="M14" s="10" t="n">
        <f aca="false">SUM(M12:M13)</f>
        <v>0.021783</v>
      </c>
      <c r="N14" s="10" t="n">
        <f aca="false">SUM(N12:N13)</f>
        <v>0.067818</v>
      </c>
      <c r="O14" s="5"/>
      <c r="P14" s="11"/>
      <c r="Q14" s="12"/>
      <c r="R14" s="12"/>
      <c r="S14" s="12"/>
    </row>
    <row r="15" customFormat="false" ht="18.45" hidden="false" customHeight="true" outlineLevel="0" collapsed="false">
      <c r="A15" s="7" t="s">
        <v>12</v>
      </c>
      <c r="B15" s="8" t="s">
        <v>9</v>
      </c>
      <c r="C15" s="8" t="s">
        <v>13</v>
      </c>
      <c r="D15" s="8" t="n">
        <v>18</v>
      </c>
      <c r="E15" s="8" t="n">
        <v>416</v>
      </c>
      <c r="F15" s="8" t="n">
        <v>267</v>
      </c>
      <c r="G15" s="8" t="n">
        <v>0.00028</v>
      </c>
      <c r="H15" s="17" t="n">
        <f aca="false">G5/G15</f>
        <v>0.342857142857143</v>
      </c>
      <c r="I15" s="17" t="n">
        <f aca="false">E15/E5</f>
        <v>2.15544041450777</v>
      </c>
      <c r="J15" s="5"/>
      <c r="K15" s="5"/>
      <c r="L15" s="5"/>
      <c r="M15" s="5"/>
      <c r="N15" s="5"/>
      <c r="O15" s="5"/>
      <c r="P15" s="5"/>
      <c r="Q15" s="5"/>
      <c r="R15" s="5"/>
      <c r="S15" s="5"/>
    </row>
    <row r="16" customFormat="false" ht="18.45" hidden="false" customHeight="true" outlineLevel="0" collapsed="false">
      <c r="A16" s="7" t="s">
        <v>14</v>
      </c>
      <c r="B16" s="8" t="s">
        <v>9</v>
      </c>
      <c r="C16" s="8" t="s">
        <v>13</v>
      </c>
      <c r="D16" s="8" t="n">
        <v>20</v>
      </c>
      <c r="E16" s="8" t="n">
        <v>831</v>
      </c>
      <c r="F16" s="8" t="n">
        <v>537</v>
      </c>
      <c r="G16" s="8" t="n">
        <v>0.000404</v>
      </c>
      <c r="H16" s="17" t="n">
        <f aca="false">G6/G16</f>
        <v>0.534653465346535</v>
      </c>
      <c r="I16" s="17" t="n">
        <f aca="false">E16/E6</f>
        <v>1.64554455445545</v>
      </c>
      <c r="J16" s="5"/>
      <c r="K16" s="5"/>
      <c r="L16" s="5"/>
      <c r="M16" s="5"/>
      <c r="N16" s="5"/>
      <c r="O16" s="5"/>
      <c r="P16" s="6"/>
      <c r="Q16" s="6" t="s">
        <v>9</v>
      </c>
      <c r="R16" s="6" t="s">
        <v>10</v>
      </c>
      <c r="S16" s="6" t="s">
        <v>11</v>
      </c>
    </row>
    <row r="17" customFormat="false" ht="18.45" hidden="false" customHeight="true" outlineLevel="0" collapsed="false">
      <c r="A17" s="7" t="s">
        <v>15</v>
      </c>
      <c r="B17" s="8" t="s">
        <v>9</v>
      </c>
      <c r="C17" s="8" t="s">
        <v>13</v>
      </c>
      <c r="D17" s="8" t="n">
        <v>20</v>
      </c>
      <c r="E17" s="8" t="n">
        <v>1213</v>
      </c>
      <c r="F17" s="8" t="n">
        <v>758</v>
      </c>
      <c r="G17" s="8" t="n">
        <v>0.000419</v>
      </c>
      <c r="H17" s="17" t="n">
        <f aca="false">G7/G17</f>
        <v>0.933174224343676</v>
      </c>
      <c r="I17" s="17" t="n">
        <f aca="false">E17/E7</f>
        <v>1.25960539979232</v>
      </c>
      <c r="J17" s="5"/>
      <c r="K17" s="6"/>
      <c r="L17" s="4" t="s">
        <v>9</v>
      </c>
      <c r="M17" s="4" t="s">
        <v>10</v>
      </c>
      <c r="N17" s="4" t="s">
        <v>11</v>
      </c>
      <c r="O17" s="5"/>
      <c r="P17" s="7" t="s">
        <v>19</v>
      </c>
      <c r="Q17" s="8" t="n">
        <f aca="false">VLOOKUP(P17,$A$15:$G$21,5,0)</f>
        <v>181439</v>
      </c>
      <c r="R17" s="8" t="n">
        <f aca="false">VLOOKUP(P17,$A$25:$G$31,5,0)</f>
        <v>181439</v>
      </c>
      <c r="S17" s="8" t="n">
        <f aca="false">VLOOKUP(P17,$A$5:$G$11,5,0)</f>
        <v>181439</v>
      </c>
    </row>
    <row r="18" customFormat="false" ht="18.45" hidden="false" customHeight="true" outlineLevel="0" collapsed="false">
      <c r="A18" s="7" t="s">
        <v>16</v>
      </c>
      <c r="B18" s="8" t="s">
        <v>9</v>
      </c>
      <c r="C18" s="8" t="s">
        <v>13</v>
      </c>
      <c r="D18" s="8" t="n">
        <v>31</v>
      </c>
      <c r="E18" s="8" t="n">
        <v>26326</v>
      </c>
      <c r="F18" s="8" t="n">
        <v>19103</v>
      </c>
      <c r="G18" s="8" t="n">
        <v>0.02645</v>
      </c>
      <c r="H18" s="17" t="n">
        <f aca="false">G8/G18</f>
        <v>0.743024574669187</v>
      </c>
      <c r="I18" s="17" t="n">
        <f aca="false">E18/E8</f>
        <v>1.79344642005586</v>
      </c>
      <c r="J18" s="5"/>
      <c r="K18" s="7" t="s">
        <v>19</v>
      </c>
      <c r="L18" s="8" t="n">
        <f aca="false">VLOOKUP(K18,$A$15:$G$21,7,0)</f>
        <v>3.583863</v>
      </c>
      <c r="M18" s="8" t="n">
        <f aca="false">VLOOKUP(K18,$A$25:$G$31,7,0)</f>
        <v>3.448992</v>
      </c>
      <c r="N18" s="8" t="n">
        <f aca="false">VLOOKUP(K18,$A$5:$G$11,7,0)</f>
        <v>10.356999</v>
      </c>
      <c r="O18" s="5"/>
      <c r="P18" s="7" t="s">
        <v>21</v>
      </c>
      <c r="Q18" s="8" t="n">
        <f aca="false">VLOOKUP(P18,$A$15:$G$21,5,0)</f>
        <v>181439</v>
      </c>
      <c r="R18" s="8" t="n">
        <f aca="false">VLOOKUP(P18,$A$25:$G$31,5,0)</f>
        <v>181439</v>
      </c>
      <c r="S18" s="8" t="n">
        <f aca="false">VLOOKUP(P18,$A$5:$G$11,5,0)</f>
        <v>181439</v>
      </c>
    </row>
    <row r="19" customFormat="false" ht="18.45" hidden="false" customHeight="true" outlineLevel="0" collapsed="false">
      <c r="A19" s="7" t="s">
        <v>18</v>
      </c>
      <c r="B19" s="8" t="s">
        <v>9</v>
      </c>
      <c r="C19" s="8" t="s">
        <v>13</v>
      </c>
      <c r="D19" s="8" t="n">
        <v>31</v>
      </c>
      <c r="E19" s="8" t="n">
        <v>25705</v>
      </c>
      <c r="F19" s="8" t="n">
        <v>18749</v>
      </c>
      <c r="G19" s="8" t="n">
        <v>0.035174</v>
      </c>
      <c r="H19" s="17" t="n">
        <f aca="false">G9/G19</f>
        <v>1.36933530448627</v>
      </c>
      <c r="I19" s="17" t="n">
        <f aca="false">E19/E9</f>
        <v>1.08748995219359</v>
      </c>
      <c r="J19" s="5"/>
      <c r="K19" s="7" t="s">
        <v>21</v>
      </c>
      <c r="L19" s="8" t="n">
        <f aca="false">VLOOKUP(K19,$A$15:$G$21,7,0)</f>
        <v>3.558119</v>
      </c>
      <c r="M19" s="8" t="n">
        <f aca="false">VLOOKUP(K19,$A$25:$G$31,7,0)</f>
        <v>3.577155</v>
      </c>
      <c r="N19" s="8" t="n">
        <f aca="false">VLOOKUP(K19,$A$5:$G$11,7,0)</f>
        <v>9.747409</v>
      </c>
      <c r="O19" s="5"/>
    </row>
    <row r="20" customFormat="false" ht="18.45" hidden="false" customHeight="true" outlineLevel="0" collapsed="false">
      <c r="A20" s="7" t="s">
        <v>19</v>
      </c>
      <c r="B20" s="8" t="s">
        <v>9</v>
      </c>
      <c r="C20" s="8" t="s">
        <v>20</v>
      </c>
      <c r="D20" s="8" t="n">
        <v>0</v>
      </c>
      <c r="E20" s="8" t="n">
        <v>181439</v>
      </c>
      <c r="F20" s="8" t="n">
        <v>187369</v>
      </c>
      <c r="G20" s="8" t="n">
        <v>3.583863</v>
      </c>
      <c r="H20" s="17" t="n">
        <f aca="false">G10/G20</f>
        <v>2.88989813505706</v>
      </c>
      <c r="I20" s="17" t="n">
        <f aca="false">E20/E10</f>
        <v>1</v>
      </c>
      <c r="J20" s="5"/>
      <c r="K20" s="9" t="s">
        <v>17</v>
      </c>
      <c r="L20" s="10" t="n">
        <f aca="false">SUM(L18:L19)</f>
        <v>7.141982</v>
      </c>
      <c r="M20" s="10" t="n">
        <f aca="false">SUM(M18:M19)</f>
        <v>7.026147</v>
      </c>
      <c r="N20" s="10" t="n">
        <f aca="false">SUM(N18:N19)</f>
        <v>20.104408</v>
      </c>
      <c r="O20" s="5"/>
      <c r="P20" s="11"/>
      <c r="Q20" s="12"/>
      <c r="R20" s="12"/>
      <c r="S20" s="12"/>
    </row>
    <row r="21" customFormat="false" ht="18.45" hidden="false" customHeight="true" outlineLevel="0" collapsed="false">
      <c r="A21" s="7" t="s">
        <v>21</v>
      </c>
      <c r="B21" s="8" t="s">
        <v>9</v>
      </c>
      <c r="C21" s="8" t="s">
        <v>20</v>
      </c>
      <c r="D21" s="8" t="n">
        <v>0</v>
      </c>
      <c r="E21" s="8" t="n">
        <v>181439</v>
      </c>
      <c r="F21" s="8" t="n">
        <v>186445</v>
      </c>
      <c r="G21" s="8" t="n">
        <v>3.558119</v>
      </c>
      <c r="H21" s="17" t="n">
        <f aca="false">G11/G21</f>
        <v>2.73948369911181</v>
      </c>
      <c r="I21" s="17" t="n">
        <f aca="false">E21/E11</f>
        <v>1</v>
      </c>
      <c r="J21" s="5"/>
      <c r="K21" s="5"/>
      <c r="L21" s="5"/>
      <c r="M21" s="5"/>
      <c r="N21" s="5"/>
      <c r="O21" s="5"/>
      <c r="P21" s="5"/>
      <c r="Q21" s="5"/>
      <c r="R21" s="5"/>
      <c r="S21" s="5"/>
    </row>
    <row r="22" customFormat="false" ht="18.45" hidden="false" customHeight="true" outlineLevel="0" collapsed="false">
      <c r="A22" s="13"/>
      <c r="B22" s="14"/>
      <c r="C22" s="14"/>
      <c r="D22" s="14"/>
      <c r="E22" s="14"/>
      <c r="F22" s="15" t="s">
        <v>22</v>
      </c>
      <c r="G22" s="16" t="n">
        <f aca="false">SUM(G15:G21)</f>
        <v>7.204709</v>
      </c>
      <c r="H22" s="16"/>
      <c r="I22" s="16"/>
      <c r="J22" s="5"/>
      <c r="K22" s="5"/>
      <c r="L22" s="5"/>
      <c r="M22" s="5"/>
      <c r="N22" s="5"/>
      <c r="O22" s="5"/>
      <c r="P22" s="5"/>
      <c r="Q22" s="5"/>
      <c r="R22" s="5"/>
      <c r="S22" s="5"/>
    </row>
    <row r="23" customFormat="false" ht="18.45" hidden="false" customHeight="true" outlineLevel="0" collapsed="false">
      <c r="A23" s="5"/>
      <c r="B23" s="5"/>
      <c r="C23" s="5"/>
      <c r="D23" s="5"/>
      <c r="E23" s="5"/>
      <c r="F23" s="5"/>
      <c r="G23" s="5"/>
      <c r="H23" s="5"/>
      <c r="I23" s="5"/>
      <c r="J23" s="5"/>
      <c r="K23" s="6"/>
      <c r="L23" s="4" t="s">
        <v>9</v>
      </c>
      <c r="M23" s="4" t="s">
        <v>10</v>
      </c>
      <c r="N23" s="4" t="s">
        <v>11</v>
      </c>
      <c r="O23" s="5"/>
      <c r="P23" s="5"/>
      <c r="Q23" s="5"/>
      <c r="R23" s="5"/>
      <c r="S23" s="5"/>
    </row>
    <row r="24" customFormat="false" ht="18.45" hidden="false" customHeight="true" outlineLevel="0" collapsed="false">
      <c r="A24" s="4" t="s">
        <v>3</v>
      </c>
      <c r="B24" s="4" t="s">
        <v>4</v>
      </c>
      <c r="C24" s="4" t="s">
        <v>5</v>
      </c>
      <c r="D24" s="4" t="s">
        <v>6</v>
      </c>
      <c r="E24" s="4" t="s">
        <v>7</v>
      </c>
      <c r="F24" s="4" t="s">
        <v>2</v>
      </c>
      <c r="G24" s="4" t="s">
        <v>8</v>
      </c>
      <c r="H24" s="4"/>
      <c r="I24" s="4"/>
      <c r="J24" s="5"/>
      <c r="K24" s="9" t="s">
        <v>17</v>
      </c>
      <c r="L24" s="10" t="n">
        <f aca="false">G22</f>
        <v>7.204709</v>
      </c>
      <c r="M24" s="10" t="n">
        <f aca="false">G32</f>
        <v>7.049095</v>
      </c>
      <c r="N24" s="10" t="n">
        <f aca="false">G12</f>
        <v>20.172929</v>
      </c>
      <c r="O24" s="5"/>
      <c r="P24" s="5"/>
      <c r="Q24" s="5"/>
      <c r="R24" s="5"/>
      <c r="S24" s="5"/>
    </row>
    <row r="25" customFormat="false" ht="18.45" hidden="false" customHeight="true" outlineLevel="0" collapsed="false">
      <c r="A25" s="7" t="s">
        <v>12</v>
      </c>
      <c r="B25" s="8" t="s">
        <v>10</v>
      </c>
      <c r="C25" s="8" t="s">
        <v>13</v>
      </c>
      <c r="D25" s="8" t="n">
        <v>18</v>
      </c>
      <c r="E25" s="8" t="n">
        <v>377</v>
      </c>
      <c r="F25" s="8" t="n">
        <v>235</v>
      </c>
      <c r="G25" s="8" t="n">
        <v>0.000298</v>
      </c>
      <c r="H25" s="17" t="n">
        <f aca="false">G5/G25</f>
        <v>0.322147651006711</v>
      </c>
      <c r="I25" s="17" t="n">
        <f aca="false">E25/E5</f>
        <v>1.95336787564767</v>
      </c>
      <c r="J25" s="5"/>
      <c r="L25" s="5"/>
      <c r="M25" s="5"/>
      <c r="N25" s="5"/>
      <c r="O25" s="5"/>
      <c r="P25" s="5"/>
      <c r="Q25" s="5"/>
      <c r="R25" s="5"/>
      <c r="S25" s="5"/>
    </row>
    <row r="26" customFormat="false" ht="18.45" hidden="false" customHeight="true" outlineLevel="0" collapsed="false">
      <c r="A26" s="7" t="s">
        <v>14</v>
      </c>
      <c r="B26" s="8" t="s">
        <v>10</v>
      </c>
      <c r="C26" s="8" t="s">
        <v>13</v>
      </c>
      <c r="D26" s="8" t="n">
        <v>20</v>
      </c>
      <c r="E26" s="8" t="n">
        <v>1142</v>
      </c>
      <c r="F26" s="8" t="n">
        <v>724</v>
      </c>
      <c r="G26" s="8" t="n">
        <v>0.000462</v>
      </c>
      <c r="H26" s="17" t="n">
        <f aca="false">G6/G26</f>
        <v>0.467532467532468</v>
      </c>
      <c r="I26" s="17" t="n">
        <f aca="false">E26/E6</f>
        <v>2.26138613861386</v>
      </c>
      <c r="J26" s="5"/>
      <c r="L26" s="5"/>
      <c r="M26" s="5"/>
      <c r="N26" s="5"/>
      <c r="O26" s="5"/>
      <c r="P26" s="5"/>
      <c r="Q26" s="5"/>
      <c r="R26" s="5"/>
      <c r="S26" s="5"/>
    </row>
    <row r="27" customFormat="false" ht="18.45" hidden="false" customHeight="true" outlineLevel="0" collapsed="false">
      <c r="A27" s="7" t="s">
        <v>15</v>
      </c>
      <c r="B27" s="8" t="s">
        <v>10</v>
      </c>
      <c r="C27" s="8" t="s">
        <v>13</v>
      </c>
      <c r="D27" s="8" t="n">
        <v>20</v>
      </c>
      <c r="E27" s="8" t="n">
        <v>1072</v>
      </c>
      <c r="F27" s="8" t="n">
        <v>678</v>
      </c>
      <c r="G27" s="8" t="n">
        <v>0.000405</v>
      </c>
      <c r="H27" s="17" t="n">
        <f aca="false">G7/G27</f>
        <v>0.965432098765432</v>
      </c>
      <c r="I27" s="17" t="n">
        <f aca="false">E27/E7</f>
        <v>1.11318795430945</v>
      </c>
      <c r="J27" s="5"/>
      <c r="K27" s="5"/>
      <c r="L27" s="5"/>
      <c r="M27" s="5"/>
      <c r="N27" s="5"/>
      <c r="O27" s="5"/>
      <c r="P27" s="5"/>
      <c r="Q27" s="5"/>
      <c r="R27" s="5"/>
      <c r="S27" s="5"/>
    </row>
    <row r="28" customFormat="false" ht="18.45" hidden="false" customHeight="true" outlineLevel="0" collapsed="false">
      <c r="A28" s="7" t="s">
        <v>16</v>
      </c>
      <c r="B28" s="8" t="s">
        <v>10</v>
      </c>
      <c r="C28" s="8" t="s">
        <v>13</v>
      </c>
      <c r="D28" s="8" t="n">
        <v>31</v>
      </c>
      <c r="E28" s="8" t="n">
        <v>19935</v>
      </c>
      <c r="F28" s="8" t="n">
        <v>13409</v>
      </c>
      <c r="G28" s="8" t="n">
        <v>0.013113</v>
      </c>
      <c r="H28" s="17" t="n">
        <f aca="false">G8/G28</f>
        <v>1.49874170670327</v>
      </c>
      <c r="I28" s="17" t="n">
        <f aca="false">E28/E8</f>
        <v>1.35806253832005</v>
      </c>
      <c r="J28" s="5"/>
      <c r="K28" s="5"/>
      <c r="L28" s="5"/>
      <c r="M28" s="5"/>
      <c r="N28" s="5"/>
      <c r="O28" s="5"/>
      <c r="P28" s="5"/>
      <c r="Q28" s="5"/>
      <c r="R28" s="5"/>
      <c r="S28" s="5"/>
    </row>
    <row r="29" customFormat="false" ht="18.45" hidden="false" customHeight="true" outlineLevel="0" collapsed="false">
      <c r="A29" s="7" t="s">
        <v>18</v>
      </c>
      <c r="B29" s="8" t="s">
        <v>10</v>
      </c>
      <c r="C29" s="8" t="s">
        <v>13</v>
      </c>
      <c r="D29" s="8" t="n">
        <v>31</v>
      </c>
      <c r="E29" s="8" t="n">
        <v>15677</v>
      </c>
      <c r="F29" s="8" t="n">
        <v>10360</v>
      </c>
      <c r="G29" s="8" t="n">
        <v>0.00867</v>
      </c>
      <c r="H29" s="17" t="n">
        <f aca="false">G9/G29</f>
        <v>5.55536332179931</v>
      </c>
      <c r="I29" s="17" t="n">
        <f aca="false">E29/E9</f>
        <v>0.663239835850573</v>
      </c>
      <c r="J29" s="5"/>
      <c r="K29" s="5"/>
      <c r="L29" s="5"/>
      <c r="M29" s="5"/>
      <c r="N29" s="5"/>
      <c r="O29" s="5"/>
      <c r="P29" s="5"/>
      <c r="Q29" s="5"/>
      <c r="R29" s="5"/>
      <c r="S29" s="5"/>
    </row>
    <row r="30" customFormat="false" ht="18.45" hidden="false" customHeight="true" outlineLevel="0" collapsed="false">
      <c r="A30" s="7" t="s">
        <v>19</v>
      </c>
      <c r="B30" s="8" t="s">
        <v>10</v>
      </c>
      <c r="C30" s="8" t="s">
        <v>20</v>
      </c>
      <c r="D30" s="8" t="n">
        <v>0</v>
      </c>
      <c r="E30" s="8" t="n">
        <v>181439</v>
      </c>
      <c r="F30" s="8" t="n">
        <v>186188</v>
      </c>
      <c r="G30" s="8" t="n">
        <v>3.448992</v>
      </c>
      <c r="H30" s="17" t="n">
        <f aca="false">G10/G30</f>
        <v>3.00290606646812</v>
      </c>
      <c r="I30" s="17" t="n">
        <f aca="false">E30/E10</f>
        <v>1</v>
      </c>
      <c r="J30" s="5"/>
      <c r="K30" s="5"/>
      <c r="L30" s="5"/>
      <c r="M30" s="5"/>
      <c r="N30" s="5"/>
      <c r="O30" s="5"/>
      <c r="P30" s="5"/>
      <c r="Q30" s="5"/>
      <c r="R30" s="5"/>
      <c r="S30" s="5"/>
    </row>
    <row r="31" customFormat="false" ht="18.45" hidden="false" customHeight="true" outlineLevel="0" collapsed="false">
      <c r="A31" s="7" t="s">
        <v>21</v>
      </c>
      <c r="B31" s="8" t="s">
        <v>10</v>
      </c>
      <c r="C31" s="8" t="s">
        <v>20</v>
      </c>
      <c r="D31" s="8" t="n">
        <v>0</v>
      </c>
      <c r="E31" s="8" t="n">
        <v>181439</v>
      </c>
      <c r="F31" s="8" t="n">
        <v>187112</v>
      </c>
      <c r="G31" s="8" t="n">
        <v>3.577155</v>
      </c>
      <c r="H31" s="17" t="n">
        <f aca="false">G11/G31</f>
        <v>2.72490540667094</v>
      </c>
      <c r="I31" s="17" t="n">
        <f aca="false">E31/E11</f>
        <v>1</v>
      </c>
      <c r="J31" s="5"/>
      <c r="K31" s="5"/>
      <c r="L31" s="5"/>
      <c r="M31" s="5"/>
      <c r="N31" s="5"/>
      <c r="O31" s="5"/>
      <c r="P31" s="5"/>
      <c r="Q31" s="5"/>
      <c r="R31" s="5"/>
      <c r="S31" s="5"/>
    </row>
    <row r="32" customFormat="false" ht="18.45" hidden="false" customHeight="true" outlineLevel="0" collapsed="false">
      <c r="A32" s="13"/>
      <c r="B32" s="14"/>
      <c r="C32" s="14"/>
      <c r="D32" s="14"/>
      <c r="E32" s="14"/>
      <c r="F32" s="15" t="s">
        <v>22</v>
      </c>
      <c r="G32" s="16" t="n">
        <f aca="false">SUM(G25:G31)</f>
        <v>7.049095</v>
      </c>
      <c r="H32" s="16"/>
      <c r="I32" s="16"/>
      <c r="J32" s="5"/>
      <c r="K32" s="5"/>
      <c r="L32" s="5"/>
      <c r="M32" s="5"/>
      <c r="N32" s="5"/>
      <c r="O32" s="5"/>
      <c r="P32" s="5"/>
      <c r="Q32" s="5"/>
      <c r="R32" s="5"/>
      <c r="S32" s="5"/>
    </row>
    <row r="33" customFormat="false" ht="18.45" hidden="false" customHeight="false" outlineLevel="0" collapsed="false"/>
    <row r="34" customFormat="false" ht="18.45" hidden="false" customHeight="true" outlineLevel="0" collapsed="false">
      <c r="A34" s="18" t="s">
        <v>25</v>
      </c>
    </row>
    <row r="35" customFormat="false" ht="18.45" hidden="false" customHeight="true" outlineLevel="0" collapsed="false">
      <c r="A35" s="5" t="s">
        <v>26</v>
      </c>
    </row>
    <row r="36" customFormat="false" ht="18.45" hidden="false" customHeight="true" outlineLevel="0" collapsed="false">
      <c r="A36" s="5" t="s">
        <v>27</v>
      </c>
    </row>
    <row r="37" customFormat="false" ht="12.8" hidden="false" customHeight="false" outlineLevel="0" collapsed="false">
      <c r="A37" s="0"/>
      <c r="B37" s="0"/>
      <c r="C37" s="0"/>
      <c r="D37" s="0"/>
      <c r="E37" s="0"/>
    </row>
    <row r="38" customFormat="false" ht="12.8" hidden="false" customHeight="false" outlineLevel="0" collapsed="false">
      <c r="A38" s="0"/>
      <c r="B38" s="0"/>
      <c r="C38" s="0"/>
      <c r="D38" s="0"/>
      <c r="E38" s="0"/>
    </row>
    <row r="39" customFormat="false" ht="12.8" hidden="false" customHeight="false" outlineLevel="0" collapsed="false">
      <c r="A39" s="0"/>
      <c r="B39" s="0"/>
      <c r="C39" s="0"/>
      <c r="D39" s="0"/>
      <c r="E39" s="0"/>
    </row>
    <row r="40" customFormat="false" ht="12.8" hidden="false" customHeight="false" outlineLevel="0" collapsed="false">
      <c r="A40" s="0"/>
      <c r="B40" s="0"/>
      <c r="C40" s="0"/>
      <c r="D40" s="0"/>
      <c r="E40" s="0"/>
    </row>
    <row r="41" customFormat="false" ht="12.8" hidden="false" customHeight="false" outlineLevel="0" collapsed="false">
      <c r="A41" s="0"/>
      <c r="B41" s="0"/>
      <c r="C41" s="0"/>
      <c r="D41" s="0"/>
      <c r="E41" s="0"/>
    </row>
    <row r="42" customFormat="false" ht="12.8" hidden="false" customHeight="false" outlineLevel="0" collapsed="false">
      <c r="A42" s="0"/>
      <c r="B42" s="0"/>
      <c r="C42" s="0"/>
      <c r="D42" s="0"/>
      <c r="E42" s="0"/>
    </row>
    <row r="43" customFormat="false" ht="12.8" hidden="false" customHeight="false" outlineLevel="0" collapsed="false">
      <c r="A43" s="0"/>
      <c r="B43" s="0"/>
      <c r="C43" s="0"/>
      <c r="D43" s="0"/>
      <c r="E43" s="0"/>
    </row>
    <row r="44" customFormat="false" ht="12.8" hidden="false" customHeight="false" outlineLevel="0" collapsed="false">
      <c r="A44" s="0"/>
      <c r="B44" s="0"/>
      <c r="C44" s="0"/>
      <c r="D44" s="0"/>
      <c r="E44" s="0"/>
    </row>
  </sheetData>
  <mergeCells count="3">
    <mergeCell ref="A2:G2"/>
    <mergeCell ref="K2:N2"/>
    <mergeCell ref="P2:S2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64:A6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Q40" activeCellId="0" sqref="Q40"/>
    </sheetView>
  </sheetViews>
  <sheetFormatPr defaultColWidth="11.53515625" defaultRowHeight="12.8" zeroHeight="false" outlineLevelRow="0" outlineLevelCol="0"/>
  <sheetData>
    <row r="64" customFormat="false" ht="12.8" hidden="false" customHeight="false" outlineLevel="0" collapsed="false">
      <c r="A64" s="19" t="s">
        <v>25</v>
      </c>
    </row>
    <row r="65" customFormat="false" ht="12.8" hidden="false" customHeight="false" outlineLevel="0" collapsed="false">
      <c r="A65" s="1" t="s">
        <v>26</v>
      </c>
    </row>
    <row r="66" customFormat="false" ht="12.8" hidden="false" customHeight="false" outlineLevel="0" collapsed="false">
      <c r="A66" s="1" t="s">
        <v>27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&amp;CPágina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3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17" activeCellId="0" sqref="I1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3.03"/>
    <col collapsed="false" customWidth="true" hidden="false" outlineLevel="0" max="2" min="2" style="1" width="11.96"/>
    <col collapsed="false" customWidth="true" hidden="false" outlineLevel="0" max="3" min="3" style="1" width="9.79"/>
    <col collapsed="false" customWidth="true" hidden="false" outlineLevel="0" max="4" min="4" style="1" width="19.66"/>
    <col collapsed="false" customWidth="true" hidden="false" outlineLevel="0" max="5" min="5" style="1" width="22.59"/>
    <col collapsed="false" customWidth="true" hidden="false" outlineLevel="0" max="6" min="6" style="1" width="20.09"/>
    <col collapsed="false" customWidth="true" hidden="false" outlineLevel="0" max="7" min="7" style="1" width="22.15"/>
    <col collapsed="false" customWidth="true" hidden="false" outlineLevel="0" max="8" min="8" style="1" width="11.96"/>
    <col collapsed="false" customWidth="true" hidden="false" outlineLevel="0" max="9" min="9" style="1" width="10.75"/>
    <col collapsed="false" customWidth="true" hidden="false" outlineLevel="0" max="10" min="10" style="1" width="3.36"/>
    <col collapsed="false" customWidth="true" hidden="false" outlineLevel="0" max="11" min="11" style="1" width="13.69"/>
    <col collapsed="false" customWidth="true" hidden="false" outlineLevel="0" max="12" min="12" style="1" width="11.75"/>
    <col collapsed="false" customWidth="true" hidden="false" outlineLevel="0" max="13" min="13" style="1" width="12.83"/>
    <col collapsed="false" customWidth="true" hidden="false" outlineLevel="0" max="14" min="14" style="1" width="3.36"/>
    <col collapsed="false" customWidth="true" hidden="false" outlineLevel="0" max="15" min="15" style="1" width="13.69"/>
    <col collapsed="false" customWidth="true" hidden="false" outlineLevel="0" max="17" min="17" style="1" width="12.83"/>
  </cols>
  <sheetData>
    <row r="1" customFormat="false" ht="18.45" hidden="false" customHeight="false" outlineLevel="0" collapsed="false"/>
    <row r="2" customFormat="false" ht="18.45" hidden="false" customHeight="true" outlineLevel="0" collapsed="false">
      <c r="A2" s="2" t="s">
        <v>0</v>
      </c>
      <c r="B2" s="2"/>
      <c r="C2" s="2"/>
      <c r="D2" s="2"/>
      <c r="E2" s="2"/>
      <c r="F2" s="2"/>
      <c r="G2" s="2"/>
      <c r="H2" s="3"/>
      <c r="I2" s="3"/>
      <c r="K2" s="2" t="s">
        <v>1</v>
      </c>
      <c r="L2" s="2"/>
      <c r="M2" s="2"/>
      <c r="O2" s="2" t="s">
        <v>1</v>
      </c>
      <c r="P2" s="2"/>
      <c r="Q2" s="2"/>
    </row>
    <row r="3" customFormat="false" ht="18.45" hidden="false" customHeight="false" outlineLevel="0" collapsed="false"/>
    <row r="4" customFormat="false" ht="18.45" hidden="false" customHeight="true" outlineLevel="0" collapsed="false">
      <c r="A4" s="4" t="s">
        <v>3</v>
      </c>
      <c r="B4" s="4" t="s">
        <v>4</v>
      </c>
      <c r="C4" s="4" t="s">
        <v>5</v>
      </c>
      <c r="D4" s="4" t="s">
        <v>6</v>
      </c>
      <c r="E4" s="4" t="s">
        <v>7</v>
      </c>
      <c r="F4" s="4" t="s">
        <v>2</v>
      </c>
      <c r="G4" s="4" t="s">
        <v>8</v>
      </c>
      <c r="H4" s="0"/>
      <c r="I4" s="0"/>
      <c r="J4" s="5"/>
      <c r="K4" s="6"/>
      <c r="L4" s="6" t="s">
        <v>10</v>
      </c>
      <c r="M4" s="6" t="s">
        <v>11</v>
      </c>
      <c r="O4" s="6"/>
      <c r="P4" s="6" t="s">
        <v>10</v>
      </c>
      <c r="Q4" s="6" t="s">
        <v>11</v>
      </c>
    </row>
    <row r="5" customFormat="false" ht="18.45" hidden="false" customHeight="true" outlineLevel="0" collapsed="false">
      <c r="A5" s="7" t="s">
        <v>28</v>
      </c>
      <c r="B5" s="8" t="s">
        <v>11</v>
      </c>
      <c r="C5" s="8" t="s">
        <v>13</v>
      </c>
      <c r="D5" s="8" t="n">
        <v>6</v>
      </c>
      <c r="E5" s="8" t="n">
        <v>33</v>
      </c>
      <c r="F5" s="8" t="n">
        <v>17</v>
      </c>
      <c r="G5" s="8" t="n">
        <v>2.1E-005</v>
      </c>
      <c r="H5" s="0"/>
      <c r="I5" s="0"/>
      <c r="J5" s="5"/>
      <c r="K5" s="7" t="s">
        <v>28</v>
      </c>
      <c r="L5" s="8" t="n">
        <f aca="false">VLOOKUP(K5,$A$13:$G$17,7,0)</f>
        <v>0.000282</v>
      </c>
      <c r="M5" s="8" t="n">
        <f aca="false">VLOOKUP(K5,$A$5:$G$11,7,0)</f>
        <v>2.1E-005</v>
      </c>
      <c r="O5" s="7" t="s">
        <v>28</v>
      </c>
      <c r="P5" s="8" t="n">
        <f aca="false">VLOOKUP(O5,$A$13:$G$17,5,0)</f>
        <v>33</v>
      </c>
      <c r="Q5" s="8" t="n">
        <f aca="false">VLOOKUP(O5,$A$5:$G$11,5,0)</f>
        <v>33</v>
      </c>
    </row>
    <row r="6" customFormat="false" ht="18.45" hidden="false" customHeight="true" outlineLevel="0" collapsed="false">
      <c r="A6" s="7" t="s">
        <v>29</v>
      </c>
      <c r="B6" s="8" t="s">
        <v>11</v>
      </c>
      <c r="C6" s="8" t="s">
        <v>13</v>
      </c>
      <c r="D6" s="8" t="n">
        <v>10</v>
      </c>
      <c r="E6" s="8" t="n">
        <v>158</v>
      </c>
      <c r="F6" s="8" t="n">
        <v>44</v>
      </c>
      <c r="G6" s="8" t="n">
        <v>0.000118</v>
      </c>
      <c r="H6" s="0"/>
      <c r="I6" s="0"/>
      <c r="J6" s="5"/>
      <c r="K6" s="7" t="s">
        <v>29</v>
      </c>
      <c r="L6" s="8" t="n">
        <f aca="false">VLOOKUP(K6,$A$13:$G$17,7,0)</f>
        <v>0.00037</v>
      </c>
      <c r="M6" s="8" t="n">
        <f aca="false">VLOOKUP(K6,$A$5:$G$11,7,0)</f>
        <v>0.000118</v>
      </c>
      <c r="O6" s="7" t="s">
        <v>29</v>
      </c>
      <c r="P6" s="8" t="n">
        <f aca="false">VLOOKUP(O6,$A$13:$G$17,5,0)</f>
        <v>237</v>
      </c>
      <c r="Q6" s="8" t="n">
        <f aca="false">VLOOKUP(O6,$A$5:$G$11,5,0)</f>
        <v>158</v>
      </c>
    </row>
    <row r="7" customFormat="false" ht="18.45" hidden="false" customHeight="true" outlineLevel="0" collapsed="false">
      <c r="A7" s="7" t="s">
        <v>30</v>
      </c>
      <c r="B7" s="8" t="s">
        <v>11</v>
      </c>
      <c r="C7" s="8" t="s">
        <v>13</v>
      </c>
      <c r="D7" s="8" t="n">
        <v>28</v>
      </c>
      <c r="E7" s="8" t="n">
        <v>1723</v>
      </c>
      <c r="F7" s="8" t="n">
        <v>434</v>
      </c>
      <c r="G7" s="8" t="n">
        <v>0.001168</v>
      </c>
      <c r="H7" s="0"/>
      <c r="I7" s="0"/>
      <c r="J7" s="5"/>
      <c r="K7" s="20" t="s">
        <v>31</v>
      </c>
      <c r="L7" s="16" t="n">
        <f aca="false">SUM(L5:L6)</f>
        <v>0.000652</v>
      </c>
      <c r="M7" s="16" t="n">
        <f aca="false">SUM(M5:M6)</f>
        <v>0.000139</v>
      </c>
      <c r="O7" s="21"/>
      <c r="P7" s="22"/>
      <c r="Q7" s="22"/>
    </row>
    <row r="8" customFormat="false" ht="18.45" hidden="false" customHeight="true" outlineLevel="0" collapsed="false">
      <c r="A8" s="7" t="s">
        <v>32</v>
      </c>
      <c r="B8" s="8" t="s">
        <v>11</v>
      </c>
      <c r="C8" s="8" t="s">
        <v>13</v>
      </c>
      <c r="D8" s="8" t="n">
        <v>20</v>
      </c>
      <c r="E8" s="8" t="n">
        <v>3482</v>
      </c>
      <c r="F8" s="8" t="n">
        <v>774</v>
      </c>
      <c r="G8" s="8" t="n">
        <v>0.002101</v>
      </c>
      <c r="H8" s="0"/>
      <c r="I8" s="0"/>
      <c r="J8" s="5"/>
      <c r="K8" s="5"/>
      <c r="L8" s="5"/>
      <c r="M8" s="5"/>
      <c r="O8" s="5"/>
      <c r="P8" s="5"/>
      <c r="Q8" s="5"/>
    </row>
    <row r="9" customFormat="false" ht="18.45" hidden="false" customHeight="true" outlineLevel="0" collapsed="false">
      <c r="A9" s="7" t="s">
        <v>33</v>
      </c>
      <c r="B9" s="8" t="s">
        <v>11</v>
      </c>
      <c r="C9" s="8" t="s">
        <v>13</v>
      </c>
      <c r="D9" s="8" t="n">
        <v>20</v>
      </c>
      <c r="E9" s="8" t="n">
        <v>112890</v>
      </c>
      <c r="F9" s="8" t="n">
        <v>41277</v>
      </c>
      <c r="G9" s="8" t="n">
        <v>0.410421</v>
      </c>
      <c r="H9" s="0"/>
      <c r="I9" s="0"/>
      <c r="J9" s="5"/>
      <c r="K9" s="5"/>
      <c r="L9" s="5"/>
      <c r="M9" s="5"/>
      <c r="O9" s="5"/>
      <c r="P9" s="5"/>
      <c r="Q9" s="5"/>
    </row>
    <row r="10" customFormat="false" ht="18.45" hidden="false" customHeight="true" outlineLevel="0" collapsed="false">
      <c r="A10" s="13"/>
      <c r="B10" s="14"/>
      <c r="C10" s="14"/>
      <c r="D10" s="14"/>
      <c r="E10" s="14"/>
      <c r="F10" s="15" t="s">
        <v>22</v>
      </c>
      <c r="G10" s="16" t="n">
        <f aca="false">SUM(G5:G9)</f>
        <v>0.413829</v>
      </c>
      <c r="H10" s="0"/>
      <c r="I10" s="0"/>
      <c r="J10" s="5"/>
      <c r="K10" s="6"/>
      <c r="L10" s="6" t="s">
        <v>10</v>
      </c>
      <c r="M10" s="6" t="s">
        <v>11</v>
      </c>
      <c r="O10" s="6"/>
      <c r="P10" s="6" t="s">
        <v>10</v>
      </c>
      <c r="Q10" s="6" t="s">
        <v>11</v>
      </c>
    </row>
    <row r="11" customFormat="false" ht="18.45" hidden="false" customHeight="true" outlineLevel="0" collapsed="false">
      <c r="A11" s="5"/>
      <c r="B11" s="5"/>
      <c r="C11" s="5"/>
      <c r="D11" s="5"/>
      <c r="E11" s="5"/>
      <c r="F11" s="5"/>
      <c r="G11" s="5"/>
      <c r="H11" s="5"/>
      <c r="I11" s="5"/>
      <c r="J11" s="5"/>
      <c r="K11" s="7" t="s">
        <v>30</v>
      </c>
      <c r="L11" s="8" t="n">
        <f aca="false">VLOOKUP(K11,$A$13:$G$17,7,0)</f>
        <v>0.001392</v>
      </c>
      <c r="M11" s="8" t="n">
        <f aca="false">VLOOKUP(K11,$A$5:$G$11,7,0)</f>
        <v>0.001168</v>
      </c>
      <c r="O11" s="7" t="s">
        <v>30</v>
      </c>
      <c r="P11" s="8" t="n">
        <f aca="false">VLOOKUP(O11,$A$13:$G$17,5,0)</f>
        <v>1725</v>
      </c>
      <c r="Q11" s="8" t="n">
        <f aca="false">VLOOKUP(O11,$A$5:$G$11,5,0)</f>
        <v>1723</v>
      </c>
    </row>
    <row r="12" customFormat="false" ht="18.45" hidden="false" customHeight="true" outlineLevel="0" collapsed="false">
      <c r="A12" s="4" t="s">
        <v>3</v>
      </c>
      <c r="B12" s="4" t="s">
        <v>4</v>
      </c>
      <c r="C12" s="4" t="s">
        <v>5</v>
      </c>
      <c r="D12" s="4" t="s">
        <v>6</v>
      </c>
      <c r="E12" s="4" t="s">
        <v>7</v>
      </c>
      <c r="F12" s="4" t="s">
        <v>2</v>
      </c>
      <c r="G12" s="4" t="s">
        <v>8</v>
      </c>
      <c r="H12" s="4" t="s">
        <v>23</v>
      </c>
      <c r="I12" s="4" t="s">
        <v>24</v>
      </c>
      <c r="J12" s="5"/>
      <c r="K12" s="7" t="s">
        <v>32</v>
      </c>
      <c r="L12" s="8" t="n">
        <f aca="false">VLOOKUP(K12,$A$13:$G$17,7,0)</f>
        <v>0.000641</v>
      </c>
      <c r="M12" s="8" t="n">
        <f aca="false">VLOOKUP(K12,$A$5:$G$11,7,0)</f>
        <v>0.002101</v>
      </c>
      <c r="O12" s="7" t="s">
        <v>32</v>
      </c>
      <c r="P12" s="8" t="n">
        <f aca="false">VLOOKUP(O12,$A$13:$G$17,5,0)</f>
        <v>701</v>
      </c>
      <c r="Q12" s="8" t="n">
        <f aca="false">VLOOKUP(O12,$A$5:$G$11,5,0)</f>
        <v>3482</v>
      </c>
    </row>
    <row r="13" customFormat="false" ht="18.45" hidden="false" customHeight="true" outlineLevel="0" collapsed="false">
      <c r="A13" s="7" t="s">
        <v>28</v>
      </c>
      <c r="B13" s="8" t="s">
        <v>10</v>
      </c>
      <c r="C13" s="8" t="s">
        <v>13</v>
      </c>
      <c r="D13" s="8" t="n">
        <v>6</v>
      </c>
      <c r="E13" s="8" t="n">
        <v>33</v>
      </c>
      <c r="F13" s="8" t="n">
        <v>23</v>
      </c>
      <c r="G13" s="8" t="n">
        <v>0.000282</v>
      </c>
      <c r="H13" s="17" t="n">
        <f aca="false">G5/G13</f>
        <v>0.074468085106383</v>
      </c>
      <c r="I13" s="17" t="n">
        <f aca="false">E13/E5</f>
        <v>1</v>
      </c>
      <c r="J13" s="5"/>
      <c r="K13" s="20" t="s">
        <v>31</v>
      </c>
      <c r="L13" s="16" t="n">
        <f aca="false">SUM(L11:L12)</f>
        <v>0.002033</v>
      </c>
      <c r="M13" s="16" t="n">
        <f aca="false">SUM(M11:M12)</f>
        <v>0.003269</v>
      </c>
      <c r="O13" s="21"/>
      <c r="P13" s="22"/>
      <c r="Q13" s="22"/>
    </row>
    <row r="14" customFormat="false" ht="18.45" hidden="false" customHeight="true" outlineLevel="0" collapsed="false">
      <c r="A14" s="7" t="s">
        <v>29</v>
      </c>
      <c r="B14" s="8" t="s">
        <v>10</v>
      </c>
      <c r="C14" s="8" t="s">
        <v>13</v>
      </c>
      <c r="D14" s="8" t="n">
        <v>10</v>
      </c>
      <c r="E14" s="8" t="n">
        <v>237</v>
      </c>
      <c r="F14" s="8" t="n">
        <v>97</v>
      </c>
      <c r="G14" s="8" t="n">
        <v>0.00037</v>
      </c>
      <c r="H14" s="17" t="n">
        <f aca="false">G6/G14</f>
        <v>0.318918918918919</v>
      </c>
      <c r="I14" s="17" t="n">
        <f aca="false">E14/E6</f>
        <v>1.5</v>
      </c>
      <c r="J14" s="5"/>
      <c r="K14" s="5"/>
      <c r="L14" s="5"/>
      <c r="M14" s="5"/>
      <c r="O14" s="5"/>
      <c r="P14" s="5"/>
      <c r="Q14" s="5"/>
    </row>
    <row r="15" customFormat="false" ht="18.45" hidden="false" customHeight="true" outlineLevel="0" collapsed="false">
      <c r="A15" s="7" t="s">
        <v>30</v>
      </c>
      <c r="B15" s="8" t="s">
        <v>10</v>
      </c>
      <c r="C15" s="8" t="s">
        <v>13</v>
      </c>
      <c r="D15" s="8" t="n">
        <v>28</v>
      </c>
      <c r="E15" s="8" t="n">
        <v>1725</v>
      </c>
      <c r="F15" s="8" t="n">
        <v>405</v>
      </c>
      <c r="G15" s="8" t="n">
        <v>0.001392</v>
      </c>
      <c r="H15" s="17" t="n">
        <f aca="false">G7/G15</f>
        <v>0.839080459770115</v>
      </c>
      <c r="I15" s="17" t="n">
        <f aca="false">E15/E7</f>
        <v>1.00116076610563</v>
      </c>
      <c r="J15" s="5"/>
      <c r="K15" s="5"/>
      <c r="L15" s="5"/>
      <c r="M15" s="5"/>
      <c r="O15" s="5"/>
      <c r="P15" s="5"/>
      <c r="Q15" s="5"/>
    </row>
    <row r="16" customFormat="false" ht="18.45" hidden="false" customHeight="true" outlineLevel="0" collapsed="false">
      <c r="A16" s="7" t="s">
        <v>32</v>
      </c>
      <c r="B16" s="8" t="s">
        <v>10</v>
      </c>
      <c r="C16" s="8" t="s">
        <v>13</v>
      </c>
      <c r="D16" s="8" t="n">
        <v>20</v>
      </c>
      <c r="E16" s="8" t="n">
        <v>701</v>
      </c>
      <c r="F16" s="8" t="n">
        <v>137</v>
      </c>
      <c r="G16" s="8" t="n">
        <v>0.000641</v>
      </c>
      <c r="H16" s="17" t="n">
        <f aca="false">G8/G16</f>
        <v>3.27769110764431</v>
      </c>
      <c r="I16" s="17" t="n">
        <f aca="false">E16/E8</f>
        <v>0.201321079839173</v>
      </c>
      <c r="J16" s="5"/>
      <c r="K16" s="6"/>
      <c r="L16" s="6" t="s">
        <v>10</v>
      </c>
      <c r="M16" s="6" t="s">
        <v>11</v>
      </c>
      <c r="O16" s="6"/>
      <c r="P16" s="6" t="s">
        <v>10</v>
      </c>
      <c r="Q16" s="6" t="s">
        <v>11</v>
      </c>
    </row>
    <row r="17" customFormat="false" ht="18.45" hidden="false" customHeight="true" outlineLevel="0" collapsed="false">
      <c r="A17" s="7" t="s">
        <v>33</v>
      </c>
      <c r="B17" s="8" t="s">
        <v>10</v>
      </c>
      <c r="C17" s="8" t="s">
        <v>13</v>
      </c>
      <c r="D17" s="8" t="n">
        <v>20</v>
      </c>
      <c r="E17" s="8" t="n">
        <v>125423</v>
      </c>
      <c r="F17" s="8" t="n">
        <v>46003</v>
      </c>
      <c r="G17" s="8" t="n">
        <v>0.1385</v>
      </c>
      <c r="H17" s="17" t="n">
        <f aca="false">G9/G17</f>
        <v>2.9633285198556</v>
      </c>
      <c r="I17" s="17" t="n">
        <f aca="false">E17/E9</f>
        <v>1.11101957657897</v>
      </c>
      <c r="J17" s="5"/>
      <c r="K17" s="7" t="s">
        <v>33</v>
      </c>
      <c r="L17" s="8" t="n">
        <f aca="false">VLOOKUP(K17,$A$13:$G$17,7,0)</f>
        <v>0.1385</v>
      </c>
      <c r="M17" s="8" t="n">
        <f aca="false">VLOOKUP(K17,$A$5:$G$11,7,0)</f>
        <v>0.410421</v>
      </c>
      <c r="O17" s="7" t="s">
        <v>33</v>
      </c>
      <c r="P17" s="8" t="n">
        <f aca="false">VLOOKUP(O17,$A$13:$G$17,5,0)</f>
        <v>125423</v>
      </c>
      <c r="Q17" s="8" t="n">
        <f aca="false">VLOOKUP(O17,$A$5:$G$11,5,0)</f>
        <v>112890</v>
      </c>
    </row>
    <row r="18" customFormat="false" ht="18.45" hidden="false" customHeight="true" outlineLevel="0" collapsed="false">
      <c r="A18" s="13"/>
      <c r="B18" s="14"/>
      <c r="C18" s="14"/>
      <c r="D18" s="14"/>
      <c r="E18" s="14"/>
      <c r="F18" s="15" t="s">
        <v>22</v>
      </c>
      <c r="G18" s="16" t="n">
        <f aca="false">SUM(G13:G17)</f>
        <v>0.141185</v>
      </c>
      <c r="H18" s="16"/>
      <c r="I18" s="16"/>
      <c r="J18" s="5"/>
      <c r="K18" s="20" t="s">
        <v>31</v>
      </c>
      <c r="L18" s="16" t="n">
        <f aca="false">L17</f>
        <v>0.1385</v>
      </c>
      <c r="M18" s="16" t="n">
        <f aca="false">M17</f>
        <v>0.410421</v>
      </c>
      <c r="O18" s="21"/>
      <c r="P18" s="22"/>
      <c r="Q18" s="22"/>
    </row>
    <row r="19" customFormat="false" ht="18.45" hidden="false" customHeight="true" outlineLevel="0" collapsed="false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</row>
    <row r="20" customFormat="false" ht="18.45" hidden="false" customHeight="true" outlineLevel="0" collapsed="false">
      <c r="A20" s="18" t="s">
        <v>25</v>
      </c>
      <c r="B20" s="5"/>
      <c r="C20" s="5"/>
      <c r="D20" s="5"/>
      <c r="E20" s="5"/>
      <c r="F20" s="5"/>
      <c r="G20" s="5"/>
      <c r="H20" s="5"/>
      <c r="I20" s="5"/>
      <c r="J20" s="5"/>
      <c r="L20" s="5"/>
      <c r="M20" s="5"/>
    </row>
    <row r="21" customFormat="false" ht="18.45" hidden="false" customHeight="true" outlineLevel="0" collapsed="false">
      <c r="A21" s="5" t="s">
        <v>26</v>
      </c>
      <c r="B21" s="5"/>
      <c r="C21" s="5"/>
      <c r="D21" s="5"/>
      <c r="E21" s="5"/>
      <c r="F21" s="5"/>
      <c r="G21" s="5"/>
      <c r="H21" s="5"/>
      <c r="I21" s="5"/>
      <c r="J21" s="5"/>
      <c r="K21" s="6"/>
      <c r="L21" s="6" t="s">
        <v>10</v>
      </c>
      <c r="M21" s="6" t="s">
        <v>11</v>
      </c>
    </row>
    <row r="22" customFormat="false" ht="18.45" hidden="false" customHeight="true" outlineLevel="0" collapsed="false">
      <c r="A22" s="5" t="s">
        <v>27</v>
      </c>
      <c r="B22" s="5"/>
      <c r="C22" s="5"/>
      <c r="D22" s="5"/>
      <c r="E22" s="5"/>
      <c r="F22" s="5"/>
      <c r="G22" s="5"/>
      <c r="H22" s="5"/>
      <c r="I22" s="5"/>
      <c r="J22" s="5"/>
      <c r="K22" s="20" t="s">
        <v>31</v>
      </c>
      <c r="L22" s="16" t="n">
        <f aca="false">G18</f>
        <v>0.141185</v>
      </c>
      <c r="M22" s="16" t="n">
        <f aca="false">G10</f>
        <v>0.413829</v>
      </c>
    </row>
    <row r="26" customFormat="false" ht="12.8" hidden="false" customHeight="false" outlineLevel="0" collapsed="false">
      <c r="A26" s="0"/>
      <c r="B26" s="0"/>
      <c r="C26" s="0"/>
      <c r="D26" s="0"/>
      <c r="E26" s="0"/>
    </row>
    <row r="27" customFormat="false" ht="12.8" hidden="false" customHeight="false" outlineLevel="0" collapsed="false">
      <c r="A27" s="0"/>
      <c r="B27" s="0"/>
      <c r="C27" s="0"/>
      <c r="D27" s="0"/>
      <c r="E27" s="0"/>
    </row>
    <row r="28" customFormat="false" ht="12.8" hidden="false" customHeight="false" outlineLevel="0" collapsed="false">
      <c r="A28" s="0"/>
      <c r="B28" s="0"/>
      <c r="C28" s="0"/>
      <c r="D28" s="0"/>
      <c r="E28" s="0"/>
    </row>
    <row r="29" customFormat="false" ht="12.8" hidden="false" customHeight="false" outlineLevel="0" collapsed="false">
      <c r="A29" s="0"/>
      <c r="B29" s="0"/>
      <c r="C29" s="0"/>
      <c r="D29" s="0"/>
      <c r="E29" s="0"/>
    </row>
    <row r="30" customFormat="false" ht="12.8" hidden="false" customHeight="false" outlineLevel="0" collapsed="false">
      <c r="A30" s="0"/>
      <c r="B30" s="0"/>
      <c r="C30" s="0"/>
      <c r="D30" s="0"/>
      <c r="E30" s="0"/>
    </row>
  </sheetData>
  <mergeCells count="3">
    <mergeCell ref="A2:G2"/>
    <mergeCell ref="K2:M2"/>
    <mergeCell ref="O2:Q2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64:A65"/>
  <sheetViews>
    <sheetView showFormulas="false" showGridLines="true" showRowColHeaders="true" showZeros="true" rightToLeft="false" tabSelected="false" showOutlineSymbols="true" defaultGridColor="true" view="normal" topLeftCell="A19" colorId="64" zoomScale="100" zoomScaleNormal="100" zoomScalePageLayoutView="100" workbookViewId="0">
      <selection pane="topLeft" activeCell="R44" activeCellId="0" sqref="R44"/>
    </sheetView>
  </sheetViews>
  <sheetFormatPr defaultColWidth="11.53515625" defaultRowHeight="12.8" zeroHeight="false" outlineLevelRow="0" outlineLevelCol="0"/>
  <sheetData>
    <row r="64" customFormat="false" ht="12.8" hidden="false" customHeight="false" outlineLevel="0" collapsed="false">
      <c r="A64" s="19" t="s">
        <v>25</v>
      </c>
    </row>
    <row r="65" customFormat="false" ht="12.8" hidden="false" customHeight="false" outlineLevel="0" collapsed="false">
      <c r="A65" s="1" t="s">
        <v>27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&amp;CPágina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218</TotalTime>
  <Application>LibreOffice/7.4.6.2$Linux_X86_64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2023-06-10T21:40:37Z</dcterms:created>
  <dc:creator/>
  <dc:description/>
  <dc:language>pt-PT</dc:language>
  <cp:lastModifiedBy/>
  <dcterms:modified xsi:type="dcterms:W3CDTF">2023-06-19T15:00:41Z</dcterms:modified>
  <cp:revision>15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