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D:\OwnCloud\These Mawa2\Data\OC Data\Script OSF\"/>
    </mc:Choice>
  </mc:AlternateContent>
  <xr:revisionPtr revIDLastSave="0" documentId="13_ncr:1_{27C26039-14A9-43B8-9BD3-7D7616DE64EC}" xr6:coauthVersionLast="47" xr6:coauthVersionMax="47" xr10:uidLastSave="{00000000-0000-0000-0000-000000000000}"/>
  <bookViews>
    <workbookView xWindow="20370" yWindow="-7215" windowWidth="29040" windowHeight="15840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2" i="1" l="1"/>
  <c r="K2" i="1"/>
  <c r="J3" i="1"/>
  <c r="J2" i="1"/>
  <c r="L2" i="1" s="1"/>
  <c r="I2" i="1" l="1"/>
  <c r="W3" i="1"/>
  <c r="J68" i="1" l="1"/>
  <c r="K27" i="1"/>
  <c r="J29" i="1"/>
  <c r="J28" i="1"/>
  <c r="J27" i="1"/>
  <c r="J4" i="1"/>
  <c r="J53" i="1" l="1"/>
  <c r="J54" i="1"/>
  <c r="J55" i="1"/>
  <c r="W4" i="1"/>
  <c r="K89" i="1" l="1"/>
  <c r="L89" i="1" s="1"/>
  <c r="I89" i="1"/>
  <c r="K88" i="1"/>
  <c r="L88" i="1"/>
  <c r="I88" i="1"/>
  <c r="K87" i="1"/>
  <c r="L87" i="1" s="1"/>
  <c r="I87" i="1"/>
  <c r="K86" i="1"/>
  <c r="L86" i="1" s="1"/>
  <c r="I86" i="1"/>
  <c r="K85" i="1"/>
  <c r="L85" i="1" s="1"/>
  <c r="I85" i="1"/>
  <c r="K84" i="1"/>
  <c r="L84" i="1" s="1"/>
  <c r="I84" i="1"/>
  <c r="K83" i="1"/>
  <c r="L83" i="1" s="1"/>
  <c r="I83" i="1"/>
  <c r="K82" i="1"/>
  <c r="L82" i="1" s="1"/>
  <c r="I82" i="1"/>
  <c r="K81" i="1"/>
  <c r="L81" i="1" s="1"/>
  <c r="I81" i="1"/>
  <c r="K80" i="1"/>
  <c r="L80" i="1" s="1"/>
  <c r="I80" i="1"/>
  <c r="K79" i="1"/>
  <c r="L79" i="1" s="1"/>
  <c r="I79" i="1"/>
  <c r="K78" i="1"/>
  <c r="L78" i="1" s="1"/>
  <c r="J78" i="1"/>
  <c r="I78" i="1"/>
  <c r="K77" i="1"/>
  <c r="J77" i="1"/>
  <c r="I77" i="1"/>
  <c r="K76" i="1"/>
  <c r="J76" i="1"/>
  <c r="I76" i="1"/>
  <c r="K75" i="1"/>
  <c r="L75" i="1" s="1"/>
  <c r="J75" i="1"/>
  <c r="I75" i="1"/>
  <c r="K74" i="1"/>
  <c r="J74" i="1"/>
  <c r="I74" i="1"/>
  <c r="K73" i="1"/>
  <c r="J73" i="1"/>
  <c r="I73" i="1"/>
  <c r="K72" i="1"/>
  <c r="J72" i="1"/>
  <c r="I72" i="1"/>
  <c r="K71" i="1"/>
  <c r="J71" i="1"/>
  <c r="I71" i="1"/>
  <c r="K70" i="1"/>
  <c r="J70" i="1"/>
  <c r="I70" i="1"/>
  <c r="K69" i="1"/>
  <c r="J69" i="1"/>
  <c r="L69" i="1" s="1"/>
  <c r="I69" i="1"/>
  <c r="K68" i="1"/>
  <c r="L68" i="1"/>
  <c r="I68" i="1"/>
  <c r="L67" i="1"/>
  <c r="I67" i="1"/>
  <c r="L66" i="1"/>
  <c r="I66" i="1"/>
  <c r="L65" i="1"/>
  <c r="I65" i="1"/>
  <c r="L64" i="1"/>
  <c r="I64" i="1"/>
  <c r="K63" i="1"/>
  <c r="L63" i="1" s="1"/>
  <c r="I63" i="1"/>
  <c r="K62" i="1"/>
  <c r="L62" i="1"/>
  <c r="I62" i="1"/>
  <c r="K61" i="1"/>
  <c r="L61" i="1" s="1"/>
  <c r="I61" i="1"/>
  <c r="K60" i="1"/>
  <c r="L60" i="1" s="1"/>
  <c r="I60" i="1"/>
  <c r="K59" i="1"/>
  <c r="L59" i="1" s="1"/>
  <c r="I59" i="1"/>
  <c r="K58" i="1"/>
  <c r="L58" i="1"/>
  <c r="I58" i="1"/>
  <c r="K57" i="1"/>
  <c r="L57" i="1" s="1"/>
  <c r="I57" i="1"/>
  <c r="K56" i="1"/>
  <c r="J56" i="1"/>
  <c r="L56" i="1" s="1"/>
  <c r="I56" i="1"/>
  <c r="K55" i="1"/>
  <c r="L55" i="1" s="1"/>
  <c r="I55" i="1"/>
  <c r="K54" i="1"/>
  <c r="L54" i="1"/>
  <c r="I54" i="1"/>
  <c r="K53" i="1"/>
  <c r="L53" i="1" s="1"/>
  <c r="I53" i="1"/>
  <c r="K52" i="1"/>
  <c r="J52" i="1"/>
  <c r="L52" i="1" s="1"/>
  <c r="I52" i="1"/>
  <c r="K51" i="1"/>
  <c r="J51" i="1"/>
  <c r="I51" i="1"/>
  <c r="K50" i="1"/>
  <c r="J50" i="1"/>
  <c r="L50" i="1" s="1"/>
  <c r="I50" i="1"/>
  <c r="K49" i="1"/>
  <c r="J49" i="1"/>
  <c r="I49" i="1"/>
  <c r="K48" i="1"/>
  <c r="J48" i="1"/>
  <c r="I48" i="1"/>
  <c r="K47" i="1"/>
  <c r="J47" i="1"/>
  <c r="I47" i="1"/>
  <c r="K46" i="1"/>
  <c r="J46" i="1"/>
  <c r="L46" i="1" s="1"/>
  <c r="I46" i="1"/>
  <c r="K45" i="1"/>
  <c r="L45" i="1" s="1"/>
  <c r="I45" i="1"/>
  <c r="K44" i="1"/>
  <c r="L44" i="1"/>
  <c r="I44" i="1"/>
  <c r="K43" i="1"/>
  <c r="L43" i="1" s="1"/>
  <c r="I43" i="1"/>
  <c r="K42" i="1"/>
  <c r="L42" i="1" s="1"/>
  <c r="I42" i="1"/>
  <c r="K41" i="1"/>
  <c r="L41" i="1" s="1"/>
  <c r="I41" i="1"/>
  <c r="K40" i="1"/>
  <c r="L40" i="1"/>
  <c r="I40" i="1"/>
  <c r="K39" i="1"/>
  <c r="L39" i="1" s="1"/>
  <c r="I39" i="1"/>
  <c r="K38" i="1"/>
  <c r="L38" i="1"/>
  <c r="I38" i="1"/>
  <c r="K37" i="1"/>
  <c r="L37" i="1" s="1"/>
  <c r="I37" i="1"/>
  <c r="K36" i="1"/>
  <c r="L36" i="1"/>
  <c r="I36" i="1"/>
  <c r="K35" i="1"/>
  <c r="L35" i="1" s="1"/>
  <c r="I35" i="1"/>
  <c r="K34" i="1"/>
  <c r="J34" i="1"/>
  <c r="L34" i="1" s="1"/>
  <c r="I34" i="1"/>
  <c r="K33" i="1"/>
  <c r="J33" i="1"/>
  <c r="I33" i="1"/>
  <c r="K32" i="1"/>
  <c r="J32" i="1"/>
  <c r="L32" i="1" s="1"/>
  <c r="I32" i="1"/>
  <c r="K31" i="1"/>
  <c r="J31" i="1"/>
  <c r="I31" i="1"/>
  <c r="K30" i="1"/>
  <c r="L30" i="1" s="1"/>
  <c r="J30" i="1"/>
  <c r="I30" i="1"/>
  <c r="K29" i="1"/>
  <c r="L29" i="1" s="1"/>
  <c r="I29" i="1"/>
  <c r="K28" i="1"/>
  <c r="L28" i="1" s="1"/>
  <c r="I28" i="1"/>
  <c r="L27" i="1"/>
  <c r="I27" i="1"/>
  <c r="K26" i="1"/>
  <c r="J26" i="1"/>
  <c r="I26" i="1"/>
  <c r="K25" i="1"/>
  <c r="J25" i="1"/>
  <c r="I25" i="1"/>
  <c r="K24" i="1"/>
  <c r="J24" i="1"/>
  <c r="I24" i="1"/>
  <c r="K23" i="1"/>
  <c r="L23" i="1" s="1"/>
  <c r="I23" i="1"/>
  <c r="K22" i="1"/>
  <c r="L22" i="1" s="1"/>
  <c r="I22" i="1"/>
  <c r="K21" i="1"/>
  <c r="L21" i="1" s="1"/>
  <c r="I21" i="1"/>
  <c r="K20" i="1"/>
  <c r="L20" i="1" s="1"/>
  <c r="I20" i="1"/>
  <c r="K19" i="1"/>
  <c r="L19" i="1" s="1"/>
  <c r="I19" i="1"/>
  <c r="K18" i="1"/>
  <c r="L18" i="1" s="1"/>
  <c r="I18" i="1"/>
  <c r="K17" i="1"/>
  <c r="I17" i="1"/>
  <c r="K16" i="1"/>
  <c r="L16" i="1" s="1"/>
  <c r="I16" i="1"/>
  <c r="K15" i="1"/>
  <c r="L15" i="1" s="1"/>
  <c r="I15" i="1"/>
  <c r="K14" i="1"/>
  <c r="L14" i="1" s="1"/>
  <c r="I14" i="1"/>
  <c r="K13" i="1"/>
  <c r="L13" i="1" s="1"/>
  <c r="I13" i="1"/>
  <c r="K12" i="1"/>
  <c r="L12" i="1" s="1"/>
  <c r="J12" i="1"/>
  <c r="I12" i="1"/>
  <c r="K11" i="1"/>
  <c r="J11" i="1"/>
  <c r="I11" i="1"/>
  <c r="K10" i="1"/>
  <c r="J10" i="1"/>
  <c r="I10" i="1"/>
  <c r="K9" i="1"/>
  <c r="J9" i="1"/>
  <c r="I9" i="1"/>
  <c r="K8" i="1"/>
  <c r="J8" i="1"/>
  <c r="I8" i="1"/>
  <c r="K7" i="1"/>
  <c r="J7" i="1"/>
  <c r="I7" i="1"/>
  <c r="K6" i="1"/>
  <c r="J6" i="1"/>
  <c r="I6" i="1"/>
  <c r="K5" i="1"/>
  <c r="L5" i="1" s="1"/>
  <c r="J5" i="1"/>
  <c r="I5" i="1"/>
  <c r="K4" i="1"/>
  <c r="L4" i="1" s="1"/>
  <c r="I4" i="1"/>
  <c r="K3" i="1"/>
  <c r="L3" i="1" s="1"/>
  <c r="I3" i="1"/>
  <c r="L73" i="1" l="1"/>
  <c r="L49" i="1"/>
  <c r="L71" i="1"/>
  <c r="L33" i="1"/>
  <c r="L25" i="1"/>
  <c r="L74" i="1"/>
  <c r="L24" i="1"/>
  <c r="L10" i="1"/>
  <c r="L76" i="1"/>
  <c r="L8" i="1"/>
  <c r="L47" i="1"/>
  <c r="L77" i="1"/>
  <c r="L7" i="1"/>
  <c r="L51" i="1"/>
  <c r="L11" i="1"/>
  <c r="L72" i="1"/>
  <c r="L9" i="1"/>
  <c r="L26" i="1"/>
  <c r="L48" i="1"/>
  <c r="L70" i="1"/>
</calcChain>
</file>

<file path=xl/sharedStrings.xml><?xml version="1.0" encoding="utf-8"?>
<sst xmlns="http://schemas.openxmlformats.org/spreadsheetml/2006/main" count="462" uniqueCount="40">
  <si>
    <t>Signaller</t>
  </si>
  <si>
    <t>Age Range</t>
  </si>
  <si>
    <t>Sex</t>
  </si>
  <si>
    <t>TotalG</t>
  </si>
  <si>
    <t>Visual_Att</t>
  </si>
  <si>
    <t>Modes</t>
  </si>
  <si>
    <t>Count</t>
  </si>
  <si>
    <t>TotalG Con_AR</t>
  </si>
  <si>
    <t>Pourcentage Con</t>
  </si>
  <si>
    <t>Karibu</t>
  </si>
  <si>
    <t>infant</t>
  </si>
  <si>
    <t>F</t>
  </si>
  <si>
    <t>Attentive</t>
  </si>
  <si>
    <t>Audible gestures</t>
  </si>
  <si>
    <t>total pour alpha:</t>
  </si>
  <si>
    <t>inf</t>
  </si>
  <si>
    <t>Klauce</t>
  </si>
  <si>
    <t>M</t>
  </si>
  <si>
    <t>juv</t>
  </si>
  <si>
    <t>Kox</t>
  </si>
  <si>
    <t>ado</t>
  </si>
  <si>
    <t>Karo</t>
  </si>
  <si>
    <t>juvenile</t>
  </si>
  <si>
    <t>Kasigwa</t>
  </si>
  <si>
    <t>total pour beta</t>
  </si>
  <si>
    <t>att</t>
  </si>
  <si>
    <t>inatt</t>
  </si>
  <si>
    <t>Night</t>
  </si>
  <si>
    <t>Zak</t>
  </si>
  <si>
    <t>Kumi</t>
  </si>
  <si>
    <t>Kwezi</t>
  </si>
  <si>
    <t>Nora</t>
  </si>
  <si>
    <t>Rose</t>
  </si>
  <si>
    <t>Inattentive</t>
  </si>
  <si>
    <t>Contact gestures</t>
  </si>
  <si>
    <t>Silent gestures</t>
  </si>
  <si>
    <t>alpha</t>
  </si>
  <si>
    <t>beta</t>
  </si>
  <si>
    <t>VariationB</t>
  </si>
  <si>
    <t>Audible_OR_Contact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</si>
</sst>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0.000000"/>
    <numFmt numFmtId="166" formatCode="_-* #,##0.000000\ _€_-;\-* #,##0.000000\ _€_-;_-* &quot;-&quot;??\ _€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2" tint="-9.9978637043366805E-2"/>
      <name val="Calibri"/>
      <family val="2"/>
    </font>
    <font>
      <sz val="11"/>
      <color theme="2" tint="-9.9978637043366805E-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8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9" fontId="0" fillId="0" borderId="0" xfId="1" applyFont="1"/>
    <xf numFmtId="0" fontId="4" fillId="0" borderId="0" xfId="0" applyFont="1"/>
    <xf numFmtId="0" fontId="0" fillId="2" borderId="1" xfId="0" applyFill="1" applyBorder="1"/>
    <xf numFmtId="0" fontId="2" fillId="2" borderId="1" xfId="0" applyFont="1" applyFill="1" applyBorder="1"/>
    <xf numFmtId="0" fontId="0" fillId="3" borderId="0" xfId="0" applyFill="1" applyAlignment="1">
      <alignment horizontal="center"/>
    </xf>
    <xf numFmtId="0" fontId="0" fillId="2" borderId="0" xfId="0" applyFill="1"/>
    <xf numFmtId="2" fontId="0" fillId="0" borderId="0" xfId="0" applyNumberFormat="1"/>
    <xf numFmtId="9" fontId="0" fillId="0" borderId="0" xfId="1" applyFont="1" applyFill="1"/>
    <xf numFmtId="165" fontId="3" fillId="0" borderId="0" xfId="1" applyNumberFormat="1" applyFont="1" applyAlignment="1">
      <alignment horizontal="center"/>
    </xf>
    <xf numFmtId="165" fontId="4" fillId="0" borderId="0" xfId="1" applyNumberFormat="1" applyFont="1"/>
    <xf numFmtId="165" fontId="4" fillId="0" borderId="0" xfId="1" applyNumberFormat="1" applyFont="1" applyFill="1"/>
    <xf numFmtId="166" fontId="3" fillId="0" borderId="0" xfId="2" applyNumberFormat="1" applyFont="1" applyAlignment="1">
      <alignment horizontal="center"/>
    </xf>
    <xf numFmtId="166" fontId="4" fillId="0" borderId="0" xfId="2" applyNumberFormat="1" applyFont="1"/>
    <xf numFmtId="166" fontId="4" fillId="0" borderId="0" xfId="2" applyNumberFormat="1" applyFont="1" applyFill="1"/>
  </cellXfs>
  <cellStyles count="3">
    <cellStyle name="Milliers" xfId="2" builtinId="3"/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89"/>
  <sheetViews>
    <sheetView tabSelected="1" topLeftCell="E1" zoomScale="60" zoomScaleNormal="60" workbookViewId="0">
      <pane ySplit="1" topLeftCell="A32" activePane="bottomLeft" state="frozen"/>
      <selection pane="bottomLeft" activeCell="O66" sqref="O66"/>
    </sheetView>
  </sheetViews>
  <sheetFormatPr baseColWidth="10" defaultRowHeight="15" x14ac:dyDescent="0.25"/>
  <cols>
    <col min="1" max="5" width="11.42578125" style="3"/>
    <col min="6" max="6" width="28.42578125" customWidth="1"/>
    <col min="7" max="7" width="20.85546875" style="3" customWidth="1"/>
    <col min="8" max="9" width="20.85546875" customWidth="1"/>
    <col min="10" max="10" width="11.42578125" style="13"/>
    <col min="11" max="11" width="14" style="16" bestFit="1" customWidth="1"/>
    <col min="12" max="19" width="15.7109375" style="5" customWidth="1"/>
    <col min="20" max="20" width="11.42578125" style="10"/>
    <col min="21" max="21" width="22.28515625" customWidth="1"/>
  </cols>
  <sheetData>
    <row r="1" spans="1:2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2" t="s">
        <v>36</v>
      </c>
      <c r="K1" s="15" t="s">
        <v>37</v>
      </c>
      <c r="L1" s="2" t="s">
        <v>38</v>
      </c>
      <c r="M1" s="2"/>
      <c r="N1" s="2"/>
      <c r="O1" s="2"/>
      <c r="P1" s="2"/>
      <c r="Q1" s="2"/>
      <c r="R1" s="2"/>
      <c r="S1" s="2"/>
    </row>
    <row r="2" spans="1:24" x14ac:dyDescent="0.25">
      <c r="A2" s="3" t="s">
        <v>9</v>
      </c>
      <c r="B2" s="3" t="s">
        <v>10</v>
      </c>
      <c r="C2" s="3" t="s">
        <v>11</v>
      </c>
      <c r="D2" s="3">
        <v>44</v>
      </c>
      <c r="E2" s="3" t="s">
        <v>12</v>
      </c>
      <c r="F2" s="3" t="s">
        <v>13</v>
      </c>
      <c r="G2" s="3">
        <v>7</v>
      </c>
      <c r="H2">
        <v>28</v>
      </c>
      <c r="I2" s="4">
        <f>G2/H2</f>
        <v>0.25</v>
      </c>
      <c r="J2" s="13">
        <f>SUM(G2,G13)/$X$2</f>
        <v>0.18181818181818182</v>
      </c>
      <c r="K2" s="16">
        <f>G2/H2</f>
        <v>0.25</v>
      </c>
      <c r="L2" s="5">
        <f>(K2/J2-1)*100</f>
        <v>37.5</v>
      </c>
      <c r="M2" s="2"/>
      <c r="N2" s="2"/>
      <c r="O2" s="2"/>
      <c r="P2" s="2"/>
      <c r="Q2" s="2"/>
      <c r="R2" s="2"/>
      <c r="U2" s="6" t="s">
        <v>14</v>
      </c>
      <c r="V2" s="6" t="s">
        <v>15</v>
      </c>
      <c r="W2" s="6">
        <f>SUM(D2:D4)</f>
        <v>77</v>
      </c>
      <c r="X2" s="7">
        <v>77</v>
      </c>
    </row>
    <row r="3" spans="1:24" x14ac:dyDescent="0.25">
      <c r="A3" s="3" t="s">
        <v>16</v>
      </c>
      <c r="B3" s="3" t="s">
        <v>10</v>
      </c>
      <c r="C3" s="3" t="s">
        <v>17</v>
      </c>
      <c r="D3" s="3">
        <v>16</v>
      </c>
      <c r="E3" s="3" t="s">
        <v>12</v>
      </c>
      <c r="F3" s="3" t="s">
        <v>13</v>
      </c>
      <c r="G3" s="3">
        <v>3</v>
      </c>
      <c r="H3">
        <v>28</v>
      </c>
      <c r="I3" s="4">
        <f t="shared" ref="I3:I66" si="0">G3/H3</f>
        <v>0.10714285714285714</v>
      </c>
      <c r="J3" s="13">
        <f>SUM(G3,G14)/$X$2</f>
        <v>0.11688311688311688</v>
      </c>
      <c r="K3" s="16">
        <f t="shared" ref="K3:K63" si="1">G3/H3</f>
        <v>0.10714285714285714</v>
      </c>
      <c r="L3" s="5">
        <f t="shared" ref="L3:L66" si="2">(K3/J3-1)*100</f>
        <v>-8.3333333333333375</v>
      </c>
      <c r="M3" s="2"/>
      <c r="N3" s="2"/>
      <c r="O3" s="2"/>
      <c r="P3" s="2"/>
      <c r="Q3" s="2"/>
      <c r="R3" s="2"/>
      <c r="U3" s="6"/>
      <c r="V3" s="6" t="s">
        <v>18</v>
      </c>
      <c r="W3" s="6">
        <f>SUM(D5:D8)</f>
        <v>126</v>
      </c>
      <c r="X3" s="7">
        <v>126</v>
      </c>
    </row>
    <row r="4" spans="1:24" x14ac:dyDescent="0.25">
      <c r="A4" s="3" t="s">
        <v>19</v>
      </c>
      <c r="B4" s="3" t="s">
        <v>10</v>
      </c>
      <c r="C4" s="3" t="s">
        <v>11</v>
      </c>
      <c r="D4" s="3">
        <v>17</v>
      </c>
      <c r="E4" s="3" t="s">
        <v>12</v>
      </c>
      <c r="F4" s="3" t="s">
        <v>13</v>
      </c>
      <c r="G4" s="3">
        <v>7</v>
      </c>
      <c r="H4">
        <v>28</v>
      </c>
      <c r="I4" s="4">
        <f t="shared" si="0"/>
        <v>0.25</v>
      </c>
      <c r="J4" s="13">
        <f>SUM(G4,G15)/$X$2</f>
        <v>9.0909090909090912E-2</v>
      </c>
      <c r="K4" s="16">
        <f t="shared" si="1"/>
        <v>0.25</v>
      </c>
      <c r="L4" s="5">
        <f t="shared" si="2"/>
        <v>175</v>
      </c>
      <c r="M4" s="2"/>
      <c r="N4" s="2"/>
      <c r="O4" s="2"/>
      <c r="P4" s="2"/>
      <c r="Q4" s="2"/>
      <c r="R4" s="2"/>
      <c r="U4" s="6"/>
      <c r="V4" s="6" t="s">
        <v>20</v>
      </c>
      <c r="W4" s="6">
        <f>SUM(D9:D12)</f>
        <v>61</v>
      </c>
      <c r="X4" s="7">
        <v>61</v>
      </c>
    </row>
    <row r="5" spans="1:24" x14ac:dyDescent="0.25">
      <c r="A5" s="8" t="s">
        <v>21</v>
      </c>
      <c r="B5" s="8" t="s">
        <v>22</v>
      </c>
      <c r="C5" s="8" t="s">
        <v>11</v>
      </c>
      <c r="D5" s="8">
        <v>21</v>
      </c>
      <c r="E5" s="8" t="s">
        <v>12</v>
      </c>
      <c r="F5" s="3" t="s">
        <v>13</v>
      </c>
      <c r="G5" s="8">
        <v>4</v>
      </c>
      <c r="H5">
        <v>55</v>
      </c>
      <c r="I5" s="4">
        <f t="shared" si="0"/>
        <v>7.2727272727272724E-2</v>
      </c>
      <c r="J5" s="13">
        <f>SUM(G5,G16)/$X$3</f>
        <v>6.3492063492063489E-2</v>
      </c>
      <c r="K5" s="16">
        <f t="shared" si="1"/>
        <v>7.2727272727272724E-2</v>
      </c>
      <c r="L5" s="5">
        <f t="shared" si="2"/>
        <v>14.54545454545455</v>
      </c>
      <c r="M5" s="2"/>
      <c r="N5" s="2"/>
      <c r="O5" s="2"/>
      <c r="P5" s="2"/>
      <c r="Q5" s="2"/>
      <c r="R5" s="2"/>
      <c r="U5" s="9"/>
      <c r="V5" s="9"/>
      <c r="W5" s="9"/>
      <c r="X5" s="9"/>
    </row>
    <row r="6" spans="1:24" x14ac:dyDescent="0.25">
      <c r="A6" s="8" t="s">
        <v>23</v>
      </c>
      <c r="B6" s="8" t="s">
        <v>22</v>
      </c>
      <c r="C6" s="8" t="s">
        <v>17</v>
      </c>
      <c r="D6" s="8">
        <v>14</v>
      </c>
      <c r="E6" s="8" t="s">
        <v>12</v>
      </c>
      <c r="F6" s="3" t="s">
        <v>13</v>
      </c>
      <c r="G6" s="8">
        <v>0</v>
      </c>
      <c r="H6">
        <v>55</v>
      </c>
      <c r="I6" s="4">
        <f t="shared" si="0"/>
        <v>0</v>
      </c>
      <c r="J6" s="13">
        <f>SUM(G6,G17)/$X$3</f>
        <v>0</v>
      </c>
      <c r="K6" s="16">
        <f t="shared" si="1"/>
        <v>0</v>
      </c>
      <c r="L6" s="5">
        <v>0</v>
      </c>
      <c r="M6" s="2"/>
      <c r="N6" s="2"/>
      <c r="O6" s="2"/>
      <c r="P6" s="2"/>
      <c r="Q6" s="2"/>
      <c r="R6" s="2"/>
      <c r="U6" s="6" t="s">
        <v>24</v>
      </c>
      <c r="V6" s="6"/>
      <c r="W6" s="6" t="s">
        <v>25</v>
      </c>
      <c r="X6" s="6" t="s">
        <v>26</v>
      </c>
    </row>
    <row r="7" spans="1:24" x14ac:dyDescent="0.25">
      <c r="A7" s="8" t="s">
        <v>27</v>
      </c>
      <c r="B7" s="8" t="s">
        <v>22</v>
      </c>
      <c r="C7" s="8" t="s">
        <v>11</v>
      </c>
      <c r="D7" s="8">
        <v>53</v>
      </c>
      <c r="E7" s="8" t="s">
        <v>12</v>
      </c>
      <c r="F7" s="3" t="s">
        <v>13</v>
      </c>
      <c r="G7" s="8">
        <v>4</v>
      </c>
      <c r="H7">
        <v>55</v>
      </c>
      <c r="I7" s="4">
        <f t="shared" si="0"/>
        <v>7.2727272727272724E-2</v>
      </c>
      <c r="J7" s="13">
        <f>SUM(G7,G18)/$X$3</f>
        <v>3.968253968253968E-2</v>
      </c>
      <c r="K7" s="16">
        <f t="shared" si="1"/>
        <v>7.2727272727272724E-2</v>
      </c>
      <c r="L7" s="5">
        <f t="shared" si="2"/>
        <v>83.27272727272728</v>
      </c>
      <c r="M7" s="2"/>
      <c r="N7" s="2"/>
      <c r="O7" s="2"/>
      <c r="P7" s="2"/>
      <c r="Q7" s="2"/>
      <c r="R7" s="2"/>
      <c r="U7" s="6"/>
      <c r="V7" s="6" t="s">
        <v>15</v>
      </c>
      <c r="W7" s="6">
        <v>28</v>
      </c>
      <c r="X7" s="6">
        <v>49</v>
      </c>
    </row>
    <row r="8" spans="1:24" x14ac:dyDescent="0.25">
      <c r="A8" s="8" t="s">
        <v>28</v>
      </c>
      <c r="B8" s="8" t="s">
        <v>22</v>
      </c>
      <c r="C8" s="8" t="s">
        <v>17</v>
      </c>
      <c r="D8" s="8">
        <v>38</v>
      </c>
      <c r="E8" s="8" t="s">
        <v>12</v>
      </c>
      <c r="F8" s="3" t="s">
        <v>13</v>
      </c>
      <c r="G8" s="8">
        <v>5</v>
      </c>
      <c r="H8">
        <v>55</v>
      </c>
      <c r="I8" s="4">
        <f t="shared" si="0"/>
        <v>9.0909090909090912E-2</v>
      </c>
      <c r="J8" s="13">
        <f>SUM(G8,G19)/$X$3</f>
        <v>0.13492063492063491</v>
      </c>
      <c r="K8" s="16">
        <f t="shared" si="1"/>
        <v>9.0909090909090912E-2</v>
      </c>
      <c r="L8" s="5">
        <f t="shared" si="2"/>
        <v>-32.62032085561497</v>
      </c>
      <c r="M8" s="2"/>
      <c r="N8" s="2"/>
      <c r="O8" s="2"/>
      <c r="P8" s="2"/>
      <c r="Q8" s="2"/>
      <c r="R8" s="2"/>
      <c r="U8" s="6"/>
      <c r="V8" s="6" t="s">
        <v>18</v>
      </c>
      <c r="W8" s="6">
        <v>55</v>
      </c>
      <c r="X8" s="6">
        <v>71</v>
      </c>
    </row>
    <row r="9" spans="1:24" x14ac:dyDescent="0.25">
      <c r="A9" s="3" t="s">
        <v>29</v>
      </c>
      <c r="B9" s="3" t="s">
        <v>20</v>
      </c>
      <c r="C9" s="3" t="s">
        <v>11</v>
      </c>
      <c r="D9" s="3">
        <v>11</v>
      </c>
      <c r="E9" s="3" t="s">
        <v>12</v>
      </c>
      <c r="F9" s="3" t="s">
        <v>13</v>
      </c>
      <c r="G9" s="3">
        <v>5</v>
      </c>
      <c r="H9">
        <v>42</v>
      </c>
      <c r="I9" s="4">
        <f t="shared" si="0"/>
        <v>0.11904761904761904</v>
      </c>
      <c r="J9" s="13">
        <f>SUM(G9,G20)/$X$4</f>
        <v>0.13114754098360656</v>
      </c>
      <c r="K9" s="16">
        <f t="shared" si="1"/>
        <v>0.11904761904761904</v>
      </c>
      <c r="L9" s="5">
        <f t="shared" si="2"/>
        <v>-9.2261904761904887</v>
      </c>
      <c r="M9" s="2"/>
      <c r="N9" s="2"/>
      <c r="O9" s="2"/>
      <c r="P9" s="2"/>
      <c r="Q9" s="2"/>
      <c r="R9" s="2"/>
      <c r="U9" s="6"/>
      <c r="V9" s="6" t="s">
        <v>20</v>
      </c>
      <c r="W9" s="6">
        <v>42</v>
      </c>
      <c r="X9" s="6">
        <v>19</v>
      </c>
    </row>
    <row r="10" spans="1:24" x14ac:dyDescent="0.25">
      <c r="A10" s="3" t="s">
        <v>30</v>
      </c>
      <c r="B10" s="3" t="s">
        <v>20</v>
      </c>
      <c r="C10" s="3" t="s">
        <v>11</v>
      </c>
      <c r="D10" s="3">
        <v>13</v>
      </c>
      <c r="E10" s="3" t="s">
        <v>12</v>
      </c>
      <c r="F10" s="3" t="s">
        <v>13</v>
      </c>
      <c r="G10" s="3">
        <v>2</v>
      </c>
      <c r="H10">
        <v>42</v>
      </c>
      <c r="I10" s="4">
        <f t="shared" si="0"/>
        <v>4.7619047619047616E-2</v>
      </c>
      <c r="J10" s="13">
        <f>SUM(G10,G21)/$X$4</f>
        <v>8.1967213114754092E-2</v>
      </c>
      <c r="K10" s="16">
        <f t="shared" si="1"/>
        <v>4.7619047619047616E-2</v>
      </c>
      <c r="L10" s="5">
        <f t="shared" si="2"/>
        <v>-41.904761904761898</v>
      </c>
      <c r="M10" s="2"/>
      <c r="N10" s="2"/>
      <c r="O10" s="2"/>
      <c r="P10" s="2"/>
      <c r="Q10" s="2"/>
      <c r="R10" s="2"/>
    </row>
    <row r="11" spans="1:24" x14ac:dyDescent="0.25">
      <c r="A11" s="3" t="s">
        <v>31</v>
      </c>
      <c r="B11" s="3" t="s">
        <v>20</v>
      </c>
      <c r="C11" s="3" t="s">
        <v>17</v>
      </c>
      <c r="D11" s="3">
        <v>19</v>
      </c>
      <c r="E11" s="3" t="s">
        <v>12</v>
      </c>
      <c r="F11" s="3" t="s">
        <v>13</v>
      </c>
      <c r="G11" s="3">
        <v>9</v>
      </c>
      <c r="H11">
        <v>42</v>
      </c>
      <c r="I11" s="4">
        <f t="shared" si="0"/>
        <v>0.21428571428571427</v>
      </c>
      <c r="J11" s="13">
        <f>SUM(G11,G22)/$X$4</f>
        <v>0.14754098360655737</v>
      </c>
      <c r="K11" s="16">
        <f t="shared" si="1"/>
        <v>0.21428571428571427</v>
      </c>
      <c r="L11" s="5">
        <f t="shared" si="2"/>
        <v>45.238095238095234</v>
      </c>
      <c r="M11" s="2"/>
      <c r="N11" s="2"/>
      <c r="O11" s="2"/>
      <c r="P11" s="2"/>
      <c r="Q11" s="2"/>
      <c r="R11" s="2"/>
    </row>
    <row r="12" spans="1:24" x14ac:dyDescent="0.25">
      <c r="A12" s="3" t="s">
        <v>32</v>
      </c>
      <c r="B12" s="3" t="s">
        <v>20</v>
      </c>
      <c r="C12" s="3" t="s">
        <v>11</v>
      </c>
      <c r="D12" s="3">
        <v>18</v>
      </c>
      <c r="E12" s="3" t="s">
        <v>12</v>
      </c>
      <c r="F12" s="3" t="s">
        <v>13</v>
      </c>
      <c r="G12" s="3">
        <v>1</v>
      </c>
      <c r="H12">
        <v>42</v>
      </c>
      <c r="I12" s="4">
        <f t="shared" si="0"/>
        <v>2.3809523809523808E-2</v>
      </c>
      <c r="J12" s="13">
        <f>SUM(G12,G23)/$X$4</f>
        <v>0.19672131147540983</v>
      </c>
      <c r="K12" s="16">
        <f t="shared" si="1"/>
        <v>2.3809523809523808E-2</v>
      </c>
      <c r="L12" s="5">
        <f t="shared" si="2"/>
        <v>-87.896825396825392</v>
      </c>
      <c r="M12" s="2"/>
      <c r="N12" s="2"/>
      <c r="O12" s="2"/>
      <c r="P12" s="2"/>
      <c r="Q12" s="2"/>
      <c r="R12" s="2"/>
    </row>
    <row r="13" spans="1:24" x14ac:dyDescent="0.25">
      <c r="A13" s="3" t="s">
        <v>9</v>
      </c>
      <c r="B13" s="3" t="s">
        <v>10</v>
      </c>
      <c r="C13" s="3" t="s">
        <v>11</v>
      </c>
      <c r="D13" s="3">
        <v>44</v>
      </c>
      <c r="E13" s="3" t="s">
        <v>33</v>
      </c>
      <c r="F13" s="3" t="s">
        <v>13</v>
      </c>
      <c r="G13" s="3">
        <v>7</v>
      </c>
      <c r="H13">
        <v>49</v>
      </c>
      <c r="I13" s="4">
        <f t="shared" si="0"/>
        <v>0.14285714285714285</v>
      </c>
      <c r="J13" s="13">
        <v>0.18181818181818182</v>
      </c>
      <c r="K13" s="16">
        <f t="shared" si="1"/>
        <v>0.14285714285714285</v>
      </c>
      <c r="L13" s="5">
        <f t="shared" si="2"/>
        <v>-21.428571428571431</v>
      </c>
      <c r="M13" s="2"/>
      <c r="N13" s="2"/>
      <c r="O13" s="2"/>
      <c r="P13" s="2"/>
      <c r="Q13" s="2"/>
      <c r="R13" s="2"/>
    </row>
    <row r="14" spans="1:24" x14ac:dyDescent="0.25">
      <c r="A14" s="3" t="s">
        <v>16</v>
      </c>
      <c r="B14" s="3" t="s">
        <v>10</v>
      </c>
      <c r="C14" s="3" t="s">
        <v>17</v>
      </c>
      <c r="D14" s="3">
        <v>16</v>
      </c>
      <c r="E14" s="3" t="s">
        <v>33</v>
      </c>
      <c r="F14" s="3" t="s">
        <v>13</v>
      </c>
      <c r="G14" s="3">
        <v>6</v>
      </c>
      <c r="H14">
        <v>49</v>
      </c>
      <c r="I14" s="4">
        <f t="shared" si="0"/>
        <v>0.12244897959183673</v>
      </c>
      <c r="J14" s="13">
        <v>0.11688311688311688</v>
      </c>
      <c r="K14" s="16">
        <f t="shared" si="1"/>
        <v>0.12244897959183673</v>
      </c>
      <c r="L14" s="5">
        <f t="shared" si="2"/>
        <v>4.7619047619047672</v>
      </c>
      <c r="M14" s="2"/>
      <c r="N14" s="2"/>
      <c r="O14" s="2"/>
      <c r="P14" s="2"/>
      <c r="Q14" s="2"/>
      <c r="R14" s="2"/>
    </row>
    <row r="15" spans="1:24" x14ac:dyDescent="0.25">
      <c r="A15" s="3" t="s">
        <v>19</v>
      </c>
      <c r="B15" s="3" t="s">
        <v>10</v>
      </c>
      <c r="C15" s="3" t="s">
        <v>11</v>
      </c>
      <c r="D15" s="3">
        <v>17</v>
      </c>
      <c r="E15" s="3" t="s">
        <v>33</v>
      </c>
      <c r="F15" s="3" t="s">
        <v>13</v>
      </c>
      <c r="G15" s="3">
        <v>0</v>
      </c>
      <c r="H15">
        <v>49</v>
      </c>
      <c r="I15" s="4">
        <f t="shared" si="0"/>
        <v>0</v>
      </c>
      <c r="J15" s="13">
        <v>9.0909090909090912E-2</v>
      </c>
      <c r="K15" s="16">
        <f t="shared" si="1"/>
        <v>0</v>
      </c>
      <c r="L15" s="5">
        <f t="shared" si="2"/>
        <v>-100</v>
      </c>
      <c r="M15" s="2"/>
      <c r="N15" s="2"/>
      <c r="O15" s="2"/>
      <c r="P15" s="2"/>
      <c r="Q15" s="2"/>
      <c r="R15" s="2"/>
    </row>
    <row r="16" spans="1:24" x14ac:dyDescent="0.25">
      <c r="A16" s="8" t="s">
        <v>21</v>
      </c>
      <c r="B16" s="8" t="s">
        <v>22</v>
      </c>
      <c r="C16" s="8" t="s">
        <v>11</v>
      </c>
      <c r="D16" s="8">
        <v>21</v>
      </c>
      <c r="E16" s="8" t="s">
        <v>33</v>
      </c>
      <c r="F16" s="3" t="s">
        <v>13</v>
      </c>
      <c r="G16" s="8">
        <v>4</v>
      </c>
      <c r="H16">
        <v>71</v>
      </c>
      <c r="I16" s="4">
        <f t="shared" si="0"/>
        <v>5.6338028169014086E-2</v>
      </c>
      <c r="J16" s="13">
        <v>6.3492063492063489E-2</v>
      </c>
      <c r="K16" s="16">
        <f t="shared" si="1"/>
        <v>5.6338028169014086E-2</v>
      </c>
      <c r="L16" s="5">
        <f t="shared" si="2"/>
        <v>-11.267605633802813</v>
      </c>
      <c r="M16" s="2"/>
      <c r="N16" s="2"/>
      <c r="O16" s="2"/>
      <c r="P16" s="2"/>
      <c r="Q16" s="2"/>
      <c r="R16" s="2"/>
    </row>
    <row r="17" spans="1:18" x14ac:dyDescent="0.25">
      <c r="A17" s="8" t="s">
        <v>23</v>
      </c>
      <c r="B17" s="8" t="s">
        <v>22</v>
      </c>
      <c r="C17" s="8" t="s">
        <v>17</v>
      </c>
      <c r="D17" s="8">
        <v>14</v>
      </c>
      <c r="E17" s="8" t="s">
        <v>33</v>
      </c>
      <c r="F17" s="3" t="s">
        <v>13</v>
      </c>
      <c r="G17" s="8">
        <v>0</v>
      </c>
      <c r="H17">
        <v>71</v>
      </c>
      <c r="I17" s="4">
        <f t="shared" si="0"/>
        <v>0</v>
      </c>
      <c r="J17" s="13">
        <v>0</v>
      </c>
      <c r="K17" s="16">
        <f t="shared" si="1"/>
        <v>0</v>
      </c>
      <c r="L17" s="5">
        <v>0</v>
      </c>
      <c r="M17" s="2"/>
      <c r="N17" s="2"/>
      <c r="O17" s="2"/>
      <c r="P17" s="2"/>
      <c r="Q17" s="2"/>
      <c r="R17" s="2"/>
    </row>
    <row r="18" spans="1:18" x14ac:dyDescent="0.25">
      <c r="A18" s="8" t="s">
        <v>27</v>
      </c>
      <c r="B18" s="8" t="s">
        <v>22</v>
      </c>
      <c r="C18" s="8" t="s">
        <v>11</v>
      </c>
      <c r="D18" s="8">
        <v>53</v>
      </c>
      <c r="E18" s="8" t="s">
        <v>33</v>
      </c>
      <c r="F18" s="3" t="s">
        <v>13</v>
      </c>
      <c r="G18" s="8">
        <v>1</v>
      </c>
      <c r="H18">
        <v>71</v>
      </c>
      <c r="I18" s="4">
        <f t="shared" si="0"/>
        <v>1.4084507042253521E-2</v>
      </c>
      <c r="J18" s="13">
        <v>3.968253968253968E-2</v>
      </c>
      <c r="K18" s="16">
        <f t="shared" si="1"/>
        <v>1.4084507042253521E-2</v>
      </c>
      <c r="L18" s="5">
        <f t="shared" si="2"/>
        <v>-64.507042253521135</v>
      </c>
      <c r="M18" s="2"/>
      <c r="N18" s="2"/>
      <c r="O18" s="2"/>
      <c r="P18" s="2"/>
      <c r="Q18" s="2"/>
      <c r="R18" s="2"/>
    </row>
    <row r="19" spans="1:18" x14ac:dyDescent="0.25">
      <c r="A19" s="8" t="s">
        <v>28</v>
      </c>
      <c r="B19" s="8" t="s">
        <v>22</v>
      </c>
      <c r="C19" s="8" t="s">
        <v>17</v>
      </c>
      <c r="D19" s="8">
        <v>38</v>
      </c>
      <c r="E19" s="8" t="s">
        <v>33</v>
      </c>
      <c r="F19" s="3" t="s">
        <v>13</v>
      </c>
      <c r="G19" s="8">
        <v>12</v>
      </c>
      <c r="H19">
        <v>71</v>
      </c>
      <c r="I19" s="4">
        <f t="shared" si="0"/>
        <v>0.16901408450704225</v>
      </c>
      <c r="J19" s="13">
        <v>0.13492063492063491</v>
      </c>
      <c r="K19" s="16">
        <f t="shared" si="1"/>
        <v>0.16901408450704225</v>
      </c>
      <c r="L19" s="5">
        <f t="shared" si="2"/>
        <v>25.269262634631318</v>
      </c>
      <c r="M19" s="2"/>
      <c r="N19" s="2"/>
      <c r="O19" s="2"/>
      <c r="P19" s="2"/>
      <c r="Q19" s="2"/>
      <c r="R19" s="2"/>
    </row>
    <row r="20" spans="1:18" x14ac:dyDescent="0.25">
      <c r="A20" s="3" t="s">
        <v>29</v>
      </c>
      <c r="B20" s="3" t="s">
        <v>20</v>
      </c>
      <c r="C20" s="3" t="s">
        <v>11</v>
      </c>
      <c r="D20" s="3">
        <v>11</v>
      </c>
      <c r="E20" s="3" t="s">
        <v>33</v>
      </c>
      <c r="F20" s="3" t="s">
        <v>13</v>
      </c>
      <c r="G20" s="3">
        <v>3</v>
      </c>
      <c r="H20">
        <v>19</v>
      </c>
      <c r="I20" s="4">
        <f t="shared" si="0"/>
        <v>0.15789473684210525</v>
      </c>
      <c r="J20" s="13">
        <v>0.13114754098360656</v>
      </c>
      <c r="K20" s="16">
        <f t="shared" si="1"/>
        <v>0.15789473684210525</v>
      </c>
      <c r="L20" s="5">
        <f t="shared" si="2"/>
        <v>20.394736842105242</v>
      </c>
      <c r="M20" s="2"/>
      <c r="N20" s="2"/>
      <c r="O20" s="2"/>
      <c r="P20" s="2"/>
      <c r="Q20" s="2"/>
      <c r="R20" s="2"/>
    </row>
    <row r="21" spans="1:18" x14ac:dyDescent="0.25">
      <c r="A21" s="3" t="s">
        <v>30</v>
      </c>
      <c r="B21" s="3" t="s">
        <v>20</v>
      </c>
      <c r="C21" s="3" t="s">
        <v>11</v>
      </c>
      <c r="D21" s="3">
        <v>13</v>
      </c>
      <c r="E21" s="3" t="s">
        <v>33</v>
      </c>
      <c r="F21" s="3" t="s">
        <v>13</v>
      </c>
      <c r="G21" s="3">
        <v>3</v>
      </c>
      <c r="H21">
        <v>19</v>
      </c>
      <c r="I21" s="4">
        <f t="shared" si="0"/>
        <v>0.15789473684210525</v>
      </c>
      <c r="J21" s="13">
        <v>8.1967213114754092E-2</v>
      </c>
      <c r="K21" s="16">
        <f t="shared" si="1"/>
        <v>0.15789473684210525</v>
      </c>
      <c r="L21" s="5">
        <f t="shared" si="2"/>
        <v>92.631578947368425</v>
      </c>
      <c r="M21" s="2"/>
      <c r="N21" s="2"/>
      <c r="O21" s="2"/>
      <c r="P21" s="2"/>
      <c r="Q21" s="2"/>
      <c r="R21" s="2"/>
    </row>
    <row r="22" spans="1:18" x14ac:dyDescent="0.25">
      <c r="A22" s="3" t="s">
        <v>31</v>
      </c>
      <c r="B22" s="3" t="s">
        <v>20</v>
      </c>
      <c r="C22" s="3" t="s">
        <v>17</v>
      </c>
      <c r="D22" s="3">
        <v>19</v>
      </c>
      <c r="E22" s="3" t="s">
        <v>33</v>
      </c>
      <c r="F22" s="3" t="s">
        <v>13</v>
      </c>
      <c r="G22" s="3">
        <v>0</v>
      </c>
      <c r="H22">
        <v>19</v>
      </c>
      <c r="I22" s="4">
        <f t="shared" si="0"/>
        <v>0</v>
      </c>
      <c r="J22" s="13">
        <v>0.14754098360655737</v>
      </c>
      <c r="K22" s="16">
        <f t="shared" si="1"/>
        <v>0</v>
      </c>
      <c r="L22" s="5">
        <f t="shared" si="2"/>
        <v>-100</v>
      </c>
      <c r="M22" s="2"/>
      <c r="N22" s="2"/>
      <c r="O22" s="2"/>
      <c r="P22" s="2"/>
      <c r="Q22" s="2"/>
      <c r="R22" s="2"/>
    </row>
    <row r="23" spans="1:18" x14ac:dyDescent="0.25">
      <c r="A23" s="3" t="s">
        <v>32</v>
      </c>
      <c r="B23" s="3" t="s">
        <v>20</v>
      </c>
      <c r="C23" s="3" t="s">
        <v>11</v>
      </c>
      <c r="D23" s="3">
        <v>18</v>
      </c>
      <c r="E23" s="3" t="s">
        <v>33</v>
      </c>
      <c r="F23" s="3" t="s">
        <v>13</v>
      </c>
      <c r="G23" s="3">
        <v>11</v>
      </c>
      <c r="H23">
        <v>19</v>
      </c>
      <c r="I23" s="4">
        <f t="shared" si="0"/>
        <v>0.57894736842105265</v>
      </c>
      <c r="J23" s="13">
        <v>0.19672131147541</v>
      </c>
      <c r="K23" s="16">
        <f t="shared" si="1"/>
        <v>0.57894736842105265</v>
      </c>
      <c r="L23" s="5">
        <f>(K23/J23-1)*100</f>
        <v>194.29824561403484</v>
      </c>
      <c r="M23" s="2"/>
      <c r="N23" s="2"/>
      <c r="O23" s="2"/>
      <c r="P23" s="2"/>
      <c r="Q23" s="2"/>
      <c r="R23" s="2"/>
    </row>
    <row r="24" spans="1:18" x14ac:dyDescent="0.25">
      <c r="A24" s="3" t="s">
        <v>9</v>
      </c>
      <c r="B24" s="3" t="s">
        <v>10</v>
      </c>
      <c r="C24" s="3" t="s">
        <v>11</v>
      </c>
      <c r="D24" s="3">
        <v>44</v>
      </c>
      <c r="E24" s="3" t="s">
        <v>12</v>
      </c>
      <c r="F24" s="3" t="s">
        <v>34</v>
      </c>
      <c r="G24" s="3">
        <v>2</v>
      </c>
      <c r="H24">
        <v>28</v>
      </c>
      <c r="I24" s="4">
        <f t="shared" si="0"/>
        <v>7.1428571428571425E-2</v>
      </c>
      <c r="J24" s="13">
        <f>SUM(G24,G35)/$X$2</f>
        <v>0.2857142857142857</v>
      </c>
      <c r="K24" s="16">
        <f t="shared" si="1"/>
        <v>7.1428571428571425E-2</v>
      </c>
      <c r="L24" s="5">
        <f t="shared" si="2"/>
        <v>-75</v>
      </c>
      <c r="M24" s="2"/>
      <c r="N24" s="2"/>
      <c r="O24" s="2"/>
      <c r="P24" s="2"/>
      <c r="Q24" s="2"/>
      <c r="R24" s="2"/>
    </row>
    <row r="25" spans="1:18" x14ac:dyDescent="0.25">
      <c r="A25" s="3" t="s">
        <v>16</v>
      </c>
      <c r="B25" s="3" t="s">
        <v>10</v>
      </c>
      <c r="C25" s="3" t="s">
        <v>17</v>
      </c>
      <c r="D25" s="3">
        <v>16</v>
      </c>
      <c r="E25" s="3" t="s">
        <v>12</v>
      </c>
      <c r="F25" s="3" t="s">
        <v>34</v>
      </c>
      <c r="G25" s="3">
        <v>1</v>
      </c>
      <c r="H25">
        <v>28</v>
      </c>
      <c r="I25" s="4">
        <f t="shared" si="0"/>
        <v>3.5714285714285712E-2</v>
      </c>
      <c r="J25" s="13">
        <f>SUM(G25,G36)/$X$2</f>
        <v>7.792207792207792E-2</v>
      </c>
      <c r="K25" s="16">
        <f t="shared" si="1"/>
        <v>3.5714285714285712E-2</v>
      </c>
      <c r="L25" s="5">
        <f t="shared" si="2"/>
        <v>-54.166666666666671</v>
      </c>
      <c r="M25" s="2"/>
      <c r="N25" s="2"/>
      <c r="O25" s="2"/>
      <c r="P25" s="2"/>
      <c r="Q25" s="2"/>
      <c r="R25" s="2"/>
    </row>
    <row r="26" spans="1:18" x14ac:dyDescent="0.25">
      <c r="A26" s="3" t="s">
        <v>19</v>
      </c>
      <c r="B26" s="3" t="s">
        <v>10</v>
      </c>
      <c r="C26" s="3" t="s">
        <v>11</v>
      </c>
      <c r="D26" s="3">
        <v>17</v>
      </c>
      <c r="E26" s="3" t="s">
        <v>12</v>
      </c>
      <c r="F26" s="3" t="s">
        <v>34</v>
      </c>
      <c r="G26" s="3">
        <v>5</v>
      </c>
      <c r="H26">
        <v>28</v>
      </c>
      <c r="I26" s="4">
        <f t="shared" si="0"/>
        <v>0.17857142857142858</v>
      </c>
      <c r="J26" s="13">
        <f>SUM(G26,G37)/$X$2</f>
        <v>0.11688311688311688</v>
      </c>
      <c r="K26" s="16">
        <f t="shared" si="1"/>
        <v>0.17857142857142858</v>
      </c>
      <c r="L26" s="5">
        <f t="shared" si="2"/>
        <v>52.777777777777793</v>
      </c>
      <c r="M26" s="2"/>
      <c r="N26" s="2"/>
      <c r="O26" s="2"/>
      <c r="P26" s="2"/>
      <c r="Q26" s="2"/>
      <c r="R26" s="2"/>
    </row>
    <row r="27" spans="1:18" x14ac:dyDescent="0.25">
      <c r="A27" s="8" t="s">
        <v>21</v>
      </c>
      <c r="B27" s="8" t="s">
        <v>22</v>
      </c>
      <c r="C27" s="8" t="s">
        <v>11</v>
      </c>
      <c r="D27" s="8">
        <v>21</v>
      </c>
      <c r="E27" s="8" t="s">
        <v>12</v>
      </c>
      <c r="F27" s="3" t="s">
        <v>34</v>
      </c>
      <c r="G27" s="8">
        <v>1</v>
      </c>
      <c r="H27">
        <v>55</v>
      </c>
      <c r="I27" s="4">
        <f t="shared" si="0"/>
        <v>1.8181818181818181E-2</v>
      </c>
      <c r="J27" s="13">
        <f>SUM(G27,G38)/$X$3</f>
        <v>3.1746031746031744E-2</v>
      </c>
      <c r="K27" s="16">
        <f>G27/H27</f>
        <v>1.8181818181818181E-2</v>
      </c>
      <c r="L27" s="5">
        <f t="shared" si="2"/>
        <v>-42.727272727272727</v>
      </c>
      <c r="M27" s="2"/>
      <c r="N27" s="2"/>
      <c r="O27" s="2"/>
      <c r="P27" s="2"/>
      <c r="Q27" s="2"/>
      <c r="R27" s="2"/>
    </row>
    <row r="28" spans="1:18" x14ac:dyDescent="0.25">
      <c r="A28" s="8" t="s">
        <v>23</v>
      </c>
      <c r="B28" s="8" t="s">
        <v>22</v>
      </c>
      <c r="C28" s="8" t="s">
        <v>17</v>
      </c>
      <c r="D28" s="8">
        <v>14</v>
      </c>
      <c r="E28" s="8" t="s">
        <v>12</v>
      </c>
      <c r="F28" s="3" t="s">
        <v>34</v>
      </c>
      <c r="G28" s="8">
        <v>1</v>
      </c>
      <c r="H28">
        <v>55</v>
      </c>
      <c r="I28" s="4">
        <f t="shared" si="0"/>
        <v>1.8181818181818181E-2</v>
      </c>
      <c r="J28" s="13">
        <f>SUM(G28,G39)/$X$3</f>
        <v>3.1746031746031744E-2</v>
      </c>
      <c r="K28" s="16">
        <f t="shared" si="1"/>
        <v>1.8181818181818181E-2</v>
      </c>
      <c r="L28" s="5">
        <f t="shared" si="2"/>
        <v>-42.727272727272727</v>
      </c>
      <c r="M28" s="2"/>
      <c r="N28" s="2"/>
      <c r="O28" s="2"/>
      <c r="P28" s="2"/>
      <c r="Q28" s="2"/>
      <c r="R28" s="2"/>
    </row>
    <row r="29" spans="1:18" x14ac:dyDescent="0.25">
      <c r="A29" s="8" t="s">
        <v>27</v>
      </c>
      <c r="B29" s="8" t="s">
        <v>22</v>
      </c>
      <c r="C29" s="8" t="s">
        <v>11</v>
      </c>
      <c r="D29" s="8">
        <v>53</v>
      </c>
      <c r="E29" s="8" t="s">
        <v>12</v>
      </c>
      <c r="F29" s="3" t="s">
        <v>34</v>
      </c>
      <c r="G29" s="8">
        <v>6</v>
      </c>
      <c r="H29">
        <v>55</v>
      </c>
      <c r="I29" s="4">
        <f t="shared" si="0"/>
        <v>0.10909090909090909</v>
      </c>
      <c r="J29" s="13">
        <f>SUM(G29,G40)/$X$3</f>
        <v>0.15873015873015872</v>
      </c>
      <c r="K29" s="16">
        <f t="shared" si="1"/>
        <v>0.10909090909090909</v>
      </c>
      <c r="L29" s="5">
        <f t="shared" si="2"/>
        <v>-31.272727272727273</v>
      </c>
      <c r="M29" s="2"/>
      <c r="N29" s="2"/>
      <c r="O29" s="2"/>
      <c r="P29" s="2"/>
      <c r="Q29" s="2"/>
      <c r="R29" s="2"/>
    </row>
    <row r="30" spans="1:18" x14ac:dyDescent="0.25">
      <c r="A30" s="8" t="s">
        <v>28</v>
      </c>
      <c r="B30" s="8" t="s">
        <v>22</v>
      </c>
      <c r="C30" s="8" t="s">
        <v>17</v>
      </c>
      <c r="D30" s="8">
        <v>38</v>
      </c>
      <c r="E30" s="8" t="s">
        <v>12</v>
      </c>
      <c r="F30" s="3" t="s">
        <v>34</v>
      </c>
      <c r="G30" s="8">
        <v>3</v>
      </c>
      <c r="H30">
        <v>55</v>
      </c>
      <c r="I30" s="4">
        <f t="shared" si="0"/>
        <v>5.4545454545454543E-2</v>
      </c>
      <c r="J30" s="13">
        <f>SUM(G30,G41)/$X$3</f>
        <v>0.1111111111111111</v>
      </c>
      <c r="K30" s="16">
        <f t="shared" si="1"/>
        <v>5.4545454545454543E-2</v>
      </c>
      <c r="L30" s="5">
        <f t="shared" si="2"/>
        <v>-50.909090909090907</v>
      </c>
      <c r="M30" s="2"/>
      <c r="N30" s="2"/>
      <c r="O30" s="2"/>
      <c r="P30" s="2"/>
      <c r="Q30" s="2"/>
      <c r="R30" s="2"/>
    </row>
    <row r="31" spans="1:18" x14ac:dyDescent="0.25">
      <c r="A31" s="3" t="s">
        <v>29</v>
      </c>
      <c r="B31" s="3" t="s">
        <v>20</v>
      </c>
      <c r="C31" s="3" t="s">
        <v>11</v>
      </c>
      <c r="D31" s="3">
        <v>11</v>
      </c>
      <c r="E31" s="3" t="s">
        <v>12</v>
      </c>
      <c r="F31" s="3" t="s">
        <v>34</v>
      </c>
      <c r="G31" s="3">
        <v>0</v>
      </c>
      <c r="H31">
        <v>42</v>
      </c>
      <c r="I31" s="4">
        <f t="shared" si="0"/>
        <v>0</v>
      </c>
      <c r="J31" s="13">
        <f>SUM(G31,G42)/$X$4</f>
        <v>0</v>
      </c>
      <c r="K31" s="16">
        <f t="shared" si="1"/>
        <v>0</v>
      </c>
      <c r="L31" s="5">
        <v>0</v>
      </c>
      <c r="M31" s="2"/>
      <c r="N31" s="2"/>
      <c r="O31" s="2"/>
      <c r="P31" s="2"/>
      <c r="Q31" s="2"/>
      <c r="R31" s="2"/>
    </row>
    <row r="32" spans="1:18" x14ac:dyDescent="0.25">
      <c r="A32" s="3" t="s">
        <v>30</v>
      </c>
      <c r="B32" s="3" t="s">
        <v>20</v>
      </c>
      <c r="C32" s="3" t="s">
        <v>11</v>
      </c>
      <c r="D32" s="3">
        <v>13</v>
      </c>
      <c r="E32" s="3" t="s">
        <v>12</v>
      </c>
      <c r="F32" s="3" t="s">
        <v>34</v>
      </c>
      <c r="G32" s="3">
        <v>2</v>
      </c>
      <c r="H32">
        <v>42</v>
      </c>
      <c r="I32" s="4">
        <f t="shared" si="0"/>
        <v>4.7619047619047616E-2</v>
      </c>
      <c r="J32" s="13">
        <f>SUM(G32,G43)/$X$4</f>
        <v>3.2786885245901641E-2</v>
      </c>
      <c r="K32" s="16">
        <f t="shared" si="1"/>
        <v>4.7619047619047616E-2</v>
      </c>
      <c r="L32" s="5">
        <f t="shared" si="2"/>
        <v>45.238095238095234</v>
      </c>
      <c r="M32" s="2"/>
      <c r="N32" s="2"/>
      <c r="O32" s="2"/>
      <c r="P32" s="2"/>
      <c r="Q32" s="2"/>
      <c r="R32" s="2"/>
    </row>
    <row r="33" spans="1:18" x14ac:dyDescent="0.25">
      <c r="A33" s="3" t="s">
        <v>31</v>
      </c>
      <c r="B33" s="3" t="s">
        <v>20</v>
      </c>
      <c r="C33" s="3" t="s">
        <v>17</v>
      </c>
      <c r="D33" s="3">
        <v>19</v>
      </c>
      <c r="E33" s="3" t="s">
        <v>12</v>
      </c>
      <c r="F33" s="3" t="s">
        <v>34</v>
      </c>
      <c r="G33" s="3">
        <v>1</v>
      </c>
      <c r="H33">
        <v>42</v>
      </c>
      <c r="I33" s="4">
        <f t="shared" si="0"/>
        <v>2.3809523809523808E-2</v>
      </c>
      <c r="J33" s="13">
        <f>SUM(G33,G44)/$X$4</f>
        <v>4.9180327868852458E-2</v>
      </c>
      <c r="K33" s="16">
        <f t="shared" si="1"/>
        <v>2.3809523809523808E-2</v>
      </c>
      <c r="L33" s="5">
        <f t="shared" si="2"/>
        <v>-51.587301587301582</v>
      </c>
      <c r="M33" s="2"/>
      <c r="N33" s="2"/>
      <c r="O33" s="2"/>
      <c r="P33" s="2"/>
      <c r="Q33" s="2"/>
      <c r="R33" s="2"/>
    </row>
    <row r="34" spans="1:18" x14ac:dyDescent="0.25">
      <c r="A34" s="3" t="s">
        <v>32</v>
      </c>
      <c r="B34" s="3" t="s">
        <v>20</v>
      </c>
      <c r="C34" s="3" t="s">
        <v>11</v>
      </c>
      <c r="D34" s="3">
        <v>18</v>
      </c>
      <c r="E34" s="3" t="s">
        <v>12</v>
      </c>
      <c r="F34" s="3" t="s">
        <v>34</v>
      </c>
      <c r="G34" s="3">
        <v>1</v>
      </c>
      <c r="H34">
        <v>42</v>
      </c>
      <c r="I34" s="4">
        <f t="shared" si="0"/>
        <v>2.3809523809523808E-2</v>
      </c>
      <c r="J34" s="13">
        <f>SUM(G34,G45)/$X$4</f>
        <v>1.6393442622950821E-2</v>
      </c>
      <c r="K34" s="16">
        <f t="shared" si="1"/>
        <v>2.3809523809523808E-2</v>
      </c>
      <c r="L34" s="5">
        <f t="shared" si="2"/>
        <v>45.238095238095234</v>
      </c>
      <c r="M34" s="2"/>
      <c r="N34" s="2"/>
      <c r="O34" s="2"/>
      <c r="P34" s="2"/>
      <c r="Q34" s="2"/>
      <c r="R34" s="2"/>
    </row>
    <row r="35" spans="1:18" x14ac:dyDescent="0.25">
      <c r="A35" s="3" t="s">
        <v>9</v>
      </c>
      <c r="B35" s="3" t="s">
        <v>10</v>
      </c>
      <c r="C35" s="3" t="s">
        <v>11</v>
      </c>
      <c r="D35" s="3">
        <v>44</v>
      </c>
      <c r="E35" s="3" t="s">
        <v>33</v>
      </c>
      <c r="F35" s="3" t="s">
        <v>34</v>
      </c>
      <c r="G35" s="3">
        <v>20</v>
      </c>
      <c r="H35">
        <v>49</v>
      </c>
      <c r="I35" s="4">
        <f t="shared" si="0"/>
        <v>0.40816326530612246</v>
      </c>
      <c r="J35" s="13">
        <v>0.2857142857142857</v>
      </c>
      <c r="K35" s="16">
        <f t="shared" si="1"/>
        <v>0.40816326530612246</v>
      </c>
      <c r="L35" s="5">
        <f t="shared" si="2"/>
        <v>42.857142857142861</v>
      </c>
      <c r="M35" s="2"/>
      <c r="N35" s="2"/>
      <c r="O35" s="2"/>
      <c r="P35" s="2"/>
      <c r="Q35" s="2"/>
      <c r="R35" s="2"/>
    </row>
    <row r="36" spans="1:18" x14ac:dyDescent="0.25">
      <c r="A36" s="3" t="s">
        <v>16</v>
      </c>
      <c r="B36" s="3" t="s">
        <v>10</v>
      </c>
      <c r="C36" s="3" t="s">
        <v>17</v>
      </c>
      <c r="D36" s="3">
        <v>16</v>
      </c>
      <c r="E36" s="3" t="s">
        <v>33</v>
      </c>
      <c r="F36" s="3" t="s">
        <v>34</v>
      </c>
      <c r="G36" s="3">
        <v>5</v>
      </c>
      <c r="H36">
        <v>49</v>
      </c>
      <c r="I36" s="4">
        <f t="shared" si="0"/>
        <v>0.10204081632653061</v>
      </c>
      <c r="J36" s="13">
        <v>7.792207792207792E-2</v>
      </c>
      <c r="K36" s="16">
        <f t="shared" si="1"/>
        <v>0.10204081632653061</v>
      </c>
      <c r="L36" s="5">
        <f t="shared" si="2"/>
        <v>30.952380952380953</v>
      </c>
      <c r="M36" s="2"/>
      <c r="N36" s="2"/>
      <c r="O36" s="2"/>
      <c r="P36" s="2"/>
      <c r="Q36" s="2"/>
      <c r="R36" s="2"/>
    </row>
    <row r="37" spans="1:18" x14ac:dyDescent="0.25">
      <c r="A37" s="3" t="s">
        <v>19</v>
      </c>
      <c r="B37" s="3" t="s">
        <v>10</v>
      </c>
      <c r="C37" s="3" t="s">
        <v>11</v>
      </c>
      <c r="D37" s="3">
        <v>17</v>
      </c>
      <c r="E37" s="3" t="s">
        <v>33</v>
      </c>
      <c r="F37" s="3" t="s">
        <v>34</v>
      </c>
      <c r="G37" s="3">
        <v>4</v>
      </c>
      <c r="H37">
        <v>49</v>
      </c>
      <c r="I37" s="4">
        <f t="shared" si="0"/>
        <v>8.1632653061224483E-2</v>
      </c>
      <c r="J37" s="13">
        <v>0.11688311688311688</v>
      </c>
      <c r="K37" s="16">
        <f t="shared" si="1"/>
        <v>8.1632653061224483E-2</v>
      </c>
      <c r="L37" s="5">
        <f t="shared" si="2"/>
        <v>-30.158730158730162</v>
      </c>
      <c r="M37" s="2"/>
      <c r="N37" s="2"/>
      <c r="O37" s="2"/>
      <c r="P37" s="2"/>
      <c r="Q37" s="2"/>
      <c r="R37" s="2"/>
    </row>
    <row r="38" spans="1:18" x14ac:dyDescent="0.25">
      <c r="A38" s="8" t="s">
        <v>21</v>
      </c>
      <c r="B38" s="8" t="s">
        <v>22</v>
      </c>
      <c r="C38" s="8" t="s">
        <v>11</v>
      </c>
      <c r="D38" s="8">
        <v>21</v>
      </c>
      <c r="E38" s="8" t="s">
        <v>33</v>
      </c>
      <c r="F38" s="3" t="s">
        <v>34</v>
      </c>
      <c r="G38" s="8">
        <v>3</v>
      </c>
      <c r="H38">
        <v>71</v>
      </c>
      <c r="I38" s="4">
        <f t="shared" si="0"/>
        <v>4.2253521126760563E-2</v>
      </c>
      <c r="J38" s="13">
        <v>3.1746031746031744E-2</v>
      </c>
      <c r="K38" s="16">
        <f t="shared" si="1"/>
        <v>4.2253521126760563E-2</v>
      </c>
      <c r="L38" s="5">
        <f t="shared" si="2"/>
        <v>33.098591549295776</v>
      </c>
      <c r="M38" s="2"/>
      <c r="N38" s="2"/>
      <c r="O38" s="2"/>
      <c r="P38" s="2"/>
      <c r="Q38" s="2"/>
      <c r="R38" s="2"/>
    </row>
    <row r="39" spans="1:18" x14ac:dyDescent="0.25">
      <c r="A39" s="8" t="s">
        <v>23</v>
      </c>
      <c r="B39" s="8" t="s">
        <v>22</v>
      </c>
      <c r="C39" s="8" t="s">
        <v>17</v>
      </c>
      <c r="D39" s="8">
        <v>14</v>
      </c>
      <c r="E39" s="8" t="s">
        <v>33</v>
      </c>
      <c r="F39" s="3" t="s">
        <v>34</v>
      </c>
      <c r="G39" s="8">
        <v>3</v>
      </c>
      <c r="H39">
        <v>71</v>
      </c>
      <c r="I39" s="4">
        <f t="shared" si="0"/>
        <v>4.2253521126760563E-2</v>
      </c>
      <c r="J39" s="13">
        <v>3.1746031746031744E-2</v>
      </c>
      <c r="K39" s="16">
        <f t="shared" si="1"/>
        <v>4.2253521126760563E-2</v>
      </c>
      <c r="L39" s="5">
        <f t="shared" si="2"/>
        <v>33.098591549295776</v>
      </c>
      <c r="M39" s="2"/>
      <c r="N39" s="2"/>
      <c r="O39" s="2"/>
      <c r="P39" s="2"/>
      <c r="Q39" s="2"/>
      <c r="R39" s="2"/>
    </row>
    <row r="40" spans="1:18" x14ac:dyDescent="0.25">
      <c r="A40" s="8" t="s">
        <v>27</v>
      </c>
      <c r="B40" s="8" t="s">
        <v>22</v>
      </c>
      <c r="C40" s="8" t="s">
        <v>11</v>
      </c>
      <c r="D40" s="8">
        <v>53</v>
      </c>
      <c r="E40" s="8" t="s">
        <v>33</v>
      </c>
      <c r="F40" s="3" t="s">
        <v>34</v>
      </c>
      <c r="G40" s="8">
        <v>14</v>
      </c>
      <c r="H40">
        <v>71</v>
      </c>
      <c r="I40" s="4">
        <f t="shared" si="0"/>
        <v>0.19718309859154928</v>
      </c>
      <c r="J40" s="13">
        <v>0.15873015873015872</v>
      </c>
      <c r="K40" s="16">
        <f t="shared" si="1"/>
        <v>0.19718309859154928</v>
      </c>
      <c r="L40" s="5">
        <f t="shared" si="2"/>
        <v>24.225352112676045</v>
      </c>
      <c r="M40" s="2"/>
      <c r="N40" s="2"/>
      <c r="O40" s="2"/>
      <c r="P40" s="2"/>
      <c r="Q40" s="2"/>
      <c r="R40" s="2"/>
    </row>
    <row r="41" spans="1:18" x14ac:dyDescent="0.25">
      <c r="A41" s="8" t="s">
        <v>28</v>
      </c>
      <c r="B41" s="8" t="s">
        <v>22</v>
      </c>
      <c r="C41" s="8" t="s">
        <v>17</v>
      </c>
      <c r="D41" s="8">
        <v>38</v>
      </c>
      <c r="E41" s="8" t="s">
        <v>33</v>
      </c>
      <c r="F41" s="3" t="s">
        <v>34</v>
      </c>
      <c r="G41" s="8">
        <v>11</v>
      </c>
      <c r="H41">
        <v>71</v>
      </c>
      <c r="I41" s="4">
        <f t="shared" si="0"/>
        <v>0.15492957746478872</v>
      </c>
      <c r="J41" s="13">
        <v>0.1111111111111111</v>
      </c>
      <c r="K41" s="16">
        <f t="shared" si="1"/>
        <v>0.15492957746478872</v>
      </c>
      <c r="L41" s="5">
        <f t="shared" si="2"/>
        <v>39.436619718309849</v>
      </c>
      <c r="M41" s="2"/>
      <c r="N41" s="2"/>
      <c r="O41" s="2"/>
      <c r="P41" s="2"/>
      <c r="Q41" s="2"/>
      <c r="R41" s="2"/>
    </row>
    <row r="42" spans="1:18" x14ac:dyDescent="0.25">
      <c r="A42" s="3" t="s">
        <v>29</v>
      </c>
      <c r="B42" s="3" t="s">
        <v>20</v>
      </c>
      <c r="C42" s="3" t="s">
        <v>11</v>
      </c>
      <c r="D42" s="3">
        <v>11</v>
      </c>
      <c r="E42" s="3" t="s">
        <v>33</v>
      </c>
      <c r="F42" s="3" t="s">
        <v>34</v>
      </c>
      <c r="G42" s="3">
        <v>0</v>
      </c>
      <c r="H42">
        <v>19</v>
      </c>
      <c r="I42" s="4">
        <f t="shared" si="0"/>
        <v>0</v>
      </c>
      <c r="J42" s="13">
        <v>0</v>
      </c>
      <c r="K42" s="16">
        <f t="shared" si="1"/>
        <v>0</v>
      </c>
      <c r="L42" s="5" t="e">
        <f t="shared" si="2"/>
        <v>#DIV/0!</v>
      </c>
      <c r="M42" s="2"/>
      <c r="N42" s="2"/>
      <c r="O42" s="2"/>
      <c r="P42" s="2"/>
      <c r="Q42" s="2"/>
      <c r="R42" s="2"/>
    </row>
    <row r="43" spans="1:18" x14ac:dyDescent="0.25">
      <c r="A43" s="3" t="s">
        <v>30</v>
      </c>
      <c r="B43" s="3" t="s">
        <v>20</v>
      </c>
      <c r="C43" s="3" t="s">
        <v>11</v>
      </c>
      <c r="D43" s="3">
        <v>13</v>
      </c>
      <c r="E43" s="3" t="s">
        <v>33</v>
      </c>
      <c r="F43" s="3" t="s">
        <v>34</v>
      </c>
      <c r="G43" s="3">
        <v>0</v>
      </c>
      <c r="H43">
        <v>19</v>
      </c>
      <c r="I43" s="4">
        <f t="shared" si="0"/>
        <v>0</v>
      </c>
      <c r="J43" s="13">
        <v>3.2786885245901641E-2</v>
      </c>
      <c r="K43" s="16">
        <f t="shared" si="1"/>
        <v>0</v>
      </c>
      <c r="L43" s="5">
        <f t="shared" si="2"/>
        <v>-100</v>
      </c>
      <c r="M43" s="2"/>
      <c r="N43" s="2"/>
      <c r="O43" s="2"/>
      <c r="P43" s="2"/>
      <c r="Q43" s="2"/>
      <c r="R43" s="2"/>
    </row>
    <row r="44" spans="1:18" x14ac:dyDescent="0.25">
      <c r="A44" s="3" t="s">
        <v>31</v>
      </c>
      <c r="B44" s="3" t="s">
        <v>20</v>
      </c>
      <c r="C44" s="3" t="s">
        <v>17</v>
      </c>
      <c r="D44" s="3">
        <v>19</v>
      </c>
      <c r="E44" s="3" t="s">
        <v>33</v>
      </c>
      <c r="F44" s="3" t="s">
        <v>34</v>
      </c>
      <c r="G44" s="3">
        <v>2</v>
      </c>
      <c r="H44">
        <v>19</v>
      </c>
      <c r="I44" s="4">
        <f t="shared" si="0"/>
        <v>0.10526315789473684</v>
      </c>
      <c r="J44" s="13">
        <v>4.9180327868852458E-2</v>
      </c>
      <c r="K44" s="16">
        <f t="shared" si="1"/>
        <v>0.10526315789473684</v>
      </c>
      <c r="L44" s="5">
        <f t="shared" si="2"/>
        <v>114.03508771929825</v>
      </c>
      <c r="M44" s="2"/>
      <c r="N44" s="2"/>
      <c r="O44" s="2"/>
      <c r="P44" s="2"/>
      <c r="Q44" s="2"/>
      <c r="R44" s="2"/>
    </row>
    <row r="45" spans="1:18" x14ac:dyDescent="0.25">
      <c r="A45" s="3" t="s">
        <v>32</v>
      </c>
      <c r="B45" s="3" t="s">
        <v>20</v>
      </c>
      <c r="C45" s="3" t="s">
        <v>11</v>
      </c>
      <c r="D45" s="3">
        <v>18</v>
      </c>
      <c r="E45" s="3" t="s">
        <v>33</v>
      </c>
      <c r="F45" s="3" t="s">
        <v>34</v>
      </c>
      <c r="G45" s="3">
        <v>0</v>
      </c>
      <c r="H45">
        <v>19</v>
      </c>
      <c r="I45" s="4">
        <f t="shared" si="0"/>
        <v>0</v>
      </c>
      <c r="J45" s="13">
        <v>1.6393442622950821E-2</v>
      </c>
      <c r="K45" s="16">
        <f t="shared" si="1"/>
        <v>0</v>
      </c>
      <c r="L45" s="5">
        <f t="shared" si="2"/>
        <v>-100</v>
      </c>
      <c r="M45" s="2"/>
      <c r="N45" s="2"/>
      <c r="O45" s="2"/>
      <c r="P45" s="2"/>
      <c r="Q45" s="2"/>
      <c r="R45" s="2"/>
    </row>
    <row r="46" spans="1:18" x14ac:dyDescent="0.25">
      <c r="A46" s="3" t="s">
        <v>9</v>
      </c>
      <c r="B46" s="3" t="s">
        <v>10</v>
      </c>
      <c r="C46" s="3" t="s">
        <v>11</v>
      </c>
      <c r="D46" s="3">
        <v>44</v>
      </c>
      <c r="E46" s="3" t="s">
        <v>12</v>
      </c>
      <c r="F46" s="3" t="s">
        <v>35</v>
      </c>
      <c r="G46" s="3">
        <v>3</v>
      </c>
      <c r="H46">
        <v>28</v>
      </c>
      <c r="I46" s="4">
        <f t="shared" si="0"/>
        <v>0.10714285714285714</v>
      </c>
      <c r="J46" s="13">
        <f>SUM(G46,G57)/$X$2</f>
        <v>0.1038961038961039</v>
      </c>
      <c r="K46" s="16">
        <f t="shared" si="1"/>
        <v>0.10714285714285714</v>
      </c>
      <c r="L46" s="5">
        <f t="shared" si="2"/>
        <v>3.1249999999999778</v>
      </c>
      <c r="M46" s="2"/>
      <c r="N46" s="2"/>
      <c r="O46" s="2"/>
      <c r="P46" s="2"/>
      <c r="Q46" s="2"/>
      <c r="R46" s="2"/>
    </row>
    <row r="47" spans="1:18" x14ac:dyDescent="0.25">
      <c r="A47" s="3" t="s">
        <v>16</v>
      </c>
      <c r="B47" s="3" t="s">
        <v>10</v>
      </c>
      <c r="C47" s="3" t="s">
        <v>17</v>
      </c>
      <c r="D47" s="3">
        <v>16</v>
      </c>
      <c r="E47" s="3" t="s">
        <v>12</v>
      </c>
      <c r="F47" s="3" t="s">
        <v>35</v>
      </c>
      <c r="G47" s="3">
        <v>0</v>
      </c>
      <c r="H47">
        <v>28</v>
      </c>
      <c r="I47" s="4">
        <f t="shared" si="0"/>
        <v>0</v>
      </c>
      <c r="J47" s="13">
        <f>SUM(G47,G58)/$X$2</f>
        <v>1.2987012987012988E-2</v>
      </c>
      <c r="K47" s="16">
        <f t="shared" si="1"/>
        <v>0</v>
      </c>
      <c r="L47" s="5">
        <f t="shared" si="2"/>
        <v>-100</v>
      </c>
      <c r="M47" s="2"/>
      <c r="N47" s="2"/>
      <c r="O47" s="2"/>
      <c r="P47" s="2"/>
      <c r="Q47" s="2"/>
      <c r="R47" s="2"/>
    </row>
    <row r="48" spans="1:18" x14ac:dyDescent="0.25">
      <c r="A48" s="3" t="s">
        <v>19</v>
      </c>
      <c r="B48" s="3" t="s">
        <v>10</v>
      </c>
      <c r="C48" s="3" t="s">
        <v>11</v>
      </c>
      <c r="D48" s="3">
        <v>17</v>
      </c>
      <c r="E48" s="3" t="s">
        <v>12</v>
      </c>
      <c r="F48" s="3" t="s">
        <v>35</v>
      </c>
      <c r="G48" s="3">
        <v>0</v>
      </c>
      <c r="H48">
        <v>28</v>
      </c>
      <c r="I48" s="4">
        <f t="shared" si="0"/>
        <v>0</v>
      </c>
      <c r="J48" s="13">
        <f>SUM(G48,G59)/$X$2</f>
        <v>1.2987012987012988E-2</v>
      </c>
      <c r="K48" s="16">
        <f t="shared" si="1"/>
        <v>0</v>
      </c>
      <c r="L48" s="5">
        <f t="shared" si="2"/>
        <v>-100</v>
      </c>
      <c r="M48" s="2"/>
      <c r="N48" s="2"/>
      <c r="O48" s="2"/>
      <c r="P48" s="2"/>
      <c r="Q48" s="2"/>
      <c r="R48" s="2"/>
    </row>
    <row r="49" spans="1:18" x14ac:dyDescent="0.25">
      <c r="A49" s="8" t="s">
        <v>21</v>
      </c>
      <c r="B49" s="8" t="s">
        <v>22</v>
      </c>
      <c r="C49" s="8" t="s">
        <v>11</v>
      </c>
      <c r="D49" s="8">
        <v>21</v>
      </c>
      <c r="E49" s="8" t="s">
        <v>12</v>
      </c>
      <c r="F49" s="3" t="s">
        <v>35</v>
      </c>
      <c r="G49" s="3">
        <v>4</v>
      </c>
      <c r="H49">
        <v>55</v>
      </c>
      <c r="I49" s="4">
        <f t="shared" si="0"/>
        <v>7.2727272727272724E-2</v>
      </c>
      <c r="J49" s="13">
        <f>SUM(G49,G60)/$X$3</f>
        <v>7.1428571428571425E-2</v>
      </c>
      <c r="K49" s="16">
        <f t="shared" si="1"/>
        <v>7.2727272727272724E-2</v>
      </c>
      <c r="L49" s="5">
        <f t="shared" si="2"/>
        <v>1.8181818181818299</v>
      </c>
      <c r="M49" s="2"/>
      <c r="N49" s="2"/>
      <c r="O49" s="2"/>
      <c r="P49" s="2"/>
      <c r="Q49" s="2"/>
      <c r="R49" s="2"/>
    </row>
    <row r="50" spans="1:18" x14ac:dyDescent="0.25">
      <c r="A50" s="8" t="s">
        <v>23</v>
      </c>
      <c r="B50" s="8" t="s">
        <v>22</v>
      </c>
      <c r="C50" s="8" t="s">
        <v>17</v>
      </c>
      <c r="D50" s="8">
        <v>14</v>
      </c>
      <c r="E50" s="8" t="s">
        <v>12</v>
      </c>
      <c r="F50" s="3" t="s">
        <v>35</v>
      </c>
      <c r="G50" s="3">
        <v>5</v>
      </c>
      <c r="H50">
        <v>55</v>
      </c>
      <c r="I50" s="4">
        <f t="shared" si="0"/>
        <v>9.0909090909090912E-2</v>
      </c>
      <c r="J50" s="13">
        <f>SUM(G50,G61)/$X$3</f>
        <v>7.9365079365079361E-2</v>
      </c>
      <c r="K50" s="16">
        <f t="shared" si="1"/>
        <v>9.0909090909090912E-2</v>
      </c>
      <c r="L50" s="5">
        <f t="shared" si="2"/>
        <v>14.54545454545455</v>
      </c>
      <c r="M50" s="2"/>
      <c r="N50" s="2"/>
      <c r="O50" s="2"/>
      <c r="P50" s="2"/>
      <c r="Q50" s="2"/>
      <c r="R50" s="2"/>
    </row>
    <row r="51" spans="1:18" x14ac:dyDescent="0.25">
      <c r="A51" s="8" t="s">
        <v>27</v>
      </c>
      <c r="B51" s="8" t="s">
        <v>22</v>
      </c>
      <c r="C51" s="8" t="s">
        <v>11</v>
      </c>
      <c r="D51" s="8">
        <v>53</v>
      </c>
      <c r="E51" s="8" t="s">
        <v>12</v>
      </c>
      <c r="F51" s="3" t="s">
        <v>35</v>
      </c>
      <c r="G51" s="3">
        <v>17</v>
      </c>
      <c r="H51">
        <v>55</v>
      </c>
      <c r="I51" s="4">
        <f t="shared" si="0"/>
        <v>0.30909090909090908</v>
      </c>
      <c r="J51" s="13">
        <f>SUM(G51,G62)/$X$3</f>
        <v>0.22222222222222221</v>
      </c>
      <c r="K51" s="16">
        <f t="shared" si="1"/>
        <v>0.30909090909090908</v>
      </c>
      <c r="L51" s="5">
        <f t="shared" si="2"/>
        <v>39.090909090909086</v>
      </c>
      <c r="M51" s="2"/>
      <c r="N51" s="2"/>
      <c r="O51" s="2"/>
      <c r="P51" s="2"/>
      <c r="Q51" s="2"/>
      <c r="R51" s="2"/>
    </row>
    <row r="52" spans="1:18" x14ac:dyDescent="0.25">
      <c r="A52" s="8" t="s">
        <v>28</v>
      </c>
      <c r="B52" s="8" t="s">
        <v>22</v>
      </c>
      <c r="C52" s="8" t="s">
        <v>17</v>
      </c>
      <c r="D52" s="8">
        <v>38</v>
      </c>
      <c r="E52" s="8" t="s">
        <v>12</v>
      </c>
      <c r="F52" s="3" t="s">
        <v>35</v>
      </c>
      <c r="G52" s="3">
        <v>5</v>
      </c>
      <c r="H52">
        <v>55</v>
      </c>
      <c r="I52" s="4">
        <f t="shared" si="0"/>
        <v>9.0909090909090912E-2</v>
      </c>
      <c r="J52" s="13">
        <f>SUM(G52,G63)/$X$3</f>
        <v>5.5555555555555552E-2</v>
      </c>
      <c r="K52" s="16">
        <f t="shared" si="1"/>
        <v>9.0909090909090912E-2</v>
      </c>
      <c r="L52" s="5">
        <f t="shared" si="2"/>
        <v>63.636363636363647</v>
      </c>
      <c r="M52" s="2"/>
      <c r="N52" s="2"/>
      <c r="O52" s="2"/>
      <c r="P52" s="2"/>
      <c r="Q52" s="2"/>
      <c r="R52" s="2"/>
    </row>
    <row r="53" spans="1:18" x14ac:dyDescent="0.25">
      <c r="A53" s="3" t="s">
        <v>29</v>
      </c>
      <c r="B53" s="3" t="s">
        <v>20</v>
      </c>
      <c r="C53" s="3" t="s">
        <v>11</v>
      </c>
      <c r="D53" s="3">
        <v>11</v>
      </c>
      <c r="E53" s="3" t="s">
        <v>12</v>
      </c>
      <c r="F53" s="3" t="s">
        <v>35</v>
      </c>
      <c r="G53" s="3">
        <v>3</v>
      </c>
      <c r="H53">
        <v>42</v>
      </c>
      <c r="I53" s="4">
        <f t="shared" si="0"/>
        <v>7.1428571428571425E-2</v>
      </c>
      <c r="J53" s="13">
        <f>SUM(G53,G64)/$X$4</f>
        <v>4.9180327868852458E-2</v>
      </c>
      <c r="K53" s="16">
        <f t="shared" si="1"/>
        <v>7.1428571428571425E-2</v>
      </c>
      <c r="L53" s="5">
        <f t="shared" si="2"/>
        <v>45.238095238095234</v>
      </c>
      <c r="M53" s="2"/>
      <c r="N53" s="2"/>
      <c r="O53" s="2"/>
      <c r="P53" s="2"/>
      <c r="Q53" s="2"/>
      <c r="R53" s="2"/>
    </row>
    <row r="54" spans="1:18" x14ac:dyDescent="0.25">
      <c r="A54" s="3" t="s">
        <v>30</v>
      </c>
      <c r="B54" s="3" t="s">
        <v>20</v>
      </c>
      <c r="C54" s="3" t="s">
        <v>11</v>
      </c>
      <c r="D54" s="3">
        <v>13</v>
      </c>
      <c r="E54" s="3" t="s">
        <v>12</v>
      </c>
      <c r="F54" s="3" t="s">
        <v>35</v>
      </c>
      <c r="G54" s="3">
        <v>6</v>
      </c>
      <c r="H54">
        <v>42</v>
      </c>
      <c r="I54" s="4">
        <f t="shared" si="0"/>
        <v>0.14285714285714285</v>
      </c>
      <c r="J54" s="13">
        <f>SUM(G54,G65)/$X$4</f>
        <v>9.8360655737704916E-2</v>
      </c>
      <c r="K54" s="16">
        <f t="shared" si="1"/>
        <v>0.14285714285714285</v>
      </c>
      <c r="L54" s="5">
        <f t="shared" si="2"/>
        <v>45.238095238095234</v>
      </c>
      <c r="M54" s="2"/>
      <c r="N54" s="2"/>
      <c r="O54" s="2"/>
      <c r="P54" s="2"/>
      <c r="Q54" s="2"/>
      <c r="R54" s="2"/>
    </row>
    <row r="55" spans="1:18" x14ac:dyDescent="0.25">
      <c r="A55" s="3" t="s">
        <v>31</v>
      </c>
      <c r="B55" s="3" t="s">
        <v>20</v>
      </c>
      <c r="C55" s="3" t="s">
        <v>17</v>
      </c>
      <c r="D55" s="3">
        <v>19</v>
      </c>
      <c r="E55" s="3" t="s">
        <v>12</v>
      </c>
      <c r="F55" s="3" t="s">
        <v>35</v>
      </c>
      <c r="G55" s="3">
        <v>7</v>
      </c>
      <c r="H55">
        <v>42</v>
      </c>
      <c r="I55" s="4">
        <f t="shared" si="0"/>
        <v>0.16666666666666666</v>
      </c>
      <c r="J55" s="13">
        <f>SUM(G55,G66)/$X$4</f>
        <v>0.11475409836065574</v>
      </c>
      <c r="K55" s="16">
        <f t="shared" si="1"/>
        <v>0.16666666666666666</v>
      </c>
      <c r="L55" s="5">
        <f t="shared" si="2"/>
        <v>45.238095238095234</v>
      </c>
      <c r="M55" s="2"/>
      <c r="N55" s="2"/>
      <c r="O55" s="2"/>
      <c r="P55" s="2"/>
      <c r="Q55" s="2"/>
      <c r="R55" s="2"/>
    </row>
    <row r="56" spans="1:18" x14ac:dyDescent="0.25">
      <c r="A56" s="3" t="s">
        <v>32</v>
      </c>
      <c r="B56" s="3" t="s">
        <v>20</v>
      </c>
      <c r="C56" s="3" t="s">
        <v>11</v>
      </c>
      <c r="D56" s="3">
        <v>18</v>
      </c>
      <c r="E56" s="3" t="s">
        <v>12</v>
      </c>
      <c r="F56" s="3" t="s">
        <v>35</v>
      </c>
      <c r="G56" s="3">
        <v>5</v>
      </c>
      <c r="H56">
        <v>42</v>
      </c>
      <c r="I56" s="4">
        <f t="shared" si="0"/>
        <v>0.11904761904761904</v>
      </c>
      <c r="J56" s="13">
        <f>SUM(G56,G67)/$X$4</f>
        <v>8.1967213114754092E-2</v>
      </c>
      <c r="K56" s="16">
        <f t="shared" si="1"/>
        <v>0.11904761904761904</v>
      </c>
      <c r="L56" s="5">
        <f t="shared" si="2"/>
        <v>45.238095238095234</v>
      </c>
      <c r="M56" s="2"/>
      <c r="N56" s="2"/>
      <c r="O56" s="2"/>
      <c r="P56" s="2"/>
      <c r="Q56" s="2"/>
      <c r="R56" s="2"/>
    </row>
    <row r="57" spans="1:18" x14ac:dyDescent="0.25">
      <c r="A57" s="3" t="s">
        <v>9</v>
      </c>
      <c r="B57" s="3" t="s">
        <v>10</v>
      </c>
      <c r="C57" s="3" t="s">
        <v>11</v>
      </c>
      <c r="D57" s="3">
        <v>44</v>
      </c>
      <c r="E57" s="3" t="s">
        <v>33</v>
      </c>
      <c r="F57" s="3" t="s">
        <v>35</v>
      </c>
      <c r="G57" s="3">
        <v>5</v>
      </c>
      <c r="H57">
        <v>49</v>
      </c>
      <c r="I57" s="4">
        <f t="shared" si="0"/>
        <v>0.10204081632653061</v>
      </c>
      <c r="J57" s="13">
        <v>0.1038961038961039</v>
      </c>
      <c r="K57" s="16">
        <f t="shared" si="1"/>
        <v>0.10204081632653061</v>
      </c>
      <c r="L57" s="5">
        <f t="shared" si="2"/>
        <v>-1.7857142857142905</v>
      </c>
      <c r="M57" s="2"/>
      <c r="N57" s="2"/>
      <c r="O57" s="2"/>
      <c r="P57" s="2"/>
      <c r="Q57" s="2"/>
      <c r="R57" s="2"/>
    </row>
    <row r="58" spans="1:18" x14ac:dyDescent="0.25">
      <c r="A58" s="3" t="s">
        <v>16</v>
      </c>
      <c r="B58" s="3" t="s">
        <v>10</v>
      </c>
      <c r="C58" s="3" t="s">
        <v>17</v>
      </c>
      <c r="D58" s="3">
        <v>16</v>
      </c>
      <c r="E58" s="3" t="s">
        <v>33</v>
      </c>
      <c r="F58" s="3" t="s">
        <v>35</v>
      </c>
      <c r="G58" s="3">
        <v>1</v>
      </c>
      <c r="H58">
        <v>49</v>
      </c>
      <c r="I58" s="4">
        <f t="shared" si="0"/>
        <v>2.0408163265306121E-2</v>
      </c>
      <c r="J58" s="13">
        <v>1.2987012987012988E-2</v>
      </c>
      <c r="K58" s="16">
        <f t="shared" si="1"/>
        <v>2.0408163265306121E-2</v>
      </c>
      <c r="L58" s="5">
        <f t="shared" si="2"/>
        <v>57.142857142857117</v>
      </c>
      <c r="M58" s="2"/>
      <c r="N58" s="2"/>
      <c r="O58" s="2"/>
      <c r="P58" s="2"/>
      <c r="Q58" s="2"/>
      <c r="R58" s="2"/>
    </row>
    <row r="59" spans="1:18" x14ac:dyDescent="0.25">
      <c r="A59" s="3" t="s">
        <v>19</v>
      </c>
      <c r="B59" s="3" t="s">
        <v>10</v>
      </c>
      <c r="C59" s="3" t="s">
        <v>11</v>
      </c>
      <c r="D59" s="3">
        <v>17</v>
      </c>
      <c r="E59" s="3" t="s">
        <v>33</v>
      </c>
      <c r="F59" s="3" t="s">
        <v>35</v>
      </c>
      <c r="G59" s="3">
        <v>1</v>
      </c>
      <c r="H59">
        <v>49</v>
      </c>
      <c r="I59" s="4">
        <f t="shared" si="0"/>
        <v>2.0408163265306121E-2</v>
      </c>
      <c r="J59" s="13">
        <v>1.2987012987012988E-2</v>
      </c>
      <c r="K59" s="16">
        <f t="shared" si="1"/>
        <v>2.0408163265306121E-2</v>
      </c>
      <c r="L59" s="5">
        <f t="shared" si="2"/>
        <v>57.142857142857117</v>
      </c>
      <c r="M59" s="2"/>
      <c r="N59" s="2"/>
      <c r="O59" s="2"/>
      <c r="P59" s="2"/>
      <c r="Q59" s="2"/>
      <c r="R59" s="2"/>
    </row>
    <row r="60" spans="1:18" x14ac:dyDescent="0.25">
      <c r="A60" s="8" t="s">
        <v>21</v>
      </c>
      <c r="B60" s="8" t="s">
        <v>22</v>
      </c>
      <c r="C60" s="8" t="s">
        <v>11</v>
      </c>
      <c r="D60" s="8">
        <v>21</v>
      </c>
      <c r="E60" s="8" t="s">
        <v>33</v>
      </c>
      <c r="F60" s="3" t="s">
        <v>35</v>
      </c>
      <c r="G60" s="3">
        <v>5</v>
      </c>
      <c r="H60">
        <v>71</v>
      </c>
      <c r="I60" s="4">
        <f t="shared" si="0"/>
        <v>7.0422535211267609E-2</v>
      </c>
      <c r="J60" s="13">
        <v>7.1428571428571425E-2</v>
      </c>
      <c r="K60" s="16">
        <f t="shared" si="1"/>
        <v>7.0422535211267609E-2</v>
      </c>
      <c r="L60" s="5">
        <f t="shared" si="2"/>
        <v>-1.4084507042253391</v>
      </c>
      <c r="M60" s="2"/>
      <c r="N60" s="2"/>
      <c r="O60" s="2"/>
      <c r="P60" s="2"/>
      <c r="Q60" s="2"/>
      <c r="R60" s="2"/>
    </row>
    <row r="61" spans="1:18" x14ac:dyDescent="0.25">
      <c r="A61" s="8" t="s">
        <v>23</v>
      </c>
      <c r="B61" s="8" t="s">
        <v>22</v>
      </c>
      <c r="C61" s="8" t="s">
        <v>17</v>
      </c>
      <c r="D61" s="8">
        <v>14</v>
      </c>
      <c r="E61" s="8" t="s">
        <v>33</v>
      </c>
      <c r="F61" s="3" t="s">
        <v>35</v>
      </c>
      <c r="G61" s="3">
        <v>5</v>
      </c>
      <c r="H61">
        <v>71</v>
      </c>
      <c r="I61" s="4">
        <f t="shared" si="0"/>
        <v>7.0422535211267609E-2</v>
      </c>
      <c r="J61" s="13">
        <v>7.9365079365079361E-2</v>
      </c>
      <c r="K61" s="16">
        <f t="shared" si="1"/>
        <v>7.0422535211267609E-2</v>
      </c>
      <c r="L61" s="5">
        <f t="shared" si="2"/>
        <v>-11.267605633802813</v>
      </c>
      <c r="M61" s="2"/>
      <c r="N61" s="2"/>
      <c r="O61" s="2"/>
      <c r="P61" s="2"/>
      <c r="Q61" s="2"/>
      <c r="R61" s="2"/>
    </row>
    <row r="62" spans="1:18" x14ac:dyDescent="0.25">
      <c r="A62" s="8" t="s">
        <v>27</v>
      </c>
      <c r="B62" s="8" t="s">
        <v>22</v>
      </c>
      <c r="C62" s="8" t="s">
        <v>11</v>
      </c>
      <c r="D62" s="8">
        <v>53</v>
      </c>
      <c r="E62" s="8" t="s">
        <v>33</v>
      </c>
      <c r="F62" s="3" t="s">
        <v>35</v>
      </c>
      <c r="G62" s="3">
        <v>11</v>
      </c>
      <c r="H62">
        <v>71</v>
      </c>
      <c r="I62" s="4">
        <f t="shared" si="0"/>
        <v>0.15492957746478872</v>
      </c>
      <c r="J62" s="13">
        <v>0.22222222222222221</v>
      </c>
      <c r="K62" s="16">
        <f t="shared" si="1"/>
        <v>0.15492957746478872</v>
      </c>
      <c r="L62" s="5">
        <f t="shared" si="2"/>
        <v>-30.281690140845075</v>
      </c>
      <c r="M62" s="2"/>
      <c r="N62" s="2"/>
      <c r="O62" s="2"/>
      <c r="P62" s="2"/>
      <c r="Q62" s="2"/>
      <c r="R62" s="2"/>
    </row>
    <row r="63" spans="1:18" x14ac:dyDescent="0.25">
      <c r="A63" s="8" t="s">
        <v>28</v>
      </c>
      <c r="B63" s="8" t="s">
        <v>22</v>
      </c>
      <c r="C63" s="8" t="s">
        <v>17</v>
      </c>
      <c r="D63" s="8">
        <v>38</v>
      </c>
      <c r="E63" s="8" t="s">
        <v>33</v>
      </c>
      <c r="F63" s="3" t="s">
        <v>35</v>
      </c>
      <c r="G63" s="3">
        <v>2</v>
      </c>
      <c r="H63">
        <v>71</v>
      </c>
      <c r="I63" s="4">
        <f t="shared" si="0"/>
        <v>2.8169014084507043E-2</v>
      </c>
      <c r="J63" s="13">
        <v>5.5555555555555552E-2</v>
      </c>
      <c r="K63" s="16">
        <f t="shared" si="1"/>
        <v>2.8169014084507043E-2</v>
      </c>
      <c r="L63" s="5">
        <f t="shared" si="2"/>
        <v>-49.295774647887328</v>
      </c>
      <c r="M63" s="2"/>
      <c r="N63" s="2"/>
      <c r="O63" s="2"/>
      <c r="P63" s="2"/>
      <c r="Q63" s="2"/>
      <c r="R63" s="2"/>
    </row>
    <row r="64" spans="1:18" x14ac:dyDescent="0.25">
      <c r="A64" s="3" t="s">
        <v>29</v>
      </c>
      <c r="B64" s="3" t="s">
        <v>20</v>
      </c>
      <c r="C64" s="3" t="s">
        <v>11</v>
      </c>
      <c r="D64" s="3">
        <v>11</v>
      </c>
      <c r="E64" s="3" t="s">
        <v>33</v>
      </c>
      <c r="F64" s="3" t="s">
        <v>35</v>
      </c>
      <c r="G64" s="3">
        <v>0</v>
      </c>
      <c r="H64">
        <v>19</v>
      </c>
      <c r="I64" s="4">
        <f t="shared" si="0"/>
        <v>0</v>
      </c>
      <c r="J64" s="13">
        <v>4.9180327868852458E-2</v>
      </c>
      <c r="K64" s="16">
        <v>0</v>
      </c>
      <c r="L64" s="5">
        <f t="shared" si="2"/>
        <v>-100</v>
      </c>
      <c r="M64" s="2"/>
      <c r="N64" s="2"/>
      <c r="O64" s="2"/>
      <c r="P64" s="2"/>
      <c r="Q64" s="2"/>
      <c r="R64" s="2"/>
    </row>
    <row r="65" spans="1:22" x14ac:dyDescent="0.25">
      <c r="A65" s="3" t="s">
        <v>30</v>
      </c>
      <c r="B65" s="3" t="s">
        <v>20</v>
      </c>
      <c r="C65" s="3" t="s">
        <v>11</v>
      </c>
      <c r="D65" s="3">
        <v>13</v>
      </c>
      <c r="E65" s="3" t="s">
        <v>33</v>
      </c>
      <c r="F65" s="3" t="s">
        <v>35</v>
      </c>
      <c r="G65" s="3">
        <v>0</v>
      </c>
      <c r="H65">
        <v>19</v>
      </c>
      <c r="I65" s="4">
        <f t="shared" si="0"/>
        <v>0</v>
      </c>
      <c r="J65" s="13">
        <v>9.8360655737704916E-2</v>
      </c>
      <c r="K65" s="16">
        <v>0</v>
      </c>
      <c r="L65" s="5">
        <f t="shared" si="2"/>
        <v>-100</v>
      </c>
      <c r="M65" s="2"/>
      <c r="N65" s="2"/>
      <c r="O65" s="2"/>
      <c r="P65" s="2"/>
      <c r="Q65" s="2"/>
      <c r="R65" s="2"/>
    </row>
    <row r="66" spans="1:22" x14ac:dyDescent="0.25">
      <c r="A66" s="3" t="s">
        <v>31</v>
      </c>
      <c r="B66" s="3" t="s">
        <v>20</v>
      </c>
      <c r="C66" s="3" t="s">
        <v>17</v>
      </c>
      <c r="D66" s="3">
        <v>19</v>
      </c>
      <c r="E66" s="3" t="s">
        <v>33</v>
      </c>
      <c r="F66" s="3" t="s">
        <v>35</v>
      </c>
      <c r="G66" s="3">
        <v>0</v>
      </c>
      <c r="H66">
        <v>19</v>
      </c>
      <c r="I66" s="4">
        <f t="shared" si="0"/>
        <v>0</v>
      </c>
      <c r="J66" s="13">
        <v>0.11475409836065574</v>
      </c>
      <c r="K66" s="16">
        <v>0</v>
      </c>
      <c r="L66" s="5">
        <f t="shared" si="2"/>
        <v>-100</v>
      </c>
      <c r="M66" s="2"/>
      <c r="N66" s="2"/>
      <c r="O66" s="2"/>
      <c r="P66" s="2"/>
      <c r="Q66" s="2"/>
      <c r="R66" s="2"/>
    </row>
    <row r="67" spans="1:22" x14ac:dyDescent="0.25">
      <c r="A67" s="3" t="s">
        <v>32</v>
      </c>
      <c r="B67" s="3" t="s">
        <v>20</v>
      </c>
      <c r="C67" s="3" t="s">
        <v>11</v>
      </c>
      <c r="D67" s="3">
        <v>18</v>
      </c>
      <c r="E67" s="3" t="s">
        <v>33</v>
      </c>
      <c r="F67" s="3" t="s">
        <v>35</v>
      </c>
      <c r="G67" s="3">
        <v>0</v>
      </c>
      <c r="H67">
        <v>19</v>
      </c>
      <c r="I67" s="4">
        <f t="shared" ref="I67:I89" si="3">G67/H67</f>
        <v>0</v>
      </c>
      <c r="J67" s="13">
        <v>8.1967213114754092E-2</v>
      </c>
      <c r="K67" s="16">
        <v>0</v>
      </c>
      <c r="L67" s="5">
        <f t="shared" ref="L67:L89" si="4">(K67/J67-1)*100</f>
        <v>-100</v>
      </c>
      <c r="M67" s="2"/>
      <c r="N67" s="2"/>
      <c r="O67" s="2"/>
      <c r="P67" s="2"/>
      <c r="Q67" s="2"/>
      <c r="R67" s="2"/>
    </row>
    <row r="68" spans="1:22" x14ac:dyDescent="0.25">
      <c r="A68" s="3" t="s">
        <v>9</v>
      </c>
      <c r="B68" s="3" t="s">
        <v>10</v>
      </c>
      <c r="C68" s="3" t="s">
        <v>11</v>
      </c>
      <c r="D68" s="3">
        <v>44</v>
      </c>
      <c r="E68" s="3" t="s">
        <v>12</v>
      </c>
      <c r="F68" s="3" t="s">
        <v>39</v>
      </c>
      <c r="G68" s="3">
        <v>9</v>
      </c>
      <c r="H68">
        <v>28</v>
      </c>
      <c r="I68" s="11">
        <f t="shared" si="3"/>
        <v>0.32142857142857145</v>
      </c>
      <c r="J68" s="14">
        <f>SUM(G68,G79)/$X$2</f>
        <v>0.46753246753246752</v>
      </c>
      <c r="K68" s="17">
        <f t="shared" ref="K68:K89" si="5">G68/H68</f>
        <v>0.32142857142857145</v>
      </c>
      <c r="L68" s="5">
        <f t="shared" si="4"/>
        <v>-31.249999999999989</v>
      </c>
      <c r="M68" s="2"/>
      <c r="N68" s="2"/>
      <c r="O68" s="2"/>
      <c r="P68" s="2"/>
      <c r="Q68" s="2"/>
      <c r="R68" s="2"/>
    </row>
    <row r="69" spans="1:22" x14ac:dyDescent="0.25">
      <c r="A69" s="3" t="s">
        <v>16</v>
      </c>
      <c r="B69" s="3" t="s">
        <v>10</v>
      </c>
      <c r="C69" s="3" t="s">
        <v>17</v>
      </c>
      <c r="D69" s="3">
        <v>16</v>
      </c>
      <c r="E69" s="3" t="s">
        <v>12</v>
      </c>
      <c r="F69" s="3" t="s">
        <v>39</v>
      </c>
      <c r="G69" s="3">
        <v>4</v>
      </c>
      <c r="H69">
        <v>28</v>
      </c>
      <c r="I69" s="4">
        <f t="shared" si="3"/>
        <v>0.14285714285714285</v>
      </c>
      <c r="J69" s="13">
        <f>SUM(G69,G80)/$X$2</f>
        <v>0.19480519480519481</v>
      </c>
      <c r="K69" s="16">
        <f t="shared" si="5"/>
        <v>0.14285714285714285</v>
      </c>
      <c r="L69" s="5">
        <f t="shared" si="4"/>
        <v>-26.666666666666671</v>
      </c>
      <c r="M69" s="2"/>
      <c r="N69" s="2"/>
      <c r="O69" s="2"/>
      <c r="P69" s="2"/>
      <c r="Q69" s="2"/>
      <c r="R69" s="2"/>
    </row>
    <row r="70" spans="1:22" x14ac:dyDescent="0.25">
      <c r="A70" s="3" t="s">
        <v>19</v>
      </c>
      <c r="B70" s="3" t="s">
        <v>10</v>
      </c>
      <c r="C70" s="3" t="s">
        <v>11</v>
      </c>
      <c r="D70" s="3">
        <v>17</v>
      </c>
      <c r="E70" s="3" t="s">
        <v>12</v>
      </c>
      <c r="F70" s="3" t="s">
        <v>39</v>
      </c>
      <c r="G70" s="3">
        <v>12</v>
      </c>
      <c r="H70">
        <v>28</v>
      </c>
      <c r="I70" s="4">
        <f t="shared" si="3"/>
        <v>0.42857142857142855</v>
      </c>
      <c r="J70" s="13">
        <f>SUM(G70,G81)/$X$2</f>
        <v>0.20779220779220781</v>
      </c>
      <c r="K70" s="16">
        <f t="shared" si="5"/>
        <v>0.42857142857142855</v>
      </c>
      <c r="L70" s="5">
        <f t="shared" si="4"/>
        <v>106.24999999999996</v>
      </c>
      <c r="M70" s="2"/>
      <c r="N70" s="2"/>
      <c r="O70" s="2"/>
      <c r="P70" s="2"/>
      <c r="Q70" s="2"/>
      <c r="R70" s="2"/>
    </row>
    <row r="71" spans="1:22" x14ac:dyDescent="0.25">
      <c r="A71" s="8" t="s">
        <v>21</v>
      </c>
      <c r="B71" s="8" t="s">
        <v>22</v>
      </c>
      <c r="C71" s="8" t="s">
        <v>11</v>
      </c>
      <c r="D71" s="8">
        <v>21</v>
      </c>
      <c r="E71" s="8" t="s">
        <v>12</v>
      </c>
      <c r="F71" s="3" t="s">
        <v>39</v>
      </c>
      <c r="G71" s="3">
        <v>5</v>
      </c>
      <c r="H71">
        <v>55</v>
      </c>
      <c r="I71" s="4">
        <f t="shared" si="3"/>
        <v>9.0909090909090912E-2</v>
      </c>
      <c r="J71" s="13">
        <f t="shared" ref="J71:J74" si="6">SUM(G71,G82)/$X$3</f>
        <v>9.5238095238095233E-2</v>
      </c>
      <c r="K71" s="16">
        <f t="shared" si="5"/>
        <v>9.0909090909090912E-2</v>
      </c>
      <c r="L71" s="5">
        <f t="shared" si="4"/>
        <v>-4.5454545454545414</v>
      </c>
      <c r="M71" s="2"/>
      <c r="N71" s="2"/>
      <c r="O71" s="2"/>
      <c r="P71" s="2"/>
      <c r="Q71" s="2"/>
      <c r="R71" s="2"/>
    </row>
    <row r="72" spans="1:22" x14ac:dyDescent="0.25">
      <c r="A72" s="8" t="s">
        <v>23</v>
      </c>
      <c r="B72" s="8" t="s">
        <v>22</v>
      </c>
      <c r="C72" s="8" t="s">
        <v>17</v>
      </c>
      <c r="D72" s="8">
        <v>14</v>
      </c>
      <c r="E72" s="8" t="s">
        <v>12</v>
      </c>
      <c r="F72" s="3" t="s">
        <v>39</v>
      </c>
      <c r="G72" s="3">
        <v>1</v>
      </c>
      <c r="H72">
        <v>55</v>
      </c>
      <c r="I72" s="4">
        <f t="shared" si="3"/>
        <v>1.8181818181818181E-2</v>
      </c>
      <c r="J72" s="13">
        <f t="shared" si="6"/>
        <v>3.1746031746031744E-2</v>
      </c>
      <c r="K72" s="16">
        <f t="shared" si="5"/>
        <v>1.8181818181818181E-2</v>
      </c>
      <c r="L72" s="5">
        <f t="shared" si="4"/>
        <v>-42.727272727272727</v>
      </c>
      <c r="M72" s="2"/>
      <c r="N72" s="2"/>
      <c r="O72" s="2"/>
      <c r="P72" s="2"/>
      <c r="Q72" s="2"/>
      <c r="R72" s="2"/>
    </row>
    <row r="73" spans="1:22" x14ac:dyDescent="0.25">
      <c r="A73" s="8" t="s">
        <v>27</v>
      </c>
      <c r="B73" s="8" t="s">
        <v>22</v>
      </c>
      <c r="C73" s="8" t="s">
        <v>11</v>
      </c>
      <c r="D73" s="8">
        <v>53</v>
      </c>
      <c r="E73" s="8" t="s">
        <v>12</v>
      </c>
      <c r="F73" s="3" t="s">
        <v>39</v>
      </c>
      <c r="G73" s="3">
        <v>10</v>
      </c>
      <c r="H73">
        <v>55</v>
      </c>
      <c r="I73" s="4">
        <f t="shared" si="3"/>
        <v>0.18181818181818182</v>
      </c>
      <c r="J73" s="13">
        <f t="shared" si="6"/>
        <v>0.1984126984126984</v>
      </c>
      <c r="K73" s="16">
        <f t="shared" si="5"/>
        <v>0.18181818181818182</v>
      </c>
      <c r="L73" s="5">
        <f t="shared" si="4"/>
        <v>-8.3636363636363509</v>
      </c>
      <c r="M73" s="2"/>
      <c r="N73" s="2"/>
      <c r="O73" s="2"/>
      <c r="P73" s="2"/>
      <c r="Q73" s="2"/>
      <c r="R73" s="2"/>
    </row>
    <row r="74" spans="1:22" x14ac:dyDescent="0.25">
      <c r="A74" s="8" t="s">
        <v>28</v>
      </c>
      <c r="B74" s="8" t="s">
        <v>22</v>
      </c>
      <c r="C74" s="8" t="s">
        <v>17</v>
      </c>
      <c r="D74" s="8">
        <v>38</v>
      </c>
      <c r="E74" s="8" t="s">
        <v>12</v>
      </c>
      <c r="F74" s="3" t="s">
        <v>39</v>
      </c>
      <c r="G74" s="3">
        <v>8</v>
      </c>
      <c r="H74">
        <v>55</v>
      </c>
      <c r="I74" s="4">
        <f t="shared" si="3"/>
        <v>0.14545454545454545</v>
      </c>
      <c r="J74" s="13">
        <f t="shared" si="6"/>
        <v>0.24603174603174602</v>
      </c>
      <c r="K74" s="16">
        <f t="shared" si="5"/>
        <v>0.14545454545454545</v>
      </c>
      <c r="L74" s="5">
        <f t="shared" si="4"/>
        <v>-40.879765395894431</v>
      </c>
      <c r="M74" s="2"/>
      <c r="N74" s="2"/>
      <c r="O74" s="2"/>
      <c r="P74" s="2"/>
      <c r="Q74" s="2"/>
      <c r="R74" s="2"/>
    </row>
    <row r="75" spans="1:22" x14ac:dyDescent="0.25">
      <c r="A75" s="3" t="s">
        <v>29</v>
      </c>
      <c r="B75" s="3" t="s">
        <v>20</v>
      </c>
      <c r="C75" s="3" t="s">
        <v>11</v>
      </c>
      <c r="D75" s="3">
        <v>11</v>
      </c>
      <c r="E75" s="3" t="s">
        <v>12</v>
      </c>
      <c r="F75" s="3" t="s">
        <v>39</v>
      </c>
      <c r="G75" s="3">
        <v>5</v>
      </c>
      <c r="H75">
        <v>42</v>
      </c>
      <c r="I75" s="4">
        <f t="shared" si="3"/>
        <v>0.11904761904761904</v>
      </c>
      <c r="J75" s="13">
        <f t="shared" ref="J75:J78" si="7">SUM(G75,G86)/$X$4</f>
        <v>0.13114754098360656</v>
      </c>
      <c r="K75" s="16">
        <f t="shared" si="5"/>
        <v>0.11904761904761904</v>
      </c>
      <c r="L75" s="5">
        <f t="shared" si="4"/>
        <v>-9.2261904761904887</v>
      </c>
      <c r="M75" s="2"/>
      <c r="N75" s="2"/>
      <c r="O75" s="2"/>
      <c r="P75" s="2"/>
      <c r="Q75" s="2"/>
      <c r="R75" s="2"/>
    </row>
    <row r="76" spans="1:22" x14ac:dyDescent="0.25">
      <c r="A76" s="3" t="s">
        <v>30</v>
      </c>
      <c r="B76" s="3" t="s">
        <v>20</v>
      </c>
      <c r="C76" s="3" t="s">
        <v>11</v>
      </c>
      <c r="D76" s="3">
        <v>13</v>
      </c>
      <c r="E76" s="3" t="s">
        <v>12</v>
      </c>
      <c r="F76" s="3" t="s">
        <v>39</v>
      </c>
      <c r="G76" s="3">
        <v>4</v>
      </c>
      <c r="H76">
        <v>42</v>
      </c>
      <c r="I76" s="4">
        <f t="shared" si="3"/>
        <v>9.5238095238095233E-2</v>
      </c>
      <c r="J76" s="13">
        <f t="shared" si="7"/>
        <v>0.11475409836065574</v>
      </c>
      <c r="K76" s="16">
        <f t="shared" si="5"/>
        <v>9.5238095238095233E-2</v>
      </c>
      <c r="L76" s="5">
        <f t="shared" si="4"/>
        <v>-17.006802721088444</v>
      </c>
      <c r="M76" s="2"/>
      <c r="N76" s="2"/>
      <c r="O76" s="2"/>
      <c r="P76" s="2"/>
      <c r="Q76" s="2"/>
      <c r="R76" s="2"/>
    </row>
    <row r="77" spans="1:22" x14ac:dyDescent="0.25">
      <c r="A77" s="3" t="s">
        <v>31</v>
      </c>
      <c r="B77" s="3" t="s">
        <v>20</v>
      </c>
      <c r="C77" s="3" t="s">
        <v>17</v>
      </c>
      <c r="D77" s="3">
        <v>19</v>
      </c>
      <c r="E77" s="3" t="s">
        <v>12</v>
      </c>
      <c r="F77" s="3" t="s">
        <v>39</v>
      </c>
      <c r="G77" s="3">
        <v>10</v>
      </c>
      <c r="H77">
        <v>42</v>
      </c>
      <c r="I77" s="4">
        <f t="shared" si="3"/>
        <v>0.23809523809523808</v>
      </c>
      <c r="J77" s="13">
        <f t="shared" si="7"/>
        <v>0.19672131147540983</v>
      </c>
      <c r="K77" s="16">
        <f t="shared" si="5"/>
        <v>0.23809523809523808</v>
      </c>
      <c r="L77" s="5">
        <f t="shared" si="4"/>
        <v>21.031746031746025</v>
      </c>
      <c r="M77" s="2"/>
      <c r="N77" s="2"/>
      <c r="O77" s="2"/>
      <c r="P77" s="2"/>
      <c r="Q77" s="2"/>
      <c r="R77" s="2"/>
    </row>
    <row r="78" spans="1:22" x14ac:dyDescent="0.25">
      <c r="A78" s="3" t="s">
        <v>32</v>
      </c>
      <c r="B78" s="3" t="s">
        <v>20</v>
      </c>
      <c r="C78" s="3" t="s">
        <v>11</v>
      </c>
      <c r="D78" s="3">
        <v>18</v>
      </c>
      <c r="E78" s="3" t="s">
        <v>12</v>
      </c>
      <c r="F78" s="3" t="s">
        <v>39</v>
      </c>
      <c r="G78" s="3">
        <v>2</v>
      </c>
      <c r="H78">
        <v>42</v>
      </c>
      <c r="I78" s="4">
        <f t="shared" si="3"/>
        <v>4.7619047619047616E-2</v>
      </c>
      <c r="J78" s="13">
        <f t="shared" si="7"/>
        <v>0.21311475409836064</v>
      </c>
      <c r="K78" s="16">
        <f t="shared" si="5"/>
        <v>4.7619047619047616E-2</v>
      </c>
      <c r="L78" s="5">
        <f t="shared" si="4"/>
        <v>-77.655677655677664</v>
      </c>
      <c r="M78" s="2"/>
      <c r="N78" s="2"/>
      <c r="O78" s="2"/>
      <c r="P78" s="2"/>
      <c r="Q78" s="2"/>
      <c r="R78" s="2"/>
    </row>
    <row r="79" spans="1:22" x14ac:dyDescent="0.25">
      <c r="A79" s="3" t="s">
        <v>9</v>
      </c>
      <c r="B79" s="3" t="s">
        <v>10</v>
      </c>
      <c r="C79" s="3" t="s">
        <v>11</v>
      </c>
      <c r="D79" s="3">
        <v>44</v>
      </c>
      <c r="E79" s="3" t="s">
        <v>33</v>
      </c>
      <c r="F79" s="3" t="s">
        <v>39</v>
      </c>
      <c r="G79" s="3">
        <v>27</v>
      </c>
      <c r="H79">
        <v>49</v>
      </c>
      <c r="I79" s="4">
        <f t="shared" si="3"/>
        <v>0.55102040816326525</v>
      </c>
      <c r="J79" s="13">
        <v>0.46753246753246752</v>
      </c>
      <c r="K79" s="16">
        <f t="shared" si="5"/>
        <v>0.55102040816326525</v>
      </c>
      <c r="L79" s="5">
        <f t="shared" si="4"/>
        <v>17.85714285714284</v>
      </c>
      <c r="M79" s="2"/>
      <c r="N79" s="2"/>
      <c r="O79" s="2"/>
      <c r="P79" s="2"/>
      <c r="Q79" s="2"/>
      <c r="R79" s="2"/>
      <c r="U79" s="10"/>
      <c r="V79" s="10"/>
    </row>
    <row r="80" spans="1:22" x14ac:dyDescent="0.25">
      <c r="A80" s="3" t="s">
        <v>16</v>
      </c>
      <c r="B80" s="3" t="s">
        <v>10</v>
      </c>
      <c r="C80" s="3" t="s">
        <v>17</v>
      </c>
      <c r="D80" s="3">
        <v>16</v>
      </c>
      <c r="E80" s="3" t="s">
        <v>33</v>
      </c>
      <c r="F80" s="3" t="s">
        <v>39</v>
      </c>
      <c r="G80" s="3">
        <v>11</v>
      </c>
      <c r="H80">
        <v>49</v>
      </c>
      <c r="I80" s="4">
        <f t="shared" si="3"/>
        <v>0.22448979591836735</v>
      </c>
      <c r="J80" s="13">
        <v>0.19480519480519481</v>
      </c>
      <c r="K80" s="16">
        <f t="shared" si="5"/>
        <v>0.22448979591836735</v>
      </c>
      <c r="L80" s="5">
        <f t="shared" si="4"/>
        <v>15.238095238095228</v>
      </c>
      <c r="M80" s="2"/>
      <c r="N80" s="2"/>
      <c r="O80" s="2"/>
      <c r="P80" s="2"/>
      <c r="Q80" s="2"/>
      <c r="R80" s="2"/>
      <c r="U80" s="10"/>
      <c r="V80" s="10"/>
    </row>
    <row r="81" spans="1:22" x14ac:dyDescent="0.25">
      <c r="A81" s="3" t="s">
        <v>19</v>
      </c>
      <c r="B81" s="3" t="s">
        <v>10</v>
      </c>
      <c r="C81" s="3" t="s">
        <v>11</v>
      </c>
      <c r="D81" s="3">
        <v>17</v>
      </c>
      <c r="E81" s="3" t="s">
        <v>33</v>
      </c>
      <c r="F81" s="3" t="s">
        <v>39</v>
      </c>
      <c r="G81" s="3">
        <v>4</v>
      </c>
      <c r="H81">
        <v>49</v>
      </c>
      <c r="I81" s="4">
        <f t="shared" si="3"/>
        <v>8.1632653061224483E-2</v>
      </c>
      <c r="J81" s="13">
        <v>0.20779220779220781</v>
      </c>
      <c r="K81" s="16">
        <f t="shared" si="5"/>
        <v>8.1632653061224483E-2</v>
      </c>
      <c r="L81" s="5">
        <f t="shared" si="4"/>
        <v>-60.714285714285722</v>
      </c>
      <c r="M81" s="2"/>
      <c r="N81" s="2"/>
      <c r="O81" s="2"/>
      <c r="P81" s="2"/>
      <c r="Q81" s="2"/>
      <c r="R81" s="2"/>
      <c r="U81" s="10"/>
      <c r="V81" s="10"/>
    </row>
    <row r="82" spans="1:22" x14ac:dyDescent="0.25">
      <c r="A82" s="8" t="s">
        <v>21</v>
      </c>
      <c r="B82" s="8" t="s">
        <v>22</v>
      </c>
      <c r="C82" s="8" t="s">
        <v>11</v>
      </c>
      <c r="D82" s="8">
        <v>21</v>
      </c>
      <c r="E82" s="8" t="s">
        <v>33</v>
      </c>
      <c r="F82" s="3" t="s">
        <v>39</v>
      </c>
      <c r="G82" s="3">
        <v>7</v>
      </c>
      <c r="H82">
        <v>71</v>
      </c>
      <c r="I82" s="4">
        <f t="shared" si="3"/>
        <v>9.8591549295774641E-2</v>
      </c>
      <c r="J82" s="13">
        <v>9.5238095238095233E-2</v>
      </c>
      <c r="K82" s="16">
        <f t="shared" si="5"/>
        <v>9.8591549295774641E-2</v>
      </c>
      <c r="L82" s="5">
        <f>(K82/J82-1)*100</f>
        <v>3.5211267605633756</v>
      </c>
      <c r="M82" s="2"/>
      <c r="N82" s="2"/>
      <c r="O82" s="2"/>
      <c r="P82" s="2"/>
      <c r="Q82" s="2"/>
      <c r="R82" s="2"/>
      <c r="U82" s="10"/>
      <c r="V82" s="10"/>
    </row>
    <row r="83" spans="1:22" x14ac:dyDescent="0.25">
      <c r="A83" s="8" t="s">
        <v>23</v>
      </c>
      <c r="B83" s="8" t="s">
        <v>22</v>
      </c>
      <c r="C83" s="8" t="s">
        <v>17</v>
      </c>
      <c r="D83" s="8">
        <v>14</v>
      </c>
      <c r="E83" s="8" t="s">
        <v>33</v>
      </c>
      <c r="F83" s="3" t="s">
        <v>39</v>
      </c>
      <c r="G83" s="3">
        <v>3</v>
      </c>
      <c r="H83">
        <v>71</v>
      </c>
      <c r="I83" s="4">
        <f t="shared" si="3"/>
        <v>4.2253521126760563E-2</v>
      </c>
      <c r="J83" s="13">
        <v>3.1746031746031744E-2</v>
      </c>
      <c r="K83" s="16">
        <f t="shared" si="5"/>
        <v>4.2253521126760563E-2</v>
      </c>
      <c r="L83" s="5">
        <f>(K83/J83-1)*100</f>
        <v>33.098591549295776</v>
      </c>
      <c r="M83" s="2"/>
      <c r="N83" s="2"/>
      <c r="O83" s="2"/>
      <c r="P83" s="2"/>
      <c r="Q83" s="2"/>
      <c r="R83" s="2"/>
      <c r="U83" s="10"/>
      <c r="V83" s="10"/>
    </row>
    <row r="84" spans="1:22" x14ac:dyDescent="0.25">
      <c r="A84" s="8" t="s">
        <v>27</v>
      </c>
      <c r="B84" s="8" t="s">
        <v>22</v>
      </c>
      <c r="C84" s="8" t="s">
        <v>11</v>
      </c>
      <c r="D84" s="8">
        <v>53</v>
      </c>
      <c r="E84" s="8" t="s">
        <v>33</v>
      </c>
      <c r="F84" s="3" t="s">
        <v>39</v>
      </c>
      <c r="G84" s="3">
        <v>15</v>
      </c>
      <c r="H84">
        <v>71</v>
      </c>
      <c r="I84" s="4">
        <f t="shared" si="3"/>
        <v>0.21126760563380281</v>
      </c>
      <c r="J84" s="13">
        <v>0.1984126984126984</v>
      </c>
      <c r="K84" s="16">
        <f t="shared" si="5"/>
        <v>0.21126760563380281</v>
      </c>
      <c r="L84" s="5">
        <f t="shared" si="4"/>
        <v>6.4788732394366333</v>
      </c>
      <c r="M84" s="2"/>
      <c r="N84" s="2"/>
      <c r="O84" s="2"/>
      <c r="P84" s="2"/>
      <c r="Q84" s="2"/>
      <c r="R84" s="2"/>
      <c r="U84" s="10"/>
      <c r="V84" s="10"/>
    </row>
    <row r="85" spans="1:22" x14ac:dyDescent="0.25">
      <c r="A85" s="8" t="s">
        <v>28</v>
      </c>
      <c r="B85" s="8" t="s">
        <v>22</v>
      </c>
      <c r="C85" s="8" t="s">
        <v>17</v>
      </c>
      <c r="D85" s="8">
        <v>38</v>
      </c>
      <c r="E85" s="8" t="s">
        <v>33</v>
      </c>
      <c r="F85" s="3" t="s">
        <v>39</v>
      </c>
      <c r="G85" s="3">
        <v>23</v>
      </c>
      <c r="H85">
        <v>71</v>
      </c>
      <c r="I85" s="4">
        <f t="shared" si="3"/>
        <v>0.323943661971831</v>
      </c>
      <c r="J85" s="13">
        <v>0.24603174603174602</v>
      </c>
      <c r="K85" s="16">
        <f t="shared" si="5"/>
        <v>0.323943661971831</v>
      </c>
      <c r="L85" s="5">
        <f t="shared" si="4"/>
        <v>31.667423898228098</v>
      </c>
      <c r="M85" s="2"/>
      <c r="N85" s="2"/>
      <c r="O85" s="2"/>
      <c r="P85" s="2"/>
      <c r="Q85" s="2"/>
      <c r="R85" s="2"/>
      <c r="U85" s="10"/>
      <c r="V85" s="10"/>
    </row>
    <row r="86" spans="1:22" x14ac:dyDescent="0.25">
      <c r="A86" s="3" t="s">
        <v>29</v>
      </c>
      <c r="B86" s="3" t="s">
        <v>20</v>
      </c>
      <c r="C86" s="3" t="s">
        <v>11</v>
      </c>
      <c r="D86" s="3">
        <v>11</v>
      </c>
      <c r="E86" s="3" t="s">
        <v>33</v>
      </c>
      <c r="F86" s="3" t="s">
        <v>39</v>
      </c>
      <c r="G86" s="3">
        <v>3</v>
      </c>
      <c r="H86">
        <v>19</v>
      </c>
      <c r="I86" s="4">
        <f t="shared" si="3"/>
        <v>0.15789473684210525</v>
      </c>
      <c r="J86" s="13">
        <v>0.13114754098360656</v>
      </c>
      <c r="K86" s="16">
        <f t="shared" si="5"/>
        <v>0.15789473684210525</v>
      </c>
      <c r="L86" s="5">
        <f t="shared" si="4"/>
        <v>20.394736842105242</v>
      </c>
      <c r="M86" s="2"/>
      <c r="N86" s="2"/>
      <c r="O86" s="2"/>
      <c r="P86" s="2"/>
      <c r="Q86" s="2"/>
      <c r="R86" s="2"/>
      <c r="U86" s="10"/>
      <c r="V86" s="10"/>
    </row>
    <row r="87" spans="1:22" x14ac:dyDescent="0.25">
      <c r="A87" s="3" t="s">
        <v>30</v>
      </c>
      <c r="B87" s="3" t="s">
        <v>20</v>
      </c>
      <c r="C87" s="3" t="s">
        <v>11</v>
      </c>
      <c r="D87" s="3">
        <v>13</v>
      </c>
      <c r="E87" s="3" t="s">
        <v>33</v>
      </c>
      <c r="F87" s="3" t="s">
        <v>39</v>
      </c>
      <c r="G87" s="3">
        <v>3</v>
      </c>
      <c r="H87">
        <v>19</v>
      </c>
      <c r="I87" s="4">
        <f t="shared" si="3"/>
        <v>0.15789473684210525</v>
      </c>
      <c r="J87" s="13">
        <v>0.11475409836065574</v>
      </c>
      <c r="K87" s="16">
        <f t="shared" si="5"/>
        <v>0.15789473684210525</v>
      </c>
      <c r="L87" s="5">
        <f t="shared" si="4"/>
        <v>37.593984962406005</v>
      </c>
      <c r="M87" s="2"/>
      <c r="N87" s="2"/>
      <c r="O87" s="2"/>
      <c r="P87" s="2"/>
      <c r="Q87" s="2"/>
      <c r="R87" s="2"/>
      <c r="U87" s="10"/>
      <c r="V87" s="10"/>
    </row>
    <row r="88" spans="1:22" x14ac:dyDescent="0.25">
      <c r="A88" s="3" t="s">
        <v>31</v>
      </c>
      <c r="B88" s="3" t="s">
        <v>20</v>
      </c>
      <c r="C88" s="3" t="s">
        <v>17</v>
      </c>
      <c r="D88" s="3">
        <v>19</v>
      </c>
      <c r="E88" s="3" t="s">
        <v>33</v>
      </c>
      <c r="F88" s="3" t="s">
        <v>39</v>
      </c>
      <c r="G88" s="3">
        <v>2</v>
      </c>
      <c r="H88">
        <v>19</v>
      </c>
      <c r="I88" s="4">
        <f t="shared" si="3"/>
        <v>0.10526315789473684</v>
      </c>
      <c r="J88" s="13">
        <v>0.19672131147540983</v>
      </c>
      <c r="K88" s="16">
        <f t="shared" si="5"/>
        <v>0.10526315789473684</v>
      </c>
      <c r="L88" s="5">
        <f t="shared" si="4"/>
        <v>-46.491228070175438</v>
      </c>
      <c r="M88" s="2"/>
      <c r="N88" s="2"/>
      <c r="O88" s="2"/>
      <c r="P88" s="2"/>
      <c r="Q88" s="2"/>
      <c r="R88" s="2"/>
    </row>
    <row r="89" spans="1:22" x14ac:dyDescent="0.25">
      <c r="A89" s="3" t="s">
        <v>32</v>
      </c>
      <c r="B89" s="3" t="s">
        <v>20</v>
      </c>
      <c r="C89" s="3" t="s">
        <v>11</v>
      </c>
      <c r="D89" s="3">
        <v>18</v>
      </c>
      <c r="E89" s="3" t="s">
        <v>33</v>
      </c>
      <c r="F89" s="3" t="s">
        <v>39</v>
      </c>
      <c r="G89" s="3">
        <v>11</v>
      </c>
      <c r="H89">
        <v>19</v>
      </c>
      <c r="I89" s="4">
        <f t="shared" si="3"/>
        <v>0.57894736842105265</v>
      </c>
      <c r="J89" s="13">
        <v>0.21311475409836064</v>
      </c>
      <c r="K89" s="16">
        <f t="shared" si="5"/>
        <v>0.57894736842105265</v>
      </c>
      <c r="L89" s="5">
        <f t="shared" si="4"/>
        <v>171.65991902834011</v>
      </c>
      <c r="M89" s="2"/>
      <c r="N89" s="2"/>
      <c r="O89" s="2"/>
      <c r="P89" s="2"/>
      <c r="Q89" s="2"/>
      <c r="R89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MawaD</dc:creator>
  <cp:lastModifiedBy>MawaD</cp:lastModifiedBy>
  <dcterms:created xsi:type="dcterms:W3CDTF">2020-12-04T11:58:45Z</dcterms:created>
  <dcterms:modified xsi:type="dcterms:W3CDTF">2023-02-27T14:51:58Z</dcterms:modified>
</cp:coreProperties>
</file>