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ild Spy Open Source Timer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<sst xmlns="http://schemas.openxmlformats.org/spreadsheetml/2006/main" count="258" uniqueCount="178">
  <si>
    <t xml:space="preserve">Component</t>
  </si>
  <si>
    <t xml:space="preserve">Description</t>
  </si>
  <si>
    <t xml:space="preserve">Part</t>
  </si>
  <si>
    <t xml:space="preserve">References</t>
  </si>
  <si>
    <t xml:space="preserve">Value</t>
  </si>
  <si>
    <t xml:space="preserve">Footprint</t>
  </si>
  <si>
    <t xml:space="preserve">Quantity Per PCB</t>
  </si>
  <si>
    <t xml:space="preserve">Build Quantity</t>
  </si>
  <si>
    <t xml:space="preserve">Datasheet</t>
  </si>
  <si>
    <t xml:space="preserve">fit_field</t>
  </si>
  <si>
    <t xml:space="preserve">Supplier 1</t>
  </si>
  <si>
    <t xml:space="preserve">Supplier 1 Part Number</t>
  </si>
  <si>
    <t xml:space="preserve">Supplier 1 Cost</t>
  </si>
  <si>
    <t xml:space="preserve">Supplier 1 Currency</t>
  </si>
  <si>
    <t xml:space="preserve">Capacitance</t>
  </si>
  <si>
    <t xml:space="preserve">Rated Voltage</t>
  </si>
  <si>
    <t xml:space="preserve">Temperature Coefficient</t>
  </si>
  <si>
    <t xml:space="preserve">Tolerance</t>
  </si>
  <si>
    <t xml:space="preserve">Vdss</t>
  </si>
  <si>
    <t xml:space="preserve">Rds(on)</t>
  </si>
  <si>
    <t xml:space="preserve">Accuracy</t>
  </si>
  <si>
    <t xml:space="preserve">Manufacturer Part Number 1</t>
  </si>
  <si>
    <t xml:space="preserve">Manufacturer 1</t>
  </si>
  <si>
    <t xml:space="preserve">Type</t>
  </si>
  <si>
    <t xml:space="preserve">Switching Current</t>
  </si>
  <si>
    <t xml:space="preserve">Manufacturer Part Number</t>
  </si>
  <si>
    <t xml:space="preserve">Cost Per Board</t>
  </si>
  <si>
    <t xml:space="preserve">Connector 01x02</t>
  </si>
  <si>
    <t xml:space="preserve">CONN_01X02</t>
  </si>
  <si>
    <t xml:space="preserve">Battery1</t>
  </si>
  <si>
    <t xml:space="preserve">Pin_Header_Straight_1x02</t>
  </si>
  <si>
    <t xml:space="preserve">dnf</t>
  </si>
  <si>
    <t xml:space="preserve">AUD</t>
  </si>
  <si>
    <t xml:space="preserve">Unpolarized capacitor</t>
  </si>
  <si>
    <t xml:space="preserve">C_Small</t>
  </si>
  <si>
    <t xml:space="preserve">C1 C2 C3 C4</t>
  </si>
  <si>
    <t xml:space="preserve">0.1uF</t>
  </si>
  <si>
    <t xml:space="preserve">C_0603_HandSoldering</t>
  </si>
  <si>
    <t xml:space="preserve">DigiKey</t>
  </si>
  <si>
    <t xml:space="preserve">1276-1011-1-ND</t>
  </si>
  <si>
    <t xml:space="preserve">C6</t>
  </si>
  <si>
    <t xml:space="preserve">1uF</t>
  </si>
  <si>
    <t xml:space="preserve">1276-1182-1-ND</t>
  </si>
  <si>
    <t xml:space="preserve">1uF 0805 X5R 50V 10%</t>
  </si>
  <si>
    <t xml:space="preserve">CL10A105KB8NNNC</t>
  </si>
  <si>
    <t xml:space="preserve">C5</t>
  </si>
  <si>
    <t xml:space="preserve">C_0805</t>
  </si>
  <si>
    <t xml:space="preserve">http://www.samsungsem.com/kr/support/product-search/mlcc/__icsFiles/afieldfile/2016/08/18/S_CL10A105KB8NNNC.pdf</t>
  </si>
  <si>
    <t xml:space="preserve">1276-1860-1-ND</t>
  </si>
  <si>
    <t xml:space="preserve">50V</t>
  </si>
  <si>
    <t xml:space="preserve">X5R</t>
  </si>
  <si>
    <t xml:space="preserve">10%</t>
  </si>
  <si>
    <t xml:space="preserve">2.2uF 0603 X7R 6.3V 10%</t>
  </si>
  <si>
    <t xml:space="preserve">CL10B225KQ8NFNC</t>
  </si>
  <si>
    <t xml:space="preserve">C8</t>
  </si>
  <si>
    <t xml:space="preserve">C_0603</t>
  </si>
  <si>
    <t xml:space="preserve">http://www.samsungsem.com/kr/front/downloadcms.do?path=/kr/support/product-search/mlcc/__icsFiles/afieldfile/2014/11/05&amp;fileName=C_CL10B225KQ8NFNC.pdf</t>
  </si>
  <si>
    <t xml:space="preserve">1276-2017-1-ND</t>
  </si>
  <si>
    <t xml:space="preserve">2.2uF</t>
  </si>
  <si>
    <t xml:space="preserve">6.3V</t>
  </si>
  <si>
    <t xml:space="preserve">X7R</t>
  </si>
  <si>
    <t xml:space="preserve">Connector 01x03</t>
  </si>
  <si>
    <t xml:space="preserve">CONN_01X03</t>
  </si>
  <si>
    <t xml:space="preserve">CH1 CH2 CH3 CH4</t>
  </si>
  <si>
    <t xml:space="preserve">Pin_Header_Straight_1x03</t>
  </si>
  <si>
    <t xml:space="preserve">LED-RESCUE-Wild_Spy_Open_Source_Timer</t>
  </si>
  <si>
    <t xml:space="preserve">D1</t>
  </si>
  <si>
    <t xml:space="preserve">LED</t>
  </si>
  <si>
    <t xml:space="preserve">LED_0603</t>
  </si>
  <si>
    <t xml:space="preserve">http://www.osram-os.com/Graphics/XPic9/00128792_0.pdf</t>
  </si>
  <si>
    <t xml:space="preserve">475-2512-1-ND</t>
  </si>
  <si>
    <t xml:space="preserve">JUMPER3</t>
  </si>
  <si>
    <t xml:space="preserve">JP1</t>
  </si>
  <si>
    <t xml:space="preserve">SOLDER-JUMPER_2-WAY</t>
  </si>
  <si>
    <t xml:space="preserve">Connector 01x04</t>
  </si>
  <si>
    <t xml:space="preserve">CONN_01X04</t>
  </si>
  <si>
    <t xml:space="preserve">PBus1</t>
  </si>
  <si>
    <t xml:space="preserve">Pin_Header_Straight_1x04_Pitch2.54mm</t>
  </si>
  <si>
    <t xml:space="preserve">Transistor P-MOSFET (general)</t>
  </si>
  <si>
    <t xml:space="preserve">Q_PMOS_GSD</t>
  </si>
  <si>
    <t xml:space="preserve">Q1 Q2 Q3 Q4 Q5 Q6</t>
  </si>
  <si>
    <t xml:space="preserve">AO3415</t>
  </si>
  <si>
    <t xml:space="preserve">SOT-23-HandSoldering</t>
  </si>
  <si>
    <t xml:space="preserve">http://aosmd.com/res/data_sheets/AO3415.pdf</t>
  </si>
  <si>
    <t xml:space="preserve">785-1010-2-ND</t>
  </si>
  <si>
    <t xml:space="preserve">-20V</t>
  </si>
  <si>
    <t xml:space="preserve">53mOhm</t>
  </si>
  <si>
    <t xml:space="preserve">Transistor N-MOSFET (general)</t>
  </si>
  <si>
    <t xml:space="preserve">Q_NMOS_GSD</t>
  </si>
  <si>
    <t xml:space="preserve">Q7</t>
  </si>
  <si>
    <t xml:space="preserve">BSH103</t>
  </si>
  <si>
    <t xml:space="preserve">https://assets.nexperia.com/documents/data-sheet/BSH103.pdf</t>
  </si>
  <si>
    <t xml:space="preserve">Digikey</t>
  </si>
  <si>
    <t xml:space="preserve">1727-4319-1-ND</t>
  </si>
  <si>
    <t xml:space="preserve">Resistor</t>
  </si>
  <si>
    <t xml:space="preserve">R</t>
  </si>
  <si>
    <t xml:space="preserve">R4 R5 R6 R7 R12</t>
  </si>
  <si>
    <t xml:space="preserve">100k</t>
  </si>
  <si>
    <t xml:space="preserve">R_0603_HandSoldering</t>
  </si>
  <si>
    <t xml:space="preserve">311-100KGRCT-ND</t>
  </si>
  <si>
    <t xml:space="preserve">R1 R2 R8</t>
  </si>
  <si>
    <t xml:space="preserve">10k</t>
  </si>
  <si>
    <t xml:space="preserve">311-10KGRCT-ND</t>
  </si>
  <si>
    <t xml:space="preserve">5%</t>
  </si>
  <si>
    <t xml:space="preserve">R3</t>
  </si>
  <si>
    <t xml:space="preserve">150k</t>
  </si>
  <si>
    <t xml:space="preserve">311-150KGRCT-ND</t>
  </si>
  <si>
    <t xml:space="preserve">R9 R11</t>
  </si>
  <si>
    <t xml:space="preserve">1k</t>
  </si>
  <si>
    <t xml:space="preserve">311-1.0KGRCT-ND</t>
  </si>
  <si>
    <t xml:space="preserve">R10</t>
  </si>
  <si>
    <t xml:space="preserve">2k</t>
  </si>
  <si>
    <t xml:space="preserve">311-2.0KGRCT-ND</t>
  </si>
  <si>
    <t xml:space="preserve">NO Reed Switch</t>
  </si>
  <si>
    <t xml:space="preserve">ORD213</t>
  </si>
  <si>
    <t xml:space="preserve">SW2</t>
  </si>
  <si>
    <t xml:space="preserve">ORD213S-1</t>
  </si>
  <si>
    <t xml:space="preserve">https://standexelectronics.com/wp-content/uploads/OKI_Reed_Switch_ORD213.pdf</t>
  </si>
  <si>
    <t xml:space="preserve">Digi Key</t>
  </si>
  <si>
    <t xml:space="preserve">374-1087-ND</t>
  </si>
  <si>
    <t xml:space="preserve">24 V</t>
  </si>
  <si>
    <t xml:space="preserve">ORD213S-1-1015</t>
  </si>
  <si>
    <t xml:space="preserve">Standex-Meder Electronics</t>
  </si>
  <si>
    <t xml:space="preserve">SPST-NO</t>
  </si>
  <si>
    <t xml:space="preserve">100mA</t>
  </si>
  <si>
    <t xml:space="preserve">Button</t>
  </si>
  <si>
    <t xml:space="preserve">SW_PUSH</t>
  </si>
  <si>
    <t xml:space="preserve">SW1</t>
  </si>
  <si>
    <t xml:space="preserve">KMT071NGJLHS_3x2.6mm_switch</t>
  </si>
  <si>
    <t xml:space="preserve">CKN10291CT-ND</t>
  </si>
  <si>
    <t xml:space="preserve">Connector 01x05</t>
  </si>
  <si>
    <t xml:space="preserve">CONN_01X05</t>
  </si>
  <si>
    <t xml:space="preserve">SWD1</t>
  </si>
  <si>
    <t xml:space="preserve">SWD_PROG_HEADER_L</t>
  </si>
  <si>
    <t xml:space="preserve">ATSAMD21E16B</t>
  </si>
  <si>
    <t xml:space="preserve">U5</t>
  </si>
  <si>
    <t xml:space="preserve">QFN-32-1EP_5x5mm_Pitch0.5mm</t>
  </si>
  <si>
    <t xml:space="preserve">http://www.atmel.com/Images/Atmel-42181-SAM-D21_Datasheet.pdf</t>
  </si>
  <si>
    <t xml:space="preserve">1611-ATSAMD21E18A-MUTCT-ND</t>
  </si>
  <si>
    <t xml:space="preserve">ATSAMD21E18A-MUT</t>
  </si>
  <si>
    <t xml:space="preserve">I2C RTC with Integrated Crystal</t>
  </si>
  <si>
    <t xml:space="preserve">DS3232SN</t>
  </si>
  <si>
    <t xml:space="preserve">U1</t>
  </si>
  <si>
    <t xml:space="preserve">SOIC-20_7.5x12.8mm_Pitch1.27mm</t>
  </si>
  <si>
    <t xml:space="preserve">http://datasheets.maximintegrated.com/en/ds/DS3232.pdf</t>
  </si>
  <si>
    <t xml:space="preserve">DS3232SN#T&amp;RCT-ND</t>
  </si>
  <si>
    <t xml:space="preserve">TPS70925DBVR</t>
  </si>
  <si>
    <t xml:space="preserve">U2</t>
  </si>
  <si>
    <t xml:space="preserve">TPS70933DBVR</t>
  </si>
  <si>
    <t xml:space="preserve">SOT-23-5_HandSoldering</t>
  </si>
  <si>
    <t xml:space="preserve">http://www.ti.com/lit/ds/symlink/tps709.pdf</t>
  </si>
  <si>
    <t xml:space="preserve">296-35483-1-ND</t>
  </si>
  <si>
    <t xml:space="preserve">Dual N Channel MOSFETs</t>
  </si>
  <si>
    <t xml:space="preserve">UM6K33N</t>
  </si>
  <si>
    <t xml:space="preserve">U3 U4</t>
  </si>
  <si>
    <t xml:space="preserve">SC88(SOT363)</t>
  </si>
  <si>
    <t xml:space="preserve">http://rohmfs.rohm.com/en/products/databook/datasheet/discrete/transistor/mosfet/um6k33n.pdf</t>
  </si>
  <si>
    <t xml:space="preserve">UM6K33NTNTR-ND</t>
  </si>
  <si>
    <t xml:space="preserve">micro connector</t>
  </si>
  <si>
    <t xml:space="preserve">micro_USB</t>
  </si>
  <si>
    <t xml:space="preserve">USB1</t>
  </si>
  <si>
    <t xml:space="preserve">http://portal.fciconnect.com/Comergent//fci/drawing/10118192.pdf</t>
  </si>
  <si>
    <t xml:space="preserve">609-4613-1-ND</t>
  </si>
  <si>
    <t xml:space="preserve">Component Groups:</t>
  </si>
  <si>
    <t xml:space="preserve">Component Count:</t>
  </si>
  <si>
    <t xml:space="preserve">Fitted Components:</t>
  </si>
  <si>
    <t xml:space="preserve">Number of PCBs:</t>
  </si>
  <si>
    <t xml:space="preserve">Total components:</t>
  </si>
  <si>
    <t xml:space="preserve">Component Cost per PCB:</t>
  </si>
  <si>
    <t xml:space="preserve">Total Component Cost:</t>
  </si>
  <si>
    <t xml:space="preserve">Schematic Version:</t>
  </si>
  <si>
    <t xml:space="preserve">Schematic Date:</t>
  </si>
  <si>
    <t xml:space="preserve">BoM Date:</t>
  </si>
  <si>
    <t xml:space="preserve">Sun 13 Aug 2017 18:39:40 AEST</t>
  </si>
  <si>
    <t xml:space="preserve">Schematic Source:</t>
  </si>
  <si>
    <t xml:space="preserve">/home/mcochrane/build/OSTBoardHardware/Wild Spy Open Source Timer.sch</t>
  </si>
  <si>
    <t xml:space="preserve">KiCad Version:</t>
  </si>
  <si>
    <t xml:space="preserve">Eeschema 4.0.2+dfsg1-stable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</si>
</sst>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23.0663265306122"/>
    <col collapsed="false" hidden="false" max="2" min="2" style="0" width="63.9591836734694"/>
    <col collapsed="false" hidden="false" max="3" min="3" style="0" width="38.6683673469388"/>
    <col collapsed="false" hidden="false" max="4" min="4" style="0" width="18.5204081632653"/>
    <col collapsed="false" hidden="false" max="5" min="5" style="0" width="18.3775510204082"/>
    <col collapsed="false" hidden="false" max="6" min="6" style="0" width="34.6377551020408"/>
    <col collapsed="false" hidden="false" max="7" min="7" style="0" width="16.0204081632653"/>
    <col collapsed="false" hidden="false" max="8" min="8" style="0" width="12.9591836734694"/>
    <col collapsed="false" hidden="false" max="9" min="9" style="0" width="133.714285714286"/>
    <col collapsed="false" hidden="false" max="10" min="10" style="0" width="7.40816326530612"/>
    <col collapsed="false" hidden="false" max="11" min="11" style="0" width="9.62755102040816"/>
    <col collapsed="false" hidden="false" max="12" min="12" style="0" width="29.6326530612245"/>
    <col collapsed="false" hidden="false" max="13" min="13" style="0" width="13.9336734693878"/>
    <col collapsed="false" hidden="false" max="14" min="14" style="0" width="17.4030612244898"/>
    <col collapsed="false" hidden="false" max="15" min="15" style="0" width="11.5714285714286"/>
    <col collapsed="false" hidden="false" max="16" min="16" style="0" width="12.8265306122449"/>
    <col collapsed="false" hidden="false" max="17" min="17" style="0" width="20.4642857142857"/>
    <col collapsed="false" hidden="false" max="18" min="18" style="0" width="9.20408163265306"/>
    <col collapsed="false" hidden="false" max="19" min="19" style="0" width="5.73469387755102"/>
    <col collapsed="false" hidden="false" max="20" min="20" style="0" width="7.82142857142857"/>
    <col collapsed="false" hidden="false" max="21" min="21" style="0" width="9.20408163265306"/>
    <col collapsed="false" hidden="false" max="22" min="22" style="0" width="24.3520408163265"/>
    <col collapsed="false" hidden="false" max="23" min="23" style="0" width="23.3826530612245"/>
    <col collapsed="false" hidden="false" max="24" min="24" style="0" width="9.48469387755102"/>
    <col collapsed="false" hidden="false" max="25" min="25" style="0" width="15.7397959183673"/>
    <col collapsed="false" hidden="false" max="26" min="26" style="0" width="22.8316326530612"/>
    <col collapsed="false" hidden="false" max="27" min="27" style="0" width="13.9336734693878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n">
        <v>1</v>
      </c>
      <c r="B2" s="0" t="s">
        <v>27</v>
      </c>
      <c r="C2" s="0" t="s">
        <v>28</v>
      </c>
      <c r="D2" s="0" t="s">
        <v>29</v>
      </c>
      <c r="E2" s="0" t="s">
        <v>28</v>
      </c>
      <c r="F2" s="0" t="s">
        <v>30</v>
      </c>
      <c r="G2" s="0" t="n">
        <v>1</v>
      </c>
      <c r="H2" s="0" t="n">
        <v>100</v>
      </c>
      <c r="J2" s="0" t="s">
        <v>31</v>
      </c>
      <c r="N2" s="0" t="s">
        <v>32</v>
      </c>
      <c r="AA2" s="0" t="n">
        <f aca="false">G2*M2</f>
        <v>0</v>
      </c>
      <c r="AB2" s="0" t="str">
        <f aca="false">N2</f>
        <v>AUD</v>
      </c>
    </row>
    <row r="3" customFormat="false" ht="12.8" hidden="false" customHeight="false" outlineLevel="0" collapsed="false">
      <c r="A3" s="0" t="n">
        <v>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n">
        <v>4</v>
      </c>
      <c r="H3" s="0" t="n">
        <v>400</v>
      </c>
      <c r="K3" s="0" t="s">
        <v>38</v>
      </c>
      <c r="L3" s="0" t="s">
        <v>39</v>
      </c>
      <c r="M3" s="0" t="n">
        <v>0.0062</v>
      </c>
      <c r="N3" s="0" t="s">
        <v>32</v>
      </c>
      <c r="AA3" s="0" t="n">
        <f aca="false">G3*M3</f>
        <v>0.0248</v>
      </c>
      <c r="AB3" s="0" t="str">
        <f aca="false">N3</f>
        <v>AUD</v>
      </c>
    </row>
    <row r="4" customFormat="false" ht="12.8" hidden="false" customHeight="false" outlineLevel="0" collapsed="false">
      <c r="A4" s="0" t="n">
        <v>3</v>
      </c>
      <c r="B4" s="0" t="s">
        <v>33</v>
      </c>
      <c r="C4" s="0" t="s">
        <v>34</v>
      </c>
      <c r="D4" s="0" t="s">
        <v>40</v>
      </c>
      <c r="E4" s="0" t="s">
        <v>41</v>
      </c>
      <c r="F4" s="0" t="s">
        <v>37</v>
      </c>
      <c r="G4" s="0" t="n">
        <v>1</v>
      </c>
      <c r="H4" s="0" t="n">
        <v>100</v>
      </c>
      <c r="K4" s="0" t="s">
        <v>38</v>
      </c>
      <c r="L4" s="0" t="s">
        <v>42</v>
      </c>
      <c r="M4" s="0" t="n">
        <v>0.018</v>
      </c>
      <c r="N4" s="0" t="s">
        <v>32</v>
      </c>
      <c r="AA4" s="0" t="n">
        <f aca="false">G4*M4</f>
        <v>0.018</v>
      </c>
      <c r="AB4" s="0" t="str">
        <f aca="false">N4</f>
        <v>AUD</v>
      </c>
    </row>
    <row r="5" customFormat="false" ht="12.8" hidden="false" customHeight="false" outlineLevel="0" collapsed="false">
      <c r="A5" s="0" t="n">
        <v>4</v>
      </c>
      <c r="B5" s="0" t="s">
        <v>43</v>
      </c>
      <c r="C5" s="0" t="s">
        <v>44</v>
      </c>
      <c r="D5" s="0" t="s">
        <v>45</v>
      </c>
      <c r="E5" s="0" t="s">
        <v>44</v>
      </c>
      <c r="F5" s="0" t="s">
        <v>46</v>
      </c>
      <c r="G5" s="0" t="n">
        <v>1</v>
      </c>
      <c r="H5" s="0" t="n">
        <v>100</v>
      </c>
      <c r="I5" s="0" t="s">
        <v>47</v>
      </c>
      <c r="K5" s="0" t="s">
        <v>38</v>
      </c>
      <c r="L5" s="0" t="s">
        <v>48</v>
      </c>
      <c r="M5" s="0" t="n">
        <v>0.0653</v>
      </c>
      <c r="N5" s="0" t="s">
        <v>32</v>
      </c>
      <c r="O5" s="0" t="s">
        <v>41</v>
      </c>
      <c r="P5" s="0" t="s">
        <v>49</v>
      </c>
      <c r="Q5" s="0" t="s">
        <v>50</v>
      </c>
      <c r="R5" s="1" t="s">
        <v>51</v>
      </c>
      <c r="AA5" s="0" t="n">
        <f aca="false">G5*M5</f>
        <v>0.0653</v>
      </c>
      <c r="AB5" s="0" t="str">
        <f aca="false">N5</f>
        <v>AUD</v>
      </c>
    </row>
    <row r="6" customFormat="false" ht="12.8" hidden="false" customHeight="false" outlineLevel="0" collapsed="false">
      <c r="A6" s="0" t="n">
        <v>5</v>
      </c>
      <c r="B6" s="0" t="s">
        <v>52</v>
      </c>
      <c r="C6" s="0" t="s">
        <v>53</v>
      </c>
      <c r="D6" s="0" t="s">
        <v>54</v>
      </c>
      <c r="E6" s="0" t="s">
        <v>53</v>
      </c>
      <c r="F6" s="0" t="s">
        <v>55</v>
      </c>
      <c r="G6" s="0" t="n">
        <v>1</v>
      </c>
      <c r="H6" s="0" t="n">
        <v>100</v>
      </c>
      <c r="I6" s="0" t="s">
        <v>56</v>
      </c>
      <c r="K6" s="0" t="s">
        <v>38</v>
      </c>
      <c r="L6" s="0" t="s">
        <v>57</v>
      </c>
      <c r="M6" s="0" t="n">
        <v>0.0356</v>
      </c>
      <c r="N6" s="0" t="s">
        <v>32</v>
      </c>
      <c r="O6" s="0" t="s">
        <v>58</v>
      </c>
      <c r="P6" s="0" t="s">
        <v>59</v>
      </c>
      <c r="Q6" s="0" t="s">
        <v>60</v>
      </c>
      <c r="R6" s="1" t="s">
        <v>51</v>
      </c>
      <c r="AA6" s="0" t="n">
        <f aca="false">G6*M6</f>
        <v>0.0356</v>
      </c>
      <c r="AB6" s="0" t="str">
        <f aca="false">N6</f>
        <v>AUD</v>
      </c>
    </row>
    <row r="7" customFormat="false" ht="12.8" hidden="false" customHeight="false" outlineLevel="0" collapsed="false">
      <c r="A7" s="0" t="n">
        <v>6</v>
      </c>
      <c r="B7" s="0" t="s">
        <v>61</v>
      </c>
      <c r="C7" s="0" t="s">
        <v>62</v>
      </c>
      <c r="D7" s="0" t="s">
        <v>63</v>
      </c>
      <c r="E7" s="0" t="s">
        <v>62</v>
      </c>
      <c r="F7" s="0" t="s">
        <v>64</v>
      </c>
      <c r="G7" s="0" t="n">
        <v>4</v>
      </c>
      <c r="H7" s="0" t="n">
        <v>400</v>
      </c>
      <c r="J7" s="0" t="s">
        <v>31</v>
      </c>
      <c r="N7" s="0" t="s">
        <v>32</v>
      </c>
      <c r="AA7" s="0" t="n">
        <f aca="false">G7*M7</f>
        <v>0</v>
      </c>
      <c r="AB7" s="0" t="str">
        <f aca="false">N7</f>
        <v>AUD</v>
      </c>
    </row>
    <row r="8" customFormat="false" ht="12.8" hidden="false" customHeight="false" outlineLevel="0" collapsed="false">
      <c r="A8" s="0" t="n">
        <v>7</v>
      </c>
      <c r="C8" s="0" t="s">
        <v>65</v>
      </c>
      <c r="D8" s="0" t="s">
        <v>66</v>
      </c>
      <c r="E8" s="0" t="s">
        <v>67</v>
      </c>
      <c r="F8" s="0" t="s">
        <v>68</v>
      </c>
      <c r="G8" s="0" t="n">
        <v>1</v>
      </c>
      <c r="H8" s="0" t="n">
        <v>100</v>
      </c>
      <c r="I8" s="0" t="s">
        <v>69</v>
      </c>
      <c r="K8" s="0" t="s">
        <v>38</v>
      </c>
      <c r="L8" s="0" t="s">
        <v>70</v>
      </c>
      <c r="M8" s="0" t="n">
        <v>0.1308</v>
      </c>
      <c r="N8" s="0" t="s">
        <v>32</v>
      </c>
      <c r="AA8" s="0" t="n">
        <f aca="false">G8*M8</f>
        <v>0.1308</v>
      </c>
      <c r="AB8" s="0" t="str">
        <f aca="false">N8</f>
        <v>AUD</v>
      </c>
    </row>
    <row r="9" customFormat="false" ht="12.8" hidden="false" customHeight="false" outlineLevel="0" collapsed="false">
      <c r="A9" s="0" t="n">
        <v>8</v>
      </c>
      <c r="C9" s="0" t="s">
        <v>71</v>
      </c>
      <c r="D9" s="0" t="s">
        <v>72</v>
      </c>
      <c r="E9" s="0" t="s">
        <v>71</v>
      </c>
      <c r="F9" s="0" t="s">
        <v>73</v>
      </c>
      <c r="G9" s="0" t="n">
        <v>1</v>
      </c>
      <c r="H9" s="0" t="n">
        <v>100</v>
      </c>
      <c r="J9" s="0" t="s">
        <v>31</v>
      </c>
      <c r="N9" s="0" t="s">
        <v>32</v>
      </c>
      <c r="AA9" s="0" t="n">
        <f aca="false">G9*M9</f>
        <v>0</v>
      </c>
      <c r="AB9" s="0" t="str">
        <f aca="false">N9</f>
        <v>AUD</v>
      </c>
    </row>
    <row r="10" customFormat="false" ht="12.8" hidden="false" customHeight="false" outlineLevel="0" collapsed="false">
      <c r="A10" s="0" t="n">
        <v>9</v>
      </c>
      <c r="B10" s="0" t="s">
        <v>74</v>
      </c>
      <c r="C10" s="0" t="s">
        <v>75</v>
      </c>
      <c r="D10" s="0" t="s">
        <v>76</v>
      </c>
      <c r="E10" s="0" t="s">
        <v>75</v>
      </c>
      <c r="F10" s="0" t="s">
        <v>77</v>
      </c>
      <c r="G10" s="0" t="n">
        <v>1</v>
      </c>
      <c r="H10" s="0" t="n">
        <v>100</v>
      </c>
      <c r="J10" s="0" t="s">
        <v>31</v>
      </c>
      <c r="N10" s="0" t="s">
        <v>32</v>
      </c>
      <c r="AA10" s="0" t="n">
        <f aca="false">G10*M10</f>
        <v>0</v>
      </c>
      <c r="AB10" s="0" t="str">
        <f aca="false">N10</f>
        <v>AUD</v>
      </c>
    </row>
    <row r="11" customFormat="false" ht="12.8" hidden="false" customHeight="false" outlineLevel="0" collapsed="false">
      <c r="A11" s="0" t="n">
        <v>10</v>
      </c>
      <c r="B11" s="0" t="s">
        <v>78</v>
      </c>
      <c r="C11" s="0" t="s">
        <v>79</v>
      </c>
      <c r="D11" s="0" t="s">
        <v>80</v>
      </c>
      <c r="E11" s="0" t="s">
        <v>81</v>
      </c>
      <c r="F11" s="0" t="s">
        <v>82</v>
      </c>
      <c r="G11" s="0" t="n">
        <v>6</v>
      </c>
      <c r="H11" s="0" t="n">
        <v>600</v>
      </c>
      <c r="I11" s="0" t="s">
        <v>83</v>
      </c>
      <c r="K11" s="0" t="s">
        <v>38</v>
      </c>
      <c r="L11" s="0" t="s">
        <v>84</v>
      </c>
      <c r="M11" s="0" t="n">
        <v>0.11771</v>
      </c>
      <c r="N11" s="0" t="s">
        <v>32</v>
      </c>
      <c r="S11" s="0" t="s">
        <v>85</v>
      </c>
      <c r="T11" s="0" t="s">
        <v>86</v>
      </c>
      <c r="AA11" s="0" t="n">
        <f aca="false">G11*M11</f>
        <v>0.70626</v>
      </c>
      <c r="AB11" s="0" t="str">
        <f aca="false">N11</f>
        <v>AUD</v>
      </c>
    </row>
    <row r="12" customFormat="false" ht="12.8" hidden="false" customHeight="false" outlineLevel="0" collapsed="false">
      <c r="A12" s="0" t="n">
        <v>11</v>
      </c>
      <c r="B12" s="0" t="s">
        <v>87</v>
      </c>
      <c r="C12" s="0" t="s">
        <v>88</v>
      </c>
      <c r="D12" s="0" t="s">
        <v>89</v>
      </c>
      <c r="E12" s="0" t="s">
        <v>90</v>
      </c>
      <c r="F12" s="0" t="s">
        <v>82</v>
      </c>
      <c r="G12" s="0" t="n">
        <v>1</v>
      </c>
      <c r="H12" s="0" t="n">
        <v>100</v>
      </c>
      <c r="I12" s="0" t="s">
        <v>91</v>
      </c>
      <c r="K12" s="0" t="s">
        <v>92</v>
      </c>
      <c r="L12" s="0" t="s">
        <v>93</v>
      </c>
      <c r="M12" s="0" t="n">
        <v>0.419</v>
      </c>
      <c r="N12" s="0" t="s">
        <v>32</v>
      </c>
      <c r="AA12" s="0" t="n">
        <f aca="false">G12*M12</f>
        <v>0.419</v>
      </c>
      <c r="AB12" s="0" t="str">
        <f aca="false">N12</f>
        <v>AUD</v>
      </c>
    </row>
    <row r="13" customFormat="false" ht="12.8" hidden="false" customHeight="false" outlineLevel="0" collapsed="false">
      <c r="A13" s="0" t="n">
        <v>12</v>
      </c>
      <c r="B13" s="0" t="s">
        <v>94</v>
      </c>
      <c r="C13" s="0" t="s">
        <v>95</v>
      </c>
      <c r="D13" s="0" t="s">
        <v>96</v>
      </c>
      <c r="E13" s="0" t="s">
        <v>97</v>
      </c>
      <c r="F13" s="0" t="s">
        <v>98</v>
      </c>
      <c r="G13" s="0" t="n">
        <v>5</v>
      </c>
      <c r="H13" s="0" t="n">
        <v>500</v>
      </c>
      <c r="K13" s="0" t="s">
        <v>38</v>
      </c>
      <c r="L13" s="0" t="s">
        <v>99</v>
      </c>
      <c r="M13" s="0" t="n">
        <v>0.006</v>
      </c>
      <c r="N13" s="0" t="s">
        <v>32</v>
      </c>
      <c r="AA13" s="0" t="n">
        <f aca="false">G13*M13</f>
        <v>0.03</v>
      </c>
      <c r="AB13" s="0" t="str">
        <f aca="false">N13</f>
        <v>AUD</v>
      </c>
    </row>
    <row r="14" customFormat="false" ht="12.8" hidden="false" customHeight="false" outlineLevel="0" collapsed="false">
      <c r="A14" s="0" t="n">
        <v>13</v>
      </c>
      <c r="B14" s="0" t="s">
        <v>94</v>
      </c>
      <c r="C14" s="0" t="s">
        <v>95</v>
      </c>
      <c r="D14" s="0" t="s">
        <v>100</v>
      </c>
      <c r="E14" s="0" t="s">
        <v>101</v>
      </c>
      <c r="F14" s="0" t="s">
        <v>98</v>
      </c>
      <c r="G14" s="0" t="n">
        <v>3</v>
      </c>
      <c r="H14" s="0" t="n">
        <v>300</v>
      </c>
      <c r="K14" s="0" t="s">
        <v>38</v>
      </c>
      <c r="L14" s="0" t="s">
        <v>102</v>
      </c>
      <c r="M14" s="0" t="n">
        <v>0.006</v>
      </c>
      <c r="N14" s="0" t="s">
        <v>32</v>
      </c>
      <c r="U14" s="1" t="s">
        <v>103</v>
      </c>
      <c r="AA14" s="0" t="n">
        <f aca="false">G14*M14</f>
        <v>0.018</v>
      </c>
      <c r="AB14" s="0" t="str">
        <f aca="false">N14</f>
        <v>AUD</v>
      </c>
    </row>
    <row r="15" customFormat="false" ht="12.8" hidden="false" customHeight="false" outlineLevel="0" collapsed="false">
      <c r="A15" s="0" t="n">
        <v>14</v>
      </c>
      <c r="B15" s="0" t="s">
        <v>94</v>
      </c>
      <c r="C15" s="0" t="s">
        <v>95</v>
      </c>
      <c r="D15" s="0" t="s">
        <v>104</v>
      </c>
      <c r="E15" s="0" t="s">
        <v>105</v>
      </c>
      <c r="F15" s="0" t="s">
        <v>98</v>
      </c>
      <c r="G15" s="0" t="n">
        <v>1</v>
      </c>
      <c r="H15" s="0" t="n">
        <v>100</v>
      </c>
      <c r="K15" s="0" t="s">
        <v>38</v>
      </c>
      <c r="L15" s="0" t="s">
        <v>106</v>
      </c>
      <c r="M15" s="0" t="n">
        <v>0.006</v>
      </c>
      <c r="N15" s="0" t="s">
        <v>32</v>
      </c>
      <c r="U15" s="1" t="s">
        <v>103</v>
      </c>
      <c r="AA15" s="0" t="n">
        <f aca="false">G15*M15</f>
        <v>0.006</v>
      </c>
      <c r="AB15" s="0" t="str">
        <f aca="false">N15</f>
        <v>AUD</v>
      </c>
    </row>
    <row r="16" customFormat="false" ht="12.8" hidden="false" customHeight="false" outlineLevel="0" collapsed="false">
      <c r="A16" s="0" t="n">
        <v>15</v>
      </c>
      <c r="B16" s="0" t="s">
        <v>94</v>
      </c>
      <c r="C16" s="0" t="s">
        <v>95</v>
      </c>
      <c r="D16" s="0" t="s">
        <v>107</v>
      </c>
      <c r="E16" s="0" t="s">
        <v>108</v>
      </c>
      <c r="F16" s="0" t="s">
        <v>98</v>
      </c>
      <c r="G16" s="0" t="n">
        <v>2</v>
      </c>
      <c r="H16" s="0" t="n">
        <v>200</v>
      </c>
      <c r="K16" s="0" t="s">
        <v>38</v>
      </c>
      <c r="L16" s="0" t="s">
        <v>109</v>
      </c>
      <c r="M16" s="0" t="n">
        <v>0.006</v>
      </c>
      <c r="N16" s="0" t="s">
        <v>32</v>
      </c>
      <c r="U16" s="1" t="s">
        <v>103</v>
      </c>
      <c r="AA16" s="0" t="n">
        <f aca="false">G16*M16</f>
        <v>0.012</v>
      </c>
      <c r="AB16" s="0" t="str">
        <f aca="false">N16</f>
        <v>AUD</v>
      </c>
    </row>
    <row r="17" customFormat="false" ht="12.8" hidden="false" customHeight="false" outlineLevel="0" collapsed="false">
      <c r="A17" s="0" t="n">
        <v>16</v>
      </c>
      <c r="B17" s="0" t="s">
        <v>94</v>
      </c>
      <c r="C17" s="0" t="s">
        <v>95</v>
      </c>
      <c r="D17" s="0" t="s">
        <v>110</v>
      </c>
      <c r="E17" s="0" t="s">
        <v>111</v>
      </c>
      <c r="F17" s="0" t="s">
        <v>98</v>
      </c>
      <c r="G17" s="0" t="n">
        <v>1</v>
      </c>
      <c r="H17" s="0" t="n">
        <v>100</v>
      </c>
      <c r="K17" s="0" t="s">
        <v>38</v>
      </c>
      <c r="L17" s="0" t="s">
        <v>112</v>
      </c>
      <c r="M17" s="0" t="n">
        <v>0.006</v>
      </c>
      <c r="N17" s="0" t="s">
        <v>32</v>
      </c>
      <c r="U17" s="1" t="s">
        <v>103</v>
      </c>
      <c r="AA17" s="0" t="n">
        <f aca="false">G17*M17</f>
        <v>0.006</v>
      </c>
      <c r="AB17" s="0" t="str">
        <f aca="false">N17</f>
        <v>AUD</v>
      </c>
    </row>
    <row r="18" customFormat="false" ht="12.8" hidden="false" customHeight="false" outlineLevel="0" collapsed="false">
      <c r="A18" s="0" t="n">
        <v>17</v>
      </c>
      <c r="B18" s="0" t="s">
        <v>113</v>
      </c>
      <c r="C18" s="0" t="s">
        <v>114</v>
      </c>
      <c r="D18" s="0" t="s">
        <v>115</v>
      </c>
      <c r="E18" s="0" t="s">
        <v>114</v>
      </c>
      <c r="F18" s="0" t="s">
        <v>116</v>
      </c>
      <c r="G18" s="0" t="n">
        <v>1</v>
      </c>
      <c r="H18" s="0" t="n">
        <v>100</v>
      </c>
      <c r="I18" s="0" t="s">
        <v>117</v>
      </c>
      <c r="K18" s="0" t="s">
        <v>118</v>
      </c>
      <c r="L18" s="0" t="s">
        <v>119</v>
      </c>
      <c r="M18" s="0" t="n">
        <v>1.7268</v>
      </c>
      <c r="N18" s="0" t="s">
        <v>32</v>
      </c>
      <c r="P18" s="0" t="s">
        <v>120</v>
      </c>
      <c r="V18" s="0" t="s">
        <v>121</v>
      </c>
      <c r="W18" s="0" t="s">
        <v>122</v>
      </c>
      <c r="X18" s="0" t="s">
        <v>123</v>
      </c>
      <c r="Y18" s="0" t="s">
        <v>124</v>
      </c>
      <c r="AA18" s="0" t="n">
        <f aca="false">G18*M18</f>
        <v>1.7268</v>
      </c>
      <c r="AB18" s="0" t="str">
        <f aca="false">N18</f>
        <v>AUD</v>
      </c>
    </row>
    <row r="19" customFormat="false" ht="12.8" hidden="false" customHeight="false" outlineLevel="0" collapsed="false">
      <c r="A19" s="0" t="n">
        <v>18</v>
      </c>
      <c r="B19" s="0" t="s">
        <v>125</v>
      </c>
      <c r="C19" s="0" t="s">
        <v>126</v>
      </c>
      <c r="D19" s="0" t="s">
        <v>127</v>
      </c>
      <c r="E19" s="0" t="s">
        <v>126</v>
      </c>
      <c r="F19" s="0" t="s">
        <v>128</v>
      </c>
      <c r="G19" s="0" t="n">
        <v>1</v>
      </c>
      <c r="H19" s="0" t="n">
        <v>100</v>
      </c>
      <c r="K19" s="0" t="s">
        <v>38</v>
      </c>
      <c r="L19" s="0" t="s">
        <v>129</v>
      </c>
      <c r="M19" s="0" t="n">
        <v>0.39</v>
      </c>
      <c r="N19" s="0" t="s">
        <v>32</v>
      </c>
      <c r="AA19" s="0" t="n">
        <f aca="false">G19*M19</f>
        <v>0.39</v>
      </c>
      <c r="AB19" s="0" t="str">
        <f aca="false">N19</f>
        <v>AUD</v>
      </c>
    </row>
    <row r="20" customFormat="false" ht="12.8" hidden="false" customHeight="false" outlineLevel="0" collapsed="false">
      <c r="A20" s="0" t="n">
        <v>19</v>
      </c>
      <c r="B20" s="0" t="s">
        <v>130</v>
      </c>
      <c r="C20" s="0" t="s">
        <v>131</v>
      </c>
      <c r="D20" s="0" t="s">
        <v>132</v>
      </c>
      <c r="E20" s="0" t="s">
        <v>131</v>
      </c>
      <c r="F20" s="0" t="s">
        <v>133</v>
      </c>
      <c r="G20" s="0" t="n">
        <v>1</v>
      </c>
      <c r="H20" s="0" t="n">
        <v>100</v>
      </c>
      <c r="J20" s="0" t="s">
        <v>31</v>
      </c>
      <c r="N20" s="0" t="s">
        <v>32</v>
      </c>
      <c r="AA20" s="0" t="n">
        <f aca="false">G20*M20</f>
        <v>0</v>
      </c>
      <c r="AB20" s="0" t="str">
        <f aca="false">N20</f>
        <v>AUD</v>
      </c>
    </row>
    <row r="21" customFormat="false" ht="12.8" hidden="false" customHeight="false" outlineLevel="0" collapsed="false">
      <c r="A21" s="0" t="n">
        <v>20</v>
      </c>
      <c r="C21" s="0" t="s">
        <v>134</v>
      </c>
      <c r="D21" s="0" t="s">
        <v>135</v>
      </c>
      <c r="E21" s="0" t="s">
        <v>134</v>
      </c>
      <c r="F21" s="0" t="s">
        <v>136</v>
      </c>
      <c r="G21" s="0" t="n">
        <v>1</v>
      </c>
      <c r="H21" s="0" t="n">
        <v>100</v>
      </c>
      <c r="I21" s="0" t="s">
        <v>137</v>
      </c>
      <c r="K21" s="0" t="s">
        <v>38</v>
      </c>
      <c r="L21" s="0" t="s">
        <v>138</v>
      </c>
      <c r="M21" s="0" t="n">
        <v>3.014</v>
      </c>
      <c r="N21" s="0" t="s">
        <v>32</v>
      </c>
      <c r="Z21" s="0" t="s">
        <v>139</v>
      </c>
      <c r="AA21" s="0" t="n">
        <f aca="false">G21*M21</f>
        <v>3.014</v>
      </c>
      <c r="AB21" s="0" t="str">
        <f aca="false">N21</f>
        <v>AUD</v>
      </c>
    </row>
    <row r="22" customFormat="false" ht="12.8" hidden="false" customHeight="false" outlineLevel="0" collapsed="false">
      <c r="A22" s="0" t="n">
        <v>21</v>
      </c>
      <c r="B22" s="0" t="s">
        <v>140</v>
      </c>
      <c r="C22" s="0" t="s">
        <v>141</v>
      </c>
      <c r="D22" s="0" t="s">
        <v>142</v>
      </c>
      <c r="E22" s="0" t="s">
        <v>141</v>
      </c>
      <c r="F22" s="0" t="s">
        <v>143</v>
      </c>
      <c r="G22" s="0" t="n">
        <v>1</v>
      </c>
      <c r="H22" s="0" t="n">
        <v>100</v>
      </c>
      <c r="I22" s="0" t="s">
        <v>144</v>
      </c>
      <c r="K22" s="0" t="s">
        <v>38</v>
      </c>
      <c r="L22" s="0" t="s">
        <v>145</v>
      </c>
      <c r="M22" s="0" t="n">
        <v>8.3505</v>
      </c>
      <c r="N22" s="0" t="s">
        <v>32</v>
      </c>
      <c r="AA22" s="0" t="n">
        <f aca="false">G22*M22</f>
        <v>8.3505</v>
      </c>
      <c r="AB22" s="0" t="str">
        <f aca="false">N22</f>
        <v>AUD</v>
      </c>
    </row>
    <row r="23" customFormat="false" ht="12.8" hidden="false" customHeight="false" outlineLevel="0" collapsed="false">
      <c r="A23" s="0" t="n">
        <v>22</v>
      </c>
      <c r="C23" s="0" t="s">
        <v>146</v>
      </c>
      <c r="D23" s="0" t="s">
        <v>147</v>
      </c>
      <c r="E23" s="0" t="s">
        <v>148</v>
      </c>
      <c r="F23" s="0" t="s">
        <v>149</v>
      </c>
      <c r="G23" s="0" t="n">
        <v>1</v>
      </c>
      <c r="H23" s="0" t="n">
        <v>100</v>
      </c>
      <c r="I23" s="0" t="s">
        <v>150</v>
      </c>
      <c r="K23" s="0" t="s">
        <v>38</v>
      </c>
      <c r="L23" s="0" t="s">
        <v>151</v>
      </c>
      <c r="M23" s="0" t="n">
        <v>1.19</v>
      </c>
      <c r="N23" s="0" t="s">
        <v>32</v>
      </c>
      <c r="AA23" s="0" t="n">
        <f aca="false">G23*M23</f>
        <v>1.19</v>
      </c>
      <c r="AB23" s="0" t="str">
        <f aca="false">N23</f>
        <v>AUD</v>
      </c>
    </row>
    <row r="24" customFormat="false" ht="12.8" hidden="false" customHeight="false" outlineLevel="0" collapsed="false">
      <c r="A24" s="0" t="n">
        <v>23</v>
      </c>
      <c r="B24" s="0" t="s">
        <v>152</v>
      </c>
      <c r="C24" s="0" t="s">
        <v>153</v>
      </c>
      <c r="D24" s="0" t="s">
        <v>154</v>
      </c>
      <c r="E24" s="0" t="s">
        <v>153</v>
      </c>
      <c r="F24" s="0" t="s">
        <v>155</v>
      </c>
      <c r="G24" s="0" t="n">
        <v>2</v>
      </c>
      <c r="H24" s="0" t="n">
        <v>200</v>
      </c>
      <c r="I24" s="0" t="s">
        <v>156</v>
      </c>
      <c r="K24" s="0" t="s">
        <v>38</v>
      </c>
      <c r="L24" s="0" t="s">
        <v>157</v>
      </c>
      <c r="M24" s="0" t="n">
        <v>0.08638</v>
      </c>
      <c r="N24" s="0" t="s">
        <v>32</v>
      </c>
      <c r="AA24" s="0" t="n">
        <f aca="false">G24*M24</f>
        <v>0.17276</v>
      </c>
      <c r="AB24" s="0" t="str">
        <f aca="false">N24</f>
        <v>AUD</v>
      </c>
    </row>
    <row r="25" customFormat="false" ht="12.8" hidden="false" customHeight="false" outlineLevel="0" collapsed="false">
      <c r="A25" s="0" t="n">
        <v>24</v>
      </c>
      <c r="B25" s="0" t="s">
        <v>158</v>
      </c>
      <c r="C25" s="0" t="s">
        <v>159</v>
      </c>
      <c r="D25" s="0" t="s">
        <v>160</v>
      </c>
      <c r="E25" s="0" t="s">
        <v>159</v>
      </c>
      <c r="F25" s="0" t="s">
        <v>159</v>
      </c>
      <c r="G25" s="0" t="n">
        <v>1</v>
      </c>
      <c r="H25" s="0" t="n">
        <v>100</v>
      </c>
      <c r="I25" s="0" t="s">
        <v>161</v>
      </c>
      <c r="K25" s="0" t="s">
        <v>38</v>
      </c>
      <c r="L25" s="0" t="s">
        <v>162</v>
      </c>
      <c r="M25" s="0" t="n">
        <v>0.4163</v>
      </c>
      <c r="N25" s="0" t="s">
        <v>32</v>
      </c>
      <c r="AA25" s="0" t="n">
        <f aca="false">G25*M25</f>
        <v>0.4163</v>
      </c>
      <c r="AB25" s="0" t="str">
        <f aca="false">N25</f>
        <v>AUD</v>
      </c>
    </row>
    <row r="26" customFormat="false" ht="12.8" hidden="false" customHeight="false" outlineLevel="0" collapsed="false">
      <c r="AA26" s="0" t="n">
        <f aca="false">SUM(AA2:AA25)</f>
        <v>16.73212</v>
      </c>
      <c r="AB26" s="0" t="str">
        <f aca="false">AB25</f>
        <v>AUD</v>
      </c>
    </row>
    <row r="31" customFormat="false" ht="12.8" hidden="false" customHeight="false" outlineLevel="0" collapsed="false">
      <c r="A31" s="0" t="s">
        <v>163</v>
      </c>
      <c r="B31" s="0" t="n">
        <v>24</v>
      </c>
    </row>
    <row r="32" customFormat="false" ht="12.8" hidden="false" customHeight="false" outlineLevel="0" collapsed="false">
      <c r="A32" s="0" t="s">
        <v>164</v>
      </c>
      <c r="B32" s="0" t="n">
        <v>43</v>
      </c>
    </row>
    <row r="33" customFormat="false" ht="12.8" hidden="false" customHeight="false" outlineLevel="0" collapsed="false">
      <c r="A33" s="0" t="s">
        <v>165</v>
      </c>
      <c r="B33" s="0" t="n">
        <v>43</v>
      </c>
    </row>
    <row r="34" customFormat="false" ht="12.8" hidden="false" customHeight="false" outlineLevel="0" collapsed="false">
      <c r="A34" s="0" t="s">
        <v>166</v>
      </c>
      <c r="B34" s="0" t="n">
        <v>100</v>
      </c>
    </row>
    <row r="35" customFormat="false" ht="12.8" hidden="false" customHeight="false" outlineLevel="0" collapsed="false">
      <c r="A35" s="0" t="s">
        <v>167</v>
      </c>
      <c r="B35" s="0" t="n">
        <v>4300</v>
      </c>
    </row>
    <row r="36" customFormat="false" ht="12.8" hidden="false" customHeight="false" outlineLevel="0" collapsed="false">
      <c r="A36" s="0" t="s">
        <v>168</v>
      </c>
    </row>
    <row r="37" customFormat="false" ht="12.8" hidden="false" customHeight="false" outlineLevel="0" collapsed="false">
      <c r="A37" s="0" t="s">
        <v>169</v>
      </c>
      <c r="B37" s="0" t="n">
        <f aca="false">AA26</f>
        <v>16.73212</v>
      </c>
      <c r="C37" s="0" t="s">
        <v>32</v>
      </c>
    </row>
    <row r="38" customFormat="false" ht="12.8" hidden="false" customHeight="false" outlineLevel="0" collapsed="false">
      <c r="A38" s="0" t="s">
        <v>170</v>
      </c>
      <c r="B38" s="0" t="n">
        <f aca="false">B37*B34</f>
        <v>1673.212</v>
      </c>
      <c r="C38" s="0" t="s">
        <v>32</v>
      </c>
    </row>
    <row r="39" customFormat="false" ht="12.8" hidden="false" customHeight="false" outlineLevel="0" collapsed="false">
      <c r="A39" s="0" t="s">
        <v>171</v>
      </c>
    </row>
    <row r="40" customFormat="false" ht="12.8" hidden="false" customHeight="false" outlineLevel="0" collapsed="false">
      <c r="A40" s="0" t="s">
        <v>172</v>
      </c>
      <c r="B40" s="0" t="s">
        <v>173</v>
      </c>
    </row>
    <row r="41" customFormat="false" ht="12.8" hidden="false" customHeight="false" outlineLevel="0" collapsed="false">
      <c r="A41" s="0" t="s">
        <v>174</v>
      </c>
      <c r="B41" s="0" t="s">
        <v>175</v>
      </c>
    </row>
    <row r="42" customFormat="false" ht="12.8" hidden="false" customHeight="false" outlineLevel="0" collapsed="false">
      <c r="A42" s="0" t="s">
        <v>176</v>
      </c>
      <c r="B42" s="0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2017-08-13T18:48:07Z</dcterms:modified>
  <cp:revision>1</cp:revision>
  <dc:subject/>
  <dc:title/>
</cp:coreProperties>
</file>