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WIDLoggerBOM1" sheetId="1" r:id="rId1"/>
  </sheets>
  <calcPr calcId="125725"/>
</workbook>
</file>

<file path=xl/calcChain.xml><?xml version="1.0" encoding="utf-8"?>
<calcChain xmlns="http://schemas.openxmlformats.org/spreadsheetml/2006/main">
  <c r="M8" i="1"/>
  <c r="O8" s="1"/>
  <c r="O3"/>
  <c r="O4"/>
  <c r="O5"/>
  <c r="O6"/>
  <c r="O7"/>
  <c r="O9"/>
  <c r="O10"/>
  <c r="O11"/>
  <c r="O12"/>
  <c r="O13"/>
  <c r="O14"/>
  <c r="O15"/>
  <c r="O16"/>
  <c r="O17"/>
  <c r="O19"/>
  <c r="O20"/>
  <c r="O21"/>
  <c r="O22"/>
  <c r="O23"/>
  <c r="O25"/>
  <c r="O26"/>
  <c r="O27"/>
  <c r="O30"/>
  <c r="O32"/>
  <c r="O34"/>
  <c r="O35"/>
  <c r="O2"/>
  <c r="M24"/>
  <c r="O24" s="1"/>
  <c r="M33"/>
  <c r="O33" s="1"/>
  <c r="M31"/>
  <c r="O31" s="1"/>
  <c r="M28"/>
  <c r="O28" s="1"/>
  <c r="M29"/>
  <c r="O29" s="1"/>
  <c r="M18"/>
  <c r="O18" s="1"/>
  <c r="O36" l="1"/>
  <c r="O37" s="1"/>
</calcChain>
</file>

<file path=xl/sharedStrings.xml><?xml version="1.0" encoding="utf-8"?>
<sst xmlns="http://schemas.openxmlformats.org/spreadsheetml/2006/main" count="336" uniqueCount="210">
  <si>
    <t>Comment</t>
  </si>
  <si>
    <t>Designator</t>
  </si>
  <si>
    <t>Value</t>
  </si>
  <si>
    <t>Footprint</t>
  </si>
  <si>
    <t>Manufacturer 1</t>
  </si>
  <si>
    <t>Manufacturer Part Number 1</t>
  </si>
  <si>
    <t>Supplier 1</t>
  </si>
  <si>
    <t>Supplier Part Number 1</t>
  </si>
  <si>
    <t>Supplier Stock 1</t>
  </si>
  <si>
    <t>Supplier Subtotal 1</t>
  </si>
  <si>
    <t>Cap</t>
  </si>
  <si>
    <t>C1, C2</t>
  </si>
  <si>
    <t>15pF</t>
  </si>
  <si>
    <t>CAP0603</t>
  </si>
  <si>
    <t>MURATA</t>
  </si>
  <si>
    <t>GRM1885C1H150JA01D</t>
  </si>
  <si>
    <t>Farnell</t>
  </si>
  <si>
    <t>AUD</t>
  </si>
  <si>
    <t>8819823</t>
  </si>
  <si>
    <t>Cap Pol1</t>
  </si>
  <si>
    <t>C3</t>
  </si>
  <si>
    <t>33uF</t>
  </si>
  <si>
    <t>CAPPR2-5x6.8</t>
  </si>
  <si>
    <t>ILLINOIS CAPACITOR</t>
  </si>
  <si>
    <t>336CKS050M</t>
  </si>
  <si>
    <t>1203665</t>
  </si>
  <si>
    <t>C4, C5, C6, C7, C8, C19, C21</t>
  </si>
  <si>
    <t>100nF</t>
  </si>
  <si>
    <t>MULTICOMP</t>
  </si>
  <si>
    <t>MCCA000255</t>
  </si>
  <si>
    <t>1759122</t>
  </si>
  <si>
    <t>cap</t>
  </si>
  <si>
    <t>C9</t>
  </si>
  <si>
    <t>33nF</t>
  </si>
  <si>
    <t>0402</t>
  </si>
  <si>
    <t>KEMET</t>
  </si>
  <si>
    <t>C0402C333K4RACTU</t>
  </si>
  <si>
    <t>1414591</t>
  </si>
  <si>
    <t>C10</t>
  </si>
  <si>
    <t>4.7uF</t>
  </si>
  <si>
    <t>TAIYO YUDEN</t>
  </si>
  <si>
    <t>JMK107BJ475MA-T</t>
  </si>
  <si>
    <t>1463379</t>
  </si>
  <si>
    <t>C11</t>
  </si>
  <si>
    <t>10nF</t>
  </si>
  <si>
    <t>C0402C103K3RACTU</t>
  </si>
  <si>
    <t>1650806</t>
  </si>
  <si>
    <t>C12</t>
  </si>
  <si>
    <t>1nF</t>
  </si>
  <si>
    <t>CAP0402</t>
  </si>
  <si>
    <t>AVX</t>
  </si>
  <si>
    <t>0402YC102KAT2A</t>
  </si>
  <si>
    <t>C13</t>
  </si>
  <si>
    <t>1.5pF</t>
  </si>
  <si>
    <t>JOHANSON TECHNOLOGY</t>
  </si>
  <si>
    <t>500R07S1R5BV4T</t>
  </si>
  <si>
    <t>1650787</t>
  </si>
  <si>
    <t>C14</t>
  </si>
  <si>
    <t>1.0pF</t>
  </si>
  <si>
    <t>UMK105CG010BW-F</t>
  </si>
  <si>
    <t>1683591</t>
  </si>
  <si>
    <t>C15</t>
  </si>
  <si>
    <t>2.2nF</t>
  </si>
  <si>
    <t>C0402C222K5RACTU</t>
  </si>
  <si>
    <t>1414582</t>
  </si>
  <si>
    <t>C16</t>
  </si>
  <si>
    <t>4.7pF</t>
  </si>
  <si>
    <t>04025A4R7CAT2A</t>
  </si>
  <si>
    <t>1327640</t>
  </si>
  <si>
    <t>C17, C18</t>
  </si>
  <si>
    <t>22pF</t>
  </si>
  <si>
    <t>C0402C220J5GACTU</t>
  </si>
  <si>
    <t>1414580</t>
  </si>
  <si>
    <t>C20</t>
  </si>
  <si>
    <t>MCCA000238</t>
  </si>
  <si>
    <t>1759104</t>
  </si>
  <si>
    <t>C22</t>
  </si>
  <si>
    <t>10uF</t>
  </si>
  <si>
    <t>1210TantCap</t>
  </si>
  <si>
    <t>TPSB106K016R0800</t>
  </si>
  <si>
    <t>1135112</t>
  </si>
  <si>
    <t>C23</t>
  </si>
  <si>
    <t>1uF</t>
  </si>
  <si>
    <t>CAP0805</t>
  </si>
  <si>
    <t>MCCA000552</t>
  </si>
  <si>
    <t>1759432</t>
  </si>
  <si>
    <t>FerriteBead</t>
  </si>
  <si>
    <t>FB1</t>
  </si>
  <si>
    <t/>
  </si>
  <si>
    <t>RES0603</t>
  </si>
  <si>
    <t>BLM18AG102SN1D</t>
  </si>
  <si>
    <t>1515671</t>
  </si>
  <si>
    <t>SMA-Con</t>
  </si>
  <si>
    <t>J1</t>
  </si>
  <si>
    <t>SMA-CON</t>
  </si>
  <si>
    <t>ChangHong</t>
  </si>
  <si>
    <t xml:space="preserve">SMA Female RP PCB Mount </t>
  </si>
  <si>
    <t>Sparkfun</t>
  </si>
  <si>
    <t>USD</t>
  </si>
  <si>
    <t>WRL-00592</t>
  </si>
  <si>
    <t>USB-B</t>
  </si>
  <si>
    <t>J2</t>
  </si>
  <si>
    <t>USBB-CON-TH</t>
  </si>
  <si>
    <t>FCI</t>
  </si>
  <si>
    <t>61729-1010BLF</t>
  </si>
  <si>
    <t>1632146</t>
  </si>
  <si>
    <t>Inductor</t>
  </si>
  <si>
    <t>L1</t>
  </si>
  <si>
    <t>3.9nH</t>
  </si>
  <si>
    <t>ABRACON</t>
  </si>
  <si>
    <t>ATFC-0402-3N9B</t>
  </si>
  <si>
    <t>1628745</t>
  </si>
  <si>
    <t>L2</t>
  </si>
  <si>
    <t>8.2nH</t>
  </si>
  <si>
    <t>ATFC-0402-8N2B</t>
  </si>
  <si>
    <t>1628753</t>
  </si>
  <si>
    <t>L3</t>
  </si>
  <si>
    <t>2.7nH</t>
  </si>
  <si>
    <t>ATFC-0402-2N7B</t>
  </si>
  <si>
    <t>1628728</t>
  </si>
  <si>
    <t>Header 2</t>
  </si>
  <si>
    <t>P2</t>
  </si>
  <si>
    <t>Screw Terminal 0.2"</t>
  </si>
  <si>
    <t>On Shore Technology Inc</t>
  </si>
  <si>
    <t>OSTTA024163</t>
  </si>
  <si>
    <t>Digi-Key</t>
  </si>
  <si>
    <t>ED2580-ND</t>
  </si>
  <si>
    <t>Res3</t>
  </si>
  <si>
    <t>R1, R2</t>
  </si>
  <si>
    <t>270R</t>
  </si>
  <si>
    <t>RESC1608L</t>
  </si>
  <si>
    <t>YAGEO (PHYCOMP)</t>
  </si>
  <si>
    <t>RT0603FRE07270RL</t>
  </si>
  <si>
    <t>R3</t>
  </si>
  <si>
    <t>4k7</t>
  </si>
  <si>
    <t>VISHAY DRALORIC</t>
  </si>
  <si>
    <t>CRCW06034K70FKEA</t>
  </si>
  <si>
    <t>1469807</t>
  </si>
  <si>
    <t>R4</t>
  </si>
  <si>
    <t>22K</t>
  </si>
  <si>
    <t>MC 0.0625W 0402 1% 22K</t>
  </si>
  <si>
    <t>1358077</t>
  </si>
  <si>
    <t>R5</t>
  </si>
  <si>
    <t>10k</t>
  </si>
  <si>
    <t>CRCW060310K0JNEA</t>
  </si>
  <si>
    <t>1469749</t>
  </si>
  <si>
    <t>LED0</t>
  </si>
  <si>
    <t>SPI Serial Flash Memory</t>
  </si>
  <si>
    <t>U2</t>
  </si>
  <si>
    <t>S08</t>
  </si>
  <si>
    <t>Numonyx/ST Micro</t>
  </si>
  <si>
    <t>M25P16-VMN6TP</t>
  </si>
  <si>
    <t>M25P16-VMN6TPCT-ND</t>
  </si>
  <si>
    <t>nRF24L01+</t>
  </si>
  <si>
    <t>U3</t>
  </si>
  <si>
    <t>QFN50P400X400X95-20N</t>
  </si>
  <si>
    <t>Nordic</t>
  </si>
  <si>
    <t>COM-00690</t>
  </si>
  <si>
    <t>FT232RL</t>
  </si>
  <si>
    <t>U4</t>
  </si>
  <si>
    <t>SSOP28-0.65mm</t>
  </si>
  <si>
    <t>FTDI</t>
  </si>
  <si>
    <t>COM-00650</t>
  </si>
  <si>
    <t>LP2981-3.3V</t>
  </si>
  <si>
    <t>U5</t>
  </si>
  <si>
    <t>SOT23-5P285X122-5N</t>
  </si>
  <si>
    <t>296-17360-1-ND</t>
  </si>
  <si>
    <t>XTAL</t>
  </si>
  <si>
    <t>Y1</t>
  </si>
  <si>
    <t>XTAL 32768Hz SMT3</t>
  </si>
  <si>
    <t>AVX Corporation</t>
  </si>
  <si>
    <t>ST3215SB32768H5HPWAA</t>
  </si>
  <si>
    <t>478-5428-1-ND</t>
  </si>
  <si>
    <t>16MHz</t>
  </si>
  <si>
    <t>Y2</t>
  </si>
  <si>
    <t>16.000 MHz</t>
  </si>
  <si>
    <t>XTAL-SPK-5032</t>
  </si>
  <si>
    <t>Abracon Corporation</t>
  </si>
  <si>
    <t>ABM3B-16.000MHZ-B2-T</t>
  </si>
  <si>
    <t>535-9122-1-ND</t>
  </si>
  <si>
    <t>RX</t>
  </si>
  <si>
    <t>TX</t>
  </si>
  <si>
    <t>KINGBRIGHT</t>
  </si>
  <si>
    <t>OSRAM</t>
  </si>
  <si>
    <t>KP-1608SGC</t>
  </si>
  <si>
    <t>LSR976</t>
  </si>
  <si>
    <t>8529833</t>
  </si>
  <si>
    <t>1226392</t>
  </si>
  <si>
    <t>RMCF0603JT270R</t>
  </si>
  <si>
    <t>Texas Instruments</t>
  </si>
  <si>
    <t>LP2981-33DBVR</t>
  </si>
  <si>
    <t xml:space="preserve">1 AUD = </t>
  </si>
  <si>
    <t>Subtotal (USD)</t>
  </si>
  <si>
    <t>311-1352-1-ND</t>
  </si>
  <si>
    <t>*</t>
  </si>
  <si>
    <t>Qty Per Board</t>
  </si>
  <si>
    <t>Qty for 20 Boards</t>
  </si>
  <si>
    <t>Supplier Unit Price</t>
  </si>
  <si>
    <t>Supplier Currency</t>
  </si>
  <si>
    <t>20 Boards:</t>
  </si>
  <si>
    <t>1 Board:</t>
  </si>
  <si>
    <t>AUD to USD conversion:</t>
  </si>
  <si>
    <t>Alternatives:</t>
  </si>
  <si>
    <t>M25PE16-VMW6TGCT-ND</t>
  </si>
  <si>
    <t>(Digikey)</t>
  </si>
  <si>
    <t>SST26VF016-80-5I-S2AE</t>
  </si>
  <si>
    <t>(Mouser)</t>
  </si>
  <si>
    <t>not supplier numbers, manufacturer numbers:</t>
  </si>
  <si>
    <t>SST25VF016B-75-4I-S2AF</t>
  </si>
  <si>
    <t>(Element 14)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</si>
</sst>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.000"/>
  </numFmts>
  <fonts count="7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11"/>
      <color rgb="FF000000"/>
      <name val="Calibri"/>
      <family val="2"/>
      <scheme val="minor"/>
    </font>
    <font>
      <sz val="8"/>
      <color theme="1"/>
      <name val="MS Sans Serif"/>
      <family val="2"/>
    </font>
    <font>
      <b/>
      <sz val="8"/>
      <color theme="1"/>
      <name val="MS Sans Serif"/>
      <family val="2"/>
    </font>
    <font>
      <sz val="8"/>
      <color rgb="FF333333"/>
      <name val="Verdana"/>
      <family val="2"/>
    </font>
    <font>
      <sz val="8"/>
      <color rgb="FF55555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quotePrefix="1" applyFont="1" applyFill="1" applyBorder="1"/>
    <xf numFmtId="0" fontId="1" fillId="0" borderId="1" xfId="0" applyFont="1" applyFill="1" applyBorder="1"/>
    <xf numFmtId="165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3" fillId="0" borderId="0" xfId="0" applyFont="1"/>
    <xf numFmtId="164" fontId="3" fillId="0" borderId="0" xfId="0" applyNumberFormat="1" applyFont="1"/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2" fillId="0" borderId="0" xfId="0" applyFont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M3" workbookViewId="0">
      <selection activeCell="S32" sqref="S32"/>
    </sheetView>
  </sheetViews>
  <sheetFormatPr defaultRowHeight="15"/>
  <cols>
    <col min="1" max="1" width="17.5703125" customWidth="1"/>
    <col min="2" max="2" width="21" customWidth="1"/>
    <col min="3" max="3" width="14.42578125" customWidth="1"/>
    <col min="4" max="4" width="19.28515625" customWidth="1"/>
    <col min="5" max="5" width="20.5703125" customWidth="1"/>
    <col min="6" max="6" width="22.5703125" customWidth="1"/>
    <col min="7" max="7" width="13.85546875" bestFit="1" customWidth="1"/>
    <col min="8" max="8" width="10" customWidth="1"/>
    <col min="9" max="9" width="19" customWidth="1"/>
    <col min="10" max="10" width="14.5703125" hidden="1" customWidth="1"/>
    <col min="11" max="11" width="14.42578125" customWidth="1"/>
    <col min="12" max="12" width="17" customWidth="1"/>
    <col min="13" max="13" width="16" customWidth="1"/>
    <col min="14" max="14" width="16.42578125" customWidth="1"/>
    <col min="15" max="15" width="11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6</v>
      </c>
      <c r="I1" s="1" t="s">
        <v>7</v>
      </c>
      <c r="J1" s="1" t="s">
        <v>8</v>
      </c>
      <c r="K1" s="13" t="s">
        <v>196</v>
      </c>
      <c r="L1" s="1" t="s">
        <v>197</v>
      </c>
      <c r="M1" s="1" t="s">
        <v>9</v>
      </c>
      <c r="N1" s="1" t="s">
        <v>198</v>
      </c>
      <c r="O1" s="5" t="s">
        <v>192</v>
      </c>
    </row>
    <row r="2" spans="1:16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2</v>
      </c>
      <c r="H2" s="2" t="s">
        <v>16</v>
      </c>
      <c r="I2" s="2" t="s">
        <v>18</v>
      </c>
      <c r="J2" s="3">
        <v>205</v>
      </c>
      <c r="K2" s="3">
        <v>50</v>
      </c>
      <c r="L2" s="7">
        <v>0.02</v>
      </c>
      <c r="M2" s="6">
        <v>0.8</v>
      </c>
      <c r="N2" s="2" t="s">
        <v>17</v>
      </c>
      <c r="O2" s="16">
        <f t="shared" ref="O2:O35" si="0">M2*IF(N2="AUD",$B$39,IF(N2="USD",1))</f>
        <v>0.78080000000000005</v>
      </c>
    </row>
    <row r="3" spans="1:16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1</v>
      </c>
      <c r="H3" s="2" t="s">
        <v>16</v>
      </c>
      <c r="I3" s="2" t="s">
        <v>25</v>
      </c>
      <c r="J3" s="3">
        <v>1277</v>
      </c>
      <c r="K3" s="3">
        <v>20</v>
      </c>
      <c r="L3" s="7">
        <v>0.08</v>
      </c>
      <c r="M3" s="6">
        <v>1.62</v>
      </c>
      <c r="N3" s="2" t="s">
        <v>17</v>
      </c>
      <c r="O3" s="16">
        <f t="shared" si="0"/>
        <v>1.5811200000000001</v>
      </c>
    </row>
    <row r="4" spans="1:16">
      <c r="A4" s="2" t="s">
        <v>10</v>
      </c>
      <c r="B4" s="2" t="s">
        <v>26</v>
      </c>
      <c r="C4" s="2" t="s">
        <v>27</v>
      </c>
      <c r="D4" s="2" t="s">
        <v>13</v>
      </c>
      <c r="E4" s="2" t="s">
        <v>28</v>
      </c>
      <c r="F4" s="2" t="s">
        <v>29</v>
      </c>
      <c r="G4" s="3">
        <v>7</v>
      </c>
      <c r="H4" s="2" t="s">
        <v>16</v>
      </c>
      <c r="I4" s="2" t="s">
        <v>30</v>
      </c>
      <c r="J4" s="3">
        <v>850</v>
      </c>
      <c r="K4" s="3">
        <v>140</v>
      </c>
      <c r="L4" s="7">
        <v>0.01</v>
      </c>
      <c r="M4" s="6">
        <v>1.82</v>
      </c>
      <c r="N4" s="2" t="s">
        <v>17</v>
      </c>
      <c r="O4" s="16">
        <f t="shared" si="0"/>
        <v>1.7763200000000001</v>
      </c>
    </row>
    <row r="5" spans="1:16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3">
        <v>1</v>
      </c>
      <c r="H5" s="2" t="s">
        <v>16</v>
      </c>
      <c r="I5" s="2" t="s">
        <v>37</v>
      </c>
      <c r="J5" s="3">
        <v>477</v>
      </c>
      <c r="K5" s="3">
        <v>20</v>
      </c>
      <c r="L5" s="7">
        <v>0.04</v>
      </c>
      <c r="M5" s="6">
        <v>0.8</v>
      </c>
      <c r="N5" s="2" t="s">
        <v>17</v>
      </c>
      <c r="O5" s="16">
        <f t="shared" si="0"/>
        <v>0.78080000000000005</v>
      </c>
    </row>
    <row r="6" spans="1:16">
      <c r="A6" s="2" t="s">
        <v>31</v>
      </c>
      <c r="B6" s="2" t="s">
        <v>38</v>
      </c>
      <c r="C6" s="2" t="s">
        <v>39</v>
      </c>
      <c r="D6" s="2" t="s">
        <v>13</v>
      </c>
      <c r="E6" s="2" t="s">
        <v>40</v>
      </c>
      <c r="F6" s="2" t="s">
        <v>41</v>
      </c>
      <c r="G6" s="3">
        <v>1</v>
      </c>
      <c r="H6" s="2" t="s">
        <v>16</v>
      </c>
      <c r="I6" s="2" t="s">
        <v>42</v>
      </c>
      <c r="J6" s="3">
        <v>143339</v>
      </c>
      <c r="K6" s="3">
        <v>20</v>
      </c>
      <c r="L6" s="7">
        <v>0.12</v>
      </c>
      <c r="M6" s="6">
        <v>2.36</v>
      </c>
      <c r="N6" s="2" t="s">
        <v>17</v>
      </c>
      <c r="O6" s="16">
        <f t="shared" si="0"/>
        <v>2.3033599999999996</v>
      </c>
    </row>
    <row r="7" spans="1:16">
      <c r="A7" s="2" t="s">
        <v>31</v>
      </c>
      <c r="B7" s="2" t="s">
        <v>43</v>
      </c>
      <c r="C7" s="2" t="s">
        <v>44</v>
      </c>
      <c r="D7" s="2" t="s">
        <v>34</v>
      </c>
      <c r="E7" s="2" t="s">
        <v>35</v>
      </c>
      <c r="F7" s="2" t="s">
        <v>45</v>
      </c>
      <c r="G7" s="3">
        <v>1</v>
      </c>
      <c r="H7" s="2" t="s">
        <v>16</v>
      </c>
      <c r="I7" s="2" t="s">
        <v>46</v>
      </c>
      <c r="J7" s="3">
        <v>534</v>
      </c>
      <c r="K7" s="3">
        <v>20</v>
      </c>
      <c r="L7" s="7">
        <v>0.02</v>
      </c>
      <c r="M7" s="6">
        <v>0.4</v>
      </c>
      <c r="N7" s="2" t="s">
        <v>17</v>
      </c>
      <c r="O7" s="16">
        <f t="shared" si="0"/>
        <v>0.39040000000000002</v>
      </c>
    </row>
    <row r="8" spans="1:16" s="12" customFormat="1">
      <c r="A8" s="8" t="s">
        <v>31</v>
      </c>
      <c r="B8" s="8" t="s">
        <v>47</v>
      </c>
      <c r="C8" s="8" t="s">
        <v>48</v>
      </c>
      <c r="D8" s="8" t="s">
        <v>49</v>
      </c>
      <c r="E8" s="8" t="s">
        <v>50</v>
      </c>
      <c r="F8" s="8" t="s">
        <v>51</v>
      </c>
      <c r="G8" s="9">
        <v>1</v>
      </c>
      <c r="H8" s="9" t="s">
        <v>125</v>
      </c>
      <c r="I8" s="8" t="s">
        <v>193</v>
      </c>
      <c r="J8" s="9">
        <v>182020</v>
      </c>
      <c r="K8" s="9">
        <v>20</v>
      </c>
      <c r="L8" s="10">
        <v>1.0999999999999999E-2</v>
      </c>
      <c r="M8" s="11">
        <f>L8*K8</f>
        <v>0.21999999999999997</v>
      </c>
      <c r="N8" s="9" t="s">
        <v>98</v>
      </c>
      <c r="O8" s="17">
        <f t="shared" si="0"/>
        <v>0.21999999999999997</v>
      </c>
      <c r="P8" s="12" t="s">
        <v>194</v>
      </c>
    </row>
    <row r="9" spans="1:16">
      <c r="A9" s="2" t="s">
        <v>31</v>
      </c>
      <c r="B9" s="2" t="s">
        <v>52</v>
      </c>
      <c r="C9" s="2" t="s">
        <v>53</v>
      </c>
      <c r="D9" s="2" t="s">
        <v>34</v>
      </c>
      <c r="E9" s="2" t="s">
        <v>54</v>
      </c>
      <c r="F9" s="2" t="s">
        <v>55</v>
      </c>
      <c r="G9" s="3">
        <v>1</v>
      </c>
      <c r="H9" s="2" t="s">
        <v>16</v>
      </c>
      <c r="I9" s="2" t="s">
        <v>56</v>
      </c>
      <c r="J9" s="3">
        <v>275</v>
      </c>
      <c r="K9" s="3">
        <v>20</v>
      </c>
      <c r="L9" s="7">
        <v>7.0000000000000007E-2</v>
      </c>
      <c r="M9" s="6">
        <v>1.3</v>
      </c>
      <c r="N9" s="2" t="s">
        <v>17</v>
      </c>
      <c r="O9" s="16">
        <f t="shared" si="0"/>
        <v>1.2687999999999999</v>
      </c>
    </row>
    <row r="10" spans="1:16">
      <c r="A10" s="2" t="s">
        <v>31</v>
      </c>
      <c r="B10" s="2" t="s">
        <v>57</v>
      </c>
      <c r="C10" s="2" t="s">
        <v>58</v>
      </c>
      <c r="D10" s="2" t="s">
        <v>34</v>
      </c>
      <c r="E10" s="2" t="s">
        <v>40</v>
      </c>
      <c r="F10" s="2" t="s">
        <v>59</v>
      </c>
      <c r="G10" s="3">
        <v>1</v>
      </c>
      <c r="H10" s="2" t="s">
        <v>16</v>
      </c>
      <c r="I10" s="2" t="s">
        <v>60</v>
      </c>
      <c r="J10" s="3">
        <v>9500</v>
      </c>
      <c r="K10" s="3">
        <v>20</v>
      </c>
      <c r="L10" s="7">
        <v>0.01</v>
      </c>
      <c r="M10" s="6">
        <v>0.2</v>
      </c>
      <c r="N10" s="2" t="s">
        <v>17</v>
      </c>
      <c r="O10" s="16">
        <f t="shared" si="0"/>
        <v>0.19520000000000001</v>
      </c>
    </row>
    <row r="11" spans="1:16">
      <c r="A11" s="2" t="s">
        <v>31</v>
      </c>
      <c r="B11" s="2" t="s">
        <v>61</v>
      </c>
      <c r="C11" s="2" t="s">
        <v>62</v>
      </c>
      <c r="D11" s="2" t="s">
        <v>34</v>
      </c>
      <c r="E11" s="2" t="s">
        <v>35</v>
      </c>
      <c r="F11" s="2" t="s">
        <v>63</v>
      </c>
      <c r="G11" s="3">
        <v>1</v>
      </c>
      <c r="H11" s="2" t="s">
        <v>16</v>
      </c>
      <c r="I11" s="2" t="s">
        <v>64</v>
      </c>
      <c r="J11" s="3">
        <v>84</v>
      </c>
      <c r="K11" s="3">
        <v>20</v>
      </c>
      <c r="L11" s="7">
        <v>0.01</v>
      </c>
      <c r="M11" s="6">
        <v>0.24</v>
      </c>
      <c r="N11" s="2" t="s">
        <v>17</v>
      </c>
      <c r="O11" s="16">
        <f t="shared" si="0"/>
        <v>0.23423999999999998</v>
      </c>
    </row>
    <row r="12" spans="1:16">
      <c r="A12" s="2" t="s">
        <v>31</v>
      </c>
      <c r="B12" s="2" t="s">
        <v>65</v>
      </c>
      <c r="C12" s="2" t="s">
        <v>66</v>
      </c>
      <c r="D12" s="2" t="s">
        <v>34</v>
      </c>
      <c r="E12" s="2" t="s">
        <v>50</v>
      </c>
      <c r="F12" s="2" t="s">
        <v>67</v>
      </c>
      <c r="G12" s="3">
        <v>1</v>
      </c>
      <c r="H12" s="2" t="s">
        <v>16</v>
      </c>
      <c r="I12" s="2" t="s">
        <v>68</v>
      </c>
      <c r="J12" s="3">
        <v>582</v>
      </c>
      <c r="K12" s="3">
        <v>20</v>
      </c>
      <c r="L12" s="7">
        <v>0.04</v>
      </c>
      <c r="M12" s="6">
        <v>0.82</v>
      </c>
      <c r="N12" s="2" t="s">
        <v>17</v>
      </c>
      <c r="O12" s="16">
        <f t="shared" si="0"/>
        <v>0.80031999999999992</v>
      </c>
    </row>
    <row r="13" spans="1:16">
      <c r="A13" s="2" t="s">
        <v>31</v>
      </c>
      <c r="B13" s="2" t="s">
        <v>69</v>
      </c>
      <c r="C13" s="2" t="s">
        <v>70</v>
      </c>
      <c r="D13" s="2" t="s">
        <v>34</v>
      </c>
      <c r="E13" s="2" t="s">
        <v>35</v>
      </c>
      <c r="F13" s="2" t="s">
        <v>71</v>
      </c>
      <c r="G13" s="3">
        <v>2</v>
      </c>
      <c r="H13" s="2" t="s">
        <v>16</v>
      </c>
      <c r="I13" s="2" t="s">
        <v>72</v>
      </c>
      <c r="J13" s="3">
        <v>520</v>
      </c>
      <c r="K13" s="3">
        <v>40</v>
      </c>
      <c r="L13" s="7">
        <v>0.01</v>
      </c>
      <c r="M13" s="6">
        <v>0.48</v>
      </c>
      <c r="N13" s="2" t="s">
        <v>17</v>
      </c>
      <c r="O13" s="16">
        <f t="shared" si="0"/>
        <v>0.46847999999999995</v>
      </c>
    </row>
    <row r="14" spans="1:16">
      <c r="A14" s="2" t="s">
        <v>10</v>
      </c>
      <c r="B14" s="2" t="s">
        <v>73</v>
      </c>
      <c r="C14" s="2" t="s">
        <v>44</v>
      </c>
      <c r="D14" s="2" t="s">
        <v>13</v>
      </c>
      <c r="E14" s="2" t="s">
        <v>28</v>
      </c>
      <c r="F14" s="2" t="s">
        <v>74</v>
      </c>
      <c r="G14" s="3">
        <v>1</v>
      </c>
      <c r="H14" s="2" t="s">
        <v>16</v>
      </c>
      <c r="I14" s="2" t="s">
        <v>75</v>
      </c>
      <c r="J14" s="3">
        <v>140</v>
      </c>
      <c r="K14" s="3">
        <v>100</v>
      </c>
      <c r="L14" s="7">
        <v>0.01</v>
      </c>
      <c r="M14" s="6">
        <v>1.3</v>
      </c>
      <c r="N14" s="2" t="s">
        <v>17</v>
      </c>
      <c r="O14" s="16">
        <f t="shared" si="0"/>
        <v>1.2687999999999999</v>
      </c>
    </row>
    <row r="15" spans="1:16">
      <c r="A15" s="2" t="s">
        <v>10</v>
      </c>
      <c r="B15" s="2" t="s">
        <v>76</v>
      </c>
      <c r="C15" s="2" t="s">
        <v>77</v>
      </c>
      <c r="D15" s="2" t="s">
        <v>78</v>
      </c>
      <c r="E15" s="2" t="s">
        <v>50</v>
      </c>
      <c r="F15" s="2" t="s">
        <v>79</v>
      </c>
      <c r="G15" s="3">
        <v>1</v>
      </c>
      <c r="H15" s="2" t="s">
        <v>16</v>
      </c>
      <c r="I15" s="2" t="s">
        <v>80</v>
      </c>
      <c r="J15" s="3">
        <v>1425</v>
      </c>
      <c r="K15" s="3">
        <v>20</v>
      </c>
      <c r="L15" s="7">
        <v>1.19</v>
      </c>
      <c r="M15" s="6">
        <v>23.8</v>
      </c>
      <c r="N15" s="2" t="s">
        <v>17</v>
      </c>
      <c r="O15" s="16">
        <f t="shared" si="0"/>
        <v>23.2288</v>
      </c>
    </row>
    <row r="16" spans="1:16">
      <c r="A16" s="2" t="s">
        <v>10</v>
      </c>
      <c r="B16" s="2" t="s">
        <v>81</v>
      </c>
      <c r="C16" s="2" t="s">
        <v>82</v>
      </c>
      <c r="D16" s="2" t="s">
        <v>83</v>
      </c>
      <c r="E16" s="2" t="s">
        <v>28</v>
      </c>
      <c r="F16" s="2" t="s">
        <v>84</v>
      </c>
      <c r="G16" s="3">
        <v>1</v>
      </c>
      <c r="H16" s="2" t="s">
        <v>16</v>
      </c>
      <c r="I16" s="2" t="s">
        <v>85</v>
      </c>
      <c r="J16" s="3">
        <v>1300</v>
      </c>
      <c r="K16" s="3">
        <v>100</v>
      </c>
      <c r="L16" s="7">
        <v>0.04</v>
      </c>
      <c r="M16" s="6">
        <v>4.2</v>
      </c>
      <c r="N16" s="2" t="s">
        <v>17</v>
      </c>
      <c r="O16" s="16">
        <f t="shared" si="0"/>
        <v>4.0991999999999997</v>
      </c>
    </row>
    <row r="17" spans="1:19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14</v>
      </c>
      <c r="F17" s="2" t="s">
        <v>90</v>
      </c>
      <c r="G17" s="3">
        <v>1</v>
      </c>
      <c r="H17" s="2" t="s">
        <v>16</v>
      </c>
      <c r="I17" s="2" t="s">
        <v>91</v>
      </c>
      <c r="J17" s="3">
        <v>17865</v>
      </c>
      <c r="K17" s="3">
        <v>20</v>
      </c>
      <c r="L17" s="7">
        <v>0.03</v>
      </c>
      <c r="M17" s="6">
        <v>0.56000000000000005</v>
      </c>
      <c r="N17" s="2" t="s">
        <v>17</v>
      </c>
      <c r="O17" s="16">
        <f t="shared" si="0"/>
        <v>0.54656000000000005</v>
      </c>
    </row>
    <row r="18" spans="1:19">
      <c r="A18" s="2" t="s">
        <v>92</v>
      </c>
      <c r="B18" s="2" t="s">
        <v>93</v>
      </c>
      <c r="C18" s="2" t="s">
        <v>88</v>
      </c>
      <c r="D18" s="2" t="s">
        <v>94</v>
      </c>
      <c r="E18" s="2" t="s">
        <v>95</v>
      </c>
      <c r="F18" s="2" t="s">
        <v>96</v>
      </c>
      <c r="G18" s="3">
        <v>1</v>
      </c>
      <c r="H18" s="2" t="s">
        <v>97</v>
      </c>
      <c r="I18" s="2" t="s">
        <v>99</v>
      </c>
      <c r="J18" s="4">
        <v>4078</v>
      </c>
      <c r="K18" s="3">
        <v>20</v>
      </c>
      <c r="L18" s="7">
        <v>1.76</v>
      </c>
      <c r="M18" s="6">
        <f>L18*K18</f>
        <v>35.200000000000003</v>
      </c>
      <c r="N18" s="2" t="s">
        <v>98</v>
      </c>
      <c r="O18" s="16">
        <f t="shared" si="0"/>
        <v>35.200000000000003</v>
      </c>
    </row>
    <row r="19" spans="1:19">
      <c r="A19" s="2" t="s">
        <v>100</v>
      </c>
      <c r="B19" s="2" t="s">
        <v>101</v>
      </c>
      <c r="C19" s="2" t="s">
        <v>88</v>
      </c>
      <c r="D19" s="2" t="s">
        <v>102</v>
      </c>
      <c r="E19" s="2" t="s">
        <v>103</v>
      </c>
      <c r="F19" s="2" t="s">
        <v>104</v>
      </c>
      <c r="G19" s="3">
        <v>1</v>
      </c>
      <c r="H19" s="2" t="s">
        <v>16</v>
      </c>
      <c r="I19" s="2" t="s">
        <v>105</v>
      </c>
      <c r="J19" s="3">
        <v>1216</v>
      </c>
      <c r="K19" s="3">
        <v>20</v>
      </c>
      <c r="L19" s="7">
        <v>0.87</v>
      </c>
      <c r="M19" s="6">
        <v>17.399999999999999</v>
      </c>
      <c r="N19" s="2" t="s">
        <v>17</v>
      </c>
      <c r="O19" s="16">
        <f t="shared" si="0"/>
        <v>16.982399999999998</v>
      </c>
    </row>
    <row r="20" spans="1:19">
      <c r="A20" s="2" t="s">
        <v>106</v>
      </c>
      <c r="B20" s="2" t="s">
        <v>107</v>
      </c>
      <c r="C20" s="2" t="s">
        <v>108</v>
      </c>
      <c r="D20" s="2" t="s">
        <v>34</v>
      </c>
      <c r="E20" s="2" t="s">
        <v>109</v>
      </c>
      <c r="F20" s="2" t="s">
        <v>110</v>
      </c>
      <c r="G20" s="3">
        <v>1</v>
      </c>
      <c r="H20" s="2" t="s">
        <v>16</v>
      </c>
      <c r="I20" s="2" t="s">
        <v>111</v>
      </c>
      <c r="J20" s="3">
        <v>7370</v>
      </c>
      <c r="K20" s="3">
        <v>20</v>
      </c>
      <c r="L20" s="7">
        <v>0.1</v>
      </c>
      <c r="M20" s="6">
        <v>2</v>
      </c>
      <c r="N20" s="2" t="s">
        <v>17</v>
      </c>
      <c r="O20" s="16">
        <f t="shared" si="0"/>
        <v>1.952</v>
      </c>
    </row>
    <row r="21" spans="1:19">
      <c r="A21" s="2" t="s">
        <v>106</v>
      </c>
      <c r="B21" s="2" t="s">
        <v>112</v>
      </c>
      <c r="C21" s="2" t="s">
        <v>113</v>
      </c>
      <c r="D21" s="2" t="s">
        <v>34</v>
      </c>
      <c r="E21" s="2" t="s">
        <v>109</v>
      </c>
      <c r="F21" s="2" t="s">
        <v>114</v>
      </c>
      <c r="G21" s="3">
        <v>1</v>
      </c>
      <c r="H21" s="2" t="s">
        <v>16</v>
      </c>
      <c r="I21" s="2" t="s">
        <v>115</v>
      </c>
      <c r="J21" s="3">
        <v>7185</v>
      </c>
      <c r="K21" s="3">
        <v>20</v>
      </c>
      <c r="L21" s="7">
        <v>0.1</v>
      </c>
      <c r="M21" s="6">
        <v>2</v>
      </c>
      <c r="N21" s="2" t="s">
        <v>17</v>
      </c>
      <c r="O21" s="16">
        <f t="shared" si="0"/>
        <v>1.952</v>
      </c>
    </row>
    <row r="22" spans="1:19">
      <c r="A22" s="2" t="s">
        <v>106</v>
      </c>
      <c r="B22" s="2" t="s">
        <v>116</v>
      </c>
      <c r="C22" s="2" t="s">
        <v>117</v>
      </c>
      <c r="D22" s="2" t="s">
        <v>34</v>
      </c>
      <c r="E22" s="2" t="s">
        <v>109</v>
      </c>
      <c r="F22" s="2" t="s">
        <v>118</v>
      </c>
      <c r="G22" s="3">
        <v>1</v>
      </c>
      <c r="H22" s="2" t="s">
        <v>16</v>
      </c>
      <c r="I22" s="2" t="s">
        <v>119</v>
      </c>
      <c r="J22" s="3">
        <v>7710</v>
      </c>
      <c r="K22" s="3">
        <v>20</v>
      </c>
      <c r="L22" s="7">
        <v>0.1</v>
      </c>
      <c r="M22" s="6">
        <v>2</v>
      </c>
      <c r="N22" s="2" t="s">
        <v>17</v>
      </c>
      <c r="O22" s="16">
        <f t="shared" si="0"/>
        <v>1.952</v>
      </c>
    </row>
    <row r="23" spans="1:19">
      <c r="A23" s="2" t="s">
        <v>120</v>
      </c>
      <c r="B23" s="2" t="s">
        <v>121</v>
      </c>
      <c r="C23" s="2" t="s">
        <v>88</v>
      </c>
      <c r="D23" s="2" t="s">
        <v>122</v>
      </c>
      <c r="E23" s="2" t="s">
        <v>123</v>
      </c>
      <c r="F23" s="2" t="s">
        <v>124</v>
      </c>
      <c r="G23" s="3">
        <v>1</v>
      </c>
      <c r="H23" s="2" t="s">
        <v>125</v>
      </c>
      <c r="I23" s="2" t="s">
        <v>126</v>
      </c>
      <c r="J23" s="3">
        <v>15701</v>
      </c>
      <c r="K23" s="3">
        <v>20</v>
      </c>
      <c r="L23" s="7">
        <v>0.25</v>
      </c>
      <c r="M23" s="6">
        <v>5.04</v>
      </c>
      <c r="N23" s="2" t="s">
        <v>98</v>
      </c>
      <c r="O23" s="16">
        <f t="shared" si="0"/>
        <v>5.04</v>
      </c>
    </row>
    <row r="24" spans="1:19" s="12" customFormat="1">
      <c r="A24" s="8" t="s">
        <v>127</v>
      </c>
      <c r="B24" s="8" t="s">
        <v>128</v>
      </c>
      <c r="C24" s="8" t="s">
        <v>129</v>
      </c>
      <c r="D24" s="8" t="s">
        <v>130</v>
      </c>
      <c r="E24" s="8" t="s">
        <v>131</v>
      </c>
      <c r="F24" s="8" t="s">
        <v>132</v>
      </c>
      <c r="G24" s="9">
        <v>2</v>
      </c>
      <c r="H24" s="9" t="s">
        <v>125</v>
      </c>
      <c r="I24" s="8" t="s">
        <v>188</v>
      </c>
      <c r="J24" s="9">
        <v>96086</v>
      </c>
      <c r="K24" s="9">
        <v>40</v>
      </c>
      <c r="L24" s="10">
        <v>1.7000000000000001E-2</v>
      </c>
      <c r="M24" s="11">
        <f>L24*K24</f>
        <v>0.68</v>
      </c>
      <c r="N24" s="9" t="s">
        <v>98</v>
      </c>
      <c r="O24" s="17">
        <f t="shared" si="0"/>
        <v>0.68</v>
      </c>
      <c r="P24" s="12" t="s">
        <v>194</v>
      </c>
    </row>
    <row r="25" spans="1:19">
      <c r="A25" s="2" t="s">
        <v>127</v>
      </c>
      <c r="B25" s="2" t="s">
        <v>133</v>
      </c>
      <c r="C25" s="2" t="s">
        <v>134</v>
      </c>
      <c r="D25" s="2" t="s">
        <v>130</v>
      </c>
      <c r="E25" s="2" t="s">
        <v>135</v>
      </c>
      <c r="F25" s="2" t="s">
        <v>136</v>
      </c>
      <c r="G25" s="3">
        <v>1</v>
      </c>
      <c r="H25" s="2" t="s">
        <v>16</v>
      </c>
      <c r="I25" s="2" t="s">
        <v>137</v>
      </c>
      <c r="J25" s="3">
        <v>4993</v>
      </c>
      <c r="K25" s="3">
        <v>20</v>
      </c>
      <c r="L25" s="7">
        <v>0.02</v>
      </c>
      <c r="M25" s="6">
        <v>0.4</v>
      </c>
      <c r="N25" s="2" t="s">
        <v>17</v>
      </c>
      <c r="O25" s="16">
        <f t="shared" si="0"/>
        <v>0.39040000000000002</v>
      </c>
    </row>
    <row r="26" spans="1:19">
      <c r="A26" s="2" t="s">
        <v>127</v>
      </c>
      <c r="B26" s="2" t="s">
        <v>138</v>
      </c>
      <c r="C26" s="2" t="s">
        <v>139</v>
      </c>
      <c r="D26" s="2" t="s">
        <v>34</v>
      </c>
      <c r="E26" s="2" t="s">
        <v>28</v>
      </c>
      <c r="F26" s="2" t="s">
        <v>140</v>
      </c>
      <c r="G26" s="3">
        <v>1</v>
      </c>
      <c r="H26" s="2" t="s">
        <v>16</v>
      </c>
      <c r="I26" s="2" t="s">
        <v>141</v>
      </c>
      <c r="J26" s="3">
        <v>892</v>
      </c>
      <c r="K26" s="3">
        <v>50</v>
      </c>
      <c r="L26" s="7">
        <v>0.13</v>
      </c>
      <c r="M26" s="6">
        <v>6.4</v>
      </c>
      <c r="N26" s="2" t="s">
        <v>17</v>
      </c>
      <c r="O26" s="16">
        <f t="shared" si="0"/>
        <v>6.2464000000000004</v>
      </c>
    </row>
    <row r="27" spans="1:19">
      <c r="A27" s="2" t="s">
        <v>127</v>
      </c>
      <c r="B27" s="2" t="s">
        <v>142</v>
      </c>
      <c r="C27" s="2" t="s">
        <v>143</v>
      </c>
      <c r="D27" s="2" t="s">
        <v>130</v>
      </c>
      <c r="E27" s="2" t="s">
        <v>135</v>
      </c>
      <c r="F27" s="2" t="s">
        <v>144</v>
      </c>
      <c r="G27" s="3">
        <v>1</v>
      </c>
      <c r="H27" s="2" t="s">
        <v>16</v>
      </c>
      <c r="I27" s="2" t="s">
        <v>145</v>
      </c>
      <c r="J27" s="3">
        <v>1500</v>
      </c>
      <c r="K27" s="3">
        <v>20</v>
      </c>
      <c r="L27" s="7">
        <v>7.0000000000000007E-2</v>
      </c>
      <c r="M27" s="6">
        <v>1.3</v>
      </c>
      <c r="N27" s="2" t="s">
        <v>17</v>
      </c>
      <c r="O27" s="16">
        <f t="shared" si="0"/>
        <v>1.2687999999999999</v>
      </c>
    </row>
    <row r="28" spans="1:19">
      <c r="A28" s="2" t="s">
        <v>146</v>
      </c>
      <c r="B28" s="2" t="s">
        <v>180</v>
      </c>
      <c r="C28" s="2" t="s">
        <v>88</v>
      </c>
      <c r="D28" s="2" t="s">
        <v>13</v>
      </c>
      <c r="E28" s="2" t="s">
        <v>182</v>
      </c>
      <c r="F28" s="2" t="s">
        <v>184</v>
      </c>
      <c r="G28" s="3">
        <v>1</v>
      </c>
      <c r="H28" s="2" t="s">
        <v>16</v>
      </c>
      <c r="I28" s="2" t="s">
        <v>187</v>
      </c>
      <c r="J28" s="3">
        <v>10976</v>
      </c>
      <c r="K28" s="3">
        <v>20</v>
      </c>
      <c r="L28" s="7">
        <v>0.13500000000000001</v>
      </c>
      <c r="M28" s="6">
        <f>L28*K28</f>
        <v>2.7</v>
      </c>
      <c r="N28" s="2" t="s">
        <v>17</v>
      </c>
      <c r="O28" s="16">
        <f t="shared" si="0"/>
        <v>2.6352000000000002</v>
      </c>
    </row>
    <row r="29" spans="1:19">
      <c r="A29" s="2" t="s">
        <v>146</v>
      </c>
      <c r="B29" s="2" t="s">
        <v>181</v>
      </c>
      <c r="C29" s="2" t="s">
        <v>88</v>
      </c>
      <c r="D29" s="2" t="s">
        <v>13</v>
      </c>
      <c r="E29" s="2" t="s">
        <v>183</v>
      </c>
      <c r="F29" s="2" t="s">
        <v>185</v>
      </c>
      <c r="G29" s="3">
        <v>1</v>
      </c>
      <c r="H29" s="2" t="s">
        <v>16</v>
      </c>
      <c r="I29" s="2" t="s">
        <v>186</v>
      </c>
      <c r="J29" s="3">
        <v>40912</v>
      </c>
      <c r="K29" s="3">
        <v>20</v>
      </c>
      <c r="L29" s="7">
        <v>0.17699999999999999</v>
      </c>
      <c r="M29" s="6">
        <f>L29*K29</f>
        <v>3.54</v>
      </c>
      <c r="N29" s="2" t="s">
        <v>17</v>
      </c>
      <c r="O29" s="16">
        <f t="shared" si="0"/>
        <v>3.4550399999999999</v>
      </c>
      <c r="Q29" t="s">
        <v>207</v>
      </c>
    </row>
    <row r="30" spans="1:19">
      <c r="A30" s="2" t="s">
        <v>147</v>
      </c>
      <c r="B30" s="2" t="s">
        <v>148</v>
      </c>
      <c r="C30" s="2" t="s">
        <v>88</v>
      </c>
      <c r="D30" s="2" t="s">
        <v>149</v>
      </c>
      <c r="E30" s="2" t="s">
        <v>150</v>
      </c>
      <c r="F30" s="2" t="s">
        <v>151</v>
      </c>
      <c r="G30" s="3">
        <v>1</v>
      </c>
      <c r="H30" s="2" t="s">
        <v>125</v>
      </c>
      <c r="I30" s="2" t="s">
        <v>152</v>
      </c>
      <c r="J30" s="3">
        <v>1715</v>
      </c>
      <c r="K30" s="3">
        <v>20</v>
      </c>
      <c r="L30" s="7">
        <v>1.71</v>
      </c>
      <c r="M30" s="6">
        <v>34.200000000000003</v>
      </c>
      <c r="N30" s="2" t="s">
        <v>98</v>
      </c>
      <c r="O30" s="16">
        <f t="shared" si="0"/>
        <v>34.200000000000003</v>
      </c>
      <c r="P30" t="s">
        <v>202</v>
      </c>
      <c r="Q30" s="23" t="s">
        <v>203</v>
      </c>
      <c r="R30" s="24" t="s">
        <v>205</v>
      </c>
      <c r="S30" s="25" t="s">
        <v>208</v>
      </c>
    </row>
    <row r="31" spans="1:19">
      <c r="A31" s="2" t="s">
        <v>153</v>
      </c>
      <c r="B31" s="2" t="s">
        <v>154</v>
      </c>
      <c r="C31" s="2" t="s">
        <v>88</v>
      </c>
      <c r="D31" s="2" t="s">
        <v>155</v>
      </c>
      <c r="E31" s="2" t="s">
        <v>156</v>
      </c>
      <c r="F31" s="2" t="s">
        <v>153</v>
      </c>
      <c r="G31" s="3">
        <v>1</v>
      </c>
      <c r="H31" s="2" t="s">
        <v>97</v>
      </c>
      <c r="I31" s="2" t="s">
        <v>157</v>
      </c>
      <c r="J31" s="3">
        <v>214</v>
      </c>
      <c r="K31" s="3">
        <v>20</v>
      </c>
      <c r="L31" s="7">
        <v>3.5</v>
      </c>
      <c r="M31" s="6">
        <f>L31*K31</f>
        <v>70</v>
      </c>
      <c r="N31" s="2" t="s">
        <v>98</v>
      </c>
      <c r="O31" s="16">
        <f t="shared" si="0"/>
        <v>70</v>
      </c>
      <c r="Q31" t="s">
        <v>204</v>
      </c>
      <c r="R31" t="s">
        <v>206</v>
      </c>
      <c r="S31" t="s">
        <v>209</v>
      </c>
    </row>
    <row r="32" spans="1:19">
      <c r="A32" s="2" t="s">
        <v>158</v>
      </c>
      <c r="B32" s="2" t="s">
        <v>159</v>
      </c>
      <c r="C32" s="2" t="s">
        <v>88</v>
      </c>
      <c r="D32" s="2" t="s">
        <v>160</v>
      </c>
      <c r="E32" s="2" t="s">
        <v>161</v>
      </c>
      <c r="F32" s="2" t="s">
        <v>158</v>
      </c>
      <c r="G32" s="3">
        <v>1</v>
      </c>
      <c r="H32" s="2" t="s">
        <v>97</v>
      </c>
      <c r="I32" s="2" t="s">
        <v>162</v>
      </c>
      <c r="J32" s="3">
        <v>31228</v>
      </c>
      <c r="K32" s="3">
        <v>20</v>
      </c>
      <c r="L32" s="7">
        <v>4.05</v>
      </c>
      <c r="M32" s="6">
        <v>81</v>
      </c>
      <c r="N32" s="2" t="s">
        <v>98</v>
      </c>
      <c r="O32" s="16">
        <f t="shared" si="0"/>
        <v>81</v>
      </c>
    </row>
    <row r="33" spans="1:15">
      <c r="A33" s="2" t="s">
        <v>163</v>
      </c>
      <c r="B33" s="2" t="s">
        <v>164</v>
      </c>
      <c r="C33" s="2" t="s">
        <v>88</v>
      </c>
      <c r="D33" s="2" t="s">
        <v>165</v>
      </c>
      <c r="E33" s="3" t="s">
        <v>189</v>
      </c>
      <c r="F33" s="3" t="s">
        <v>190</v>
      </c>
      <c r="G33" s="3">
        <v>1</v>
      </c>
      <c r="H33" s="2" t="s">
        <v>125</v>
      </c>
      <c r="I33" s="2" t="s">
        <v>166</v>
      </c>
      <c r="J33" s="3">
        <v>52463</v>
      </c>
      <c r="K33" s="3">
        <v>20</v>
      </c>
      <c r="L33" s="7">
        <v>0.88</v>
      </c>
      <c r="M33" s="6">
        <f>L33*K33</f>
        <v>17.600000000000001</v>
      </c>
      <c r="N33" s="3" t="s">
        <v>98</v>
      </c>
      <c r="O33" s="16">
        <f t="shared" si="0"/>
        <v>17.600000000000001</v>
      </c>
    </row>
    <row r="34" spans="1:15">
      <c r="A34" s="2" t="s">
        <v>167</v>
      </c>
      <c r="B34" s="2" t="s">
        <v>168</v>
      </c>
      <c r="C34" s="2" t="s">
        <v>88</v>
      </c>
      <c r="D34" s="2" t="s">
        <v>169</v>
      </c>
      <c r="E34" s="2" t="s">
        <v>170</v>
      </c>
      <c r="F34" s="2" t="s">
        <v>171</v>
      </c>
      <c r="G34" s="3">
        <v>1</v>
      </c>
      <c r="H34" s="2" t="s">
        <v>125</v>
      </c>
      <c r="I34" s="2" t="s">
        <v>172</v>
      </c>
      <c r="J34" s="3">
        <v>36791</v>
      </c>
      <c r="K34" s="3">
        <v>20</v>
      </c>
      <c r="L34" s="7">
        <v>1.35</v>
      </c>
      <c r="M34" s="6">
        <v>27</v>
      </c>
      <c r="N34" s="2" t="s">
        <v>98</v>
      </c>
      <c r="O34" s="16">
        <f t="shared" si="0"/>
        <v>27</v>
      </c>
    </row>
    <row r="35" spans="1:15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3">
        <v>1</v>
      </c>
      <c r="H35" s="2" t="s">
        <v>125</v>
      </c>
      <c r="I35" s="2" t="s">
        <v>179</v>
      </c>
      <c r="J35" s="3">
        <v>7913</v>
      </c>
      <c r="K35" s="3">
        <v>20</v>
      </c>
      <c r="L35" s="7">
        <v>1.63</v>
      </c>
      <c r="M35" s="6">
        <v>32.5</v>
      </c>
      <c r="N35" s="2" t="s">
        <v>98</v>
      </c>
      <c r="O35" s="16">
        <f t="shared" si="0"/>
        <v>32.5</v>
      </c>
    </row>
    <row r="36" spans="1:15">
      <c r="K36" s="18"/>
      <c r="M36" s="19"/>
      <c r="N36" s="21" t="s">
        <v>199</v>
      </c>
      <c r="O36" s="16">
        <f>SUM(O2:O35)</f>
        <v>379.99743999999998</v>
      </c>
    </row>
    <row r="37" spans="1:15">
      <c r="K37" s="18"/>
      <c r="M37" s="19"/>
      <c r="N37" s="20" t="s">
        <v>200</v>
      </c>
      <c r="O37" s="22">
        <f>O36/20</f>
        <v>18.999872</v>
      </c>
    </row>
    <row r="38" spans="1:15">
      <c r="A38" s="15" t="s">
        <v>201</v>
      </c>
      <c r="B38" s="14"/>
      <c r="C38" s="14"/>
    </row>
    <row r="39" spans="1:15">
      <c r="A39" s="14" t="s">
        <v>191</v>
      </c>
      <c r="B39" s="14">
        <v>0.97599999999999998</v>
      </c>
      <c r="C39" s="14" t="s">
        <v>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WIDLoggerBOM1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2010-10-08T07:51:55Z</dcterms:created>
  <dcterms:modified xsi:type="dcterms:W3CDTF">2010-11-15T11:39:53Z</dcterms:modified>
</cp:coreProperties>
</file>