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s - expande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<sst xmlns="http://schemas.openxmlformats.org/spreadsheetml/2006/main" count="6829" uniqueCount="578">
  <si>
    <t xml:space="preserve">Handle</t>
  </si>
  <si>
    <t xml:space="preserve">Title</t>
  </si>
  <si>
    <t xml:space="preserve">Body (HTML)</t>
  </si>
  <si>
    <t xml:space="preserve">Vendor</t>
  </si>
  <si>
    <t xml:space="preserve">Type</t>
  </si>
  <si>
    <t xml:space="preserve">Tags</t>
  </si>
  <si>
    <t xml:space="preserve">Published</t>
  </si>
  <si>
    <t xml:space="preserve">Option1 Name</t>
  </si>
  <si>
    <t xml:space="preserve">Product Line</t>
  </si>
  <si>
    <t xml:space="preserve">Product Type</t>
  </si>
  <si>
    <t xml:space="preserve">Product Name</t>
  </si>
  <si>
    <t xml:space="preserve">Option1 Value</t>
  </si>
  <si>
    <t xml:space="preserve">Option2 Name</t>
  </si>
  <si>
    <t xml:space="preserve">Option2 Value</t>
  </si>
  <si>
    <t xml:space="preserve">Option3 Name</t>
  </si>
  <si>
    <t xml:space="preserve">Option3 Value</t>
  </si>
  <si>
    <t xml:space="preserve">Variant SKU</t>
  </si>
  <si>
    <t xml:space="preserve">Variant Grams</t>
  </si>
  <si>
    <t xml:space="preserve">Variant Inventory Tracker</t>
  </si>
  <si>
    <t xml:space="preserve">Variant Inventory Qty</t>
  </si>
  <si>
    <t xml:space="preserve">Variant Inventory Policy</t>
  </si>
  <si>
    <t xml:space="preserve">Variant Fulfillment Service</t>
  </si>
  <si>
    <t xml:space="preserve">Variant Price</t>
  </si>
  <si>
    <t xml:space="preserve">Variant Compare At Price</t>
  </si>
  <si>
    <t xml:space="preserve">Variant Requires Shipping</t>
  </si>
  <si>
    <t xml:space="preserve">Variant Taxable</t>
  </si>
  <si>
    <t xml:space="preserve">Variant Barcode</t>
  </si>
  <si>
    <t xml:space="preserve">Image Src</t>
  </si>
  <si>
    <t xml:space="preserve">Image Position</t>
  </si>
  <si>
    <t xml:space="preserve">Image Alt Text</t>
  </si>
  <si>
    <t xml:space="preserve">Gift Card</t>
  </si>
  <si>
    <t xml:space="preserve">SEO Title</t>
  </si>
  <si>
    <t xml:space="preserve">SEO Description</t>
  </si>
  <si>
    <t xml:space="preserve">Google Shopping / Google Product Category</t>
  </si>
  <si>
    <t xml:space="preserve">Google Shopping / Gender</t>
  </si>
  <si>
    <t xml:space="preserve">Google Shopping / Age Group</t>
  </si>
  <si>
    <t xml:space="preserve">Google Shopping / MPN</t>
  </si>
  <si>
    <t xml:space="preserve">Google Shopping / AdWords Grouping</t>
  </si>
  <si>
    <t xml:space="preserve">Google Shopping / AdWords Labels</t>
  </si>
  <si>
    <t xml:space="preserve">Google Shopping / Condition</t>
  </si>
  <si>
    <t xml:space="preserve">Google Shopping / Custom Product</t>
  </si>
  <si>
    <t xml:space="preserve">Google Shopping / Custom Label 0</t>
  </si>
  <si>
    <t xml:space="preserve">Google Shopping / Custom Label 1</t>
  </si>
  <si>
    <t xml:space="preserve">Google Shopping / Custom Label 2</t>
  </si>
  <si>
    <t xml:space="preserve">Google Shopping / Custom Label 3</t>
  </si>
  <si>
    <t xml:space="preserve">Google Shopping / Custom Label 4</t>
  </si>
  <si>
    <t xml:space="preserve">Variant Image</t>
  </si>
  <si>
    <t xml:space="preserve">Variant Weight Unit</t>
  </si>
  <si>
    <t xml:space="preserve">Variant Tax Code</t>
  </si>
  <si>
    <t xml:space="preserve">Cost per item</t>
  </si>
  <si>
    <t xml:space="preserve">Status</t>
  </si>
  <si>
    <t xml:space="preserve">Master Cleanse - Traveller - Shaman 3.0 - Bath Treatment</t>
  </si>
  <si>
    <t xml:space="preserve">&lt;p&gt;&lt;img alt="" src="//cdn.shopify.com/s/files/1/1773/1117/files/01mastercleansetravesalt-001_large.jpg?v=1540262886"&gt;&lt;/p&gt;</t>
  </si>
  <si>
    <t xml:space="preserve">Wild Woman Medicine Show</t>
  </si>
  <si>
    <t xml:space="preserve">product</t>
  </si>
  <si>
    <t xml:space="preserve">Master Cleanse, Bath Treatment</t>
  </si>
  <si>
    <t xml:space="preserve">true</t>
  </si>
  <si>
    <t xml:space="preserve">Size</t>
  </si>
  <si>
    <t xml:space="preserve">100g</t>
  </si>
  <si>
    <t xml:space="preserve">deny</t>
  </si>
  <si>
    <t xml:space="preserve">manual</t>
  </si>
  <si>
    <t xml:space="preserve">false</t>
  </si>
  <si>
    <t xml:space="preserve">g</t>
  </si>
  <si>
    <t xml:space="preserve">active</t>
  </si>
  <si>
    <t xml:space="preserve">250g</t>
  </si>
  <si>
    <t xml:space="preserve">1kg</t>
  </si>
  <si>
    <t xml:space="preserve">2kg</t>
  </si>
  <si>
    <t xml:space="preserve">Master Cleanse - Community - Shaman 2.0 - Bath Treatment</t>
  </si>
  <si>
    <t xml:space="preserve">&lt;p&gt;&lt;br&gt;&lt;/p&gt;</t>
  </si>
  <si>
    <t xml:space="preserve">Master Cleanse - Shaman - Bath Treatment</t>
  </si>
  <si>
    <t xml:space="preserve">&lt;p&gt;&lt;em&gt;&lt;img src="//cdn.shopify.com/s/files/1/1773/1117/files/01mastershamansalt-001_large.jpg?v=1540254481" alt=""&gt;&lt;/em&gt;&lt;/p&gt;</t>
  </si>
  <si>
    <t xml:space="preserve">Master Cleanse - Emotional Body - Bath Treatment</t>
  </si>
  <si>
    <t xml:space="preserve">&lt;p&gt;&lt;img src="//cdn.shopify.com/s/files/1/1773/1117/files/anna_maastercleanse_emotional-001_large.jpg?v=1540251522" alt=""&gt;&lt;/p&gt;</t>
  </si>
  <si>
    <t xml:space="preserve">Master Cleanse - Sexual Healing - Bath Treatment</t>
  </si>
  <si>
    <t xml:space="preserve">Master Cleanse - Beauty and Truth - Bath Treatment</t>
  </si>
  <si>
    <t xml:space="preserve">&lt;p&gt;As we traverse the healing levels and commit to the work ahead of us everyday, there are times of beautiful epiphany and clear internal and external guidance. Â On these amazing, very good, wonderful days we are able to connect whole heartedly to the healing powers of beauty and truth. Â Clarity in these moments affords us the opportunity to move forward with grace, knowing that every days is a gift and a blessing.&lt;/p&gt;
&lt;img src="//cdn.shopify.com/s/files/1/1773/1117/files/01mastercleansebeautysalt250-001_large.jpg?v=1540262509" alt=""&gt;
&lt;p&gt;Â &lt;/p&gt;</t>
  </si>
  <si>
    <t xml:space="preserve">Master Cleanse - Hormonal Balance - Bath Treatment</t>
  </si>
  <si>
    <t xml:space="preserve">&lt;p&gt;&lt;img src="//cdn.shopify.com/s/files/1/1773/1117/files/01mastercleansehbalancesalt-001_large.jpg?v=1540251830" alt=""&gt;&lt;/p&gt;
&lt;p&gt;Â &lt;/p&gt;
&lt;p&gt;Â &lt;/p&gt;</t>
  </si>
  <si>
    <t xml:space="preserve">Master Cleanse - Surrender - Bath Treatment</t>
  </si>
  <si>
    <t xml:space="preserve">&lt;p&gt;&lt;img src="//cdn.shopify.com/s/files/1/1773/1117/files/01mastercleansesurrenderKilo-001_large.jpg?v=1540264884" alt=""&gt;&lt;/p&gt;
&lt;p&gt;1/4 cup per bath,preferably 4 - 7 baths in a row.&lt;/p&gt;</t>
  </si>
  <si>
    <t xml:space="preserve">Master Cleanse - Physical Body - Bath Treatment</t>
  </si>
  <si>
    <t xml:space="preserve">&lt;p&gt;Much of what keeps us separated from our deeper healing is the day to day struggles of the body. Â Coping mechanisms and self medicating dilute our attention to the beauty of every moment.&lt;/p&gt;
&lt;p&gt;Physical pain is one of the most difficult barriers to healing original trauma and keeps the perception of our process at arms length. Â Diotamaceous earth and bentonite draw toxins out, the solar salt and orange mineral salt create a flush through the body and sodium bicarbonate balances ph levels. Â The potent essential oils work to release physical pain and allow us to move more deeply into healing without fear toward processing our original trauma.&lt;/p&gt;
&lt;p&gt;MANTRA: Â First things first, I release the physical pain making room to surrender to the next level of healing as I move closer with confidence to processing and releasing my original trauma. Â &lt;/p&gt;
&lt;p&gt;CRYSTAL ENERGY: Â Diamond, Lapis lazuli, Aventurine.&lt;/p&gt;
&lt;p&gt;ELEMENT: Â Clouds (water and air)&lt;/p&gt;
&lt;p&gt;Solar salt, mineral salt, bentonite, diotamaceous earth, sodium bicarbonate with the purest essential oils of Litsea cubeba, Lemon verbena, Black pepper, Pine, Marjoram and Cumin.&lt;/p&gt;
&lt;p&gt;1/4 cup per bath, preferably 4 - 7 baths in a row.&lt;/p&gt;
&lt;p&gt;Â &lt;/p&gt;</t>
  </si>
  <si>
    <t xml:space="preserve">Master Cleanse - Spirit/Soul Retrieval - Bath Treatment</t>
  </si>
  <si>
    <t xml:space="preserve">&lt;p&gt;Facilitates a return to source. Â That safe honorable place where all healing happens. Reset our boundaries and begin Â to care for ourselves in ways that no one else ever can.&lt;/p&gt;
&lt;p&gt;As we create a safe physical body for our Spirit/Soul to reside, the emptiness created by original trauma is filled with ourselves and the need for self medication is relinquished. Spend the seven days of this program committing to self care, love and appreciation for this wonderful experience of life.&lt;/p&gt;
&lt;p&gt;MANTRA: Â I am able to make correct choices in order to keep myself safe and I release all patterns of behaviour I have created to somehow, impossibly try and FIX the past.&lt;/p&gt;
&lt;p&gt;CRYSTAL ENERGY: Â Clear quartz, Labradorite and HawkseyeÂ &lt;/p&gt;
&lt;p&gt;ELEMENT: Earth - "I am grounded and nourished"&lt;/p&gt;
&lt;p&gt;Solar salt, mineral salt, bentonite, diatamaceous earth and sodium bicarbonate with the purest essential oils of Frankincense, Myrrh, Ylang-ylang&lt;/p&gt;
&lt;p&gt;1/4 cup per bath. Â Preferably 4 - 7 baths in a rowÂ &lt;/p&gt;
&lt;p&gt;Â &lt;/p&gt;</t>
  </si>
  <si>
    <t xml:space="preserve">Master Cleanse - Mind/Body Release - Bath Treatment</t>
  </si>
  <si>
    <t xml:space="preserve">&lt;p&gt;&lt;img src="//cdn.shopify.com/s/files/1/1773/1117/files/annies_mastercleanse_mind_bodyincense-001_large.jpg?v=1540252074" alt=""&gt;&lt;/p&gt;</t>
  </si>
  <si>
    <t xml:space="preserve">Master Cleanse - Chaos Medicine - Bath Treatment</t>
  </si>
  <si>
    <t xml:space="preserve">&lt;p&gt;Â This level of Medicine is for those ready, willing and able to move forward, those who have come to a place of full acceptance and responsibility for their existence.Â &lt;/p&gt;
&lt;p&gt;Experiencing this World of Manifesting is a challenging prospect. Â Most of us jump in with the joy and freedom of spirit, with plans and ideas and inspiration!&lt;/p&gt;
&lt;p&gt;If you have come here as a healer, then you manifest those who need healing. Â If you are here to explore and correct your birth family, then you manifest a family that needs fixing.&lt;/p&gt;
&lt;p&gt;When we live in faith and acceptance that we are all perfect expressions of our Selves, with no need to change, fixing or healing then we are in Chaos Medicine. Â Flow freely, safely and with love in all that you do. Â &lt;/p&gt;
&lt;p&gt;CATCH THE CHAOS WAVE&lt;/p&gt;
&lt;p&gt;MANTRA: Â I flow with the wave in complete faith and beauty in everything I do. Â I release every box that I have manifested around my existence.Â &lt;/p&gt;
&lt;p&gt;CRYSTAL ENERGY: Â Snowflake/Rain Drop&lt;/p&gt;
&lt;p&gt;ELEMENT:Â Desert sand&lt;/p&gt;
&lt;p&gt;Solar salt, mineral salt, bentonite, diatamaceous earth and sodium bicarbonate with the purest essential oils ofÂ Himalayan Cedar, Rosewood, Balsam, Black Spruce and Myrrh.Â &lt;/p&gt;
&lt;p&gt;1/4 cup per bath. Â Preferably 4 - 7 baths in a rowÂ &lt;/p&gt;
&lt;p&gt;Â &lt;/p&gt;</t>
  </si>
  <si>
    <t xml:space="preserve">Master Cleanse - Soul Strings - The Key - Bath Treatment</t>
  </si>
  <si>
    <t xml:space="preserve">&lt;p&gt;Â &lt;/p&gt;
&lt;p&gt;When two or more embrace the other, openly and honestly with full accounting for our own needs, wants and desires, the soul strings open and The Key turns. Â The truth of a soul string connection is that it can occur with strangers, lovers, pets, trees and more. Â &lt;/p&gt;
&lt;p&gt;Soul strings run perpendicular through the body and when a connection happens on this level those involved feel the Others' Soul Strings meld. Â With this The Key can turn and we are opened, free, and ONE!&lt;/p&gt;
&lt;p&gt;MANTRA: Â Ommmmmmmmm&lt;/p&gt;
&lt;p&gt;CRYSTAL ENERGY: Â Snow Quartz, Rhodochrosite, Larimar, Rainbow Obsidian, Blue Jade&lt;/p&gt;
&lt;p&gt;ELEMENT: Aether&lt;/p&gt;
&lt;p&gt;Solar salt, mineral salt, bentonite, diatamaceous earth and sodium bicarbonate with the purest essential oils ofÂ Jamarosa, Fivefold Orange, Hyssop, Frankincense, Aniseed &amp;amp; Myrrh.Â &lt;/p&gt;
&lt;p&gt;1/4 cup per bath. Â Preferably 4 - 7 baths in a rowÂ &lt;/p&gt;
&lt;p&gt;Â &lt;/p&gt;</t>
  </si>
  <si>
    <t xml:space="preserve">Master Cleanse - A Conspiracy of Healers - Bath Treatment</t>
  </si>
  <si>
    <t xml:space="preserve">&lt;p&gt;Are you Ready?&lt;br&gt;&lt;/p&gt;
&lt;p&gt;To Connect. To Vibrate.Â  To Dance.Â  To Remember.Â  The All One.&lt;/p&gt;
&lt;p&gt;Essential Oils:Â  Mimosa, Palo Santo, Lotus and Valerian Root&lt;/p&gt;
&lt;p&gt;Â &lt;/p&gt;</t>
  </si>
  <si>
    <t xml:space="preserve">Master Cleanse - Mirror - Bath Treatment</t>
  </si>
  <si>
    <t xml:space="preserve">&lt;p&gt;See through The Mirror to the beauty of our true nature.Â  Many cultures see The Mirror as a portal to other dimensions.Â  Allow the laser light show of Spirit to enliven the best parts of us.&lt;br&gt;&lt;/p&gt;
&lt;p&gt;Mantra:Â  I see the best of myself reflected in others&lt;/p&gt;
&lt;p&gt;Â &lt;/p&gt;</t>
  </si>
  <si>
    <t xml:space="preserve">Master Cleanse - Beauty and Truth - Protection Mist</t>
  </si>
  <si>
    <t xml:space="preserve">&lt;p&gt;&lt;em&gt;&lt;/em&gt;This mist is crafted to remind you everyday to&lt;em&gt;&lt;strong&gt; pay attention to the Beauty and Truth in the WorldÂ &lt;/strong&gt;&lt;/em&gt;to raise your energyÂ levels and to make room for epiphanies and joys.&lt;/p&gt;
&lt;p&gt;Distilled water, solar salt, sodium bicarbonate, mineral salt with the purest essential oils of rose geranium, ylang ylang and a touch of peppermint.&lt;/p&gt;</t>
  </si>
  <si>
    <t xml:space="preserve">Master Cleanse, Mist</t>
  </si>
  <si>
    <t xml:space="preserve">60ml</t>
  </si>
  <si>
    <t xml:space="preserve">120ml</t>
  </si>
  <si>
    <t xml:space="preserve">Master Cleanse - Spirit/Soul Retrieval - Protection Mist</t>
  </si>
  <si>
    <t xml:space="preserve">&lt;p&gt;&lt;em&gt;&lt;strong&gt;I am committed to keeping myself safe from repeated trauma experiences. Â I release the past and move forward with confidence.&lt;/strong&gt;&lt;/em&gt;&lt;/p&gt;
&lt;p&gt;&lt;em&gt;ï»¿&lt;/em&gt;ï»¿Visualize that you are surrounded by an upside down egg shaped energy bubble. Â Begin with purple, then blue, then orange and finally to quick silver. Â Simply mist over specific areas and or the whole body to create a safe space while interfacing with the world.&lt;/p&gt;
&lt;p&gt;Distilled water, solar salt, sodium bicarbonate, mineral salt with the purest essential oils of frankincense, myrrh and ylang-ylang.&lt;/p&gt;</t>
  </si>
  <si>
    <t xml:space="preserve">Master Cleanse - Mind/Body Release - Protection Mist</t>
  </si>
  <si>
    <t xml:space="preserve">&lt;p&gt;This mist is crafted to remind you everyday, to listen to your body, hear what it is telling you about your emotional and spiritual state. Let your body know that you are paying attention so it does not have to yell at you.&lt;/p&gt;
&lt;p&gt;Distilled water, solar salt, sodium bicarbonate, mineral salt and the purest essential oils of bergamot, rosemary, ginger and eucalyptus.&lt;/p&gt;</t>
  </si>
  <si>
    <t xml:space="preserve">Master Cleanse - Emotional Body - Protection Mist</t>
  </si>
  <si>
    <t xml:space="preserve">&lt;p&gt;&lt;em&gt;&lt;strong&gt;ï»¿I accept full responsibility for my emotions, making time for them in the moment. Â I trust my healing process.&lt;/strong&gt;&lt;/em&gt;&lt;/p&gt;
&lt;p&gt;&lt;em&gt;ï»¿&lt;/em&gt;ï»¿Distilled water, solar salt, sodium bicarbonate, mineral salts with the purest essential oils of ho wood, rosewood, rose geranium and green oak moss.&lt;/p&gt;</t>
  </si>
  <si>
    <t xml:space="preserve">Master Cleanse - Heartbeat Meditation - Protection Mist</t>
  </si>
  <si>
    <t xml:space="preserve">&lt;p&gt;This mist is crafted to remind you every day, to ground your visions with the beating of your heart. Â Listen, listen, listen. Â Count each graceful beat.&lt;/p&gt;
&lt;p&gt;Distilled water, solar salt, sodium bicarbonate, mineral salt with the purest essential oils of lemongrass, five fold orange, grapefruit, lemon verbena, patchouli and rose.Â &lt;/p&gt;</t>
  </si>
  <si>
    <t xml:space="preserve">Master Cleanse - Surrender - Protection Mist</t>
  </si>
  <si>
    <t xml:space="preserve">&lt;p&gt;This mist is created to remind you everyday that you are exactly where you are supposed to be, doing exactly what you are supposed to be doing. Â If you were meant to be doing something else, you would be.&lt;/p&gt;
&lt;p&gt;&lt;em&gt;&lt;strong&gt;Surrender and shift happens.&lt;/strong&gt;&lt;/em&gt;&lt;/p&gt;
&lt;p&gt;Distilled water, solar salt, sodium bicarbonate, mineral salt with the purest essential oils of balsam, five fold orange, lavender, rosewood and tangerine.&lt;/p&gt;
&lt;p&gt;Â &lt;/p&gt;</t>
  </si>
  <si>
    <t xml:space="preserve">Master Cleanse - Community - Shaman 2.0 - Protection Mist</t>
  </si>
  <si>
    <t xml:space="preserve">&lt;p&gt;&lt;em&gt;&lt;strong&gt;ï»¿I am open to receiving my soul group in human form. I remember, I remember, I remember.&lt;/strong&gt;&lt;/em&gt;&lt;/p&gt;
&lt;p&gt;&lt;em&gt;ï»¿&lt;/em&gt;ï»¿Distilled water, solar salt, sodium bicarbonate, mineral salt with the purest essential oils of sage, green oak moss, rosewood, rose geranium and ho wood.&lt;/p&gt;</t>
  </si>
  <si>
    <t xml:space="preserve">Master Cleanse - Traveller - Shaman 3.0 - Protection Mist</t>
  </si>
  <si>
    <t xml:space="preserve">&lt;p&gt;&lt;em&gt;&lt;strong&gt;ï»¿I release the illusion.&lt;/strong&gt;&lt;/em&gt;&lt;/p&gt;
&lt;p&gt;&lt;em&gt;ï»¿&lt;/em&gt;ï»¿Distilled water, solar salt, sodium bicarbonate, mineral salt with the purest of essential oils of wormwood, vetiver, valerian, jasmine, rosewood, lavender and eucalyptus.&lt;/p&gt;</t>
  </si>
  <si>
    <t xml:space="preserve">Master Cleanse - Shaman - Protection Mist</t>
  </si>
  <si>
    <t xml:space="preserve">&lt;p&gt;Use with the same intention as smudging. Â Simply mist of specific areas and or the whole body to clear old energies that no longer serve.&lt;/p&gt;
&lt;p&gt;Shamanic healing work is most vitally about releasing , making room for new love, life and journeys. Â Visualize the vessel that holds your spiritual energy like a sieve, allow the energy portals Â to open and release, see the wind and water of the Earth move through clearing away the hooks that have collected over this and past lives. &lt;em&gt;&lt;strong&gt;Be free to build your world by choice instead of by programming.&lt;/strong&gt;&lt;/em&gt;&lt;/p&gt;
&lt;p&gt;&lt;em&gt;Distilled water, solar salt, sodium bicarbonate, mineral salt with the purest essential oils ofÂ sage, green oak moss, rosewood, rose geranium and ho wood.&lt;/em&gt;&lt;/p&gt;</t>
  </si>
  <si>
    <t xml:space="preserve">Master Cleanse - Soul Strings - They Key - Essential Oil</t>
  </si>
  <si>
    <t xml:space="preserve">&lt;p&gt;The Key Soul Strings Master Cleanse A of Jamarosa, Fivefold Orange, Hyssop, Frankincense, Aniseed, Myrrh, Lavender &amp;amp; Cedar&lt;/p&gt;
&lt;p&gt;WILD WOMAN MEDICINE SHOW&lt;br&gt;ORGANIC, NON-GMO, THERAPEUTIC GRADE Essential OilS&lt;/p&gt;</t>
  </si>
  <si>
    <t xml:space="preserve">Master Cleanse, Essential Oil</t>
  </si>
  <si>
    <t xml:space="preserve">15ml</t>
  </si>
  <si>
    <t xml:space="preserve">Master Cleanse - Spirit/Soul Retrieval - Essential Oil</t>
  </si>
  <si>
    <t xml:space="preserve">&lt;p&gt;Spirit Soul Retrival Master Cleanse A of Frankincense, Myrrh &amp;amp; Ylang Ylang&lt;/p&gt;
&lt;p&gt;WILD WOMAN MEDICINE SHOW&lt;br&gt;ORGANIC, NON-GMO, THERAPEUTIC GRADE Essential OilS&lt;/p&gt;</t>
  </si>
  <si>
    <t xml:space="preserve">Master Cleanse - Shaman - Essential Oil</t>
  </si>
  <si>
    <t xml:space="preserve">&lt;p&gt;Mantra:Â  &lt;em&gt;I am grounded.Â  Life is a dance.&lt;/em&gt;&lt;/p&gt;
&lt;p&gt;Non-GMO organic therapeutic grade essential oil ofÂ Sage, Green Oak Moss, Rosewood, Rose, Geranium and Ho Wood&lt;/p&gt;
&lt;p&gt;&lt;br&gt;&lt;/p&gt;</t>
  </si>
  <si>
    <t xml:space="preserve">Master Cleanse - Surrender - Essential Oil</t>
  </si>
  <si>
    <t xml:space="preserve">&lt;p&gt;Surrender Master Cleanse A of Balsam, Five Fold Orange, Lavender, Rosewood &amp;amp; Tangerine&lt;/p&gt;
&lt;p&gt;WILD WOMAN MEDICINE SHOW&lt;br&gt;ORGANIC, NON-GMO, THERAPEUTIC GRADE Essential OilS&lt;/p&gt;</t>
  </si>
  <si>
    <t xml:space="preserve">Master Cleanse - Traveller - Shaman 3.0 - Essential Oil</t>
  </si>
  <si>
    <t xml:space="preserve">&lt;p&gt;Traveller Master Cleanse A of Wormwood, Vetiver, Valerian, Jasmine, Rosewood, Lavender &amp;amp; Eucalyptus&lt;/p&gt;
&lt;p&gt;WILD WOMAN MEDICINE SHOW&lt;br&gt;ORGANIC, NON-GMO, THERAPEUTIC GRADE Essential OilS&lt;/p&gt;</t>
  </si>
  <si>
    <t xml:space="preserve">Master Cleanse - Sexual Healing - Essential Oil</t>
  </si>
  <si>
    <t xml:space="preserve">&lt;p&gt;Mantra:Â Â &lt;em&gt;I am free of the past.Â  Pleasure is good.&lt;/em&gt;&lt;/p&gt;
&lt;p&gt;Non-GMO organic therapeutic grade essential oil ofÂ Clary Sage, Patchouli, Ylang Ylang and a touch of Aniseed&lt;/p&gt;
&lt;p&gt;&lt;br&gt;&lt;/p&gt;</t>
  </si>
  <si>
    <t xml:space="preserve">Master Cleanse - Physical Body - Essential Oil</t>
  </si>
  <si>
    <t xml:space="preserve">&lt;p&gt;Mantra:Â Â &lt;em&gt;I move closer with confidence to processing and releasing my original trauma.Â &lt;/em&gt;&lt;/p&gt;
&lt;p&gt;Non-GMO organic therapeutic grade essential oil of of Litsea Cubeba, Lemon Verbena, Black Pepper, Pine, Marjoram and Cumin&lt;/p&gt;
&lt;p&gt;Â &lt;/p&gt;</t>
  </si>
  <si>
    <t xml:space="preserve">Master Cleanse - Mind Body Release - Essential Oil</t>
  </si>
  <si>
    <t xml:space="preserve">&lt;p&gt;Mantra:Â  &lt;em&gt;I am listening.Â  I am paying attention.&lt;/em&gt;&lt;/p&gt;
&lt;p&gt;Non-GMO organic therapeutic grade essential oil of Bergamot, Rosemary, Ginger &amp;amp; Eucalyptus&lt;/p&gt;
&lt;p&gt;&lt;br&gt;&lt;/p&gt;</t>
  </si>
  <si>
    <t xml:space="preserve">Master Cleanse - Hormonal Balance - Essential Oil</t>
  </si>
  <si>
    <t xml:space="preserve">&lt;p&gt;Mantra:Â  &lt;em&gt;My vision is clear and my mind open to beauty.&lt;/em&gt;&lt;/p&gt;
&lt;p&gt;Non-GMO organic therapeutic grade essential oil of Melissa, Lemongrass, Litsea Cubeba, Clary Sage, Lavender, Myrtle and Rosemary.&lt;/p&gt;</t>
  </si>
  <si>
    <t xml:space="preserve">Master Cleanse - Emotional Body - Essential Oil</t>
  </si>
  <si>
    <t xml:space="preserve">&lt;p&gt;Mantra:Â Â &lt;em&gt;I feel in the moment and heal in the moment.Â  I take full responsibility for my emotional health.&lt;/em&gt;&lt;/p&gt;
&lt;p&gt;Non-GMO organic therapeutic grade essential oil of Ho Wood, Rosewood, Rose, Geranium and Green Oak Moss&lt;/p&gt;</t>
  </si>
  <si>
    <t xml:space="preserve">Master Cleanse - Chaos Medicine - Essential Oil</t>
  </si>
  <si>
    <t xml:space="preserve">&lt;p&gt;Mantra:Â  I fl&lt;em&gt;ow with the wave in complete faith and release every box manifested around my &lt;span style="font-size: 14px;"&gt;existence&lt;/span&gt;.&lt;/em&gt;&lt;/p&gt;
&lt;p&gt;Non-GMO, organic therapeutic grade essential oil of Himalayan Cedar, Rosewood, Balsam, Black Spruce and Myrrh&lt;/p&gt;
&lt;p&gt;&lt;br&gt;&lt;/p&gt;
&lt;p&gt;Â &lt;/p&gt;
&lt;p&gt;Â &lt;/p&gt;
&lt;p&gt;&lt;br&gt;&lt;/p&gt;</t>
  </si>
  <si>
    <t xml:space="preserve">Master Cleanse - Beauty and Truth - Essential Oil</t>
  </si>
  <si>
    <t xml:space="preserve">&lt;p&gt;Mantra:Â  &lt;em&gt;I own my bliss.Â Â &lt;/em&gt;&lt;/p&gt;
&lt;p&gt;Non-GMO organic therapeutic grade essential oil of Rose, Geranium, Ylang Ylang and a touch of Peppermint&lt;/p&gt;
&lt;p&gt;Image:Â  A field of roses and white cranes. (Cranes are in the field and flying overhead)&lt;br&gt;&lt;/p&gt;
&lt;p&gt;Energy- Epiphanies, enthusiasm and inspiration!&lt;/p&gt;</t>
  </si>
  <si>
    <t xml:space="preserve">Master Cleanse - Psychic Protection - Essential Oil</t>
  </si>
  <si>
    <t xml:space="preserve">Master Cleanse - Shaman Anointing - Balm</t>
  </si>
  <si>
    <t xml:space="preserve">&lt;p&gt;&lt;em&gt;&lt;strong&gt;Apply to bodily areas that are congested, inflamed and or painful.Â  Use in your daily practice to release energetic hooks.Â  &lt;/strong&gt;&lt;/em&gt;&lt;/p&gt;
&lt;p&gt;&lt;em&gt;&lt;strong&gt;Visualize removing the hooks from your system and planting them into the Earth.Â  Honour the connection to the ALL ONE while supporting your physical body in its' healing.Â  These hooks can be from old relationships, past lives and even simply from walking through a crowd.Â  &lt;/strong&gt;&lt;/em&gt;&lt;/p&gt;
&lt;p&gt;&lt;em&gt;&lt;strong&gt;Live light and free.&lt;/strong&gt;&lt;/em&gt;&lt;/p&gt;
&lt;p&gt;Coconut oil, shea butter, avocado oil, sweet almond oil, sustainable red palm oil and the purest non-gmo organic therapeutic grade essential oils of sage, green oak moss, cedarwood, black spruce, tea tree, rosemary,, fennel and lemon.&lt;/p&gt;
&lt;p&gt;Â &lt;/p&gt;</t>
  </si>
  <si>
    <t xml:space="preserve">Master Cleanse, Balm</t>
  </si>
  <si>
    <t xml:space="preserve">Master Cleanse - Spirit/Soul Retrieval - Balm</t>
  </si>
  <si>
    <t xml:space="preserve">Master Cleanse - Mirror - Balm</t>
  </si>
  <si>
    <t xml:space="preserve">Master Cleanse - Chaos Medicine - Balm</t>
  </si>
  <si>
    <t xml:space="preserve">&lt;p&gt;&lt;em&gt;&lt;strong&gt;Catch the Chaos Wave.Â  Flow freely and safely.Â  I release every box manifested around my existence.&lt;/strong&gt;&lt;/em&gt;&lt;/p&gt;
&lt;p&gt;&lt;em&gt;&lt;/em&gt;This level of Medicine is for those ready, willing and able to move forward and have come to a place of full acceptance and responsibility for their existence.&lt;/p&gt;
&lt;p&gt;Experiencing this World of Manifesting is a challenge.Â  We jump in with the joy and freedom of Spirit, with Inspiration.&lt;/p&gt;</t>
  </si>
  <si>
    <t xml:space="preserve">Master Cleanse - Hormonal Balance - Balm</t>
  </si>
  <si>
    <t xml:space="preserve">&lt;p&gt;&lt;em&gt;&lt;strong&gt;Hugs and hang in there.&lt;/strong&gt;&lt;/em&gt;&lt;/p&gt;
&lt;p&gt;&lt;em&gt;&lt;/em&gt;Crafted to relieve hormonal imbalances, stress, and pressure of our lives causing PMS, sleep disorders, morning weepiness, hot flashes and a myriad of other physical and emotional discomforts.&lt;/p&gt;
&lt;p&gt;Apply this Life Butter to wrists, ankles and adrenals as often as you like.&lt;/p&gt;
&lt;p&gt;Avocado oil, coconut oil, shea butter, with the purest essential oils of melissa, lemongrass, litsea cubeba, clary sage, lavender, myrtle and rosemary.&lt;/p&gt;</t>
  </si>
  <si>
    <t xml:space="preserve">Master Cleanse - Surrender - Balm</t>
  </si>
  <si>
    <t xml:space="preserve">Master Cleanse - Hand of the Earth - Balm</t>
  </si>
  <si>
    <t xml:space="preserve">&lt;p&gt;&lt;em&gt;&lt;strong&gt;ï»¿Heal the Sacrum.&lt;/strong&gt;&lt;/em&gt;&lt;/p&gt;
&lt;p&gt;&lt;em&gt;ï»¿&lt;/em&gt;ï»¿The sacrum is the fulcrum of the physical body.Â  Babies are first held here and behind the neck.Â  We learn to feel safe and secure in this posture supported with a loved one's hand channeling love and energy directly into our physical body.&lt;/p&gt;
&lt;p&gt;Many experience a disconnect at this point through abandonment, death of a parent, postpartum depression and many other traumas.Â  There is no changing the past.&lt;/p&gt;
&lt;p&gt;We can choose to move forward and allow the Earth to heal us.Â  Apply to the Sacrum.Â  Feel theÂ &lt;em&gt;&lt;strong&gt;Hand of the EarthÂ &lt;/strong&gt;&lt;/em&gt;cupping your sacrum, gently rocking and soothing.Â  Be supported and healed.&lt;/p&gt;
&lt;p&gt;&lt;em&gt;&lt;strong&gt;I am cared for deeply and lovingly.&lt;/strong&gt;&lt;/em&gt;&lt;/p&gt;
&lt;p&gt;ï»¿ï»¿Organic avocado oil, diatomaceous earth, bentonite, non-gmo organic therapeutic grade essential oils for bergamot, aniseed, pink peppercorn, rosaline, ginger, palmarosa,Â  ho-wood and rose geranium&lt;/p&gt;
&lt;p&gt;Â &lt;/p&gt;
&lt;p&gt;Â &lt;/p&gt;</t>
  </si>
  <si>
    <t xml:space="preserve">Master Cleanse - Psychic Protection - Balm</t>
  </si>
  <si>
    <t xml:space="preserve">Traditional - Tantra - Bath Treatment</t>
  </si>
  <si>
    <t xml:space="preserve">Traditional, Bath Treatment</t>
  </si>
  <si>
    <t xml:space="preserve">Traditional - Talk Like A Pirate - Bath Treatment</t>
  </si>
  <si>
    <t xml:space="preserve">Traditional - Sweetgrass - Bath Treatment</t>
  </si>
  <si>
    <t xml:space="preserve">Traditional - Shine - Bath Treatment</t>
  </si>
  <si>
    <t xml:space="preserve">Traditional - Sage - Bath Treatment</t>
  </si>
  <si>
    <t xml:space="preserve">Traditional - Mint - Bath Treatment</t>
  </si>
  <si>
    <t xml:space="preserve">Traditional - Melissa - Bath Treatment</t>
  </si>
  <si>
    <t xml:space="preserve">Traditional - Master Zing - Bath Treatment</t>
  </si>
  <si>
    <t xml:space="preserve">Traditional - Love Letters - Bath Treatment</t>
  </si>
  <si>
    <t xml:space="preserve">Traditional - Lavender - Bath Treatment</t>
  </si>
  <si>
    <t xml:space="preserve">Traditional - Earth - Bath Treatment</t>
  </si>
  <si>
    <t xml:space="preserve">Traditional - Dreamtime - Bath Treatment</t>
  </si>
  <si>
    <t xml:space="preserve">Traditional - Detox - Bath Treatment</t>
  </si>
  <si>
    <t xml:space="preserve">Traditional - Bliss - Bath Treatment</t>
  </si>
  <si>
    <t xml:space="preserve">Traditional - Bad Kitty - Bath Treatment</t>
  </si>
  <si>
    <t xml:space="preserve">Traditional - Transform - Bath Treatment</t>
  </si>
  <si>
    <t xml:space="preserve">Traditional - Patience - Bath Treatment</t>
  </si>
  <si>
    <t xml:space="preserve">Traditional - Keep Calm and Transmute - Bath Treatment</t>
  </si>
  <si>
    <t xml:space="preserve">Traditional - Freedom - Bath Treatment</t>
  </si>
  <si>
    <t xml:space="preserve">Traditional - Embrace - Bath Treatment</t>
  </si>
  <si>
    <t xml:space="preserve">Traditional - Nag Champa - Balm</t>
  </si>
  <si>
    <t xml:space="preserve">&lt;p&gt;&lt;em&gt;&lt;strong&gt;Love, Light and Healing.&lt;/strong&gt;&lt;/em&gt;&lt;/p&gt;
&lt;p&gt;A beautiful product, moisturizing and centering.Â Â &lt;/p&gt;
&lt;p&gt;Avocado oil, shea butter, coconut oil, andÂ the purest Nag champa oil.&lt;/p&gt;</t>
  </si>
  <si>
    <t xml:space="preserve">Traditional, Balm</t>
  </si>
  <si>
    <t xml:space="preserve">Traditional - Detox - Balm</t>
  </si>
  <si>
    <t xml:space="preserve">&lt;p&gt;&lt;em&gt;&lt;strong&gt;ï»¿Release all that keeps you awake at night.Â  Be prepared to Sleep.&lt;/strong&gt;&lt;/em&gt;&lt;/p&gt;
&lt;p&gt;Our first ever bath Detox, has been putting insomniacs to sleep for 30 years, (skeptics give us our best reviews) is now available in aÂ healing balm .... Â Beautiful as an all over body rub for anyone dealing with stress, exhaustion, anxiety and insomnia.Â  Â &lt;/p&gt;
&lt;p&gt;For chronic stress, anxiety and over-thinking, focus on the back of the neck.&lt;br&gt;&lt;/p&gt;
&lt;p&gt;Gentle enough for our little people as a nice foot rub before bed.&lt;/p&gt;
&lt;p&gt;&lt;em&gt;ï»¿&lt;/em&gt;ï»¿Shea butter, coconut oil, avocado oil, beeswax and the purest organic, non-gmo, therapeutic grade essential oils of rosemary, ginger, eucalyptus and bergamot.&lt;/p&gt;</t>
  </si>
  <si>
    <t xml:space="preserve">Traditional - Love My Life - Balm</t>
  </si>
  <si>
    <t xml:space="preserve">&lt;p&gt;&lt;em&gt;&lt;strong&gt;A gentle healing daily moisturizer.Â &lt;/strong&gt;&lt;/em&gt;&lt;/p&gt;
&lt;p&gt;We crafted Love My Life to repair our skin which tells the story all the fun we've had in this lifetime.Â Â &lt;/p&gt;
&lt;p&gt;Use this healing balm as an eraser for scar tissue, age spots, rosacea, inflammation, lines and wrinkles.Â Â See results in days and weeks.Those with surgical scars that wont heal and stay painful and red find relief within a week.Â Â &lt;/p&gt;
&lt;p&gt;My own personal story-While in Thailand I went on an ocean day trip and burned my face quite severely from the sun.Â  For the next few years my facial skin always felt thick and tough, especially at the anniversary of the burn.Â  I had become used to the feeling and look until my sister in law said one day that it looked like someone had punched me on my cheek bones.Â  I immediately got to work with Spirit toÂ  build a butter that would heal and rejuvenate my skin.Â  I used the butter for about six weeks and the thickening andÂ bruised look was gone.&lt;/p&gt;
&lt;p&gt;Shea butter, coconut oil, beeswax, the purest non-gmo organic therapeutic grade essential oil of frankincense and green coffee bean extract.Â &lt;/p&gt;
&lt;p&gt;&lt;br&gt;&lt;/p&gt;
&lt;p&gt;&lt;br&gt;&lt;/p&gt;</t>
  </si>
  <si>
    <t xml:space="preserve">Traditional - Lime - Balm</t>
  </si>
  <si>
    <t xml:space="preserve">&lt;p&gt;&lt;em&gt;&lt;strong&gt;Lime removes dead skin rather well.&lt;/strong&gt;&lt;/em&gt;&lt;/p&gt;
&lt;p&gt;&lt;em&gt;&lt;/em&gt;&lt;em&gt;Slather our foot butter all over your feet and let sit (for awhile or overnight).Â  Scrub gently with a pumice and the dead skin will release easily.&lt;/em&gt;&lt;/p&gt;
&lt;p&gt;&lt;strong&gt;Suffer from plantar faciitis:Â  &lt;/strong&gt;Apply foot butter to the heal and then do a hot water foot bath for approximately 20 minutes.Â  Repeat for 3 days.&lt;/p&gt;
&lt;p&gt;Â &lt;/p&gt;</t>
  </si>
  <si>
    <t xml:space="preserve">Traditional - Mint - Balm</t>
  </si>
  <si>
    <t xml:space="preserve">&lt;p&gt;&lt;em&gt;&lt;strong&gt;ï»¿Reduce and or eliminate swelling and pain to the hands and feet.&lt;/strong&gt;&lt;/em&gt;&lt;/p&gt;
&lt;p&gt;Â &lt;/p&gt;</t>
  </si>
  <si>
    <t xml:space="preserve">Traditional - Rose - Balm</t>
  </si>
  <si>
    <t xml:space="preserve">&lt;p&gt;Naturally healing&lt;/p&gt;</t>
  </si>
  <si>
    <t xml:space="preserve">Traditional - Transform - Balm</t>
  </si>
  <si>
    <t xml:space="preserve">Traditional - Dragon’s Blood - Balm</t>
  </si>
  <si>
    <t xml:space="preserve">&lt;p&gt;&lt;em&gt;&lt;strong&gt;Manifest withÂ &lt;/strong&gt;&lt;/em&gt;&lt;em&gt;&lt;strong&gt;Grace and Love.&lt;/strong&gt;&lt;/em&gt;&lt;/p&gt;
&lt;p&gt;&lt;em&gt;ï»¿&lt;/em&gt;ï»¿ï»¿ï»¿Avocado oil, shea butter, coconut oil with the purest non-gmo, organic, therapeutic grade Dragon''s Blood essential oil.&lt;/p&gt;</t>
  </si>
  <si>
    <t xml:space="preserve">Traditional - Thieves - Balm</t>
  </si>
  <si>
    <t xml:space="preserve">Traditional - Shine - Balm</t>
  </si>
  <si>
    <t xml:space="preserve">Traditional - Sage - Essential Oil</t>
  </si>
  <si>
    <t xml:space="preserve">Traditional, Essential Oil</t>
  </si>
  <si>
    <t xml:space="preserve">Traditional - Shine - Essential Oil</t>
  </si>
  <si>
    <t xml:space="preserve">Traditional - Detox - Essential Oil</t>
  </si>
  <si>
    <t xml:space="preserve">Traditional - Dreamtime - Essential Oil</t>
  </si>
  <si>
    <t xml:space="preserve">Traditional - Blue Star - Essential Oil</t>
  </si>
  <si>
    <t xml:space="preserve">Traditional - Bliss - Essential Oil</t>
  </si>
  <si>
    <t xml:space="preserve">Traditional - Bad Kitty - Essential Oil</t>
  </si>
  <si>
    <t xml:space="preserve">&lt;p&gt;Healing is best when fun!&lt;/p&gt;
&lt;p&gt;Bad Kitty A of Palmarosa, Neroli, &amp;amp; Wintergreen&lt;/p&gt;
&lt;p&gt;WILD WOMAN MEDICINE SHOW&lt;/p&gt;
&lt;p&gt;ORGANIC, NON-GMO, THERAPEUTIC GRADE Essential OilS&lt;/p&gt;</t>
  </si>
  <si>
    <t xml:space="preserve">Traditional - Talk Like a Pirate - Essential Oil</t>
  </si>
  <si>
    <t xml:space="preserve">&lt;p&gt;Talk Like A Pirate A of Patchouli, Sandalwood &amp;amp; Cypress&lt;/p&gt;
&lt;p&gt;WILD WOMAN MEDICINE SHOW&lt;br&gt;ORGANIC, NON-GMO, THERAPEUTIC GRADE Essential OilS&lt;/p&gt;</t>
  </si>
  <si>
    <t xml:space="preserve">Traditional - Tantra - Fragrance Oil</t>
  </si>
  <si>
    <t xml:space="preserve">&lt;p&gt;Organic, Non-GMO, Therapeutic Grade Fragrance Oils.&lt;/p&gt;
&lt;p&gt;Even though they are synthetic, fragrance oil aromas can help encourage peace of mind and alleviate the blues. Â However, they are NEVER to be taken internally unlike genuine essential oils.Â &lt;/p&gt;</t>
  </si>
  <si>
    <t xml:space="preserve">Traditional, Fragrance Oil</t>
  </si>
  <si>
    <t xml:space="preserve">Vintage - Patchouli - Essential Oil</t>
  </si>
  <si>
    <t xml:space="preserve">Vintage, Essential Oil</t>
  </si>
  <si>
    <t xml:space="preserve">Vintage - And Now For The Rest Of The Story - Essential Oil</t>
  </si>
  <si>
    <t xml:space="preserve">&lt;p&gt;Shaman Infused- With intention for the highest good of all.&lt;/p&gt;
&lt;p&gt;Non-gmo, organic and therapeutic grade&lt;/p&gt;
&lt;p&gt;&lt;span&gt;A of Palmarosa, Neroli &amp;amp; Wintergreen&lt;/span&gt;&lt;span&gt;Â &lt;/span&gt;to create your space for healing.Â  So far everything has been the script supplied to you by your ancestors, society and peers.Â Â &lt;/p&gt;
&lt;p&gt;It is time to create the clearly open-hearted story for the rest of your life!Â  Â &lt;/p&gt;
&lt;p&gt;Image:Â  a wide open field of space and potential.&lt;/p&gt;
&lt;p&gt;Energy:Â  You are at the wheel.&lt;/p&gt;</t>
  </si>
  <si>
    <t xml:space="preserve">Vintage - Love Sweat and Tears - Essential Oil</t>
  </si>
  <si>
    <t xml:space="preserve">&lt;p&gt;Love, Sweat and Tears A of Patchouli, Amber, Sandalwood &amp;amp; Rose&lt;/p&gt;
&lt;p&gt;WILD WOMAN MEDICINE SHOW&lt;br&gt;ORGANIC, NON-GMO, THERAPEUTIC GRADE Essential OilS&lt;/p&gt;</t>
  </si>
  <si>
    <t xml:space="preserve">Vintage - Ylang Ylang - Essential Oil</t>
  </si>
  <si>
    <t xml:space="preserve">&lt;p&gt;&lt;br&gt;&lt;/p&gt;
&lt;p&gt;Â &lt;/p&gt;</t>
  </si>
  <si>
    <t xml:space="preserve">Vintage - Yarrow - Essential Oil</t>
  </si>
  <si>
    <t xml:space="preserve">&lt;p&gt;WILD WOMAN MEDICINE SHOW&lt;br&gt;ORGANIC, NON-GMO, THERAPEUTIC GRADE Essential OilS&lt;/p&gt;
&lt;p&gt;Â &lt;/p&gt;</t>
  </si>
  <si>
    <t xml:space="preserve">Vintage - Wormwood - Essential Oil</t>
  </si>
  <si>
    <t xml:space="preserve">Vintage - Wintergreen - Essential Oil</t>
  </si>
  <si>
    <t xml:space="preserve">Vintage - Vetiver - Essential Oil</t>
  </si>
  <si>
    <t xml:space="preserve">&lt;p&gt;WILD WOMAN MEDICINE SHOW&lt;br&gt;ORGANIC, NON-GMO, THERAPEUTIC GRADE Essential OilS&lt;/p&gt;
&lt;p&gt;Over 60 varieties, starting at $7.00 a bottle depending on size and product!&lt;/p&gt;</t>
  </si>
  <si>
    <t xml:space="preserve">Vintage - Tea Tree - Essential Oil</t>
  </si>
  <si>
    <t xml:space="preserve">Vintage - Sweetgrass - Essential Oil</t>
  </si>
  <si>
    <t xml:space="preserve">Vintage - Sweet Orange - Essential Oil</t>
  </si>
  <si>
    <t xml:space="preserve">Vintage - Sweet Birch - Essential Oil</t>
  </si>
  <si>
    <t xml:space="preserve">Vintage - Spearmint - Essential Oil</t>
  </si>
  <si>
    <t xml:space="preserve">Vintage - Sage - Essential Oil</t>
  </si>
  <si>
    <t xml:space="preserve">Vintage - Rosewood - Essential Oil</t>
  </si>
  <si>
    <t xml:space="preserve">Vintage - Rosemary - Essential Oil</t>
  </si>
  <si>
    <t xml:space="preserve">&lt;p&gt;Â &lt;/p&gt;</t>
  </si>
  <si>
    <t xml:space="preserve">Vintage - Rose - Essential Oil</t>
  </si>
  <si>
    <t xml:space="preserve">Vintage - Peppermint - Essential Oil</t>
  </si>
  <si>
    <t xml:space="preserve">Vintage - Pennyroyal - Essential Oil</t>
  </si>
  <si>
    <t xml:space="preserve">&lt;p&gt;WILD WOMAN MEDICINE SHOW&lt;br&gt;ORGANIC, NON-GMO, THERAPEUTIC GRADE Essential OilS&lt;/p&gt;
&lt;p&gt;Over 60 varieties,Â &lt;/p&gt;</t>
  </si>
  <si>
    <t xml:space="preserve">Vintage - Palo Santo - Essential Oil</t>
  </si>
  <si>
    <t xml:space="preserve">Vintage - Palmarosa - Essential Oil</t>
  </si>
  <si>
    <t xml:space="preserve">Vintage - Neroli - Essential Oil</t>
  </si>
  <si>
    <t xml:space="preserve">Vintage - Nag Champa - Essential Oil</t>
  </si>
  <si>
    <t xml:space="preserve">Vintage - Myrtle - Essential Oil</t>
  </si>
  <si>
    <t xml:space="preserve">Vintage - Melissa - Essential Oil</t>
  </si>
  <si>
    <t xml:space="preserve">Vintage - Marjoram - Essential Oil</t>
  </si>
  <si>
    <t xml:space="preserve">Vintage - Litsea Cubeba - Essential Oil</t>
  </si>
  <si>
    <t xml:space="preserve">Vintage - Lime - Essential Oil</t>
  </si>
  <si>
    <t xml:space="preserve">Vintage - Lemongrass - Essential Oil</t>
  </si>
  <si>
    <t xml:space="preserve">Vintage - Lemon - Essential Oil</t>
  </si>
  <si>
    <t xml:space="preserve">Vintage - Lavender - Essential Oil</t>
  </si>
  <si>
    <t xml:space="preserve">Vintage - Jasmine - Essential Oil</t>
  </si>
  <si>
    <t xml:space="preserve">Vintage - Jamarosa - Essential Oil</t>
  </si>
  <si>
    <t xml:space="preserve">Vintage - Hyssop - Essential Oil</t>
  </si>
  <si>
    <t xml:space="preserve">Vintage - Ho Wood - Essential Oil</t>
  </si>
  <si>
    <t xml:space="preserve">Vintage - Grapefruit - Essential Oil</t>
  </si>
  <si>
    <t xml:space="preserve">&lt;p&gt;ORGANIC, NON-GMO, THERAPEUTIC GRADE Essential OilS&lt;/p&gt;
&lt;p&gt;Invigorating, an appetite suppressant and penetrates fatty tissue whened with a carrier oil or butter.&lt;/p&gt;
&lt;p&gt;image-Sparkly, golden sunshine.&lt;/p&gt;
&lt;p&gt;Energy-Releasing all barriersÂ &lt;/p&gt;
&lt;p&gt;Â &lt;/p&gt;</t>
  </si>
  <si>
    <t xml:space="preserve">Vintage - Ginger - Essential Oil</t>
  </si>
  <si>
    <t xml:space="preserve">&lt;p&gt;SHAMAN INFUSED&lt;br&gt;ORGANIC, NON-GMO, THERAPEUTIC GRADEÂ  ESSENTIAL OILS&lt;/p&gt;
&lt;p&gt;Ginger is calming and soothing for digestion and overall care.Â  A beautiful oil to use when processing big pieces of your process.Â Â &lt;/p&gt;
&lt;p&gt;Image:Â  a calming wave of oil over tumultuous waters.&lt;/p&gt;</t>
  </si>
  <si>
    <t xml:space="preserve">Vintage - Frankincense &amp; Myrrh - Essential Oil</t>
  </si>
  <si>
    <t xml:space="preserve">Vintage - Frankincense - Essential Oil</t>
  </si>
  <si>
    <t xml:space="preserve">Vintage - Five Fold Orange - Essential Oil</t>
  </si>
  <si>
    <t xml:space="preserve">Vintage - Eucalyptus - Essential Oil</t>
  </si>
  <si>
    <t xml:space="preserve">Vintage - Dragon's Blood - Essential Oil</t>
  </si>
  <si>
    <t xml:space="preserve">Vintage - Clove Bud - Essential Oil</t>
  </si>
  <si>
    <t xml:space="preserve">&lt;p&gt;Shaman infused, non-gmo, organic, therapeutic grade&lt;/p&gt;
&lt;p&gt;Cloves have always been known for numbing tooth pain.Â  Clove essential oil directly on the affected area will sting at first and then eliminate the pain.Â  Â Use as needed, contact your dentist for any serious pain issues in the jaw.&lt;/p&gt;
&lt;p&gt;Image:Â  An Arctic frozen mountain&lt;/p&gt;
&lt;p&gt;Energy:Â  Release and transmute&lt;/p&gt;</t>
  </si>
  <si>
    <t xml:space="preserve">Vintage - Cassia - Essential Oil</t>
  </si>
  <si>
    <t xml:space="preserve">&lt;p&gt;Shaman Infused non-gmo, organic, therapeutic grade.&lt;/p&gt;
&lt;p&gt;This essential oil, with its cinnamon tendencies helps with digestion, which release physical pain through increased circulation.Â  This can also help with hormonal/blood sugar imbalances.&lt;/p&gt;
&lt;p&gt;Image:Â Â Happy care free elder who has chosen to let go of control issues.Â  An open hand releasing.&lt;/p&gt;
&lt;p&gt;Energy:Â  Release.&lt;/p&gt;</t>
  </si>
  <si>
    <t xml:space="preserve">Vintage - Cedarwood - Essential Oil</t>
  </si>
  <si>
    <t xml:space="preserve">&lt;p&gt;Shaman Infused non-gmo, organic, therapeutic grade.&lt;/p&gt;
&lt;p&gt;Cedar is well known for clarity and blessing of the entry way sacred space.Â Â &lt;/p&gt;
&lt;p&gt;Image:Â  Cedar boughs over the entrance to your home&lt;/p&gt;
&lt;p&gt;Energy:Â  Blessing the home and all who enter.&lt;/p&gt;</t>
  </si>
  <si>
    <t xml:space="preserve">Vintage - Cade - Essential Oil</t>
  </si>
  <si>
    <t xml:space="preserve">&lt;p&gt;Shaman Infused non-gmo, organic, therapeutic grade.&lt;/p&gt;
&lt;p&gt;Cade oil is derived from the Juniper bush.Â  The juniper must be burned to release the oil and so the smell is very much like a campfire.Â  Â  This essential oil is the best for eczema and psoriasis as well as cystic acne.Â Â &lt;/p&gt;
&lt;p&gt;image- sweeping with a turkey feather over the affected area, releasing the irritation,&lt;/p&gt;
&lt;p&gt;Energy- Release worry, stress and anxiety.Â Â &lt;/p&gt;</t>
  </si>
  <si>
    <t xml:space="preserve">Vintage - Black Pepper - Essential Oil</t>
  </si>
  <si>
    <t xml:space="preserve">&lt;p&gt;Shaman Infused- With intention for the highest good of all.&lt;/p&gt;
&lt;p&gt;Non-gmo, organic and therapeutic grade&lt;/p&gt;
&lt;p&gt;Pain relief and muscle relaxing.Â  Best mixed with a carrier oil.Â  If using undiluted please do a skin test.Â &lt;strong&gt;&lt;span&gt;Â &lt;/span&gt;Do not&lt;/strong&gt;&lt;span&gt;Â &lt;/span&gt;use on sensitive areas unless diluted with a a carrier oil.&lt;/p&gt;
&lt;p&gt;Image:Â  Spirit placing their hand on your tender, swollen area and the swelling and inflammation soothing away.&lt;/p&gt;
&lt;p&gt;Energy/Mantra:Â  Transmute, transmute, transmute.Â &lt;/p&gt;</t>
  </si>
  <si>
    <t xml:space="preserve">Vintage - Bergamot - Essential Oil</t>
  </si>
  <si>
    <t xml:space="preserve">&lt;p&gt;Shaman Infused- With intention for the highest good of all.&lt;/p&gt;
&lt;p&gt;Non-gmo, organic and therapeutic grade&lt;/p&gt;
&lt;p&gt;Herbal citrus&lt;/p&gt;
&lt;p&gt;Image:Â Â White sail boat heading out on the open ocean at sunset.&lt;/p&gt;
&lt;p&gt;Energy:Â  Freedom, release, ease of digestion and anxiety.&lt;/p&gt;</t>
  </si>
  <si>
    <t xml:space="preserve">Vintage - Armoise Mugwort - Essential Oil</t>
  </si>
  <si>
    <t xml:space="preserve">&lt;p&gt;Shaman Infused- With intention for the highest good of all.&lt;/p&gt;
&lt;p&gt;Non-gmo, organic and therapeutic grade&lt;/p&gt;
&lt;p&gt;Mugwort is the do all/be all herb.Â  Best for balancing the belly and hip area.Â  Soothing for those who over think and over manage.Â  Calming for neck tension with one whiff.&lt;/p&gt;
&lt;p&gt;Image:Â Â The Holy Grail&lt;/p&gt;
&lt;p&gt;Energy:Â Â Release&lt;/p&gt;</t>
  </si>
  <si>
    <t xml:space="preserve">Vintage - Allspice - Essential Oil</t>
  </si>
  <si>
    <t xml:space="preserve">&lt;p&gt;Shaman Infused- With intention for the highest good of all.&lt;/p&gt;
&lt;p&gt;Non-gmo, organic and therapeutic grade&lt;/p&gt;
&lt;p&gt;Warm and spicy, similar to clove and cinnamon.Â  Beautiful foring with sweet products.Â  Spirit lifting, comforting.&lt;/p&gt;
&lt;p&gt;Image:Â  That place you call home, even if you've never been there.&lt;/p&gt;
&lt;p&gt;Energy:Â  Safety, space to explore, finding yourself.&lt;/p&gt;</t>
  </si>
  <si>
    <t xml:space="preserve">Vintage - Smoke on the Water - Essential Oil</t>
  </si>
  <si>
    <t xml:space="preserve">&lt;p&gt;Smoke on the Water - of Lavender, Bergamot, Ho Wood, Ylang Ylang &amp;amp; Lemon&lt;/p&gt;
&lt;p&gt;WILD WOMAN MEDICINE SHOW&lt;br&gt;ORGANIC, NON-GMO, THERAPEUTIC GRADE Essential OilS&lt;/p&gt;</t>
  </si>
  <si>
    <t xml:space="preserve">Vintage - Aniseed - Essential Oil</t>
  </si>
  <si>
    <t xml:space="preserve">&lt;p&gt;Shaman Infused- With intention for the highest good of all.&lt;/p&gt;
&lt;p&gt;Non-gmo, organic and therapeutic grade essential oil.&lt;/p&gt;
&lt;p&gt;Warming&lt;/p&gt;
&lt;p&gt;image- Wide open blue sky with a smattering of clouds for you to move and blow with your Spirit.&lt;/p&gt;
&lt;p&gt;Energy-Change, Growth, Joy&lt;/p&gt;
&lt;p&gt;Â &lt;/p&gt;
&lt;p&gt;Â &lt;/p&gt;</t>
  </si>
  <si>
    <t xml:space="preserve">Vintage - Patchouli Light - Essential Oil</t>
  </si>
  <si>
    <t xml:space="preserve">Vintage - Soul Strings - Essential Oil</t>
  </si>
  <si>
    <t xml:space="preserve">Vintage - Community - Essential Oil</t>
  </si>
  <si>
    <t xml:space="preserve">Vintage - Rose Geranium - Essential Oil</t>
  </si>
  <si>
    <t xml:space="preserve">Vintage - Pine Scotch - Essential Oil</t>
  </si>
  <si>
    <t xml:space="preserve">Vintage - Cypress - Essential Oil</t>
  </si>
  <si>
    <t xml:space="preserve">Vintage - Chocolate - Fragrance Oil</t>
  </si>
  <si>
    <t xml:space="preserve">&lt;p&gt;A wonderful fragrance for crafting your soaps and candles.Â  Sweet, (no pun intended) for your car diffuser.&lt;/p&gt;</t>
  </si>
  <si>
    <t xml:space="preserve">Vintage, Fragrance Oil</t>
  </si>
  <si>
    <t xml:space="preserve">Vintage - Japanese Cherry Blossom - Fragrance Oil</t>
  </si>
  <si>
    <t xml:space="preserve">Vintage - Amber - Fragrance Oil</t>
  </si>
  <si>
    <t xml:space="preserve">&lt;p&gt;Fragrance oils are simply the diluted essential oil.Â  Â Whatever you use in your practice, intention is everything.&lt;/p&gt;
&lt;p&gt;Energy- Beauty, life, love, all of this held in the potential of Amber.&lt;/p&gt;
&lt;p&gt;Image-Weightless potential, a golden Orb floating your dreams and wishes to the Ancestors.&lt;/p&gt;</t>
  </si>
  <si>
    <t xml:space="preserve">Vintage - Red Rose - Fragrance Oil</t>
  </si>
  <si>
    <t xml:space="preserve">Vintage - Island Summer - Fragrance Oil</t>
  </si>
  <si>
    <t xml:space="preserve">Vintage - Green Leaves - Fragrance Oil</t>
  </si>
  <si>
    <t xml:space="preserve">&lt;span&gt;A light, grounding product.Â  A beautiful product on its own, ands well with floral notes.&lt;/span&gt;</t>
  </si>
  <si>
    <t xml:space="preserve">Vintage - Ocean - Fragrance Oil</t>
  </si>
  <si>
    <t xml:space="preserve">Vintage - Sweet Pea - Fragrance Oil</t>
  </si>
  <si>
    <t xml:space="preserve">Vintage - Violet - Fragrance Oil</t>
  </si>
  <si>
    <t xml:space="preserve">Vintage - Sandalwood - Fragrance Oil</t>
  </si>
  <si>
    <t xml:space="preserve">Vintage - Maple Syrup - Fragrance Oil</t>
  </si>
  <si>
    <t xml:space="preserve">Vintage - Cotton - Fragrance Oil</t>
  </si>
  <si>
    <t xml:space="preserve">Vintage - Champagne - Fragrance Oil</t>
  </si>
  <si>
    <t xml:space="preserve">&lt;p&gt;Â Fragrance Oils.&lt;/p&gt;
&lt;p&gt;A sweet, pretty, sparkly product.Â Â &lt;/p&gt;
&lt;p&gt;Beautiful for celebratory gifts, like soap and candles.&lt;/p&gt;
&lt;p&gt;Enjoy&lt;/p&gt;</t>
  </si>
  <si>
    <t xml:space="preserve">Vintage - Coffee - Fragrance Oil</t>
  </si>
  <si>
    <t xml:space="preserve">&lt;p&gt;Made with coffee essential oil, although diluted with food grade carrier oil.&lt;/p&gt;
&lt;p&gt;Â &lt;/p&gt;</t>
  </si>
  <si>
    <t xml:space="preserve">Vintage - Ginger Blossom - Fragrance Oil</t>
  </si>
  <si>
    <t xml:space="preserve">&lt;p&gt;Sweet, grounding and airy.Â  Â Enjoy&lt;/p&gt;</t>
  </si>
  <si>
    <t xml:space="preserve">Vintage - Green Tea - Fragrance Oil</t>
  </si>
  <si>
    <t xml:space="preserve">&lt;p&gt;Shaman Infused,Â &lt;/p&gt;
&lt;p&gt;Â &lt;/p&gt;
&lt;p&gt;Green Tea as a product is earthy and grounding with a light whispy higher note that brings energy from your feet through your physical body and out the throat chakra.&lt;/p&gt;
&lt;p&gt;image- Person standing, feet on the ground back and neck slightly arched, earth energy emitting from the throat chakra, clearing all the old unneeded information.&lt;/p&gt;
&lt;p&gt;Energy- Growth and change with blessings.&lt;/p&gt;</t>
  </si>
  <si>
    <t xml:space="preserve">Vintage - Jasmine - Fragrance Oil</t>
  </si>
  <si>
    <t xml:space="preserve">Vintage - White Rose - Fragrance Oil</t>
  </si>
  <si>
    <t xml:space="preserve">Vintage - Moroccan Midnight - Fragrance Oil</t>
  </si>
  <si>
    <t xml:space="preserve">Vintage - Surreal Baby - Fragrance Oil</t>
  </si>
  <si>
    <t xml:space="preserve">Vintage - Huckleberry - Fragrance Oil</t>
  </si>
  <si>
    <t xml:space="preserve">Vintage - Winter - Fragrance Oil</t>
  </si>
  <si>
    <t xml:space="preserve">Vintage - Water Crystal - Fragrance Oil</t>
  </si>
  <si>
    <t xml:space="preserve">Vintage - Vanilla - Fragrance Oil</t>
  </si>
  <si>
    <t xml:space="preserve">Vintage - Temptation - Fragrance Oil</t>
  </si>
  <si>
    <t xml:space="preserve">Vintage - Sweetgrass - Fragrance Oil</t>
  </si>
  <si>
    <t xml:space="preserve">Vintage - Spring Magnolia - Fragrance Oil</t>
  </si>
  <si>
    <t xml:space="preserve">Vintage - Sex On The Beach - Fragrance Oil</t>
  </si>
  <si>
    <t xml:space="preserve">Vintage - Remembering - Fragrance Oil</t>
  </si>
  <si>
    <t xml:space="preserve">Vintage - Raspberry - Fragrance Oil</t>
  </si>
  <si>
    <t xml:space="preserve">Vintage - Pumpkin Pie - Fragrance Oil</t>
  </si>
  <si>
    <t xml:space="preserve">Vintage - Peppermint - Fragrance Oil</t>
  </si>
  <si>
    <t xml:space="preserve">Vintage - Peaches &amp; Cream - Fragrance Oil</t>
  </si>
  <si>
    <t xml:space="preserve">Vintage - Patchouli - Fragrance Oil</t>
  </si>
  <si>
    <t xml:space="preserve">Vintage - Opium - Fragrance Oil</t>
  </si>
  <si>
    <t xml:space="preserve">Vintage - Ocean Breeze - Fragrance Oil</t>
  </si>
  <si>
    <t xml:space="preserve">Vintage - Nag Champa - Fragrance Oil</t>
  </si>
  <si>
    <t xml:space="preserve">Vintage - Marbella - Fragrance Oil</t>
  </si>
  <si>
    <t xml:space="preserve">Vintage - Manchurian Dragon - Fragrance Oil</t>
  </si>
  <si>
    <t xml:space="preserve">Vintage - Lotus - Fragrance Oil</t>
  </si>
  <si>
    <t xml:space="preserve">Vintage - Leather &amp; Lace - Fragrance Oil</t>
  </si>
  <si>
    <t xml:space="preserve">Vintage - Jamaican Spice - Fragrance Oil</t>
  </si>
  <si>
    <t xml:space="preserve">Vintage - Honeysuckle - Fragrance Oil</t>
  </si>
  <si>
    <t xml:space="preserve">Vintage - Hawaiian Ginger - Fragrance Oil</t>
  </si>
  <si>
    <t xml:space="preserve">Vintage - Hard Candy - Fragrance Oil</t>
  </si>
  <si>
    <t xml:space="preserve">Vintage - Gardenia - Fragrance Oil</t>
  </si>
  <si>
    <t xml:space="preserve">Vintage - Fuzzy Peach - Fragrance Oil</t>
  </si>
  <si>
    <t xml:space="preserve">Vintage - Frangipani - Fragrance Oil</t>
  </si>
  <si>
    <t xml:space="preserve">Vintage - Cool Water - Fragrance Oil</t>
  </si>
  <si>
    <t xml:space="preserve">Vintage - Cedar - Fragrance Oil</t>
  </si>
  <si>
    <t xml:space="preserve">Vintage - Black Magic - Fragrance Oil</t>
  </si>
  <si>
    <t xml:space="preserve">Vintage - Back Forest - Fragrance Oil</t>
  </si>
  <si>
    <t xml:space="preserve">Vintage - Apple Pie - Fragrance Oil</t>
  </si>
  <si>
    <t xml:space="preserve">Vintage - White Tea &amp; Ginger - Fragrance Oil</t>
  </si>
  <si>
    <t xml:space="preserve">Vintage - Green Leaves - Bath Treatment</t>
  </si>
  <si>
    <t xml:space="preserve">&lt;p&gt;A light, grounding product.Â  A beautiful product on its own, ands well with floral notes.&lt;/p&gt;
&lt;p&gt;Â &lt;/p&gt;
&lt;p&gt;Â &lt;/p&gt;</t>
  </si>
  <si>
    <t xml:space="preserve">Vintage, Bath Treatment</t>
  </si>
  <si>
    <t xml:space="preserve">Vintage - White Tea &amp; Ginger - Bath Treatment</t>
  </si>
  <si>
    <t xml:space="preserve">Vintage - White Rose - Bath Treatment</t>
  </si>
  <si>
    <t xml:space="preserve">Vintage - Sweet Pea - Bath Treatment</t>
  </si>
  <si>
    <t xml:space="preserve">Vintage - Surreal Baby - Bath Treatment</t>
  </si>
  <si>
    <t xml:space="preserve">Vintage - Spearmint - Bath Treatment</t>
  </si>
  <si>
    <t xml:space="preserve">Vintage - Smoke on the Water - Bath Treatment</t>
  </si>
  <si>
    <t xml:space="preserve">Vintage - Sandalwood - Bath Treatment</t>
  </si>
  <si>
    <t xml:space="preserve">Vintage - Moroccan Midnight - Bath Treatment</t>
  </si>
  <si>
    <t xml:space="preserve">Vintage - Maple Syrup - Bath Treatment</t>
  </si>
  <si>
    <t xml:space="preserve">Vintage - Litsea Cubeba - Bath Treatment</t>
  </si>
  <si>
    <t xml:space="preserve">Vintage - Jasmine - Bath Treatment</t>
  </si>
  <si>
    <t xml:space="preserve">Vintage - Japanese Cherry Blossom - Bath Treatment</t>
  </si>
  <si>
    <t xml:space="preserve">Vintage - Ginger Blossom - Bath Treatment</t>
  </si>
  <si>
    <t xml:space="preserve">Vintage - Frankincense &amp; Myrhh - Bath Treatment</t>
  </si>
  <si>
    <t xml:space="preserve">Vintage - Frankincense - Bath Treatment</t>
  </si>
  <si>
    <t xml:space="preserve">Vintage - Eucalyptus - Bath Treatment</t>
  </si>
  <si>
    <t xml:space="preserve">Vintage - Cotton - Bath Treatment</t>
  </si>
  <si>
    <t xml:space="preserve">&lt;p&gt;Great for soap and candle making.Â  For those who don't partake of coffee and miss the smell.Â  Add to your car diffuser.&lt;/p&gt;</t>
  </si>
  <si>
    <t xml:space="preserve">Vintage - Coffee - Bath Treatment</t>
  </si>
  <si>
    <t xml:space="preserve">Vintage - Cedar - Bath Treatment</t>
  </si>
  <si>
    <t xml:space="preserve">&lt;p&gt;Shaman Infused non-gmo, organic, therapeutic grade.&lt;/p&gt;
&lt;p&gt;Cedar is well known for clarity and blessing of the entry way sacred space.Â Â &lt;/p&gt;
&lt;p&gt;Image- Cedar boughs over the entrance to your home&lt;/p&gt;
&lt;p&gt;Energy- Blessing the home and all who enter.&lt;/p&gt;</t>
  </si>
  <si>
    <t xml:space="preserve">Vintage - Bergamot - Bath Treatment</t>
  </si>
  <si>
    <t xml:space="preserve">&lt;p&gt;Â &lt;/p&gt;
&lt;p&gt;Shaman Infused- With intention for the highest good of all.&lt;/p&gt;
&lt;p&gt;Non-gmo, organic and therapeutic grade&lt;/p&gt;
&lt;p&gt;Herbal citrus&lt;/p&gt;
&lt;p&gt;image- White sail boat heading out on the open ocean at sunset.&lt;/p&gt;
&lt;p&gt;energy-Freedom, release, ease of digestion and anxiety.&lt;/p&gt;</t>
  </si>
  <si>
    <t xml:space="preserve">Vintage - White Tea and Citron - Bath Treatment</t>
  </si>
  <si>
    <t xml:space="preserve">Vintage - Water Crystal - Bath Treatment</t>
  </si>
  <si>
    <t xml:space="preserve">Vintage - Violet - Bath Treatment</t>
  </si>
  <si>
    <t xml:space="preserve">Vintage - Tangerine - Bath Treatment</t>
  </si>
  <si>
    <t xml:space="preserve">Vintage - Rosemary - Bath Treatment</t>
  </si>
  <si>
    <t xml:space="preserve">Vintage - Red Currant and Thyme - Bath Treatment</t>
  </si>
  <si>
    <t xml:space="preserve">Vintage - Peppermint - Bath Treatment</t>
  </si>
  <si>
    <t xml:space="preserve">Vintage - Ocean - Bath Treatment</t>
  </si>
  <si>
    <t xml:space="preserve">Vintage - Neroli - Bath Treatment</t>
  </si>
  <si>
    <t xml:space="preserve">Vintage - Nag Champa - Bath Treatment</t>
  </si>
  <si>
    <t xml:space="preserve">Vintage - Lemongrass - Bath Treatment</t>
  </si>
  <si>
    <t xml:space="preserve">Vintage - Lemon - Bath Treatment</t>
  </si>
  <si>
    <t xml:space="preserve">Vintage - Hyssop - Bath Treatment</t>
  </si>
  <si>
    <t xml:space="preserve">Vintage - Huckleberry - Bath Treatment</t>
  </si>
  <si>
    <t xml:space="preserve">Vintage - Green Tea - Bath Treatment</t>
  </si>
  <si>
    <t xml:space="preserve">&lt;p&gt;Shaman Infused, non-gmo-organic, therapeutic grade essential oil bath treatment.&lt;/p&gt;
&lt;p&gt;Add a bit of Wild to your bath!&lt;/p&gt;
&lt;p&gt;Healing the World one bath at a time.&lt;/p&gt;
&lt;p&gt;Green Tea as a product is earthy and grounding with a light whispy higher note that brings energy from your feet through your physical body and out the throat chakra.&lt;/p&gt;
&lt;p&gt;image- Person standing, feet on the ground back and neck slightly arched, earth energy emitting from the throat chakra, clearing all the old unneeded information.&lt;/p&gt;
&lt;p&gt;Energy- Growth and change with blessings.&lt;/p&gt;</t>
  </si>
  <si>
    <t xml:space="preserve">Vintage - Grapefruit - Bath Treatment</t>
  </si>
  <si>
    <t xml:space="preserve">&lt;p&gt;Shaman Infuse bath and body products.Â  Non-gmo, organic, therapeutic grade essential oils.&lt;/p&gt;
&lt;p&gt;Refreshing, invigorating and fun.&lt;/p&gt;
&lt;p&gt;Healing the World one bath at a time.&lt;/p&gt;
&lt;p&gt;Add a bit of Wild to your bath!&lt;/p&gt;</t>
  </si>
  <si>
    <t xml:space="preserve">Vintage - Ginger and Lime - Bath Treatment</t>
  </si>
  <si>
    <t xml:space="preserve">Vintage - Dragon's Blood - Bath Treatment</t>
  </si>
  <si>
    <t xml:space="preserve">Vintage - Coconut - Bath Treatment</t>
  </si>
  <si>
    <t xml:space="preserve">&lt;p&gt;Comforting amid recollections of days at the beach and suntan lotion.Â  Coconut Lifesavers were a favourite.&lt;/p&gt;
&lt;p&gt;A time out at the beach with rum...&lt;/p&gt;</t>
  </si>
  <si>
    <t xml:space="preserve">Vintage - Chocolate - Bath Treatment</t>
  </si>
  <si>
    <t xml:space="preserve">&lt;p&gt;A fun bath.Â  Â Really.Â  A great part of a gift basket for those who want chocolate yet really don't want chocolate.&lt;/p&gt;
&lt;p&gt;The struggle is real.&lt;/p&gt;</t>
  </si>
  <si>
    <t xml:space="preserve">Vintage - All Orange - Bath Treatment</t>
  </si>
  <si>
    <t xml:space="preserve">&lt;p&gt;An invigorating of the purest, organic, non-gmo, therapeutic grade essential oils of five fold Orange, Five fold Lemon, sweet orange, tangerine and red mandarin .The Utah solar salt from the dead sea salt flats emulsifies the citrus oils making them enjoyable in the bath.Â Â &lt;/p&gt;
&lt;p&gt;Add a bit of Wild to your bath!&lt;/p&gt;
&lt;p&gt;Solar salt is the easiest to recover from the Earth, simply scraped off the salt flats and then ground into the correct size for your bath treatment, all of the minerals and magnesium are available in your bath.Â  Nourish, breathe and relax.Â Â &lt;/p&gt;</t>
  </si>
  <si>
    <t xml:space="preserve">Vintage - Sweetgrass - Bath Treatment</t>
  </si>
  <si>
    <t xml:space="preserve">&lt;p&gt;&lt;strong&gt;ï»¿Sweet Grass - Bring in all the new good energy that you have made room for by clearing out the old ...&lt;/strong&gt;&lt;/p&gt;
&lt;p&gt;ï»¿Solar salt with sweet grass oil.&lt;/p&gt;</t>
  </si>
  <si>
    <t xml:space="preserve">&lt;p&gt;&lt;strong&gt;ï»¿Violet - Soothes transitional energies.&lt;/strong&gt;&lt;/p&gt;
&lt;p&gt;ï»¿Solar salt with violet oil.&lt;/p&gt;</t>
  </si>
  <si>
    <t xml:space="preserve">&lt;p&gt;&lt;strong&gt;ï»¿White Tea and Citron - Comfort and warmth that stays with you.&lt;/strong&gt;&lt;/p&gt;
&lt;p&gt;ï»¿Solar salt with white tea and citron oil.&lt;/p&gt;</t>
  </si>
  <si>
    <t xml:space="preserve">&lt;p&gt;&lt;strong&gt;ï»¿Water Crystal - The power of water to mirror and crystals to manifest.&lt;/strong&gt;&lt;/p&gt;
&lt;p&gt;ï»¿Solar salt with water crystal oil.&lt;/p&gt;</t>
  </si>
  <si>
    <t xml:space="preserve">Vintage - Sage - Bath Treatment</t>
  </si>
  <si>
    <t xml:space="preserve">&lt;p&gt;&lt;strong&gt;Sage - Release the oil energies that no longer serve and make room for growth and change.&lt;/strong&gt;&lt;/p&gt;
&lt;p&gt;ï»¿Solar salt with sage essential oil.&lt;/p&gt;
&lt;p&gt;Â &lt;/p&gt;</t>
  </si>
  <si>
    <t xml:space="preserve">&lt;p&gt;&lt;strong&gt;ï»¿Tangerine - A bath in the moonlight?&lt;/strong&gt;&lt;/p&gt;
&lt;p&gt;ï»¿Solar salt with tangerine essential oil.&lt;/p&gt;</t>
  </si>
  <si>
    <t xml:space="preserve">&lt;p&gt;&lt;strong&gt;ï»¿Rosemary - Energetic clarity and wonderful for strengthening the skin and hair.&lt;/strong&gt;&lt;/p&gt;
&lt;p&gt;ï»¿Solar salt with rosemary essential oil.&lt;/p&gt;</t>
  </si>
  <si>
    <t xml:space="preserve">&lt;p&gt;&lt;strong&gt;ï»¿Red Currant and Thyme - ComfortingÂ &lt;/strong&gt;&lt;/p&gt;
&lt;p&gt;ï»¿Solar salt with red currant and thyme oil.&lt;/p&gt;</t>
  </si>
  <si>
    <t xml:space="preserve">&lt;p&gt;&lt;strong&gt;ï»¿Peppermint - Cooling and increases circulation. Â Best for feet and hands. Â Do not use as a full bath.&lt;/strong&gt;&lt;/p&gt;
&lt;p&gt;ï»¿Solar salt with peppermint essential oil.&lt;/p&gt;</t>
  </si>
  <si>
    <t xml:space="preserve">&lt;p&gt;&lt;strong&gt;ï»¿Ocean - With its tides, the ocean breathes for the world. Â Take time to breathe.&lt;/strong&gt;&lt;/p&gt;
&lt;p&gt;ï»¿Solar salt with ocean oil.&lt;/p&gt;</t>
  </si>
  <si>
    <t xml:space="preserve">&lt;p&gt;&lt;strong&gt;ï»¿Neroli - Clarity and truth.&lt;/strong&gt;&lt;/p&gt;
&lt;p&gt;ï»¿Solar salt with neroli oil.&lt;/p&gt;</t>
  </si>
  <si>
    <t xml:space="preserve">&lt;p&gt;&lt;strong&gt;ï»¿Nag Champa - Love, light and happiness emerge with care, conviction and compassion.&lt;/strong&gt;&lt;/p&gt;
&lt;p&gt;ï»¿Solar salt with nag champa fragrance oil.&lt;/p&gt;
&lt;p&gt;Â &lt;/p&gt;</t>
  </si>
  <si>
    <t xml:space="preserve">&lt;p&gt;&lt;strong&gt;ï»¿Lemongrass - One of the best oils for visuals during meditation.&lt;/strong&gt;&lt;/p&gt;
&lt;p&gt;ï»¿Solar salt with lemongrass essential oil.&lt;/p&gt;</t>
  </si>
  <si>
    <t xml:space="preserve">&lt;p&gt;&lt;strong&gt;ï»¿Lemon - Refreshing and easy.&lt;/strong&gt;&lt;/p&gt;
&lt;p&gt;ï»¿Solar salt with lemon essential oil.&lt;/p&gt;</t>
  </si>
  <si>
    <t xml:space="preserve">&lt;p&gt;&lt;strong&gt;ï»¿Hyssop - Warming and nostalgic.&lt;/strong&gt;&lt;/p&gt;
&lt;p&gt;ï»¿Solar salt with hyssop essential oil.&lt;/p&gt;</t>
  </si>
  <si>
    <t xml:space="preserve">&lt;p&gt;&lt;strong&gt;ï»¿Green Tea - Finding the time to allow the clarity that comes with rest.&lt;/strong&gt;&lt;/p&gt;
&lt;p&gt;ï»¿Solar salt with green tea oil.&lt;/p&gt;</t>
  </si>
  <si>
    <t xml:space="preserve">&lt;p&gt;&lt;strong&gt;ï»¿Huckleberry - The product of strawberry and blueberry.&lt;/strong&gt;&lt;/p&gt;
&lt;p&gt;ï»¿Solar salt with huckleberry oil&lt;/p&gt;</t>
  </si>
  <si>
    <t xml:space="preserve">&lt;p&gt;&lt;strong&gt;ï»¿Grapefruit - Balancing and energizing.&lt;/strong&gt;&lt;/p&gt;
&lt;p&gt;ï»¿Solar salt with grapefruit essential oil.&lt;/p&gt;</t>
  </si>
  <si>
    <t xml:space="preserve">&lt;p&gt;&lt;strong&gt;ï»¿Ginger and Lime - The product will bring back memories.&lt;/strong&gt;&lt;/p&gt;
&lt;p&gt;&lt;em&gt;ï»¿Solar salt with ginger and lime oil.&lt;/em&gt;&lt;/p&gt;</t>
  </si>
  <si>
    <t xml:space="preserve">&lt;p&gt;&lt;strong&gt;ï»¿Dragon's Blood - Focus and clarity. Â Effective with manifesting.&lt;/strong&gt;&lt;/p&gt;
&lt;p&gt;ï»¿Solar salt with Dragon's blood oil.&lt;/p&gt;</t>
  </si>
  <si>
    <t xml:space="preserve">&lt;p&gt;&lt;strong&gt;ï»¿Coconut - I need a time out on a beach with rum ...&lt;/strong&gt;&lt;/p&gt;
&lt;p&gt;ï»¿Solar salt with coconut oil.&lt;/p&gt;</t>
  </si>
  <si>
    <t xml:space="preserve">&lt;p&gt;&lt;strong&gt;Chocolate - Yummm...&lt;/strong&gt;&lt;/p&gt;
&lt;p&gt;ï»¿Solar salt with chocolate fragrance oil.&lt;/p&gt;</t>
  </si>
  <si>
    <t xml:space="preserve">&lt;p&gt;&lt;strong&gt;ï»¿All OrangeÂ &lt;/strong&gt;&lt;strong&gt;ï»¿- Refreshingly Amazing!&lt;/strong&gt;&lt;/p&gt;
&lt;p&gt;ï»¿One bath treatment.Â  Solar salt infused with Five-fold orange essential oil.&lt;/p&gt;</t>
  </si>
  <si>
    <t xml:space="preserve">other-red-yeti-essential-oil</t>
  </si>
  <si>
    <t xml:space="preserve">Other - Red Yeti - Essential Oil</t>
  </si>
  <si>
    <t xml:space="preserve">Essential Oil</t>
  </si>
  <si>
    <t xml:space="preserve">Other - Red Yeti - Essential Oil - 15ml</t>
  </si>
  <si>
    <t xml:space="preserve">other-red-yeti-bath-treatment</t>
  </si>
  <si>
    <t xml:space="preserve">Other - Red Yeti - Bath Treatment</t>
  </si>
  <si>
    <t xml:space="preserve">&lt;p&gt;Shaman Infused-Â  Apply to the affected area repeatedly the first day.Most customers experience their pain going away within minutes.Â  Â Reapply with the first niggle of pain as each application makes the pain stay away longer. Â Relieving inflammation allows for quicker, long term healing.&lt;/p&gt;
&lt;p&gt;Migraines- Apply to where it hurts.Â  Second step: apply to your sternum.Â  Many of those who experience migraines also feel tenderness or numbness at the sternum.Â  Releasing the energy there and allowing the shoulder blade energy to open can significantly reduce the occurrence of migraines.Â  We have had wonderful feedback of migraines falling away within minutes of applying Red Yeti.Â Â &lt;/p&gt;
&lt;p&gt;Use the Mustard Bath Treatment for full body pain and releasing of core pain issues.&lt;/p&gt;
&lt;p&gt;GrapeseedÂ oil, coconut oil, shea butter, capiscasum, cinnamon and chamomile, infused sweet almond oil, the purest essential oils of sweet birch, black pepper, peppermint, anisee, clove, cinnamon, grapefruit, sweet orange, wintergreen, eucalyptus, marjoram, pine and verbena.&lt;/p&gt;
&lt;p&gt;Organic, non-GMO therapeutic grade.&lt;/p&gt;
&lt;p&gt;&lt;img src="https://cdn.shopify.com/s/files/1/1773/1117/files/20200426_170503_HDR_480x480.jpg?v=1587949028" alt=""&gt;&lt;/p&gt;</t>
  </si>
  <si>
    <t xml:space="preserve">red-yeti</t>
  </si>
  <si>
    <t xml:space="preserve">Red Yeti, Bath Treatment</t>
  </si>
  <si>
    <t xml:space="preserve">Other - Red Yeti - Bath Treatment - 250g</t>
  </si>
  <si>
    <t xml:space="preserve">Other - Red Yeti - Bath Treatment - 1kg</t>
  </si>
  <si>
    <t xml:space="preserve">Other - Red Yeti - Bath Treatment - 2kg</t>
  </si>
  <si>
    <t xml:space="preserve">other-red-yeti-balm</t>
  </si>
  <si>
    <t xml:space="preserve">Other - Red Yeti - Balm</t>
  </si>
  <si>
    <t xml:space="preserve">&lt;p&gt;Shaman Infused-Â  Apply to the affected area repeatedly the first day.Most customers experience their pain going away within minutes.Â  Â Reapply with the first niggle of pain as each application makes the pain stay away longer. Â Relieving inflammation allows for quicker, long term healing.&lt;/p&gt;
&lt;p&gt;Migraines- Apply to where it hurts.Â  Second step: apply to your sternum.Â  Many of those who experience migraines also feel tenderness or numbness at the sternum.Â  Releasing the energy there and allowing the shoulder blade energy to open can significantly reduce the occurrence of migraines.Â  We have had wonderful feedback of migraines falling away within minutes of applying Red Yeti.Â Â &lt;/p&gt;
&lt;p&gt;GrapeseedÂ oil, coconut oil, shea butter, capiscasum, cinnamon and chamomile, infused sweet almond oil, the purest essential oils of sweet birch, black pepper, peppermint, anisee, clove, cinnamon, grapefruit, sweet orange, wintergreen, eucalyptus, marjoram, pine and verbena.&lt;/p&gt;
&lt;p&gt;Organic, non-GMO therapeutic grade.&lt;/p&gt;</t>
  </si>
  <si>
    <t xml:space="preserve">Red Yeti, Balm</t>
  </si>
  <si>
    <t xml:space="preserve">Other - Red Yeti - Balm - 60ml</t>
  </si>
  <si>
    <t xml:space="preserve">Other - Red Yeti - Balm - 120ml</t>
  </si>
  <si>
    <t xml:space="preserve">other-change-is-good-healing-balm</t>
  </si>
  <si>
    <t xml:space="preserve">Other - Change Is Good - Healing Balm</t>
  </si>
  <si>
    <t xml:space="preserve">&lt;p&gt;Efficacious in the treatment of eczema, psoriasis, and cystic acne.Â Â &lt;/p&gt;
&lt;p&gt;Skin ailments are aboutÂ being â€œirritatedâ€.Â  Have a look at your life and see where you can change things, or simply &lt;em&gt;&lt;strong&gt;be open to change&lt;/strong&gt;&lt;/em&gt;.Â  ThisÂ healing balm works wonders within hours using a very small amount.Â  Â &lt;/p&gt;
&lt;p&gt;Cade is the truly effective oil in this butter andÂ presents the wonderful campfire product you smell derived from the juniper bush which needs to be burned in order to derive the oil.Â  Different cultures have used the ash of the juniper bush to make make corn, a more bio-available food source.Â  The corn is boiled in water with a handful of juniper ash which adjusts the ph level.&lt;/p&gt;
&lt;p&gt;Shea butter, coconut oil, avocado oil, diatomaceous earth and the purest, non-gmo, organic, therapeutic grade essential oils of green coffee bean, frankincense, balsam, cade, lavender, ho-wood and litsea cubeba.Â Â &lt;/p&gt;</t>
  </si>
  <si>
    <t xml:space="preserve">Other - Change Is Good - Healing Balm - 60ml</t>
  </si>
  <si>
    <t xml:space="preserve">Other - Change Is Good - Healing Balm - 120ml</t>
  </si>
  <si>
    <t xml:space="preserve">smudge-pot-sweetgrass</t>
  </si>
  <si>
    <t xml:space="preserve">Smudge Pot - Sweetgrass</t>
  </si>
  <si>
    <t xml:space="preserve">&lt;p&gt;Shaman Infused SWEET GRASSÂ SMUDGE POT&lt;/p&gt;
&lt;p&gt;Burning Sweet grass braids is a well knownÂ ceremony for bringing in new energy, experiences and relationships.Â  Blessings&lt;/p&gt;
&lt;p&gt;Beeswax, Avocado Oil, the purest oil of SweetgrassÂ and Desert Sage ash. Â Â &lt;/p&gt;</t>
  </si>
  <si>
    <t xml:space="preserve">Smudge Pot</t>
  </si>
  <si>
    <t xml:space="preserve">Smudge Pot - Sweetgrass - 15ml</t>
  </si>
  <si>
    <t xml:space="preserve">smudge-pot-meditation</t>
  </si>
  <si>
    <t xml:space="preserve">Smudge Pot - Meditation</t>
  </si>
  <si>
    <t xml:space="preserve">&lt;p&gt;Shaman Infused MEDITATIONÂ SMUDGE POT&lt;/p&gt;
&lt;p&gt;You are always your best guide.Â  Learning to trust and have absolute faith in your process is the work.Â  Apply this balm to the physical area that you are currently working with and allow yourself to see the path forward.Â Â &lt;/p&gt;
&lt;p&gt;Beeswax, Avocado Oil, the purest Non-GMO, organic, therapeutic grade essential oil of LemongrassÂ and Desert Sage ash. Â Â &lt;/p&gt;</t>
  </si>
  <si>
    <t xml:space="preserve">Smudge Pot - Meditation - 15ml</t>
  </si>
  <si>
    <t xml:space="preserve">smudge-pot-sage</t>
  </si>
  <si>
    <t xml:space="preserve">Smudge Pot - Sage</t>
  </si>
  <si>
    <t xml:space="preserve">&lt;p&gt;Shaman Infused SAGE SMUDGE POT&lt;/p&gt;
&lt;p&gt;Shamanic work is very much based on released attachments to the material and experiences of the past.&lt;/p&gt;
&lt;p&gt;Â Apply and release the old energy, make room for the new and different!Â &lt;/p&gt;
&lt;p&gt;Beeswax,Â Coconut Oil, the purest Non-GMO, organic, therapeutic grade essential oil of Sage and Desert Sage ash. Â Â &lt;/p&gt;</t>
  </si>
  <si>
    <t xml:space="preserve">Smudge Pot - Sage - 15ml</t>
  </si>
  <si>
    <t xml:space="preserve">smudge-pot-world-memory</t>
  </si>
  <si>
    <t xml:space="preserve">Smudge Pot - World Memory</t>
  </si>
  <si>
    <t xml:space="preserve">&lt;p&gt;Shaman Infused WORLD MEMORYÂ SMUDGE POT&lt;/p&gt;
&lt;p&gt;From my own work and visions I have seen a time in the past where, for reasons of survival, we had to forget so much of our intellectual and technical skills in order to experience and learn compassion.Â  This learning would make us more complete beings.Â  We have struggled and grown through many ages of darkness.Â Â &lt;/p&gt;
&lt;p&gt;,One of the practices that I use with my clients is opening the energy center that resides along the brow line, (yes it is not round),Â  Â Once this center is open we release the "disc" of information that each of us was asked to carryÂ through future generationsÂ toÂ this time of awakening.Â Â &lt;/p&gt;
&lt;p&gt;There will come a time that is nearing when we will access this information in a group situation, facilitating one of the biggest energetic shifts we have ever known.Â  For now use this balm to open the brow Chakra, visualize releasing the information disc and or discs and hide them away in an etheric carry pouch to be used when needed.&lt;/p&gt;
&lt;p&gt;Clear the amnesia virus - wake up, wake up, WAKE UP! Â &lt;/p&gt;
&lt;p&gt;Apply across the brow hairlineÂ area. Â &lt;/p&gt;
&lt;p&gt;Beeswax,Â coconut Oil, the purest Non-GMO, organic, therapeutic grade essential oil of Yarrow, with Desert Sage.Â  Â &lt;/p&gt;</t>
  </si>
  <si>
    <t xml:space="preserve">Smudge Pot - World Memory - 15ml</t>
  </si>
  <si>
    <t xml:space="preserve">smudge-pot-root</t>
  </si>
  <si>
    <t xml:space="preserve">Smudge Pot - Root</t>
  </si>
  <si>
    <t xml:space="preserve">&lt;p&gt;Shaman Infused ROOTÂ SMUDGE POT&lt;/p&gt;
&lt;p&gt;The root isÂ Â where we hold our most creative potential.Â  Allow this space to open and beÂ  cleared of all old scripts, genetic memory and family programming.Â  Release all of the pieces that keep you from creating your best self.Â  This life can seem long, however it is limited and we can use this time to explore ourselves completelyÂ during this World existence!&lt;/p&gt;
&lt;p&gt;Apply to sacrum, belly and perineum area. Â &lt;/p&gt;
&lt;p&gt;Beeswax,Â coconut Oil, the purest Non-GMO, organic, therapeutic grade essential oil of PatchouliÂ and Desert Sage ash. Â Â &lt;/p&gt;</t>
  </si>
  <si>
    <t xml:space="preserve">Smudge Pot - Root - 15ml</t>
  </si>
  <si>
    <t xml:space="preserve">smudge-pot-heart</t>
  </si>
  <si>
    <t xml:space="preserve">Smudge Pot - Heart</t>
  </si>
  <si>
    <t xml:space="preserve">&lt;p&gt;Shaman Infused HEARTÂ SMUDGE POT&lt;/p&gt;
&lt;p&gt;The Heart is where we do most of early work.Â  After awhile for many of us it becomes difficult to trust where the heart leads us while we work through our scripts, patterns and genetic memories.Â  You have done the work, you have made room for real new relationships, now make room for love!Â Â &lt;/p&gt;
&lt;p&gt;Apply to heartÂ  area. Â &lt;/p&gt;
&lt;p&gt;Beeswax,Â coconut Oil, the purest Non-GMO, organic, therapeutic grade essential oil of RoseÂ and Desert Sage ash. Â Â &lt;/p&gt;</t>
  </si>
  <si>
    <t xml:space="preserve">Smudge Pot - Heart - 15ml</t>
  </si>
  <si>
    <t xml:space="preserve">smudge-pot-third-eye</t>
  </si>
  <si>
    <t xml:space="preserve">Smudge Pot - Third Eye</t>
  </si>
  <si>
    <t xml:space="preserve">&lt;p&gt;Shaman Infused THIRD EYEÂ SMUDGE POT&lt;/p&gt;
&lt;p&gt;For some, the third eye becomes calcified as we work through life as young people attempting to "fit" in.Â  You can choose now to clear the Third Eye and see what has become unseen to you.&lt;/p&gt;
&lt;p&gt;Create a safe, secure channel for receiving your highest potential,Â  intuitive guidance.Â Â &lt;/p&gt;
&lt;p&gt;Apply to Third EyeÂ area. Â &lt;/p&gt;
&lt;p&gt;Beeswax,Â coconut Oil, the purest Non-GMO, organic, therapeutic grade essential oil of WormwoodÂ and Desert Sage ash. Â Â &lt;/p&gt;</t>
  </si>
  <si>
    <t xml:space="preserve">Smudge Pot - Third Eye - 15ml</t>
  </si>
  <si>
    <t xml:space="preserve">smudge-pot-crown-chakra</t>
  </si>
  <si>
    <t xml:space="preserve">Smudge Pot - Crown Chakra</t>
  </si>
  <si>
    <t xml:space="preserve">&lt;p&gt;CROWN CHAKRAÂ SMUDGE POT&lt;/p&gt;
&lt;p&gt;Create a safe, secure channel for receiving your highest potential spiritual guidance. Â Â &lt;/p&gt;
&lt;p&gt;Apply to Crown ChakraÂ area. Â &lt;/p&gt;
&lt;p&gt;Beeswax, Avocado Oil, the purest Non-GMO, organic, therapeutic grade essential oil of VetiverÂ and Desert Sage ash. Â Â &lt;/p&gt;</t>
  </si>
  <si>
    <t xml:space="preserve">Smudge Pot - Crown Chakra - 15ml</t>
  </si>
  <si>
    <t xml:space="preserve">smudge-pot-solar-plexus</t>
  </si>
  <si>
    <t xml:space="preserve">Smudge Pot - Solar Plexus</t>
  </si>
  <si>
    <t xml:space="preserve">&lt;p&gt;Shaman Infused-SOLAR PLEXUSÂ SMUDGE POT&lt;/p&gt;
&lt;p&gt;The Solar Plexus is known to me as the place where my furnace burns.Â  My connection to the Sun energyÂ  With focus and direction this furnace can be pumped up or turned down depending on your outside temperature.Â  Also a good place to focus on rebuilding lost energy.Â  I suggest using this balm on the adrenals as well.&lt;/p&gt;
&lt;p&gt;Apply to Solar PlexusÂ area. Â &lt;/p&gt;
&lt;p&gt;Beeswax,Â coconut Oil, the purest Non-GMO, organic, therapeutic grade essential oil of FrankincenseÂ and Desert Sage ash. Â Â &lt;/p&gt;</t>
  </si>
  <si>
    <t xml:space="preserve">Smudge Pot - Solar Plexus - 15ml</t>
  </si>
  <si>
    <t xml:space="preserve">smudge-pot-throat-chakra</t>
  </si>
  <si>
    <t xml:space="preserve">Smudge Pot - Throat Chakra</t>
  </si>
  <si>
    <t xml:space="preserve">&lt;p&gt;THROAT CHAKRA SMUDGE POT&lt;/p&gt;
&lt;p&gt;Find your water wisdom voice. Â &lt;/p&gt;
&lt;p&gt;Apply to throat area. Â &lt;/p&gt;
&lt;p&gt;Beeswax, Avocado Oil, the purest Non-GMO, organic, therapeutic grade essential oil of Green Oak Moss and Desert Sage ash. Â Â &lt;/p&gt;</t>
  </si>
  <si>
    <t xml:space="preserve">Smudge Pot - Throat Chakra - 15ml</t>
  </si>
  <si>
    <t xml:space="preserve">smudge-pot-chiron-the-wounded-healer</t>
  </si>
  <si>
    <t xml:space="preserve">Smudge Pot - Chiron - The Wounded Healer</t>
  </si>
  <si>
    <t xml:space="preserve">&lt;p&gt;Shaman Infused CHIRON THE WOUNDED HEALER SMUDGE POT&lt;/p&gt;
&lt;p&gt;Heal the Collective wound, genetic, past life and the inner child's need to FIX it all. Â Blessings!&lt;/p&gt;
&lt;p&gt;Apply to the belly area to begin and then allow yourself to be guided to the physical representations of your core issue.Â  As you ask to be shown these, each one will appear over time as a physical wound, an obvious energetic disturbance, a rash or some other experience that draws your attention.Â  As you apply the balm, say aloud or quietly that you are paying attention and allowing the core issue to be healed.&lt;/p&gt;
&lt;p&gt;Beeswax,Â coconut Oil, the purest Non-GMO, organic, therapeutic grade essential oil of Palo Santo and Desert Sage.Â &lt;/p&gt;</t>
  </si>
  <si>
    <t xml:space="preserve">Smudge Pot - Chiron - The Wounded Healer - 15ml</t>
  </si>
  <si>
    <t xml:space="preserve">hand-sanitizer-250ml-spray</t>
  </si>
  <si>
    <t xml:space="preserve">Hand Sanitizer - 250ml Spray</t>
  </si>
  <si>
    <t xml:space="preserve">&lt;p&gt;&lt;span style="text-decoration: underline;"&gt;*CONCENTRATES*&lt;/span&gt;&lt;/p&gt;
&lt;p&gt;One spritz and rub.Â  99% Isopropyl alcohol diluted to 70% with distilled water, anti-bacterial honey and the purest non-gmo organic therapeutic grade essential oils.Â Â &lt;/p&gt;
&lt;p&gt;&lt;span&gt;Choose your product:Â  Balsam &amp;amp; Five Fold Orange / Eucalyptus / Lavender / Lemongrass/ Tea Tree / Thieves / Vanilla&lt;/span&gt;&lt;/p&gt;
&lt;p&gt;Â &lt;/p&gt;</t>
  </si>
  <si>
    <t xml:space="preserve">Hand Sanitizer</t>
  </si>
  <si>
    <t xml:space="preserve">Scent</t>
  </si>
  <si>
    <t xml:space="preserve">Balsam &amp; Five Fold Orange</t>
  </si>
  <si>
    <t xml:space="preserve">Hand Sanitizer - 250ml Spray - Balsam &amp; Five Fold Orange</t>
  </si>
  <si>
    <t xml:space="preserve">Eucalyptus</t>
  </si>
  <si>
    <t xml:space="preserve">Hand Sanitizer - 250ml Spray - Eucalyptus</t>
  </si>
  <si>
    <t xml:space="preserve">Lavender</t>
  </si>
  <si>
    <t xml:space="preserve">Hand Sanitizer - 250ml Spray - Lavender</t>
  </si>
  <si>
    <t xml:space="preserve">Lemongrass</t>
  </si>
  <si>
    <t xml:space="preserve">Hand Sanitizer - 250ml Spray - Lemongrass</t>
  </si>
  <si>
    <t xml:space="preserve">Tea Tree</t>
  </si>
  <si>
    <t xml:space="preserve">Hand Sanitizer - 250ml Spray - Tea Tree</t>
  </si>
  <si>
    <t xml:space="preserve">Thieves</t>
  </si>
  <si>
    <t xml:space="preserve">Hand Sanitizer - 250ml Spray - Thieves</t>
  </si>
  <si>
    <t xml:space="preserve">Vanilla</t>
  </si>
  <si>
    <t xml:space="preserve">Hand Sanitizer - 250ml Spray - Vanilla</t>
  </si>
  <si>
    <t xml:space="preserve">hand-sanitizer-60ml-spray</t>
  </si>
  <si>
    <t xml:space="preserve">Hand Sanitizer - 60ml Spray</t>
  </si>
  <si>
    <t xml:space="preserve">&lt;p&gt;&lt;span style="text-decoration: underline;"&gt;*CONCENTRATES*&lt;/span&gt;&lt;/p&gt;
&lt;p&gt;One spritz and rub.Â  99% Isopropyl alcohol diluted to 70% with distilled water, anti-bacterial honey and the purest non-gmo organic therapeutic grade essential oils.Â Â &lt;/p&gt;
&lt;p&gt;&lt;span&gt;Choose your product:Â  Balsam &amp;amp; Five Fold Orange / Eucalyptus / Lavender / Lemongrass / Tea Tree / Thieves / Vanilla&lt;/span&gt;&lt;/p&gt;</t>
  </si>
  <si>
    <t xml:space="preserve">Hand Sanitizer - 60ml Spray - Balsam &amp; Five Fold Orange</t>
  </si>
  <si>
    <t xml:space="preserve">Hand Sanitizer - 60ml Spray - Eucalyptus</t>
  </si>
  <si>
    <t xml:space="preserve">Hand Sanitizer - 60ml Spray - Lavender</t>
  </si>
  <si>
    <t xml:space="preserve">Hand Sanitizer - 60ml Spray - Lemongrass</t>
  </si>
  <si>
    <t xml:space="preserve">Hand Sanitizer - 60ml Spray - Tea Tree</t>
  </si>
  <si>
    <t xml:space="preserve">Hand Sanitizer - 60ml Spray - Thieves</t>
  </si>
  <si>
    <t xml:space="preserve">Hand Sanitizer - 60ml Spray - Vanilla</t>
  </si>
  <si>
    <t xml:space="preserve">hand-sanitizer-250ml-refill-pouches</t>
  </si>
  <si>
    <t xml:space="preserve">Hand Sanitizer - 250ml Refill pouches</t>
  </si>
  <si>
    <t xml:space="preserve">&lt;p&gt;Antibacterial, antiviral and anti-fungal hand sanitizer. Â &lt;/p&gt;</t>
  </si>
  <si>
    <t xml:space="preserve">Hand Sanitizer - 250ml Refill pouches - Balsam &amp; Five Fold Orange</t>
  </si>
  <si>
    <t xml:space="preserve">Hand Sanitizer - 250ml Refill pouches - Eucalyptus</t>
  </si>
  <si>
    <t xml:space="preserve">Hand Sanitizer - 250ml Refill pouches - Lavender</t>
  </si>
  <si>
    <t xml:space="preserve">Hand Sanitizer - 250ml Refill pouches - Lemongrass</t>
  </si>
  <si>
    <t xml:space="preserve">Hand Sanitizer - 250ml Refill pouches - Tea Tree</t>
  </si>
  <si>
    <t xml:space="preserve">Hand Sanitizer - 250ml Refill pouches - Thieves</t>
  </si>
  <si>
    <t xml:space="preserve">Hand Sanitizer - 250ml Refill pouches - Vanilla</t>
  </si>
  <si>
    <t xml:space="preserve">shift-into-the-collective-elixir</t>
  </si>
  <si>
    <t xml:space="preserve">Shift Into - The Collective - Elixir</t>
  </si>
  <si>
    <t xml:space="preserve">&lt;p&gt;For everyday use,one drop under the tongue. Â Moving with the shifting Collective energies of this world. Â Breathe, dance, sing ... All of the healing you do for yourself reflects into the past, healing the ancestors while advancing our evolutionary progress.&lt;/p&gt;
&lt;p&gt;Shamanic Power Flower essence, grain alcohol and green oak moss essential oil.&lt;/p&gt;</t>
  </si>
  <si>
    <t xml:space="preserve">Elixir</t>
  </si>
  <si>
    <t xml:space="preserve">10ml</t>
  </si>
  <si>
    <t xml:space="preserve">Shift Into - The Collective - Elixir - 10ml</t>
  </si>
  <si>
    <t xml:space="preserve">shift-into-joy-elixir</t>
  </si>
  <si>
    <t xml:space="preserve">Shift Into - Joy - Elixir</t>
  </si>
  <si>
    <t xml:space="preserve">&lt;p&gt;Â  Remember to use Joy when all around us is mired in other energies.Â  Choose Joy when all else fails!Â  Â (laughing)Â  *when things "fail"Â  it is always a gift, say Thank you.&lt;/p&gt;
&lt;p&gt;Shamanic Power Flower essence, grain alcohol and pau d'arco tincture.&lt;/p&gt;
&lt;p&gt;For everyday use, one drop under the tongue or under the chin&lt;/p&gt;</t>
  </si>
  <si>
    <t xml:space="preserve">Shift Into - Joy - Elixir - 10ml</t>
  </si>
  <si>
    <t xml:space="preserve">shift-into-bluestar-elixir</t>
  </si>
  <si>
    <t xml:space="preserve">Shift Into - BlueStar - Elixir</t>
  </si>
  <si>
    <t xml:space="preserve">&lt;p&gt;Bluestar energy has been a guiding energy in Shae's life.Â  It is that opening place where all things are possible when we can allow our lives to open!&lt;/p&gt;
&lt;p&gt;Â Orbs, portals, awakenings . Â There are more things in Heaven and Earth than are dreamt of in your philosophy (Shakespeare).Â &lt;/p&gt;
&lt;p&gt;Shamanic Power Flower essence, grain alcohol, red wine and zircon essential oil.&lt;/p&gt;
&lt;p&gt;Â For everyday use, one drop under the tongue&lt;/p&gt;</t>
  </si>
  <si>
    <t xml:space="preserve">Shift Into - BlueStar - Elixir - 10ml</t>
  </si>
  <si>
    <t xml:space="preserve">shift-into-psychic-protection-elixir</t>
  </si>
  <si>
    <t xml:space="preserve">Shift Into - Psychic Protection - Elixir</t>
  </si>
  <si>
    <t xml:space="preserve">&lt;p&gt;For everyday use, one drop under the tongue with the intention of creating a safe environment to explore the other realms.&lt;/p&gt;
&lt;p&gt;Shamanic Power Flower essence, grain alcohol and vetiver essential oil.&lt;/p&gt;</t>
  </si>
  <si>
    <t xml:space="preserve">Shift Into - Psychic Protection - Elixir - 10ml</t>
  </si>
  <si>
    <t xml:space="preserve">shift-into-love-elixir</t>
  </si>
  <si>
    <t xml:space="preserve">Shift Into - Love - Elixir</t>
  </si>
  <si>
    <t xml:space="preserve">&lt;p&gt;For everyday use,one drop under the tongue. Â Remember to return to Love when all around you is mired in other energies. Â With practice, Love becomes the new normal.&lt;/p&gt;
&lt;p&gt;Shamanic Power Flower essence, grain alcohol and red rose tincture.&lt;/p&gt;</t>
  </si>
  <si>
    <t xml:space="preserve">Shift Into - Love - Elixir - 10ml</t>
  </si>
  <si>
    <t xml:space="preserve">shift-into-rest-elixir</t>
  </si>
  <si>
    <t xml:space="preserve">Shift Into - Rest - Elixir</t>
  </si>
  <si>
    <t xml:space="preserve">&lt;p&gt;For everyday use, one drop under the tongue for your day of&lt;strong&gt; REST. Â &lt;/strong&gt;Enjoy.&lt;/p&gt;
&lt;p&gt;Shamanic Flower Power essence, grain alcohol, valerian and chamomile tincture. Â &lt;/p&gt;</t>
  </si>
  <si>
    <t xml:space="preserve">Shift Into - Rest - Elixir - 10ml</t>
  </si>
  <si>
    <t xml:space="preserve">shift-into-grace-elixir</t>
  </si>
  <si>
    <t xml:space="preserve">Shift Into - Grace - Elixir</t>
  </si>
  <si>
    <t xml:space="preserve">&lt;p&gt;. Â The practice of knowing our imagination is a small thing compared to what Spirit has dreamed up for us. Â  Move out of your own way.&lt;/p&gt;
&lt;p&gt;Shamanic Power Flower essence, grain alcohol and hyssop essential oil&lt;/p&gt;
&lt;p&gt;One drop under the tongue or under the chin for everyday use&lt;/p&gt;</t>
  </si>
  <si>
    <t xml:space="preserve">Shift Into - Grace - Elixir - 10ml</t>
  </si>
  <si>
    <t xml:space="preserve">shift-into-dreamtime-elixir</t>
  </si>
  <si>
    <t xml:space="preserve">Shift Into - Dreamtime - Elixir</t>
  </si>
  <si>
    <t xml:space="preserve">&lt;p&gt;ï»¿Shift in The Dreamtime is wholly a tool for opening to the Universal Path, catch a glimpse of energy that works within all of us during this Dance of LIfe&lt;/p&gt;
&lt;p&gt;Move withÂ the intention of opening yourself to perceiving what is beyond the illusion.&lt;/p&gt;
&lt;p&gt;Shamanic Power Flower essence, grain alcohol and wormwood essential oilÂ &lt;/p&gt;
&lt;p&gt;Â For everyday use, one drop under the tongue&lt;strong&gt;Â or under the chin&lt;/strong&gt;&lt;/p&gt;</t>
  </si>
  <si>
    <t xml:space="preserve">Shift Into - Dreamtime - Elixir - 10ml</t>
  </si>
  <si>
    <t xml:space="preserve">shift-into-space-elixir</t>
  </si>
  <si>
    <t xml:space="preserve">Shift Into - Space - Elixir</t>
  </si>
  <si>
    <t xml:space="preserve">&lt;p&gt;For everyday use,one drop under the tongue. Â Remember,Â you have all of the time necessary for your healing and all of the spaceÂ ï»¿for your grief.&lt;/p&gt;
&lt;p&gt;Shamanic Power Flower essence, grain alcohol and bergamot essential oilÂ &lt;/p&gt;</t>
  </si>
  <si>
    <t xml:space="preserve">Shift Into - Space - Elixir - 10ml</t>
  </si>
  <si>
    <t xml:space="preserve">shift-into-purpose-elixir</t>
  </si>
  <si>
    <t xml:space="preserve">Shift Into - Purpose - Elixir</t>
  </si>
  <si>
    <t xml:space="preserve">&lt;p&gt;For everyday use, one drop under the tongue. The practice of remembering why we are here, releasing the pieces that keep us distracted from our true purpose.&lt;/p&gt;
&lt;p&gt;Shamanic Power Flower essence, grain alcohol and green coffee bean and sage tincture.&lt;/p&gt;</t>
  </si>
  <si>
    <t xml:space="preserve">Shift Into - Purpose - Elixir - 10ml</t>
  </si>
  <si>
    <t xml:space="preserve">shift-into-adventure-elixir</t>
  </si>
  <si>
    <t xml:space="preserve">Shift Into - Adventure - Elixir</t>
  </si>
  <si>
    <t xml:space="preserve">&lt;p&gt;Feeling: anxious about the future, stressed and wanting more?&lt;/p&gt;
&lt;p&gt;Shift into Adventure and make room for the Dance of Life!Â &lt;/p&gt;
&lt;p&gt;For everyday use, one drop under the tongueÂ &lt;strong&gt;&lt;/strong&gt;with the intention of open-heartedly accepting that which happens next.&lt;/p&gt;
&lt;p&gt;Shamanic Flower Power essence, grain alcohol, yarrow essential oilÂ &lt;/p&gt;
&lt;p&gt;Â &lt;/p&gt;
&lt;p&gt;Â &lt;/p&gt;</t>
  </si>
  <si>
    <t xml:space="preserve">Shift Into - Adventure - Elixir - 10ml</t>
  </si>
</sst>
</file>

<file path=xl/styles.xml><?xml version="1.0" encoding="utf-8"?>
<styleSheet xmlns="http://schemas.openxmlformats.org/spreadsheetml/2006/main">
  <numFmts count="3">
    <numFmt numFmtId="164" formatCode="General"/>
    <numFmt numFmtId="165" formatCode="@"/>
    <numFmt numFmtId="166"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4" activeCellId="0" sqref="B24"/>
    </sheetView>
  </sheetViews>
  <sheetFormatPr defaultColWidth="11.55078125" defaultRowHeight="12.75" zeroHeight="false" outlineLevelRow="0" outlineLevelCol="0"/>
  <cols>
    <col collapsed="false" customWidth="true" hidden="false" outlineLevel="0" max="1" min="1" style="0" width="45.62"/>
    <col collapsed="false" customWidth="true" hidden="false" outlineLevel="0" max="2" min="2" style="0" width="50.34"/>
    <col collapsed="false" customWidth="true" hidden="true" outlineLevel="0" max="3" min="3" style="0" width="123.36"/>
    <col collapsed="false" customWidth="true" hidden="false" outlineLevel="0" max="4" min="4" style="0" width="24.49"/>
    <col collapsed="false" customWidth="true" hidden="false" outlineLevel="0" max="5" min="5" style="0" width="7.54"/>
    <col collapsed="false" customWidth="true" hidden="false" outlineLevel="0" max="6" min="6" style="0" width="27.55"/>
    <col collapsed="false" customWidth="true" hidden="false" outlineLevel="0" max="7" min="7" style="0" width="9.47"/>
    <col collapsed="false" customWidth="true" hidden="false" outlineLevel="0" max="8" min="8" style="0" width="13.1"/>
    <col collapsed="false" customWidth="true" hidden="false" outlineLevel="0" max="12" min="9" style="0" width="8.94"/>
    <col collapsed="false" customWidth="true" hidden="false" outlineLevel="0" max="13" min="13" style="0" width="14.62"/>
    <col collapsed="false" customWidth="true" hidden="false" outlineLevel="0" max="14" min="14" style="0" width="14.35"/>
    <col collapsed="false" customWidth="true" hidden="false" outlineLevel="0" max="15" min="15" style="0" width="33.8"/>
    <col collapsed="false" customWidth="true" hidden="false" outlineLevel="0" max="16" min="16" style="0" width="23.94"/>
    <col collapsed="false" customWidth="true" hidden="false" outlineLevel="0" max="17" min="17" style="0" width="13.1"/>
    <col collapsed="false" customWidth="true" hidden="false" outlineLevel="0" max="18" min="18" style="0" width="12.83"/>
    <col collapsed="false" customWidth="true" hidden="false" outlineLevel="0" max="19" min="19" style="0" width="13.1"/>
    <col collapsed="false" customWidth="true" hidden="false" outlineLevel="0" max="20" min="20" style="0" width="12.83"/>
    <col collapsed="false" customWidth="true" hidden="false" outlineLevel="0" max="21" min="21" style="0" width="55.9"/>
    <col collapsed="false" customWidth="true" hidden="false" outlineLevel="0" max="22" min="22" style="0" width="13.1"/>
    <col collapsed="false" customWidth="true" hidden="false" outlineLevel="0" max="23" min="23" style="0" width="21.58"/>
    <col collapsed="false" customWidth="true" hidden="false" outlineLevel="0" max="24" min="24" style="0" width="18.66"/>
    <col collapsed="false" customWidth="true" hidden="false" outlineLevel="0" max="25" min="25" style="0" width="20.74"/>
    <col collapsed="false" customWidth="true" hidden="false" outlineLevel="0" max="26" min="26" style="0" width="22.69"/>
    <col collapsed="false" customWidth="true" hidden="false" outlineLevel="0" max="27" min="27" style="0" width="11.85"/>
    <col collapsed="false" customWidth="true" hidden="false" outlineLevel="0" max="28" min="28" style="0" width="21.85"/>
    <col collapsed="false" customWidth="true" hidden="false" outlineLevel="0" max="29" min="29" style="0" width="22.28"/>
    <col collapsed="false" customWidth="true" hidden="false" outlineLevel="0" max="30" min="30" style="0" width="13.81"/>
    <col collapsed="false" customWidth="true" hidden="false" outlineLevel="0" max="31" min="31" style="0" width="14.35"/>
    <col collapsed="false" customWidth="true" hidden="false" outlineLevel="0" max="32" min="32" style="0" width="119.53"/>
    <col collapsed="false" customWidth="true" hidden="false" outlineLevel="0" max="33" min="33" style="0" width="13.65"/>
    <col collapsed="false" customWidth="true" hidden="false" outlineLevel="0" max="34" min="34" style="0" width="50.34"/>
    <col collapsed="false" customWidth="true" hidden="false" outlineLevel="0" max="35" min="35" style="0" width="8.79"/>
    <col collapsed="false" customWidth="true" hidden="false" outlineLevel="0" max="36" min="36" style="0" width="9.2"/>
    <col collapsed="false" customWidth="true" hidden="false" outlineLevel="0" max="37" min="37" style="0" width="15.05"/>
    <col collapsed="false" customWidth="true" hidden="false" outlineLevel="0" max="38" min="38" style="0" width="37.29"/>
    <col collapsed="false" customWidth="true" hidden="false" outlineLevel="0" max="39" min="39" style="0" width="22.83"/>
    <col collapsed="false" customWidth="true" hidden="false" outlineLevel="0" max="40" min="40" style="0" width="25.47"/>
    <col collapsed="false" customWidth="true" hidden="false" outlineLevel="0" max="41" min="41" style="0" width="21.02"/>
    <col collapsed="false" customWidth="true" hidden="false" outlineLevel="0" max="42" min="42" style="0" width="32"/>
    <col collapsed="false" customWidth="true" hidden="false" outlineLevel="0" max="43" min="43" style="0" width="30.05"/>
    <col collapsed="false" customWidth="true" hidden="false" outlineLevel="0" max="44" min="44" style="0" width="24.49"/>
    <col collapsed="false" customWidth="true" hidden="false" outlineLevel="0" max="45" min="45" style="0" width="30.05"/>
    <col collapsed="false" customWidth="true" hidden="false" outlineLevel="0" max="50" min="46" style="0" width="29.63"/>
    <col collapsed="false" customWidth="true" hidden="false" outlineLevel="0" max="51" min="51" style="0" width="119.54"/>
    <col collapsed="false" customWidth="true" hidden="false" outlineLevel="0" max="52" min="52" style="0" width="16.99"/>
    <col collapsed="false" customWidth="true" hidden="false" outlineLevel="0" max="53" min="53" style="0" width="15.18"/>
    <col collapsed="false" customWidth="true" hidden="false" outlineLevel="0" max="54" min="54" style="0" width="12.41"/>
    <col collapsed="false" customWidth="true" hidden="false" outlineLevel="0" max="55" min="55" style="0" width="6.85"/>
  </cols>
  <sheetData>
    <row r="1" customFormat="false" ht="12.75" hidden="false" customHeight="true" outlineLevel="0" collapsed="false">
      <c r="A1" s="0" t="s">
        <v>0</v>
      </c>
      <c r="B1" s="0" t="s">
        <v>1</v>
      </c>
      <c r="C1" s="0" t="s">
        <v>2</v>
      </c>
      <c r="D1" s="0" t="s">
        <v>3</v>
      </c>
      <c r="E1" s="0" t="s">
        <v>4</v>
      </c>
      <c r="F1" s="0" t="s">
        <v>5</v>
      </c>
      <c r="G1" s="0" t="s">
        <v>6</v>
      </c>
      <c r="H1" s="0" t="s">
        <v>7</v>
      </c>
      <c r="M1" s="0" t="s">
        <v>8</v>
      </c>
      <c r="N1" s="0" t="s">
        <v>9</v>
      </c>
      <c r="O1" s="0" t="s">
        <v>10</v>
      </c>
      <c r="P1" s="0" t="s">
        <v>11</v>
      </c>
      <c r="Q1" s="0" t="s">
        <v>12</v>
      </c>
      <c r="R1" s="0" t="s">
        <v>13</v>
      </c>
      <c r="S1" s="0" t="s">
        <v>14</v>
      </c>
      <c r="T1" s="0" t="s">
        <v>15</v>
      </c>
      <c r="U1" s="0" t="s">
        <v>16</v>
      </c>
      <c r="V1" s="0" t="s">
        <v>17</v>
      </c>
      <c r="W1" s="0" t="s">
        <v>18</v>
      </c>
      <c r="X1" s="0" t="s">
        <v>19</v>
      </c>
      <c r="Y1" s="0" t="s">
        <v>20</v>
      </c>
      <c r="Z1" s="0" t="s">
        <v>21</v>
      </c>
      <c r="AA1" s="0" t="s">
        <v>22</v>
      </c>
      <c r="AB1" s="0" t="s">
        <v>23</v>
      </c>
      <c r="AC1" s="0" t="s">
        <v>24</v>
      </c>
      <c r="AD1" s="0" t="s">
        <v>25</v>
      </c>
      <c r="AE1" s="0" t="s">
        <v>26</v>
      </c>
      <c r="AF1" s="0" t="s">
        <v>27</v>
      </c>
      <c r="AG1" s="0" t="s">
        <v>28</v>
      </c>
      <c r="AH1" s="0" t="s">
        <v>29</v>
      </c>
      <c r="AI1" s="0" t="s">
        <v>30</v>
      </c>
      <c r="AJ1" s="0" t="s">
        <v>31</v>
      </c>
      <c r="AK1" s="0" t="s">
        <v>32</v>
      </c>
      <c r="AL1" s="0" t="s">
        <v>33</v>
      </c>
      <c r="AM1" s="0" t="s">
        <v>34</v>
      </c>
      <c r="AN1" s="0" t="s">
        <v>35</v>
      </c>
      <c r="AO1" s="0" t="s">
        <v>36</v>
      </c>
      <c r="AP1" s="0" t="s">
        <v>37</v>
      </c>
      <c r="AQ1" s="0" t="s">
        <v>38</v>
      </c>
      <c r="AR1" s="0" t="s">
        <v>39</v>
      </c>
      <c r="AS1" s="0" t="s">
        <v>40</v>
      </c>
      <c r="AT1" s="0" t="s">
        <v>41</v>
      </c>
      <c r="AU1" s="0" t="s">
        <v>42</v>
      </c>
      <c r="AV1" s="0" t="s">
        <v>43</v>
      </c>
      <c r="AW1" s="0" t="s">
        <v>44</v>
      </c>
      <c r="AX1" s="0" t="s">
        <v>45</v>
      </c>
      <c r="AY1" s="0" t="s">
        <v>46</v>
      </c>
      <c r="AZ1" s="0" t="s">
        <v>47</v>
      </c>
      <c r="BA1" s="0" t="s">
        <v>48</v>
      </c>
      <c r="BB1" s="0" t="s">
        <v>49</v>
      </c>
      <c r="BC1" s="0" t="s">
        <v>50</v>
      </c>
    </row>
    <row r="2" customFormat="false" ht="12.75" hidden="false" customHeight="true" outlineLevel="0" collapsed="false">
      <c r="A2" s="0" t="str">
        <f aca="false">SUBSTITUTE(LOWER(_xlfn.CONCAT(M2, "-", O2,"-", N2)), "_", "-")</f>
        <v>master-cleanse-traveller---shaman-3.0-bath-treatment</v>
      </c>
      <c r="B2" s="0" t="s">
        <v>51</v>
      </c>
      <c r="C2" s="0" t="s">
        <v>52</v>
      </c>
      <c r="D2" s="0" t="s">
        <v>53</v>
      </c>
      <c r="E2" s="0" t="s">
        <v>54</v>
      </c>
      <c r="F2" s="0" t="s">
        <v>55</v>
      </c>
      <c r="G2" s="1" t="s">
        <v>56</v>
      </c>
      <c r="H2" s="0" t="s">
        <v>57</v>
      </c>
      <c r="I2" s="2" t="n">
        <f aca="false">IF(B2 = "",I1,FIND("-", B2, 1))</f>
        <v>16</v>
      </c>
      <c r="J2" s="2" t="n">
        <f aca="false">IF(B2 = "",J1,FIND("-", B2, FIND("-", B2, FIND("-", B2, 1)+1)+1))</f>
        <v>41</v>
      </c>
      <c r="K2" s="2" t="n">
        <f aca="false">IF(B2 = "",K1,FIND("-", B2, FIND("-", B2, 1)+1))</f>
        <v>28</v>
      </c>
      <c r="L2" s="2" t="n">
        <f aca="false">IF(B2 = "",L1,IF(ISERROR(J2),K2,J2))</f>
        <v>41</v>
      </c>
      <c r="M2" s="2" t="str">
        <f aca="false">IF(B2 = "",M1,SUBSTITUTE(LEFT(B2,I2-2)," ","_"))</f>
        <v>Master_Cleanse</v>
      </c>
      <c r="N2" s="2" t="str">
        <f aca="false">IF(B2 = "",N1,SUBSTITUTE(RIGHT(B2, LEN(B2)-L2-1)," ","_"))</f>
        <v>Bath_Treatment</v>
      </c>
      <c r="O2" s="2" t="str">
        <f aca="false">IF(B2 = "",O1,SUBSTITUTE(SUBSTITUTE(MID(B2,I2+2,L2-I2-3)," ","_"),"/","_"))</f>
        <v>Traveller_-_Shaman_3.0</v>
      </c>
      <c r="P2" s="0" t="s">
        <v>58</v>
      </c>
      <c r="U2" s="0" t="str">
        <f aca="false">SUBSTITUTE(_xlfn.CONCAT(M2, " - ", O2, " - ",N2, " - ", P2), "_", " ")</f>
        <v>Master Cleanse - Traveller - Shaman 3.0 - Bath Treatment - 100g</v>
      </c>
      <c r="V2" s="0" t="n">
        <v>100</v>
      </c>
      <c r="X2" s="0" t="n">
        <v>0</v>
      </c>
      <c r="Y2" s="0" t="s">
        <v>59</v>
      </c>
      <c r="Z2" s="0" t="s">
        <v>60</v>
      </c>
      <c r="AA2" s="0" t="n">
        <v>7.5</v>
      </c>
      <c r="AC2" s="1" t="s">
        <v>56</v>
      </c>
      <c r="AD2" s="1" t="s">
        <v>56</v>
      </c>
      <c r="AF2" s="2" t="str">
        <f aca="false">_xlfn.CONCAT("https://cdn.shopify.com/s/files/1/1773/1117/files/WWMS_-_",N2,"_-_",P2,"_-_",M2,"_-_",O2,"_-_Front.png")</f>
        <v>https://cdn.shopify.com/s/files/1/1773/1117/files/WWMS_-_Bath_Treatment_-_100g_-_Master_Cleanse_-_Traveller_-_Shaman_3.0_-_Front.png</v>
      </c>
      <c r="AG2" s="0" t="n">
        <v>1</v>
      </c>
      <c r="AH2" s="0" t="s">
        <v>51</v>
      </c>
      <c r="AI2" s="1" t="s">
        <v>61</v>
      </c>
      <c r="AY2" s="2" t="str">
        <f aca="false">_xlfn.CONCAT("https://cdn.shopify.com/s/files/1/1773/1117/files/WWMS_-_",N2,"_-_",P2,"_-_",M2,"_-_",O2,"_-_Front.png")</f>
        <v>https://cdn.shopify.com/s/files/1/1773/1117/files/WWMS_-_Bath_Treatment_-_100g_-_Master_Cleanse_-_Traveller_-_Shaman_3.0_-_Front.png</v>
      </c>
      <c r="AZ2" s="0" t="s">
        <v>62</v>
      </c>
      <c r="BC2" s="0" t="s">
        <v>63</v>
      </c>
    </row>
    <row r="3" customFormat="false" ht="12.75" hidden="false" customHeight="true" outlineLevel="0" collapsed="false">
      <c r="A3" s="0" t="str">
        <f aca="false">SUBSTITUTE(LOWER(_xlfn.CONCAT(M3, "-", O3,"-", N3)), "_", "-")</f>
        <v>master-cleanse-traveller---shaman-3.0-bath-treatment</v>
      </c>
      <c r="I3" s="2" t="n">
        <f aca="false">IF(B3 = "",I2,FIND("-", B3, 1))</f>
        <v>16</v>
      </c>
      <c r="J3" s="2" t="n">
        <f aca="false">IF(B3 = "",J2,FIND("-", B3, FIND("-", B3, FIND("-", B3, 1)+1)+1))</f>
        <v>41</v>
      </c>
      <c r="K3" s="2" t="n">
        <f aca="false">IF(B3 = "",K2,FIND("-", B3, FIND("-", B3, 1)+1))</f>
        <v>28</v>
      </c>
      <c r="L3" s="2" t="n">
        <f aca="false">IF(B3 = "",L2,IF(ISERROR(J3),K3,J3))</f>
        <v>41</v>
      </c>
      <c r="M3" s="2" t="str">
        <f aca="false">IF(B3 = "",M2,SUBSTITUTE(LEFT(B3,I3-2)," ","_"))</f>
        <v>Master_Cleanse</v>
      </c>
      <c r="N3" s="2" t="str">
        <f aca="false">IF(B3 = "",N2,SUBSTITUTE(RIGHT(B3, LEN(B3)-L3-1)," ","_"))</f>
        <v>Bath_Treatment</v>
      </c>
      <c r="O3" s="2" t="str">
        <f aca="false">IF(B3 = "",O2,SUBSTITUTE(SUBSTITUTE(MID(B3,I3+2,L3-I3-3)," ","_"),"/","_"))</f>
        <v>Traveller_-_Shaman_3.0</v>
      </c>
      <c r="P3" s="0" t="s">
        <v>64</v>
      </c>
      <c r="U3" s="0" t="str">
        <f aca="false">SUBSTITUTE(_xlfn.CONCAT(M3, " - ", O3, " - ",N3, " - ", P3), "_", " ")</f>
        <v>Master Cleanse - Traveller - Shaman 3.0 - Bath Treatment - 250g</v>
      </c>
      <c r="V3" s="0" t="n">
        <v>250</v>
      </c>
      <c r="X3" s="0" t="n">
        <v>0</v>
      </c>
      <c r="Y3" s="0" t="s">
        <v>59</v>
      </c>
      <c r="Z3" s="0" t="s">
        <v>60</v>
      </c>
      <c r="AA3" s="0" t="n">
        <v>15</v>
      </c>
      <c r="AC3" s="1" t="s">
        <v>56</v>
      </c>
      <c r="AD3" s="1" t="s">
        <v>56</v>
      </c>
      <c r="AF3" s="2" t="str">
        <f aca="false">IF(B3 = "","",_xlfn.CONCAT("https://cdn.shopify.com/s/files/1/1773/1117/files/WWMS_-_",N3,"_-_",P3,"_-_",M3,"_-_",O3,"_-_Front.png"))</f>
        <v/>
      </c>
      <c r="AI3" s="1" t="s">
        <v>61</v>
      </c>
      <c r="AY3" s="2" t="str">
        <f aca="false">_xlfn.CONCAT("https://cdn.shopify.com/s/files/1/1773/1117/files/WWMS_-_",N3,"_-_",P3,"_-_",M3,"_-_",O3,"_-_Front.png")</f>
        <v>https://cdn.shopify.com/s/files/1/1773/1117/files/WWMS_-_Bath_Treatment_-_250g_-_Master_Cleanse_-_Traveller_-_Shaman_3.0_-_Front.png</v>
      </c>
      <c r="AZ3" s="0" t="s">
        <v>62</v>
      </c>
      <c r="BC3" s="0" t="s">
        <v>63</v>
      </c>
    </row>
    <row r="4" customFormat="false" ht="12.75" hidden="false" customHeight="true" outlineLevel="0" collapsed="false">
      <c r="A4" s="0" t="str">
        <f aca="false">SUBSTITUTE(LOWER(_xlfn.CONCAT(M4, "-", O4,"-", N4)), "_", "-")</f>
        <v>master-cleanse-traveller---shaman-3.0-bath-treatment</v>
      </c>
      <c r="I4" s="2" t="n">
        <f aca="false">IF(B4 = "",I3,FIND("-", B4, 1))</f>
        <v>16</v>
      </c>
      <c r="J4" s="2" t="n">
        <f aca="false">IF(B4 = "",J3,FIND("-", B4, FIND("-", B4, FIND("-", B4, 1)+1)+1))</f>
        <v>41</v>
      </c>
      <c r="K4" s="2" t="n">
        <f aca="false">IF(B4 = "",K3,FIND("-", B4, FIND("-", B4, 1)+1))</f>
        <v>28</v>
      </c>
      <c r="L4" s="2" t="n">
        <f aca="false">IF(B4 = "",L3,IF(ISERROR(J4),K4,J4))</f>
        <v>41</v>
      </c>
      <c r="M4" s="2" t="str">
        <f aca="false">IF(B4 = "",M3,SUBSTITUTE(LEFT(B4,I4-2)," ","_"))</f>
        <v>Master_Cleanse</v>
      </c>
      <c r="N4" s="2" t="str">
        <f aca="false">IF(B4 = "",N3,SUBSTITUTE(RIGHT(B4, LEN(B4)-L4-1)," ","_"))</f>
        <v>Bath_Treatment</v>
      </c>
      <c r="O4" s="2" t="str">
        <f aca="false">IF(B4 = "",O3,SUBSTITUTE(SUBSTITUTE(MID(B4,I4+2,L4-I4-3)," ","_"),"/","_"))</f>
        <v>Traveller_-_Shaman_3.0</v>
      </c>
      <c r="P4" s="0" t="s">
        <v>65</v>
      </c>
      <c r="U4" s="0" t="str">
        <f aca="false">SUBSTITUTE(_xlfn.CONCAT(M4, " - ", O4, " - ",N4, " - ", P4), "_", " ")</f>
        <v>Master Cleanse - Traveller - Shaman 3.0 - Bath Treatment - 1kg</v>
      </c>
      <c r="V4" s="0" t="n">
        <v>1000</v>
      </c>
      <c r="X4" s="0" t="n">
        <v>0</v>
      </c>
      <c r="Y4" s="0" t="s">
        <v>59</v>
      </c>
      <c r="Z4" s="0" t="s">
        <v>60</v>
      </c>
      <c r="AA4" s="0" t="n">
        <v>35</v>
      </c>
      <c r="AC4" s="1" t="s">
        <v>56</v>
      </c>
      <c r="AD4" s="1" t="s">
        <v>56</v>
      </c>
      <c r="AF4" s="2" t="str">
        <f aca="false">IF(B4 = "","",_xlfn.CONCAT("https://cdn.shopify.com/s/files/1/1773/1117/files/WWMS_-_",N4,"_-_",P4,"_-_",M4,"_-_",O4,"_-_Front.png"))</f>
        <v/>
      </c>
      <c r="AI4" s="1" t="s">
        <v>61</v>
      </c>
      <c r="AY4" s="2" t="str">
        <f aca="false">_xlfn.CONCAT("https://cdn.shopify.com/s/files/1/1773/1117/files/WWMS_-_",N4,"_-_",P4,"_-_",M4,"_-_",O4,"_-_Front.png")</f>
        <v>https://cdn.shopify.com/s/files/1/1773/1117/files/WWMS_-_Bath_Treatment_-_1kg_-_Master_Cleanse_-_Traveller_-_Shaman_3.0_-_Front.png</v>
      </c>
      <c r="AZ4" s="0" t="s">
        <v>62</v>
      </c>
      <c r="BC4" s="0" t="s">
        <v>63</v>
      </c>
    </row>
    <row r="5" customFormat="false" ht="12.75" hidden="false" customHeight="true" outlineLevel="0" collapsed="false">
      <c r="A5" s="0" t="str">
        <f aca="false">SUBSTITUTE(LOWER(_xlfn.CONCAT(M5, "-", O5,"-", N5)), "_", "-")</f>
        <v>master-cleanse-traveller---shaman-3.0-bath-treatment</v>
      </c>
      <c r="I5" s="2" t="n">
        <f aca="false">IF(B5 = "",I4,FIND("-", B5, 1))</f>
        <v>16</v>
      </c>
      <c r="J5" s="2" t="n">
        <f aca="false">IF(B5 = "",J4,FIND("-", B5, FIND("-", B5, FIND("-", B5, 1)+1)+1))</f>
        <v>41</v>
      </c>
      <c r="K5" s="2" t="n">
        <f aca="false">IF(B5 = "",K4,FIND("-", B5, FIND("-", B5, 1)+1))</f>
        <v>28</v>
      </c>
      <c r="L5" s="2" t="n">
        <f aca="false">IF(B5 = "",L4,IF(ISERROR(J5),K5,J5))</f>
        <v>41</v>
      </c>
      <c r="M5" s="2" t="str">
        <f aca="false">IF(B5 = "",M4,SUBSTITUTE(LEFT(B5,I5-2)," ","_"))</f>
        <v>Master_Cleanse</v>
      </c>
      <c r="N5" s="2" t="str">
        <f aca="false">IF(B5 = "",N4,SUBSTITUTE(RIGHT(B5, LEN(B5)-L5-1)," ","_"))</f>
        <v>Bath_Treatment</v>
      </c>
      <c r="O5" s="2" t="str">
        <f aca="false">IF(B5 = "",O4,SUBSTITUTE(SUBSTITUTE(MID(B5,I5+2,L5-I5-3)," ","_"),"/","_"))</f>
        <v>Traveller_-_Shaman_3.0</v>
      </c>
      <c r="P5" s="0" t="s">
        <v>66</v>
      </c>
      <c r="U5" s="0" t="str">
        <f aca="false">SUBSTITUTE(_xlfn.CONCAT(M5, " - ", O5, " - ",N5, " - ", P5), "_", " ")</f>
        <v>Master Cleanse - Traveller - Shaman 3.0 - Bath Treatment - 2kg</v>
      </c>
      <c r="V5" s="0" t="n">
        <v>2000</v>
      </c>
      <c r="X5" s="0" t="n">
        <v>0</v>
      </c>
      <c r="Y5" s="0" t="s">
        <v>59</v>
      </c>
      <c r="Z5" s="0" t="s">
        <v>60</v>
      </c>
      <c r="AA5" s="0" t="n">
        <v>60</v>
      </c>
      <c r="AC5" s="1" t="s">
        <v>56</v>
      </c>
      <c r="AD5" s="1" t="s">
        <v>56</v>
      </c>
      <c r="AF5" s="2" t="str">
        <f aca="false">IF(B5 = "","",_xlfn.CONCAT("https://cdn.shopify.com/s/files/1/1773/1117/files/WWMS_-_",N5,"_-_",P5,"_-_",M5,"_-_",O5,"_-_Front.png"))</f>
        <v/>
      </c>
      <c r="AI5" s="1" t="s">
        <v>61</v>
      </c>
      <c r="AY5" s="2" t="str">
        <f aca="false">_xlfn.CONCAT("https://cdn.shopify.com/s/files/1/1773/1117/files/WWMS_-_",N5,"_-_",P5,"_-_",M5,"_-_",O5,"_-_Front.png")</f>
        <v>https://cdn.shopify.com/s/files/1/1773/1117/files/WWMS_-_Bath_Treatment_-_2kg_-_Master_Cleanse_-_Traveller_-_Shaman_3.0_-_Front.png</v>
      </c>
      <c r="AZ5" s="0" t="s">
        <v>62</v>
      </c>
      <c r="BC5" s="0" t="s">
        <v>63</v>
      </c>
    </row>
    <row r="6" customFormat="false" ht="12.75" hidden="false" customHeight="true" outlineLevel="0" collapsed="false">
      <c r="A6" s="0" t="str">
        <f aca="false">SUBSTITUTE(LOWER(_xlfn.CONCAT(M6, "-", O6,"-", N6)), "_", "-")</f>
        <v>master-cleanse-community---shaman-2.0-bath-treatment</v>
      </c>
      <c r="B6" s="0" t="s">
        <v>67</v>
      </c>
      <c r="C6" s="0" t="s">
        <v>68</v>
      </c>
      <c r="D6" s="0" t="s">
        <v>53</v>
      </c>
      <c r="E6" s="0" t="s">
        <v>54</v>
      </c>
      <c r="F6" s="0" t="s">
        <v>55</v>
      </c>
      <c r="G6" s="1" t="s">
        <v>56</v>
      </c>
      <c r="H6" s="0" t="s">
        <v>57</v>
      </c>
      <c r="I6" s="2" t="n">
        <f aca="false">IF(B6 = "",I5,FIND("-", B6, 1))</f>
        <v>16</v>
      </c>
      <c r="J6" s="2" t="n">
        <f aca="false">IF(B6 = "",J5,FIND("-", B6, FIND("-", B6, FIND("-", B6, 1)+1)+1))</f>
        <v>41</v>
      </c>
      <c r="K6" s="2" t="n">
        <f aca="false">IF(B6 = "",K5,FIND("-", B6, FIND("-", B6, 1)+1))</f>
        <v>28</v>
      </c>
      <c r="L6" s="2" t="n">
        <f aca="false">IF(B6 = "",L5,IF(ISERROR(J6),K6,J6))</f>
        <v>41</v>
      </c>
      <c r="M6" s="2" t="str">
        <f aca="false">IF(B6 = "",M5,SUBSTITUTE(LEFT(B6,I6-2)," ","_"))</f>
        <v>Master_Cleanse</v>
      </c>
      <c r="N6" s="2" t="str">
        <f aca="false">IF(B6 = "",N5,SUBSTITUTE(RIGHT(B6, LEN(B6)-L6-1)," ","_"))</f>
        <v>Bath_Treatment</v>
      </c>
      <c r="O6" s="2" t="str">
        <f aca="false">IF(B6 = "",O5,SUBSTITUTE(SUBSTITUTE(MID(B6,I6+2,L6-I6-3)," ","_"),"/","_"))</f>
        <v>Community_-_Shaman_2.0</v>
      </c>
      <c r="P6" s="0" t="s">
        <v>58</v>
      </c>
      <c r="U6" s="0" t="str">
        <f aca="false">SUBSTITUTE(_xlfn.CONCAT(M6, " - ", O6, " - ",N6, " - ", P6), "_", " ")</f>
        <v>Master Cleanse - Community - Shaman 2.0 - Bath Treatment - 100g</v>
      </c>
      <c r="V6" s="0" t="n">
        <v>100</v>
      </c>
      <c r="X6" s="0" t="n">
        <v>0</v>
      </c>
      <c r="Y6" s="0" t="s">
        <v>59</v>
      </c>
      <c r="Z6" s="0" t="s">
        <v>60</v>
      </c>
      <c r="AA6" s="0" t="n">
        <v>7.5</v>
      </c>
      <c r="AC6" s="1" t="s">
        <v>56</v>
      </c>
      <c r="AD6" s="1" t="s">
        <v>56</v>
      </c>
      <c r="AF6" s="2" t="str">
        <f aca="false">IF(B6 = "","",_xlfn.CONCAT("https://cdn.shopify.com/s/files/1/1773/1117/files/WWMS_-_",N6,"_-_",P6,"_-_",M6,"_-_",O6,"_-_Front.png"))</f>
        <v>https://cdn.shopify.com/s/files/1/1773/1117/files/WWMS_-_Bath_Treatment_-_100g_-_Master_Cleanse_-_Community_-_Shaman_2.0_-_Front.png</v>
      </c>
      <c r="AG6" s="0" t="n">
        <v>1</v>
      </c>
      <c r="AH6" s="0" t="s">
        <v>67</v>
      </c>
      <c r="AI6" s="1" t="s">
        <v>61</v>
      </c>
      <c r="AY6" s="2" t="str">
        <f aca="false">_xlfn.CONCAT("https://cdn.shopify.com/s/files/1/1773/1117/files/WWMS_-_",N6,"_-_",P6,"_-_",M6,"_-_",O6,"_-_Front.png")</f>
        <v>https://cdn.shopify.com/s/files/1/1773/1117/files/WWMS_-_Bath_Treatment_-_100g_-_Master_Cleanse_-_Community_-_Shaman_2.0_-_Front.png</v>
      </c>
      <c r="AZ6" s="0" t="s">
        <v>62</v>
      </c>
      <c r="BC6" s="0" t="s">
        <v>63</v>
      </c>
    </row>
    <row r="7" customFormat="false" ht="12.75" hidden="false" customHeight="true" outlineLevel="0" collapsed="false">
      <c r="A7" s="0" t="str">
        <f aca="false">SUBSTITUTE(LOWER(_xlfn.CONCAT(M7, "-", O7,"-", N7)), "_", "-")</f>
        <v>master-cleanse-community---shaman-2.0-bath-treatment</v>
      </c>
      <c r="I7" s="2" t="n">
        <f aca="false">IF(B7 = "",I6,FIND("-", B7, 1))</f>
        <v>16</v>
      </c>
      <c r="J7" s="2" t="n">
        <f aca="false">IF(B7 = "",J6,FIND("-", B7, FIND("-", B7, FIND("-", B7, 1)+1)+1))</f>
        <v>41</v>
      </c>
      <c r="K7" s="2" t="n">
        <f aca="false">IF(B7 = "",K6,FIND("-", B7, FIND("-", B7, 1)+1))</f>
        <v>28</v>
      </c>
      <c r="L7" s="2" t="n">
        <f aca="false">IF(B7 = "",L6,IF(ISERROR(J7),K7,J7))</f>
        <v>41</v>
      </c>
      <c r="M7" s="2" t="str">
        <f aca="false">IF(B7 = "",M6,SUBSTITUTE(LEFT(B7,I7-2)," ","_"))</f>
        <v>Master_Cleanse</v>
      </c>
      <c r="N7" s="2" t="str">
        <f aca="false">IF(B7 = "",N6,SUBSTITUTE(RIGHT(B7, LEN(B7)-L7-1)," ","_"))</f>
        <v>Bath_Treatment</v>
      </c>
      <c r="O7" s="2" t="str">
        <f aca="false">IF(B7 = "",O6,SUBSTITUTE(SUBSTITUTE(MID(B7,I7+2,L7-I7-3)," ","_"),"/","_"))</f>
        <v>Community_-_Shaman_2.0</v>
      </c>
      <c r="P7" s="0" t="s">
        <v>64</v>
      </c>
      <c r="U7" s="0" t="str">
        <f aca="false">SUBSTITUTE(_xlfn.CONCAT(M7, " - ", O7, " - ",N7, " - ", P7), "_", " ")</f>
        <v>Master Cleanse - Community - Shaman 2.0 - Bath Treatment - 250g</v>
      </c>
      <c r="V7" s="0" t="n">
        <v>250</v>
      </c>
      <c r="X7" s="0" t="n">
        <v>0</v>
      </c>
      <c r="Y7" s="0" t="s">
        <v>59</v>
      </c>
      <c r="Z7" s="0" t="s">
        <v>60</v>
      </c>
      <c r="AA7" s="0" t="n">
        <v>15</v>
      </c>
      <c r="AC7" s="1" t="s">
        <v>56</v>
      </c>
      <c r="AD7" s="1" t="s">
        <v>56</v>
      </c>
      <c r="AF7" s="2" t="str">
        <f aca="false">IF(B7 = "","",_xlfn.CONCAT("https://cdn.shopify.com/s/files/1/1773/1117/files/WWMS_-_",N7,"_-_",P7,"_-_",M7,"_-_",O7,"_-_Front.png"))</f>
        <v/>
      </c>
      <c r="AI7" s="1" t="s">
        <v>61</v>
      </c>
      <c r="AY7" s="2" t="str">
        <f aca="false">_xlfn.CONCAT("https://cdn.shopify.com/s/files/1/1773/1117/files/WWMS_-_",N7,"_-_",P7,"_-_",M7,"_-_",O7,"_-_Front.png")</f>
        <v>https://cdn.shopify.com/s/files/1/1773/1117/files/WWMS_-_Bath_Treatment_-_250g_-_Master_Cleanse_-_Community_-_Shaman_2.0_-_Front.png</v>
      </c>
      <c r="AZ7" s="0" t="s">
        <v>62</v>
      </c>
      <c r="BC7" s="0" t="s">
        <v>63</v>
      </c>
    </row>
    <row r="8" customFormat="false" ht="12.75" hidden="false" customHeight="true" outlineLevel="0" collapsed="false">
      <c r="A8" s="0" t="str">
        <f aca="false">SUBSTITUTE(LOWER(_xlfn.CONCAT(M8, "-", O8,"-", N8)), "_", "-")</f>
        <v>master-cleanse-community---shaman-2.0-bath-treatment</v>
      </c>
      <c r="I8" s="2" t="n">
        <f aca="false">IF(B8 = "",I7,FIND("-", B8, 1))</f>
        <v>16</v>
      </c>
      <c r="J8" s="2" t="n">
        <f aca="false">IF(B8 = "",J7,FIND("-", B8, FIND("-", B8, FIND("-", B8, 1)+1)+1))</f>
        <v>41</v>
      </c>
      <c r="K8" s="2" t="n">
        <f aca="false">IF(B8 = "",K7,FIND("-", B8, FIND("-", B8, 1)+1))</f>
        <v>28</v>
      </c>
      <c r="L8" s="2" t="n">
        <f aca="false">IF(B8 = "",L7,IF(ISERROR(J8),K8,J8))</f>
        <v>41</v>
      </c>
      <c r="M8" s="2" t="str">
        <f aca="false">IF(B8 = "",M7,SUBSTITUTE(LEFT(B8,I8-2)," ","_"))</f>
        <v>Master_Cleanse</v>
      </c>
      <c r="N8" s="2" t="str">
        <f aca="false">IF(B8 = "",N7,SUBSTITUTE(RIGHT(B8, LEN(B8)-L8-1)," ","_"))</f>
        <v>Bath_Treatment</v>
      </c>
      <c r="O8" s="2" t="str">
        <f aca="false">IF(B8 = "",O7,SUBSTITUTE(SUBSTITUTE(MID(B8,I8+2,L8-I8-3)," ","_"),"/","_"))</f>
        <v>Community_-_Shaman_2.0</v>
      </c>
      <c r="P8" s="0" t="s">
        <v>65</v>
      </c>
      <c r="U8" s="0" t="str">
        <f aca="false">SUBSTITUTE(_xlfn.CONCAT(M8, " - ", O8, " - ",N8, " - ", P8), "_", " ")</f>
        <v>Master Cleanse - Community - Shaman 2.0 - Bath Treatment - 1kg</v>
      </c>
      <c r="V8" s="0" t="n">
        <v>1000</v>
      </c>
      <c r="X8" s="0" t="n">
        <v>0</v>
      </c>
      <c r="Y8" s="0" t="s">
        <v>59</v>
      </c>
      <c r="Z8" s="0" t="s">
        <v>60</v>
      </c>
      <c r="AA8" s="0" t="n">
        <v>35</v>
      </c>
      <c r="AC8" s="1" t="s">
        <v>56</v>
      </c>
      <c r="AD8" s="1" t="s">
        <v>56</v>
      </c>
      <c r="AF8" s="2" t="str">
        <f aca="false">IF(B8 = "","",_xlfn.CONCAT("https://cdn.shopify.com/s/files/1/1773/1117/files/WWMS_-_",N8,"_-_",P8,"_-_",M8,"_-_",O8,"_-_Front.png"))</f>
        <v/>
      </c>
      <c r="AI8" s="1" t="s">
        <v>61</v>
      </c>
      <c r="AY8" s="2" t="str">
        <f aca="false">_xlfn.CONCAT("https://cdn.shopify.com/s/files/1/1773/1117/files/WWMS_-_",N8,"_-_",P8,"_-_",M8,"_-_",O8,"_-_Front.png")</f>
        <v>https://cdn.shopify.com/s/files/1/1773/1117/files/WWMS_-_Bath_Treatment_-_1kg_-_Master_Cleanse_-_Community_-_Shaman_2.0_-_Front.png</v>
      </c>
      <c r="AZ8" s="0" t="s">
        <v>62</v>
      </c>
      <c r="BC8" s="0" t="s">
        <v>63</v>
      </c>
    </row>
    <row r="9" customFormat="false" ht="12.75" hidden="false" customHeight="true" outlineLevel="0" collapsed="false">
      <c r="A9" s="0" t="str">
        <f aca="false">SUBSTITUTE(LOWER(_xlfn.CONCAT(M9, "-", O9,"-", N9)), "_", "-")</f>
        <v>master-cleanse-community---shaman-2.0-bath-treatment</v>
      </c>
      <c r="I9" s="2" t="n">
        <f aca="false">IF(B9 = "",I8,FIND("-", B9, 1))</f>
        <v>16</v>
      </c>
      <c r="J9" s="2" t="n">
        <f aca="false">IF(B9 = "",J8,FIND("-", B9, FIND("-", B9, FIND("-", B9, 1)+1)+1))</f>
        <v>41</v>
      </c>
      <c r="K9" s="2" t="n">
        <f aca="false">IF(B9 = "",K8,FIND("-", B9, FIND("-", B9, 1)+1))</f>
        <v>28</v>
      </c>
      <c r="L9" s="2" t="n">
        <f aca="false">IF(B9 = "",L8,IF(ISERROR(J9),K9,J9))</f>
        <v>41</v>
      </c>
      <c r="M9" s="2" t="str">
        <f aca="false">IF(B9 = "",M8,SUBSTITUTE(LEFT(B9,I9-2)," ","_"))</f>
        <v>Master_Cleanse</v>
      </c>
      <c r="N9" s="2" t="str">
        <f aca="false">IF(B9 = "",N8,SUBSTITUTE(RIGHT(B9, LEN(B9)-L9-1)," ","_"))</f>
        <v>Bath_Treatment</v>
      </c>
      <c r="O9" s="2" t="str">
        <f aca="false">IF(B9 = "",O8,SUBSTITUTE(SUBSTITUTE(MID(B9,I9+2,L9-I9-3)," ","_"),"/","_"))</f>
        <v>Community_-_Shaman_2.0</v>
      </c>
      <c r="P9" s="0" t="s">
        <v>66</v>
      </c>
      <c r="U9" s="0" t="str">
        <f aca="false">SUBSTITUTE(_xlfn.CONCAT(M9, " - ", O9, " - ",N9, " - ", P9), "_", " ")</f>
        <v>Master Cleanse - Community - Shaman 2.0 - Bath Treatment - 2kg</v>
      </c>
      <c r="V9" s="0" t="n">
        <v>2000</v>
      </c>
      <c r="X9" s="0" t="n">
        <v>0</v>
      </c>
      <c r="Y9" s="0" t="s">
        <v>59</v>
      </c>
      <c r="Z9" s="0" t="s">
        <v>60</v>
      </c>
      <c r="AA9" s="0" t="n">
        <v>60</v>
      </c>
      <c r="AC9" s="1" t="s">
        <v>56</v>
      </c>
      <c r="AD9" s="1" t="s">
        <v>56</v>
      </c>
      <c r="AF9" s="2" t="str">
        <f aca="false">IF(B9 = "","",_xlfn.CONCAT("https://cdn.shopify.com/s/files/1/1773/1117/files/WWMS_-_",N9,"_-_",P9,"_-_",M9,"_-_",O9,"_-_Front.png"))</f>
        <v/>
      </c>
      <c r="AI9" s="1" t="s">
        <v>61</v>
      </c>
      <c r="AY9" s="2" t="str">
        <f aca="false">_xlfn.CONCAT("https://cdn.shopify.com/s/files/1/1773/1117/files/WWMS_-_",N9,"_-_",P9,"_-_",M9,"_-_",O9,"_-_Front.png")</f>
        <v>https://cdn.shopify.com/s/files/1/1773/1117/files/WWMS_-_Bath_Treatment_-_2kg_-_Master_Cleanse_-_Community_-_Shaman_2.0_-_Front.png</v>
      </c>
      <c r="AZ9" s="0" t="s">
        <v>62</v>
      </c>
      <c r="BC9" s="0" t="s">
        <v>63</v>
      </c>
    </row>
    <row r="10" customFormat="false" ht="12.75" hidden="false" customHeight="true" outlineLevel="0" collapsed="false">
      <c r="A10" s="0" t="str">
        <f aca="false">SUBSTITUTE(LOWER(_xlfn.CONCAT(M10, "-", O10,"-", N10)), "_", "-")</f>
        <v>master-cleanse-shaman-bath-treatment</v>
      </c>
      <c r="B10" s="0" t="s">
        <v>69</v>
      </c>
      <c r="C10" s="0" t="s">
        <v>70</v>
      </c>
      <c r="D10" s="0" t="s">
        <v>53</v>
      </c>
      <c r="E10" s="0" t="s">
        <v>54</v>
      </c>
      <c r="F10" s="0" t="s">
        <v>55</v>
      </c>
      <c r="G10" s="1" t="s">
        <v>56</v>
      </c>
      <c r="H10" s="0" t="s">
        <v>57</v>
      </c>
      <c r="I10" s="2" t="n">
        <f aca="false">IF(B10 = "",I9,FIND("-", B10, 1))</f>
        <v>16</v>
      </c>
      <c r="J10" s="2" t="e">
        <f aca="false">IF(B10 = "",J9,FIND("-", B10, FIND("-", B10, FIND("-", B10, 1)+1)+1))</f>
        <v>#VALUE!</v>
      </c>
      <c r="K10" s="2" t="n">
        <f aca="false">IF(B10 = "",K9,FIND("-", B10, FIND("-", B10, 1)+1))</f>
        <v>25</v>
      </c>
      <c r="L10" s="2" t="n">
        <f aca="false">IF(B10 = "",L9,IF(ISERROR(J10),K10,J10))</f>
        <v>25</v>
      </c>
      <c r="M10" s="2" t="str">
        <f aca="false">IF(B10 = "",M9,SUBSTITUTE(LEFT(B10,I10-2)," ","_"))</f>
        <v>Master_Cleanse</v>
      </c>
      <c r="N10" s="2" t="str">
        <f aca="false">IF(B10 = "",N9,SUBSTITUTE(RIGHT(B10, LEN(B10)-L10-1)," ","_"))</f>
        <v>Bath_Treatment</v>
      </c>
      <c r="O10" s="2" t="str">
        <f aca="false">IF(B10 = "",O9,SUBSTITUTE(SUBSTITUTE(MID(B10,I10+2,L10-I10-3)," ","_"),"/","_"))</f>
        <v>Shaman</v>
      </c>
      <c r="P10" s="0" t="s">
        <v>58</v>
      </c>
      <c r="U10" s="0" t="str">
        <f aca="false">SUBSTITUTE(_xlfn.CONCAT(M10, " - ", O10, " - ",N10, " - ", P10), "_", " ")</f>
        <v>Master Cleanse - Shaman - Bath Treatment - 100g</v>
      </c>
      <c r="V10" s="0" t="n">
        <v>100</v>
      </c>
      <c r="X10" s="0" t="n">
        <v>0</v>
      </c>
      <c r="Y10" s="0" t="s">
        <v>59</v>
      </c>
      <c r="Z10" s="0" t="s">
        <v>60</v>
      </c>
      <c r="AA10" s="0" t="n">
        <v>7.5</v>
      </c>
      <c r="AC10" s="1" t="s">
        <v>56</v>
      </c>
      <c r="AD10" s="1" t="s">
        <v>56</v>
      </c>
      <c r="AF10" s="2" t="str">
        <f aca="false">IF(B10 = "","",_xlfn.CONCAT("https://cdn.shopify.com/s/files/1/1773/1117/files/WWMS_-_",N10,"_-_",P10,"_-_",M10,"_-_",O10,"_-_Front.png"))</f>
        <v>https://cdn.shopify.com/s/files/1/1773/1117/files/WWMS_-_Bath_Treatment_-_100g_-_Master_Cleanse_-_Shaman_-_Front.png</v>
      </c>
      <c r="AG10" s="0" t="n">
        <v>1</v>
      </c>
      <c r="AH10" s="0" t="s">
        <v>69</v>
      </c>
      <c r="AI10" s="1" t="s">
        <v>61</v>
      </c>
      <c r="AY10" s="2" t="str">
        <f aca="false">_xlfn.CONCAT("https://cdn.shopify.com/s/files/1/1773/1117/files/WWMS_-_",N10,"_-_",P10,"_-_",M10,"_-_",O10,"_-_Front.png")</f>
        <v>https://cdn.shopify.com/s/files/1/1773/1117/files/WWMS_-_Bath_Treatment_-_100g_-_Master_Cleanse_-_Shaman_-_Front.png</v>
      </c>
      <c r="AZ10" s="0" t="s">
        <v>62</v>
      </c>
      <c r="BC10" s="0" t="s">
        <v>63</v>
      </c>
    </row>
    <row r="11" customFormat="false" ht="12.75" hidden="false" customHeight="true" outlineLevel="0" collapsed="false">
      <c r="A11" s="0" t="str">
        <f aca="false">SUBSTITUTE(LOWER(_xlfn.CONCAT(M11, "-", O11,"-", N11)), "_", "-")</f>
        <v>master-cleanse-shaman-bath-treatment</v>
      </c>
      <c r="I11" s="2" t="n">
        <f aca="false">IF(B11 = "",I10,FIND("-", B11, 1))</f>
        <v>16</v>
      </c>
      <c r="J11" s="2" t="e">
        <f aca="false">IF(B11 = "",J10,FIND("-", B11, FIND("-", B11, FIND("-", B11, 1)+1)+1))</f>
        <v>#VALUE!</v>
      </c>
      <c r="K11" s="2" t="n">
        <f aca="false">IF(B11 = "",K10,FIND("-", B11, FIND("-", B11, 1)+1))</f>
        <v>25</v>
      </c>
      <c r="L11" s="2" t="n">
        <f aca="false">IF(B11 = "",L10,IF(ISERROR(J11),K11,J11))</f>
        <v>25</v>
      </c>
      <c r="M11" s="2" t="str">
        <f aca="false">IF(B11 = "",M10,SUBSTITUTE(LEFT(B11,I11-2)," ","_"))</f>
        <v>Master_Cleanse</v>
      </c>
      <c r="N11" s="2" t="str">
        <f aca="false">IF(B11 = "",N10,SUBSTITUTE(RIGHT(B11, LEN(B11)-L11-1)," ","_"))</f>
        <v>Bath_Treatment</v>
      </c>
      <c r="O11" s="2" t="str">
        <f aca="false">IF(B11 = "",O10,SUBSTITUTE(SUBSTITUTE(MID(B11,I11+2,L11-I11-3)," ","_"),"/","_"))</f>
        <v>Shaman</v>
      </c>
      <c r="P11" s="0" t="s">
        <v>64</v>
      </c>
      <c r="U11" s="0" t="str">
        <f aca="false">SUBSTITUTE(_xlfn.CONCAT(M11, " - ", O11, " - ",N11, " - ", P11), "_", " ")</f>
        <v>Master Cleanse - Shaman - Bath Treatment - 250g</v>
      </c>
      <c r="V11" s="0" t="n">
        <v>250</v>
      </c>
      <c r="X11" s="0" t="n">
        <v>0</v>
      </c>
      <c r="Y11" s="0" t="s">
        <v>59</v>
      </c>
      <c r="Z11" s="0" t="s">
        <v>60</v>
      </c>
      <c r="AA11" s="0" t="n">
        <v>15</v>
      </c>
      <c r="AC11" s="1" t="s">
        <v>56</v>
      </c>
      <c r="AD11" s="1" t="s">
        <v>56</v>
      </c>
      <c r="AF11" s="2" t="str">
        <f aca="false">IF(B11 = "","",_xlfn.CONCAT("https://cdn.shopify.com/s/files/1/1773/1117/files/WWMS_-_",N11,"_-_",P11,"_-_",M11,"_-_",O11,"_-_Front.png"))</f>
        <v/>
      </c>
      <c r="AI11" s="1" t="s">
        <v>61</v>
      </c>
      <c r="AY11" s="2" t="str">
        <f aca="false">_xlfn.CONCAT("https://cdn.shopify.com/s/files/1/1773/1117/files/WWMS_-_",N11,"_-_",P11,"_-_",M11,"_-_",O11,"_-_Front.png")</f>
        <v>https://cdn.shopify.com/s/files/1/1773/1117/files/WWMS_-_Bath_Treatment_-_250g_-_Master_Cleanse_-_Shaman_-_Front.png</v>
      </c>
      <c r="AZ11" s="0" t="s">
        <v>62</v>
      </c>
      <c r="BC11" s="0" t="s">
        <v>63</v>
      </c>
    </row>
    <row r="12" customFormat="false" ht="12.75" hidden="false" customHeight="true" outlineLevel="0" collapsed="false">
      <c r="A12" s="0" t="str">
        <f aca="false">SUBSTITUTE(LOWER(_xlfn.CONCAT(M12, "-", O12,"-", N12)), "_", "-")</f>
        <v>master-cleanse-shaman-bath-treatment</v>
      </c>
      <c r="I12" s="2" t="n">
        <f aca="false">IF(B12 = "",I11,FIND("-", B12, 1))</f>
        <v>16</v>
      </c>
      <c r="J12" s="2" t="e">
        <f aca="false">IF(B12 = "",J11,FIND("-", B12, FIND("-", B12, FIND("-", B12, 1)+1)+1))</f>
        <v>#VALUE!</v>
      </c>
      <c r="K12" s="2" t="n">
        <f aca="false">IF(B12 = "",K11,FIND("-", B12, FIND("-", B12, 1)+1))</f>
        <v>25</v>
      </c>
      <c r="L12" s="2" t="n">
        <f aca="false">IF(B12 = "",L11,IF(ISERROR(J12),K12,J12))</f>
        <v>25</v>
      </c>
      <c r="M12" s="2" t="str">
        <f aca="false">IF(B12 = "",M11,SUBSTITUTE(LEFT(B12,I12-2)," ","_"))</f>
        <v>Master_Cleanse</v>
      </c>
      <c r="N12" s="2" t="str">
        <f aca="false">IF(B12 = "",N11,SUBSTITUTE(RIGHT(B12, LEN(B12)-L12-1)," ","_"))</f>
        <v>Bath_Treatment</v>
      </c>
      <c r="O12" s="2" t="str">
        <f aca="false">IF(B12 = "",O11,SUBSTITUTE(SUBSTITUTE(MID(B12,I12+2,L12-I12-3)," ","_"),"/","_"))</f>
        <v>Shaman</v>
      </c>
      <c r="P12" s="0" t="s">
        <v>65</v>
      </c>
      <c r="U12" s="0" t="str">
        <f aca="false">SUBSTITUTE(_xlfn.CONCAT(M12, " - ", O12, " - ",N12, " - ", P12), "_", " ")</f>
        <v>Master Cleanse - Shaman - Bath Treatment - 1kg</v>
      </c>
      <c r="V12" s="0" t="n">
        <v>1000</v>
      </c>
      <c r="X12" s="0" t="n">
        <v>0</v>
      </c>
      <c r="Y12" s="0" t="s">
        <v>59</v>
      </c>
      <c r="Z12" s="0" t="s">
        <v>60</v>
      </c>
      <c r="AA12" s="0" t="n">
        <v>35</v>
      </c>
      <c r="AC12" s="1" t="s">
        <v>56</v>
      </c>
      <c r="AD12" s="1" t="s">
        <v>56</v>
      </c>
      <c r="AF12" s="2" t="str">
        <f aca="false">IF(B12 = "","",_xlfn.CONCAT("https://cdn.shopify.com/s/files/1/1773/1117/files/WWMS_-_",N12,"_-_",P12,"_-_",M12,"_-_",O12,"_-_Front.png"))</f>
        <v/>
      </c>
      <c r="AI12" s="1" t="s">
        <v>61</v>
      </c>
      <c r="AY12" s="2" t="str">
        <f aca="false">_xlfn.CONCAT("https://cdn.shopify.com/s/files/1/1773/1117/files/WWMS_-_",N12,"_-_",P12,"_-_",M12,"_-_",O12,"_-_Front.png")</f>
        <v>https://cdn.shopify.com/s/files/1/1773/1117/files/WWMS_-_Bath_Treatment_-_1kg_-_Master_Cleanse_-_Shaman_-_Front.png</v>
      </c>
      <c r="AZ12" s="0" t="s">
        <v>62</v>
      </c>
      <c r="BC12" s="0" t="s">
        <v>63</v>
      </c>
    </row>
    <row r="13" customFormat="false" ht="12.75" hidden="false" customHeight="true" outlineLevel="0" collapsed="false">
      <c r="A13" s="0" t="str">
        <f aca="false">SUBSTITUTE(LOWER(_xlfn.CONCAT(M13, "-", O13,"-", N13)), "_", "-")</f>
        <v>master-cleanse-shaman-bath-treatment</v>
      </c>
      <c r="I13" s="2" t="n">
        <f aca="false">IF(B13 = "",I12,FIND("-", B13, 1))</f>
        <v>16</v>
      </c>
      <c r="J13" s="2" t="e">
        <f aca="false">IF(B13 = "",J12,FIND("-", B13, FIND("-", B13, FIND("-", B13, 1)+1)+1))</f>
        <v>#VALUE!</v>
      </c>
      <c r="K13" s="2" t="n">
        <f aca="false">IF(B13 = "",K12,FIND("-", B13, FIND("-", B13, 1)+1))</f>
        <v>25</v>
      </c>
      <c r="L13" s="2" t="n">
        <f aca="false">IF(B13 = "",L12,IF(ISERROR(J13),K13,J13))</f>
        <v>25</v>
      </c>
      <c r="M13" s="2" t="str">
        <f aca="false">IF(B13 = "",M12,SUBSTITUTE(LEFT(B13,I13-2)," ","_"))</f>
        <v>Master_Cleanse</v>
      </c>
      <c r="N13" s="2" t="str">
        <f aca="false">IF(B13 = "",N12,SUBSTITUTE(RIGHT(B13, LEN(B13)-L13-1)," ","_"))</f>
        <v>Bath_Treatment</v>
      </c>
      <c r="O13" s="2" t="str">
        <f aca="false">IF(B13 = "",O12,SUBSTITUTE(SUBSTITUTE(MID(B13,I13+2,L13-I13-3)," ","_"),"/","_"))</f>
        <v>Shaman</v>
      </c>
      <c r="P13" s="0" t="s">
        <v>66</v>
      </c>
      <c r="U13" s="0" t="str">
        <f aca="false">SUBSTITUTE(_xlfn.CONCAT(M13, " - ", O13, " - ",N13, " - ", P13), "_", " ")</f>
        <v>Master Cleanse - Shaman - Bath Treatment - 2kg</v>
      </c>
      <c r="V13" s="0" t="n">
        <v>2000</v>
      </c>
      <c r="X13" s="0" t="n">
        <v>0</v>
      </c>
      <c r="Y13" s="0" t="s">
        <v>59</v>
      </c>
      <c r="Z13" s="0" t="s">
        <v>60</v>
      </c>
      <c r="AA13" s="0" t="n">
        <v>60</v>
      </c>
      <c r="AC13" s="1" t="s">
        <v>56</v>
      </c>
      <c r="AD13" s="1" t="s">
        <v>56</v>
      </c>
      <c r="AF13" s="2" t="str">
        <f aca="false">IF(B13 = "","",_xlfn.CONCAT("https://cdn.shopify.com/s/files/1/1773/1117/files/WWMS_-_",N13,"_-_",P13,"_-_",M13,"_-_",O13,"_-_Front.png"))</f>
        <v/>
      </c>
      <c r="AI13" s="1" t="s">
        <v>61</v>
      </c>
      <c r="AY13" s="2" t="str">
        <f aca="false">_xlfn.CONCAT("https://cdn.shopify.com/s/files/1/1773/1117/files/WWMS_-_",N13,"_-_",P13,"_-_",M13,"_-_",O13,"_-_Front.png")</f>
        <v>https://cdn.shopify.com/s/files/1/1773/1117/files/WWMS_-_Bath_Treatment_-_2kg_-_Master_Cleanse_-_Shaman_-_Front.png</v>
      </c>
      <c r="AZ13" s="0" t="s">
        <v>62</v>
      </c>
      <c r="BC13" s="0" t="s">
        <v>63</v>
      </c>
    </row>
    <row r="14" customFormat="false" ht="12.75" hidden="false" customHeight="true" outlineLevel="0" collapsed="false">
      <c r="A14" s="0" t="str">
        <f aca="false">SUBSTITUTE(LOWER(_xlfn.CONCAT(M14, "-", O14,"-", N14)), "_", "-")</f>
        <v>master-cleanse-emotional-body-bath-treatment</v>
      </c>
      <c r="B14" s="0" t="s">
        <v>71</v>
      </c>
      <c r="C14" s="0" t="s">
        <v>72</v>
      </c>
      <c r="D14" s="0" t="s">
        <v>53</v>
      </c>
      <c r="E14" s="0" t="s">
        <v>54</v>
      </c>
      <c r="F14" s="0" t="s">
        <v>55</v>
      </c>
      <c r="G14" s="1" t="s">
        <v>56</v>
      </c>
      <c r="H14" s="0" t="s">
        <v>57</v>
      </c>
      <c r="I14" s="2" t="n">
        <f aca="false">IF(B14 = "",I13,FIND("-", B14, 1))</f>
        <v>16</v>
      </c>
      <c r="J14" s="2" t="e">
        <f aca="false">IF(B14 = "",J13,FIND("-", B14, FIND("-", B14, FIND("-", B14, 1)+1)+1))</f>
        <v>#VALUE!</v>
      </c>
      <c r="K14" s="2" t="n">
        <f aca="false">IF(B14 = "",K13,FIND("-", B14, FIND("-", B14, 1)+1))</f>
        <v>33</v>
      </c>
      <c r="L14" s="2" t="n">
        <f aca="false">IF(B14 = "",L13,IF(ISERROR(J14),K14,J14))</f>
        <v>33</v>
      </c>
      <c r="M14" s="2" t="str">
        <f aca="false">IF(B14 = "",M13,SUBSTITUTE(LEFT(B14,I14-2)," ","_"))</f>
        <v>Master_Cleanse</v>
      </c>
      <c r="N14" s="2" t="str">
        <f aca="false">IF(B14 = "",N13,SUBSTITUTE(RIGHT(B14, LEN(B14)-L14-1)," ","_"))</f>
        <v>Bath_Treatment</v>
      </c>
      <c r="O14" s="2" t="str">
        <f aca="false">IF(B14 = "",O13,SUBSTITUTE(SUBSTITUTE(MID(B14,I14+2,L14-I14-3)," ","_"),"/","_"))</f>
        <v>Emotional_Body</v>
      </c>
      <c r="P14" s="0" t="s">
        <v>58</v>
      </c>
      <c r="U14" s="0" t="str">
        <f aca="false">SUBSTITUTE(_xlfn.CONCAT(M14, " - ", O14, " - ",N14, " - ", P14), "_", " ")</f>
        <v>Master Cleanse - Emotional Body - Bath Treatment - 100g</v>
      </c>
      <c r="V14" s="0" t="n">
        <v>100</v>
      </c>
      <c r="X14" s="0" t="n">
        <v>0</v>
      </c>
      <c r="Y14" s="0" t="s">
        <v>59</v>
      </c>
      <c r="Z14" s="0" t="s">
        <v>60</v>
      </c>
      <c r="AA14" s="0" t="n">
        <v>7.6</v>
      </c>
      <c r="AC14" s="1" t="s">
        <v>56</v>
      </c>
      <c r="AD14" s="1" t="s">
        <v>56</v>
      </c>
      <c r="AF14" s="2" t="str">
        <f aca="false">IF(B14 = "","",_xlfn.CONCAT("https://cdn.shopify.com/s/files/1/1773/1117/files/WWMS_-_",N14,"_-_",P14,"_-_",M14,"_-_",O14,"_-_Front.png"))</f>
        <v>https://cdn.shopify.com/s/files/1/1773/1117/files/WWMS_-_Bath_Treatment_-_100g_-_Master_Cleanse_-_Emotional_Body_-_Front.png</v>
      </c>
      <c r="AG14" s="0" t="n">
        <v>1</v>
      </c>
      <c r="AH14" s="0" t="s">
        <v>71</v>
      </c>
      <c r="AI14" s="1" t="s">
        <v>61</v>
      </c>
      <c r="AY14" s="2" t="str">
        <f aca="false">_xlfn.CONCAT("https://cdn.shopify.com/s/files/1/1773/1117/files/WWMS_-_",N14,"_-_",P14,"_-_",M14,"_-_",O14,"_-_Front.png")</f>
        <v>https://cdn.shopify.com/s/files/1/1773/1117/files/WWMS_-_Bath_Treatment_-_100g_-_Master_Cleanse_-_Emotional_Body_-_Front.png</v>
      </c>
      <c r="AZ14" s="0" t="s">
        <v>62</v>
      </c>
      <c r="BC14" s="0" t="s">
        <v>63</v>
      </c>
    </row>
    <row r="15" customFormat="false" ht="12.75" hidden="false" customHeight="true" outlineLevel="0" collapsed="false">
      <c r="A15" s="0" t="str">
        <f aca="false">SUBSTITUTE(LOWER(_xlfn.CONCAT(M15, "-", O15,"-", N15)), "_", "-")</f>
        <v>master-cleanse-emotional-body-bath-treatment</v>
      </c>
      <c r="I15" s="2" t="n">
        <f aca="false">IF(B15 = "",I14,FIND("-", B15, 1))</f>
        <v>16</v>
      </c>
      <c r="J15" s="2" t="e">
        <f aca="false">IF(B15 = "",J14,FIND("-", B15, FIND("-", B15, FIND("-", B15, 1)+1)+1))</f>
        <v>#VALUE!</v>
      </c>
      <c r="K15" s="2" t="n">
        <f aca="false">IF(B15 = "",K14,FIND("-", B15, FIND("-", B15, 1)+1))</f>
        <v>33</v>
      </c>
      <c r="L15" s="2" t="n">
        <f aca="false">IF(B15 = "",L14,IF(ISERROR(J15),K15,J15))</f>
        <v>33</v>
      </c>
      <c r="M15" s="2" t="str">
        <f aca="false">IF(B15 = "",M14,SUBSTITUTE(LEFT(B15,I15-2)," ","_"))</f>
        <v>Master_Cleanse</v>
      </c>
      <c r="N15" s="2" t="str">
        <f aca="false">IF(B15 = "",N14,SUBSTITUTE(RIGHT(B15, LEN(B15)-L15-1)," ","_"))</f>
        <v>Bath_Treatment</v>
      </c>
      <c r="O15" s="2" t="str">
        <f aca="false">IF(B15 = "",O14,SUBSTITUTE(SUBSTITUTE(MID(B15,I15+2,L15-I15-3)," ","_"),"/","_"))</f>
        <v>Emotional_Body</v>
      </c>
      <c r="P15" s="0" t="s">
        <v>64</v>
      </c>
      <c r="U15" s="0" t="str">
        <f aca="false">SUBSTITUTE(_xlfn.CONCAT(M15, " - ", O15, " - ",N15, " - ", P15), "_", " ")</f>
        <v>Master Cleanse - Emotional Body - Bath Treatment - 250g</v>
      </c>
      <c r="V15" s="0" t="n">
        <v>250</v>
      </c>
      <c r="X15" s="0" t="n">
        <v>0</v>
      </c>
      <c r="Y15" s="0" t="s">
        <v>59</v>
      </c>
      <c r="Z15" s="0" t="s">
        <v>60</v>
      </c>
      <c r="AA15" s="0" t="n">
        <v>15</v>
      </c>
      <c r="AC15" s="1" t="s">
        <v>56</v>
      </c>
      <c r="AD15" s="1" t="s">
        <v>56</v>
      </c>
      <c r="AF15" s="2" t="str">
        <f aca="false">IF(B15 = "","",_xlfn.CONCAT("https://cdn.shopify.com/s/files/1/1773/1117/files/WWMS_-_",N15,"_-_",P15,"_-_",M15,"_-_",O15,"_-_Front.png"))</f>
        <v/>
      </c>
      <c r="AI15" s="1" t="s">
        <v>61</v>
      </c>
      <c r="AY15" s="2" t="str">
        <f aca="false">_xlfn.CONCAT("https://cdn.shopify.com/s/files/1/1773/1117/files/WWMS_-_",N15,"_-_",P15,"_-_",M15,"_-_",O15,"_-_Front.png")</f>
        <v>https://cdn.shopify.com/s/files/1/1773/1117/files/WWMS_-_Bath_Treatment_-_250g_-_Master_Cleanse_-_Emotional_Body_-_Front.png</v>
      </c>
      <c r="AZ15" s="0" t="s">
        <v>62</v>
      </c>
      <c r="BC15" s="0" t="s">
        <v>63</v>
      </c>
    </row>
    <row r="16" customFormat="false" ht="12.75" hidden="false" customHeight="true" outlineLevel="0" collapsed="false">
      <c r="A16" s="0" t="str">
        <f aca="false">SUBSTITUTE(LOWER(_xlfn.CONCAT(M16, "-", O16,"-", N16)), "_", "-")</f>
        <v>master-cleanse-emotional-body-bath-treatment</v>
      </c>
      <c r="I16" s="2" t="n">
        <f aca="false">IF(B16 = "",I15,FIND("-", B16, 1))</f>
        <v>16</v>
      </c>
      <c r="J16" s="2" t="e">
        <f aca="false">IF(B16 = "",J15,FIND("-", B16, FIND("-", B16, FIND("-", B16, 1)+1)+1))</f>
        <v>#VALUE!</v>
      </c>
      <c r="K16" s="2" t="n">
        <f aca="false">IF(B16 = "",K15,FIND("-", B16, FIND("-", B16, 1)+1))</f>
        <v>33</v>
      </c>
      <c r="L16" s="2" t="n">
        <f aca="false">IF(B16 = "",L15,IF(ISERROR(J16),K16,J16))</f>
        <v>33</v>
      </c>
      <c r="M16" s="2" t="str">
        <f aca="false">IF(B16 = "",M15,SUBSTITUTE(LEFT(B16,I16-2)," ","_"))</f>
        <v>Master_Cleanse</v>
      </c>
      <c r="N16" s="2" t="str">
        <f aca="false">IF(B16 = "",N15,SUBSTITUTE(RIGHT(B16, LEN(B16)-L16-1)," ","_"))</f>
        <v>Bath_Treatment</v>
      </c>
      <c r="O16" s="2" t="str">
        <f aca="false">IF(B16 = "",O15,SUBSTITUTE(SUBSTITUTE(MID(B16,I16+2,L16-I16-3)," ","_"),"/","_"))</f>
        <v>Emotional_Body</v>
      </c>
      <c r="P16" s="0" t="s">
        <v>65</v>
      </c>
      <c r="U16" s="0" t="str">
        <f aca="false">SUBSTITUTE(_xlfn.CONCAT(M16, " - ", O16, " - ",N16, " - ", P16), "_", " ")</f>
        <v>Master Cleanse - Emotional Body - Bath Treatment - 1kg</v>
      </c>
      <c r="V16" s="0" t="n">
        <v>1000</v>
      </c>
      <c r="X16" s="0" t="n">
        <v>0</v>
      </c>
      <c r="Y16" s="0" t="s">
        <v>59</v>
      </c>
      <c r="Z16" s="0" t="s">
        <v>60</v>
      </c>
      <c r="AA16" s="0" t="n">
        <v>35</v>
      </c>
      <c r="AC16" s="1" t="s">
        <v>56</v>
      </c>
      <c r="AD16" s="1" t="s">
        <v>56</v>
      </c>
      <c r="AF16" s="2" t="str">
        <f aca="false">IF(B16 = "","",_xlfn.CONCAT("https://cdn.shopify.com/s/files/1/1773/1117/files/WWMS_-_",N16,"_-_",P16,"_-_",M16,"_-_",O16,"_-_Front.png"))</f>
        <v/>
      </c>
      <c r="AI16" s="1" t="s">
        <v>61</v>
      </c>
      <c r="AY16" s="2" t="str">
        <f aca="false">_xlfn.CONCAT("https://cdn.shopify.com/s/files/1/1773/1117/files/WWMS_-_",N16,"_-_",P16,"_-_",M16,"_-_",O16,"_-_Front.png")</f>
        <v>https://cdn.shopify.com/s/files/1/1773/1117/files/WWMS_-_Bath_Treatment_-_1kg_-_Master_Cleanse_-_Emotional_Body_-_Front.png</v>
      </c>
      <c r="AZ16" s="0" t="s">
        <v>62</v>
      </c>
      <c r="BC16" s="0" t="s">
        <v>63</v>
      </c>
    </row>
    <row r="17" customFormat="false" ht="12.75" hidden="false" customHeight="true" outlineLevel="0" collapsed="false">
      <c r="A17" s="0" t="str">
        <f aca="false">SUBSTITUTE(LOWER(_xlfn.CONCAT(M17, "-", O17,"-", N17)), "_", "-")</f>
        <v>master-cleanse-emotional-body-bath-treatment</v>
      </c>
      <c r="I17" s="2" t="n">
        <f aca="false">IF(B17 = "",I16,FIND("-", B17, 1))</f>
        <v>16</v>
      </c>
      <c r="J17" s="2" t="e">
        <f aca="false">IF(B17 = "",J16,FIND("-", B17, FIND("-", B17, FIND("-", B17, 1)+1)+1))</f>
        <v>#VALUE!</v>
      </c>
      <c r="K17" s="2" t="n">
        <f aca="false">IF(B17 = "",K16,FIND("-", B17, FIND("-", B17, 1)+1))</f>
        <v>33</v>
      </c>
      <c r="L17" s="2" t="n">
        <f aca="false">IF(B17 = "",L16,IF(ISERROR(J17),K17,J17))</f>
        <v>33</v>
      </c>
      <c r="M17" s="2" t="str">
        <f aca="false">IF(B17 = "",M16,SUBSTITUTE(LEFT(B17,I17-2)," ","_"))</f>
        <v>Master_Cleanse</v>
      </c>
      <c r="N17" s="2" t="str">
        <f aca="false">IF(B17 = "",N16,SUBSTITUTE(RIGHT(B17, LEN(B17)-L17-1)," ","_"))</f>
        <v>Bath_Treatment</v>
      </c>
      <c r="O17" s="2" t="str">
        <f aca="false">IF(B17 = "",O16,SUBSTITUTE(SUBSTITUTE(MID(B17,I17+2,L17-I17-3)," ","_"),"/","_"))</f>
        <v>Emotional_Body</v>
      </c>
      <c r="P17" s="0" t="s">
        <v>66</v>
      </c>
      <c r="U17" s="0" t="str">
        <f aca="false">SUBSTITUTE(_xlfn.CONCAT(M17, " - ", O17, " - ",N17, " - ", P17), "_", " ")</f>
        <v>Master Cleanse - Emotional Body - Bath Treatment - 2kg</v>
      </c>
      <c r="V17" s="0" t="n">
        <v>2000</v>
      </c>
      <c r="X17" s="0" t="n">
        <v>0</v>
      </c>
      <c r="Y17" s="0" t="s">
        <v>59</v>
      </c>
      <c r="Z17" s="0" t="s">
        <v>60</v>
      </c>
      <c r="AA17" s="0" t="n">
        <v>60</v>
      </c>
      <c r="AC17" s="1" t="s">
        <v>56</v>
      </c>
      <c r="AD17" s="1" t="s">
        <v>56</v>
      </c>
      <c r="AF17" s="2" t="str">
        <f aca="false">IF(B17 = "","",_xlfn.CONCAT("https://cdn.shopify.com/s/files/1/1773/1117/files/WWMS_-_",N17,"_-_",P17,"_-_",M17,"_-_",O17,"_-_Front.png"))</f>
        <v/>
      </c>
      <c r="AI17" s="1" t="s">
        <v>61</v>
      </c>
      <c r="AY17" s="2" t="str">
        <f aca="false">_xlfn.CONCAT("https://cdn.shopify.com/s/files/1/1773/1117/files/WWMS_-_",N17,"_-_",P17,"_-_",M17,"_-_",O17,"_-_Front.png")</f>
        <v>https://cdn.shopify.com/s/files/1/1773/1117/files/WWMS_-_Bath_Treatment_-_2kg_-_Master_Cleanse_-_Emotional_Body_-_Front.png</v>
      </c>
      <c r="AZ17" s="0" t="s">
        <v>62</v>
      </c>
      <c r="BC17" s="0" t="s">
        <v>63</v>
      </c>
    </row>
    <row r="18" customFormat="false" ht="12.75" hidden="false" customHeight="true" outlineLevel="0" collapsed="false">
      <c r="A18" s="0" t="str">
        <f aca="false">SUBSTITUTE(LOWER(_xlfn.CONCAT(M18, "-", O18,"-", N18)), "_", "-")</f>
        <v>master-cleanse-sexual-healing-bath-treatment</v>
      </c>
      <c r="B18" s="0" t="s">
        <v>73</v>
      </c>
      <c r="C18" s="0" t="s">
        <v>68</v>
      </c>
      <c r="D18" s="0" t="s">
        <v>53</v>
      </c>
      <c r="E18" s="0" t="s">
        <v>54</v>
      </c>
      <c r="F18" s="0" t="s">
        <v>55</v>
      </c>
      <c r="G18" s="1" t="s">
        <v>56</v>
      </c>
      <c r="H18" s="0" t="s">
        <v>57</v>
      </c>
      <c r="I18" s="2" t="n">
        <f aca="false">IF(B18 = "",I17,FIND("-", B18, 1))</f>
        <v>16</v>
      </c>
      <c r="J18" s="2" t="e">
        <f aca="false">IF(B18 = "",J17,FIND("-", B18, FIND("-", B18, FIND("-", B18, 1)+1)+1))</f>
        <v>#VALUE!</v>
      </c>
      <c r="K18" s="2" t="n">
        <f aca="false">IF(B18 = "",K17,FIND("-", B18, FIND("-", B18, 1)+1))</f>
        <v>33</v>
      </c>
      <c r="L18" s="2" t="n">
        <f aca="false">IF(B18 = "",L17,IF(ISERROR(J18),K18,J18))</f>
        <v>33</v>
      </c>
      <c r="M18" s="2" t="str">
        <f aca="false">IF(B18 = "",M17,SUBSTITUTE(LEFT(B18,I18-2)," ","_"))</f>
        <v>Master_Cleanse</v>
      </c>
      <c r="N18" s="2" t="str">
        <f aca="false">IF(B18 = "",N17,SUBSTITUTE(RIGHT(B18, LEN(B18)-L18-1)," ","_"))</f>
        <v>Bath_Treatment</v>
      </c>
      <c r="O18" s="2" t="str">
        <f aca="false">IF(B18 = "",O17,SUBSTITUTE(SUBSTITUTE(MID(B18,I18+2,L18-I18-3)," ","_"),"/","_"))</f>
        <v>Sexual_Healing</v>
      </c>
      <c r="P18" s="0" t="s">
        <v>58</v>
      </c>
      <c r="U18" s="0" t="str">
        <f aca="false">SUBSTITUTE(_xlfn.CONCAT(M18, " - ", O18, " - ",N18, " - ", P18), "_", " ")</f>
        <v>Master Cleanse - Sexual Healing - Bath Treatment - 100g</v>
      </c>
      <c r="V18" s="0" t="n">
        <v>100</v>
      </c>
      <c r="X18" s="0" t="n">
        <v>0</v>
      </c>
      <c r="Y18" s="0" t="s">
        <v>59</v>
      </c>
      <c r="Z18" s="0" t="s">
        <v>60</v>
      </c>
      <c r="AA18" s="0" t="n">
        <v>7.5</v>
      </c>
      <c r="AC18" s="1" t="s">
        <v>56</v>
      </c>
      <c r="AD18" s="1" t="s">
        <v>56</v>
      </c>
      <c r="AF18" s="2" t="str">
        <f aca="false">IF(B18 = "","",_xlfn.CONCAT("https://cdn.shopify.com/s/files/1/1773/1117/files/WWMS_-_",N18,"_-_",P18,"_-_",M18,"_-_",O18,"_-_Front.png"))</f>
        <v>https://cdn.shopify.com/s/files/1/1773/1117/files/WWMS_-_Bath_Treatment_-_100g_-_Master_Cleanse_-_Sexual_Healing_-_Front.png</v>
      </c>
      <c r="AG18" s="0" t="n">
        <v>1</v>
      </c>
      <c r="AH18" s="0" t="s">
        <v>73</v>
      </c>
      <c r="AI18" s="1" t="s">
        <v>61</v>
      </c>
      <c r="AY18" s="2" t="str">
        <f aca="false">_xlfn.CONCAT("https://cdn.shopify.com/s/files/1/1773/1117/files/WWMS_-_",N18,"_-_",P18,"_-_",M18,"_-_",O18,"_-_Front.png")</f>
        <v>https://cdn.shopify.com/s/files/1/1773/1117/files/WWMS_-_Bath_Treatment_-_100g_-_Master_Cleanse_-_Sexual_Healing_-_Front.png</v>
      </c>
      <c r="AZ18" s="0" t="s">
        <v>62</v>
      </c>
      <c r="BC18" s="0" t="s">
        <v>63</v>
      </c>
    </row>
    <row r="19" customFormat="false" ht="12.75" hidden="false" customHeight="true" outlineLevel="0" collapsed="false">
      <c r="A19" s="0" t="str">
        <f aca="false">SUBSTITUTE(LOWER(_xlfn.CONCAT(M19, "-", O19,"-", N19)), "_", "-")</f>
        <v>master-cleanse-sexual-healing-bath-treatment</v>
      </c>
      <c r="I19" s="2" t="n">
        <f aca="false">IF(B19 = "",I18,FIND("-", B19, 1))</f>
        <v>16</v>
      </c>
      <c r="J19" s="2" t="e">
        <f aca="false">IF(B19 = "",J18,FIND("-", B19, FIND("-", B19, FIND("-", B19, 1)+1)+1))</f>
        <v>#VALUE!</v>
      </c>
      <c r="K19" s="2" t="n">
        <f aca="false">IF(B19 = "",K18,FIND("-", B19, FIND("-", B19, 1)+1))</f>
        <v>33</v>
      </c>
      <c r="L19" s="2" t="n">
        <f aca="false">IF(B19 = "",L18,IF(ISERROR(J19),K19,J19))</f>
        <v>33</v>
      </c>
      <c r="M19" s="2" t="str">
        <f aca="false">IF(B19 = "",M18,SUBSTITUTE(LEFT(B19,I19-2)," ","_"))</f>
        <v>Master_Cleanse</v>
      </c>
      <c r="N19" s="2" t="str">
        <f aca="false">IF(B19 = "",N18,SUBSTITUTE(RIGHT(B19, LEN(B19)-L19-1)," ","_"))</f>
        <v>Bath_Treatment</v>
      </c>
      <c r="O19" s="2" t="str">
        <f aca="false">IF(B19 = "",O18,SUBSTITUTE(SUBSTITUTE(MID(B19,I19+2,L19-I19-3)," ","_"),"/","_"))</f>
        <v>Sexual_Healing</v>
      </c>
      <c r="P19" s="0" t="s">
        <v>64</v>
      </c>
      <c r="U19" s="0" t="str">
        <f aca="false">SUBSTITUTE(_xlfn.CONCAT(M19, " - ", O19, " - ",N19, " - ", P19), "_", " ")</f>
        <v>Master Cleanse - Sexual Healing - Bath Treatment - 250g</v>
      </c>
      <c r="V19" s="0" t="n">
        <v>250</v>
      </c>
      <c r="X19" s="0" t="n">
        <v>0</v>
      </c>
      <c r="Y19" s="0" t="s">
        <v>59</v>
      </c>
      <c r="Z19" s="0" t="s">
        <v>60</v>
      </c>
      <c r="AA19" s="0" t="n">
        <v>15</v>
      </c>
      <c r="AC19" s="1" t="s">
        <v>56</v>
      </c>
      <c r="AD19" s="1" t="s">
        <v>56</v>
      </c>
      <c r="AF19" s="2" t="str">
        <f aca="false">IF(B19 = "","",_xlfn.CONCAT("https://cdn.shopify.com/s/files/1/1773/1117/files/WWMS_-_",N19,"_-_",P19,"_-_",M19,"_-_",O19,"_-_Front.png"))</f>
        <v/>
      </c>
      <c r="AI19" s="1" t="s">
        <v>61</v>
      </c>
      <c r="AY19" s="2" t="str">
        <f aca="false">_xlfn.CONCAT("https://cdn.shopify.com/s/files/1/1773/1117/files/WWMS_-_",N19,"_-_",P19,"_-_",M19,"_-_",O19,"_-_Front.png")</f>
        <v>https://cdn.shopify.com/s/files/1/1773/1117/files/WWMS_-_Bath_Treatment_-_250g_-_Master_Cleanse_-_Sexual_Healing_-_Front.png</v>
      </c>
      <c r="AZ19" s="0" t="s">
        <v>62</v>
      </c>
      <c r="BC19" s="0" t="s">
        <v>63</v>
      </c>
    </row>
    <row r="20" customFormat="false" ht="12.75" hidden="false" customHeight="true" outlineLevel="0" collapsed="false">
      <c r="A20" s="0" t="str">
        <f aca="false">SUBSTITUTE(LOWER(_xlfn.CONCAT(M20, "-", O20,"-", N20)), "_", "-")</f>
        <v>master-cleanse-sexual-healing-bath-treatment</v>
      </c>
      <c r="I20" s="2" t="n">
        <f aca="false">IF(B20 = "",I19,FIND("-", B20, 1))</f>
        <v>16</v>
      </c>
      <c r="J20" s="2" t="e">
        <f aca="false">IF(B20 = "",J19,FIND("-", B20, FIND("-", B20, FIND("-", B20, 1)+1)+1))</f>
        <v>#VALUE!</v>
      </c>
      <c r="K20" s="2" t="n">
        <f aca="false">IF(B20 = "",K19,FIND("-", B20, FIND("-", B20, 1)+1))</f>
        <v>33</v>
      </c>
      <c r="L20" s="2" t="n">
        <f aca="false">IF(B20 = "",L19,IF(ISERROR(J20),K20,J20))</f>
        <v>33</v>
      </c>
      <c r="M20" s="2" t="str">
        <f aca="false">IF(B20 = "",M19,SUBSTITUTE(LEFT(B20,I20-2)," ","_"))</f>
        <v>Master_Cleanse</v>
      </c>
      <c r="N20" s="2" t="str">
        <f aca="false">IF(B20 = "",N19,SUBSTITUTE(RIGHT(B20, LEN(B20)-L20-1)," ","_"))</f>
        <v>Bath_Treatment</v>
      </c>
      <c r="O20" s="2" t="str">
        <f aca="false">IF(B20 = "",O19,SUBSTITUTE(SUBSTITUTE(MID(B20,I20+2,L20-I20-3)," ","_"),"/","_"))</f>
        <v>Sexual_Healing</v>
      </c>
      <c r="P20" s="0" t="s">
        <v>65</v>
      </c>
      <c r="U20" s="0" t="str">
        <f aca="false">SUBSTITUTE(_xlfn.CONCAT(M20, " - ", O20, " - ",N20, " - ", P20), "_", " ")</f>
        <v>Master Cleanse - Sexual Healing - Bath Treatment - 1kg</v>
      </c>
      <c r="V20" s="0" t="n">
        <v>1000</v>
      </c>
      <c r="X20" s="0" t="n">
        <v>0</v>
      </c>
      <c r="Y20" s="0" t="s">
        <v>59</v>
      </c>
      <c r="Z20" s="0" t="s">
        <v>60</v>
      </c>
      <c r="AA20" s="0" t="n">
        <v>35</v>
      </c>
      <c r="AC20" s="1" t="s">
        <v>56</v>
      </c>
      <c r="AD20" s="1" t="s">
        <v>56</v>
      </c>
      <c r="AF20" s="2" t="str">
        <f aca="false">IF(B20 = "","",_xlfn.CONCAT("https://cdn.shopify.com/s/files/1/1773/1117/files/WWMS_-_",N20,"_-_",P20,"_-_",M20,"_-_",O20,"_-_Front.png"))</f>
        <v/>
      </c>
      <c r="AI20" s="1" t="s">
        <v>61</v>
      </c>
      <c r="AY20" s="2" t="str">
        <f aca="false">_xlfn.CONCAT("https://cdn.shopify.com/s/files/1/1773/1117/files/WWMS_-_",N20,"_-_",P20,"_-_",M20,"_-_",O20,"_-_Front.png")</f>
        <v>https://cdn.shopify.com/s/files/1/1773/1117/files/WWMS_-_Bath_Treatment_-_1kg_-_Master_Cleanse_-_Sexual_Healing_-_Front.png</v>
      </c>
      <c r="AZ20" s="0" t="s">
        <v>62</v>
      </c>
      <c r="BC20" s="0" t="s">
        <v>63</v>
      </c>
    </row>
    <row r="21" customFormat="false" ht="12.75" hidden="false" customHeight="true" outlineLevel="0" collapsed="false">
      <c r="A21" s="0" t="str">
        <f aca="false">SUBSTITUTE(LOWER(_xlfn.CONCAT(M21, "-", O21,"-", N21)), "_", "-")</f>
        <v>master-cleanse-sexual-healing-bath-treatment</v>
      </c>
      <c r="I21" s="2" t="n">
        <f aca="false">IF(B21 = "",I20,FIND("-", B21, 1))</f>
        <v>16</v>
      </c>
      <c r="J21" s="2" t="e">
        <f aca="false">IF(B21 = "",J20,FIND("-", B21, FIND("-", B21, FIND("-", B21, 1)+1)+1))</f>
        <v>#VALUE!</v>
      </c>
      <c r="K21" s="2" t="n">
        <f aca="false">IF(B21 = "",K20,FIND("-", B21, FIND("-", B21, 1)+1))</f>
        <v>33</v>
      </c>
      <c r="L21" s="2" t="n">
        <f aca="false">IF(B21 = "",L20,IF(ISERROR(J21),K21,J21))</f>
        <v>33</v>
      </c>
      <c r="M21" s="2" t="str">
        <f aca="false">IF(B21 = "",M20,SUBSTITUTE(LEFT(B21,I21-2)," ","_"))</f>
        <v>Master_Cleanse</v>
      </c>
      <c r="N21" s="2" t="str">
        <f aca="false">IF(B21 = "",N20,SUBSTITUTE(RIGHT(B21, LEN(B21)-L21-1)," ","_"))</f>
        <v>Bath_Treatment</v>
      </c>
      <c r="O21" s="2" t="str">
        <f aca="false">IF(B21 = "",O20,SUBSTITUTE(SUBSTITUTE(MID(B21,I21+2,L21-I21-3)," ","_"),"/","_"))</f>
        <v>Sexual_Healing</v>
      </c>
      <c r="P21" s="0" t="s">
        <v>66</v>
      </c>
      <c r="U21" s="0" t="str">
        <f aca="false">SUBSTITUTE(_xlfn.CONCAT(M21, " - ", O21, " - ",N21, " - ", P21), "_", " ")</f>
        <v>Master Cleanse - Sexual Healing - Bath Treatment - 2kg</v>
      </c>
      <c r="V21" s="0" t="n">
        <v>2000</v>
      </c>
      <c r="X21" s="0" t="n">
        <v>0</v>
      </c>
      <c r="Y21" s="0" t="s">
        <v>59</v>
      </c>
      <c r="Z21" s="0" t="s">
        <v>60</v>
      </c>
      <c r="AA21" s="0" t="n">
        <v>60</v>
      </c>
      <c r="AC21" s="1" t="s">
        <v>56</v>
      </c>
      <c r="AD21" s="1" t="s">
        <v>56</v>
      </c>
      <c r="AF21" s="2" t="str">
        <f aca="false">IF(B21 = "","",_xlfn.CONCAT("https://cdn.shopify.com/s/files/1/1773/1117/files/WWMS_-_",N21,"_-_",P21,"_-_",M21,"_-_",O21,"_-_Front.png"))</f>
        <v/>
      </c>
      <c r="AI21" s="1" t="s">
        <v>61</v>
      </c>
      <c r="AY21" s="2" t="str">
        <f aca="false">_xlfn.CONCAT("https://cdn.shopify.com/s/files/1/1773/1117/files/WWMS_-_",N21,"_-_",P21,"_-_",M21,"_-_",O21,"_-_Front.png")</f>
        <v>https://cdn.shopify.com/s/files/1/1773/1117/files/WWMS_-_Bath_Treatment_-_2kg_-_Master_Cleanse_-_Sexual_Healing_-_Front.png</v>
      </c>
      <c r="AZ21" s="0" t="s">
        <v>62</v>
      </c>
      <c r="BC21" s="0" t="s">
        <v>63</v>
      </c>
    </row>
    <row r="22" customFormat="false" ht="12.75" hidden="false" customHeight="true" outlineLevel="0" collapsed="false">
      <c r="A22" s="0" t="str">
        <f aca="false">SUBSTITUTE(LOWER(_xlfn.CONCAT(M22, "-", O22,"-", N22)), "_", "-")</f>
        <v>master-cleanse-beauty-and-truth-bath-treatment</v>
      </c>
      <c r="B22" s="0" t="s">
        <v>74</v>
      </c>
      <c r="C22" s="3" t="s">
        <v>75</v>
      </c>
      <c r="D22" s="0" t="s">
        <v>53</v>
      </c>
      <c r="E22" s="0" t="s">
        <v>54</v>
      </c>
      <c r="F22" s="0" t="s">
        <v>55</v>
      </c>
      <c r="G22" s="1" t="s">
        <v>56</v>
      </c>
      <c r="H22" s="0" t="s">
        <v>57</v>
      </c>
      <c r="I22" s="2" t="n">
        <f aca="false">IF(B22 = "",I21,FIND("-", B22, 1))</f>
        <v>16</v>
      </c>
      <c r="J22" s="2" t="e">
        <f aca="false">IF(B22 = "",J21,FIND("-", B22, FIND("-", B22, FIND("-", B22, 1)+1)+1))</f>
        <v>#VALUE!</v>
      </c>
      <c r="K22" s="2" t="n">
        <f aca="false">IF(B22 = "",K21,FIND("-", B22, FIND("-", B22, 1)+1))</f>
        <v>35</v>
      </c>
      <c r="L22" s="2" t="n">
        <f aca="false">IF(B22 = "",L21,IF(ISERROR(J22),K22,J22))</f>
        <v>35</v>
      </c>
      <c r="M22" s="2" t="str">
        <f aca="false">IF(B22 = "",M21,SUBSTITUTE(LEFT(B22,I22-2)," ","_"))</f>
        <v>Master_Cleanse</v>
      </c>
      <c r="N22" s="2" t="str">
        <f aca="false">IF(B22 = "",N21,SUBSTITUTE(RIGHT(B22, LEN(B22)-L22-1)," ","_"))</f>
        <v>Bath_Treatment</v>
      </c>
      <c r="O22" s="2" t="str">
        <f aca="false">IF(B22 = "",O21,SUBSTITUTE(SUBSTITUTE(MID(B22,I22+2,L22-I22-3)," ","_"),"/","_"))</f>
        <v>Beauty_and_Truth</v>
      </c>
      <c r="P22" s="0" t="s">
        <v>58</v>
      </c>
      <c r="U22" s="0" t="str">
        <f aca="false">SUBSTITUTE(_xlfn.CONCAT(M22, " - ", O22, " - ",N22, " - ", P22), "_", " ")</f>
        <v>Master Cleanse - Beauty and Truth - Bath Treatment - 100g</v>
      </c>
      <c r="V22" s="0" t="n">
        <v>100</v>
      </c>
      <c r="X22" s="0" t="n">
        <v>0</v>
      </c>
      <c r="Y22" s="0" t="s">
        <v>59</v>
      </c>
      <c r="Z22" s="0" t="s">
        <v>60</v>
      </c>
      <c r="AA22" s="0" t="n">
        <v>7.5</v>
      </c>
      <c r="AC22" s="1" t="s">
        <v>56</v>
      </c>
      <c r="AD22" s="1" t="s">
        <v>56</v>
      </c>
      <c r="AF22" s="2" t="str">
        <f aca="false">IF(B22 = "","",_xlfn.CONCAT("https://cdn.shopify.com/s/files/1/1773/1117/files/WWMS_-_",N22,"_-_",P22,"_-_",M22,"_-_",O22,"_-_Front.png"))</f>
        <v>https://cdn.shopify.com/s/files/1/1773/1117/files/WWMS_-_Bath_Treatment_-_100g_-_Master_Cleanse_-_Beauty_and_Truth_-_Front.png</v>
      </c>
      <c r="AG22" s="0" t="n">
        <v>1</v>
      </c>
      <c r="AH22" s="0" t="s">
        <v>74</v>
      </c>
      <c r="AI22" s="1" t="s">
        <v>61</v>
      </c>
      <c r="AY22" s="2" t="str">
        <f aca="false">_xlfn.CONCAT("https://cdn.shopify.com/s/files/1/1773/1117/files/WWMS_-_",N22,"_-_",P22,"_-_",M22,"_-_",O22,"_-_Front.png")</f>
        <v>https://cdn.shopify.com/s/files/1/1773/1117/files/WWMS_-_Bath_Treatment_-_100g_-_Master_Cleanse_-_Beauty_and_Truth_-_Front.png</v>
      </c>
      <c r="AZ22" s="0" t="s">
        <v>62</v>
      </c>
      <c r="BC22" s="0" t="s">
        <v>63</v>
      </c>
    </row>
    <row r="23" customFormat="false" ht="12.75" hidden="false" customHeight="true" outlineLevel="0" collapsed="false">
      <c r="A23" s="0" t="str">
        <f aca="false">SUBSTITUTE(LOWER(_xlfn.CONCAT(M23, "-", O23,"-", N23)), "_", "-")</f>
        <v>master-cleanse-beauty-and-truth-bath-treatment</v>
      </c>
      <c r="I23" s="2" t="n">
        <f aca="false">IF(B23 = "",I22,FIND("-", B23, 1))</f>
        <v>16</v>
      </c>
      <c r="J23" s="2" t="e">
        <f aca="false">IF(B23 = "",J22,FIND("-", B23, FIND("-", B23, FIND("-", B23, 1)+1)+1))</f>
        <v>#VALUE!</v>
      </c>
      <c r="K23" s="2" t="n">
        <f aca="false">IF(B23 = "",K22,FIND("-", B23, FIND("-", B23, 1)+1))</f>
        <v>35</v>
      </c>
      <c r="L23" s="2" t="n">
        <f aca="false">IF(B23 = "",L22,IF(ISERROR(J23),K23,J23))</f>
        <v>35</v>
      </c>
      <c r="M23" s="2" t="str">
        <f aca="false">IF(B23 = "",M22,SUBSTITUTE(LEFT(B23,I23-2)," ","_"))</f>
        <v>Master_Cleanse</v>
      </c>
      <c r="N23" s="2" t="str">
        <f aca="false">IF(B23 = "",N22,SUBSTITUTE(RIGHT(B23, LEN(B23)-L23-1)," ","_"))</f>
        <v>Bath_Treatment</v>
      </c>
      <c r="O23" s="2" t="str">
        <f aca="false">IF(B23 = "",O22,SUBSTITUTE(SUBSTITUTE(MID(B23,I23+2,L23-I23-3)," ","_"),"/","_"))</f>
        <v>Beauty_and_Truth</v>
      </c>
      <c r="P23" s="0" t="s">
        <v>64</v>
      </c>
      <c r="U23" s="0" t="str">
        <f aca="false">SUBSTITUTE(_xlfn.CONCAT(M23, " - ", O23, " - ",N23, " - ", P23), "_", " ")</f>
        <v>Master Cleanse - Beauty and Truth - Bath Treatment - 250g</v>
      </c>
      <c r="V23" s="0" t="n">
        <v>250</v>
      </c>
      <c r="X23" s="0" t="n">
        <v>0</v>
      </c>
      <c r="Y23" s="0" t="s">
        <v>59</v>
      </c>
      <c r="Z23" s="0" t="s">
        <v>60</v>
      </c>
      <c r="AA23" s="0" t="n">
        <v>15</v>
      </c>
      <c r="AC23" s="1" t="s">
        <v>56</v>
      </c>
      <c r="AD23" s="1" t="s">
        <v>56</v>
      </c>
      <c r="AF23" s="2" t="str">
        <f aca="false">IF(B23 = "","",_xlfn.CONCAT("https://cdn.shopify.com/s/files/1/1773/1117/files/WWMS_-_",N23,"_-_",P23,"_-_",M23,"_-_",O23,"_-_Front.png"))</f>
        <v/>
      </c>
      <c r="AI23" s="1" t="s">
        <v>61</v>
      </c>
      <c r="AY23" s="2" t="str">
        <f aca="false">_xlfn.CONCAT("https://cdn.shopify.com/s/files/1/1773/1117/files/WWMS_-_",N23,"_-_",P23,"_-_",M23,"_-_",O23,"_-_Front.png")</f>
        <v>https://cdn.shopify.com/s/files/1/1773/1117/files/WWMS_-_Bath_Treatment_-_250g_-_Master_Cleanse_-_Beauty_and_Truth_-_Front.png</v>
      </c>
      <c r="AZ23" s="0" t="s">
        <v>62</v>
      </c>
      <c r="BC23" s="0" t="s">
        <v>63</v>
      </c>
    </row>
    <row r="24" customFormat="false" ht="12.75" hidden="false" customHeight="true" outlineLevel="0" collapsed="false">
      <c r="A24" s="0" t="str">
        <f aca="false">SUBSTITUTE(LOWER(_xlfn.CONCAT(M24, "-", O24,"-", N24)), "_", "-")</f>
        <v>master-cleanse-beauty-and-truth-bath-treatment</v>
      </c>
      <c r="I24" s="2" t="n">
        <f aca="false">IF(B24 = "",I23,FIND("-", B24, 1))</f>
        <v>16</v>
      </c>
      <c r="J24" s="2" t="e">
        <f aca="false">IF(B24 = "",J23,FIND("-", B24, FIND("-", B24, FIND("-", B24, 1)+1)+1))</f>
        <v>#VALUE!</v>
      </c>
      <c r="K24" s="2" t="n">
        <f aca="false">IF(B24 = "",K23,FIND("-", B24, FIND("-", B24, 1)+1))</f>
        <v>35</v>
      </c>
      <c r="L24" s="2" t="n">
        <f aca="false">IF(B24 = "",L23,IF(ISERROR(J24),K24,J24))</f>
        <v>35</v>
      </c>
      <c r="M24" s="2" t="str">
        <f aca="false">IF(B24 = "",M23,SUBSTITUTE(LEFT(B24,I24-2)," ","_"))</f>
        <v>Master_Cleanse</v>
      </c>
      <c r="N24" s="2" t="str">
        <f aca="false">IF(B24 = "",N23,SUBSTITUTE(RIGHT(B24, LEN(B24)-L24-1)," ","_"))</f>
        <v>Bath_Treatment</v>
      </c>
      <c r="O24" s="2" t="str">
        <f aca="false">IF(B24 = "",O23,SUBSTITUTE(SUBSTITUTE(MID(B24,I24+2,L24-I24-3)," ","_"),"/","_"))</f>
        <v>Beauty_and_Truth</v>
      </c>
      <c r="P24" s="0" t="s">
        <v>65</v>
      </c>
      <c r="U24" s="0" t="str">
        <f aca="false">SUBSTITUTE(_xlfn.CONCAT(M24, " - ", O24, " - ",N24, " - ", P24), "_", " ")</f>
        <v>Master Cleanse - Beauty and Truth - Bath Treatment - 1kg</v>
      </c>
      <c r="V24" s="0" t="n">
        <v>1000</v>
      </c>
      <c r="X24" s="0" t="n">
        <v>0</v>
      </c>
      <c r="Y24" s="0" t="s">
        <v>59</v>
      </c>
      <c r="Z24" s="0" t="s">
        <v>60</v>
      </c>
      <c r="AA24" s="0" t="n">
        <v>35</v>
      </c>
      <c r="AC24" s="1" t="s">
        <v>56</v>
      </c>
      <c r="AD24" s="1" t="s">
        <v>56</v>
      </c>
      <c r="AF24" s="2" t="str">
        <f aca="false">IF(B24 = "","",_xlfn.CONCAT("https://cdn.shopify.com/s/files/1/1773/1117/files/WWMS_-_",N24,"_-_",P24,"_-_",M24,"_-_",O24,"_-_Front.png"))</f>
        <v/>
      </c>
      <c r="AI24" s="1" t="s">
        <v>61</v>
      </c>
      <c r="AY24" s="2" t="str">
        <f aca="false">_xlfn.CONCAT("https://cdn.shopify.com/s/files/1/1773/1117/files/WWMS_-_",N24,"_-_",P24,"_-_",M24,"_-_",O24,"_-_Front.png")</f>
        <v>https://cdn.shopify.com/s/files/1/1773/1117/files/WWMS_-_Bath_Treatment_-_1kg_-_Master_Cleanse_-_Beauty_and_Truth_-_Front.png</v>
      </c>
      <c r="AZ24" s="0" t="s">
        <v>62</v>
      </c>
      <c r="BC24" s="0" t="s">
        <v>63</v>
      </c>
    </row>
    <row r="25" customFormat="false" ht="12.75" hidden="false" customHeight="true" outlineLevel="0" collapsed="false">
      <c r="A25" s="0" t="str">
        <f aca="false">SUBSTITUTE(LOWER(_xlfn.CONCAT(M25, "-", O25,"-", N25)), "_", "-")</f>
        <v>master-cleanse-beauty-and-truth-bath-treatment</v>
      </c>
      <c r="I25" s="2" t="n">
        <f aca="false">IF(B25 = "",I24,FIND("-", B25, 1))</f>
        <v>16</v>
      </c>
      <c r="J25" s="2" t="e">
        <f aca="false">IF(B25 = "",J24,FIND("-", B25, FIND("-", B25, FIND("-", B25, 1)+1)+1))</f>
        <v>#VALUE!</v>
      </c>
      <c r="K25" s="2" t="n">
        <f aca="false">IF(B25 = "",K24,FIND("-", B25, FIND("-", B25, 1)+1))</f>
        <v>35</v>
      </c>
      <c r="L25" s="2" t="n">
        <f aca="false">IF(B25 = "",L24,IF(ISERROR(J25),K25,J25))</f>
        <v>35</v>
      </c>
      <c r="M25" s="2" t="str">
        <f aca="false">IF(B25 = "",M24,SUBSTITUTE(LEFT(B25,I25-2)," ","_"))</f>
        <v>Master_Cleanse</v>
      </c>
      <c r="N25" s="2" t="str">
        <f aca="false">IF(B25 = "",N24,SUBSTITUTE(RIGHT(B25, LEN(B25)-L25-1)," ","_"))</f>
        <v>Bath_Treatment</v>
      </c>
      <c r="O25" s="2" t="str">
        <f aca="false">IF(B25 = "",O24,SUBSTITUTE(SUBSTITUTE(MID(B25,I25+2,L25-I25-3)," ","_"),"/","_"))</f>
        <v>Beauty_and_Truth</v>
      </c>
      <c r="P25" s="0" t="s">
        <v>66</v>
      </c>
      <c r="U25" s="0" t="str">
        <f aca="false">SUBSTITUTE(_xlfn.CONCAT(M25, " - ", O25, " - ",N25, " - ", P25), "_", " ")</f>
        <v>Master Cleanse - Beauty and Truth - Bath Treatment - 2kg</v>
      </c>
      <c r="V25" s="0" t="n">
        <v>2000</v>
      </c>
      <c r="X25" s="0" t="n">
        <v>0</v>
      </c>
      <c r="Y25" s="0" t="s">
        <v>59</v>
      </c>
      <c r="Z25" s="0" t="s">
        <v>60</v>
      </c>
      <c r="AA25" s="0" t="n">
        <v>60</v>
      </c>
      <c r="AC25" s="1" t="s">
        <v>56</v>
      </c>
      <c r="AD25" s="1" t="s">
        <v>56</v>
      </c>
      <c r="AF25" s="2" t="str">
        <f aca="false">IF(B25 = "","",_xlfn.CONCAT("https://cdn.shopify.com/s/files/1/1773/1117/files/WWMS_-_",N25,"_-_",P25,"_-_",M25,"_-_",O25,"_-_Front.png"))</f>
        <v/>
      </c>
      <c r="AI25" s="1" t="s">
        <v>61</v>
      </c>
      <c r="AY25" s="2" t="str">
        <f aca="false">_xlfn.CONCAT("https://cdn.shopify.com/s/files/1/1773/1117/files/WWMS_-_",N25,"_-_",P25,"_-_",M25,"_-_",O25,"_-_Front.png")</f>
        <v>https://cdn.shopify.com/s/files/1/1773/1117/files/WWMS_-_Bath_Treatment_-_2kg_-_Master_Cleanse_-_Beauty_and_Truth_-_Front.png</v>
      </c>
      <c r="AZ25" s="0" t="s">
        <v>62</v>
      </c>
      <c r="BC25" s="0" t="s">
        <v>63</v>
      </c>
    </row>
    <row r="26" customFormat="false" ht="12.75" hidden="false" customHeight="true" outlineLevel="0" collapsed="false">
      <c r="A26" s="0" t="str">
        <f aca="false">SUBSTITUTE(LOWER(_xlfn.CONCAT(M26, "-", O26,"-", N26)), "_", "-")</f>
        <v>master-cleanse-hormonal-balance-bath-treatment</v>
      </c>
      <c r="B26" s="0" t="s">
        <v>76</v>
      </c>
      <c r="C26" s="3" t="s">
        <v>77</v>
      </c>
      <c r="D26" s="0" t="s">
        <v>53</v>
      </c>
      <c r="E26" s="0" t="s">
        <v>54</v>
      </c>
      <c r="F26" s="0" t="s">
        <v>55</v>
      </c>
      <c r="G26" s="1" t="s">
        <v>56</v>
      </c>
      <c r="H26" s="0" t="s">
        <v>57</v>
      </c>
      <c r="I26" s="2" t="n">
        <f aca="false">IF(B26 = "",I25,FIND("-", B26, 1))</f>
        <v>16</v>
      </c>
      <c r="J26" s="2" t="e">
        <f aca="false">IF(B26 = "",J25,FIND("-", B26, FIND("-", B26, FIND("-", B26, 1)+1)+1))</f>
        <v>#VALUE!</v>
      </c>
      <c r="K26" s="2" t="n">
        <f aca="false">IF(B26 = "",K25,FIND("-", B26, FIND("-", B26, 1)+1))</f>
        <v>35</v>
      </c>
      <c r="L26" s="2" t="n">
        <f aca="false">IF(B26 = "",L25,IF(ISERROR(J26),K26,J26))</f>
        <v>35</v>
      </c>
      <c r="M26" s="2" t="str">
        <f aca="false">IF(B26 = "",M25,SUBSTITUTE(LEFT(B26,I26-2)," ","_"))</f>
        <v>Master_Cleanse</v>
      </c>
      <c r="N26" s="2" t="str">
        <f aca="false">IF(B26 = "",N25,SUBSTITUTE(RIGHT(B26, LEN(B26)-L26-1)," ","_"))</f>
        <v>Bath_Treatment</v>
      </c>
      <c r="O26" s="2" t="str">
        <f aca="false">IF(B26 = "",O25,SUBSTITUTE(SUBSTITUTE(MID(B26,I26+2,L26-I26-3)," ","_"),"/","_"))</f>
        <v>Hormonal_Balance</v>
      </c>
      <c r="P26" s="0" t="s">
        <v>58</v>
      </c>
      <c r="U26" s="0" t="str">
        <f aca="false">SUBSTITUTE(_xlfn.CONCAT(M26, " - ", O26, " - ",N26, " - ", P26), "_", " ")</f>
        <v>Master Cleanse - Hormonal Balance - Bath Treatment - 100g</v>
      </c>
      <c r="V26" s="0" t="n">
        <v>100</v>
      </c>
      <c r="X26" s="0" t="n">
        <v>0</v>
      </c>
      <c r="Y26" s="0" t="s">
        <v>59</v>
      </c>
      <c r="Z26" s="0" t="s">
        <v>60</v>
      </c>
      <c r="AA26" s="0" t="n">
        <v>7.5</v>
      </c>
      <c r="AC26" s="1" t="s">
        <v>56</v>
      </c>
      <c r="AD26" s="1" t="s">
        <v>56</v>
      </c>
      <c r="AF26" s="2" t="str">
        <f aca="false">IF(B26 = "","",_xlfn.CONCAT("https://cdn.shopify.com/s/files/1/1773/1117/files/WWMS_-_",N26,"_-_",P26,"_-_",M26,"_-_",O26,"_-_Front.png"))</f>
        <v>https://cdn.shopify.com/s/files/1/1773/1117/files/WWMS_-_Bath_Treatment_-_100g_-_Master_Cleanse_-_Hormonal_Balance_-_Front.png</v>
      </c>
      <c r="AG26" s="0" t="n">
        <v>1</v>
      </c>
      <c r="AH26" s="0" t="s">
        <v>76</v>
      </c>
      <c r="AI26" s="1" t="s">
        <v>61</v>
      </c>
      <c r="AY26" s="2" t="str">
        <f aca="false">_xlfn.CONCAT("https://cdn.shopify.com/s/files/1/1773/1117/files/WWMS_-_",N26,"_-_",P26,"_-_",M26,"_-_",O26,"_-_Front.png")</f>
        <v>https://cdn.shopify.com/s/files/1/1773/1117/files/WWMS_-_Bath_Treatment_-_100g_-_Master_Cleanse_-_Hormonal_Balance_-_Front.png</v>
      </c>
      <c r="AZ26" s="0" t="s">
        <v>62</v>
      </c>
      <c r="BC26" s="0" t="s">
        <v>63</v>
      </c>
    </row>
    <row r="27" customFormat="false" ht="12.75" hidden="false" customHeight="true" outlineLevel="0" collapsed="false">
      <c r="A27" s="0" t="str">
        <f aca="false">SUBSTITUTE(LOWER(_xlfn.CONCAT(M27, "-", O27,"-", N27)), "_", "-")</f>
        <v>master-cleanse-hormonal-balance-bath-treatment</v>
      </c>
      <c r="I27" s="2" t="n">
        <f aca="false">IF(B27 = "",I26,FIND("-", B27, 1))</f>
        <v>16</v>
      </c>
      <c r="J27" s="2" t="e">
        <f aca="false">IF(B27 = "",J26,FIND("-", B27, FIND("-", B27, FIND("-", B27, 1)+1)+1))</f>
        <v>#VALUE!</v>
      </c>
      <c r="K27" s="2" t="n">
        <f aca="false">IF(B27 = "",K26,FIND("-", B27, FIND("-", B27, 1)+1))</f>
        <v>35</v>
      </c>
      <c r="L27" s="2" t="n">
        <f aca="false">IF(B27 = "",L26,IF(ISERROR(J27),K27,J27))</f>
        <v>35</v>
      </c>
      <c r="M27" s="2" t="str">
        <f aca="false">IF(B27 = "",M26,SUBSTITUTE(LEFT(B27,I27-2)," ","_"))</f>
        <v>Master_Cleanse</v>
      </c>
      <c r="N27" s="2" t="str">
        <f aca="false">IF(B27 = "",N26,SUBSTITUTE(RIGHT(B27, LEN(B27)-L27-1)," ","_"))</f>
        <v>Bath_Treatment</v>
      </c>
      <c r="O27" s="2" t="str">
        <f aca="false">IF(B27 = "",O26,SUBSTITUTE(SUBSTITUTE(MID(B27,I27+2,L27-I27-3)," ","_"),"/","_"))</f>
        <v>Hormonal_Balance</v>
      </c>
      <c r="P27" s="0" t="s">
        <v>64</v>
      </c>
      <c r="U27" s="0" t="str">
        <f aca="false">SUBSTITUTE(_xlfn.CONCAT(M27, " - ", O27, " - ",N27, " - ", P27), "_", " ")</f>
        <v>Master Cleanse - Hormonal Balance - Bath Treatment - 250g</v>
      </c>
      <c r="V27" s="0" t="n">
        <v>250</v>
      </c>
      <c r="X27" s="0" t="n">
        <v>0</v>
      </c>
      <c r="Y27" s="0" t="s">
        <v>59</v>
      </c>
      <c r="Z27" s="0" t="s">
        <v>60</v>
      </c>
      <c r="AA27" s="0" t="n">
        <v>15</v>
      </c>
      <c r="AC27" s="1" t="s">
        <v>56</v>
      </c>
      <c r="AD27" s="1" t="s">
        <v>56</v>
      </c>
      <c r="AF27" s="2" t="str">
        <f aca="false">IF(B27 = "","",_xlfn.CONCAT("https://cdn.shopify.com/s/files/1/1773/1117/files/WWMS_-_",N27,"_-_",P27,"_-_",M27,"_-_",O27,"_-_Front.png"))</f>
        <v/>
      </c>
      <c r="AI27" s="1" t="s">
        <v>61</v>
      </c>
      <c r="AY27" s="2" t="str">
        <f aca="false">_xlfn.CONCAT("https://cdn.shopify.com/s/files/1/1773/1117/files/WWMS_-_",N27,"_-_",P27,"_-_",M27,"_-_",O27,"_-_Front.png")</f>
        <v>https://cdn.shopify.com/s/files/1/1773/1117/files/WWMS_-_Bath_Treatment_-_250g_-_Master_Cleanse_-_Hormonal_Balance_-_Front.png</v>
      </c>
      <c r="AZ27" s="0" t="s">
        <v>62</v>
      </c>
      <c r="BC27" s="0" t="s">
        <v>63</v>
      </c>
    </row>
    <row r="28" customFormat="false" ht="12.75" hidden="false" customHeight="true" outlineLevel="0" collapsed="false">
      <c r="A28" s="0" t="str">
        <f aca="false">SUBSTITUTE(LOWER(_xlfn.CONCAT(M28, "-", O28,"-", N28)), "_", "-")</f>
        <v>master-cleanse-hormonal-balance-bath-treatment</v>
      </c>
      <c r="I28" s="2" t="n">
        <f aca="false">IF(B28 = "",I27,FIND("-", B28, 1))</f>
        <v>16</v>
      </c>
      <c r="J28" s="2" t="e">
        <f aca="false">IF(B28 = "",J27,FIND("-", B28, FIND("-", B28, FIND("-", B28, 1)+1)+1))</f>
        <v>#VALUE!</v>
      </c>
      <c r="K28" s="2" t="n">
        <f aca="false">IF(B28 = "",K27,FIND("-", B28, FIND("-", B28, 1)+1))</f>
        <v>35</v>
      </c>
      <c r="L28" s="2" t="n">
        <f aca="false">IF(B28 = "",L27,IF(ISERROR(J28),K28,J28))</f>
        <v>35</v>
      </c>
      <c r="M28" s="2" t="str">
        <f aca="false">IF(B28 = "",M27,SUBSTITUTE(LEFT(B28,I28-2)," ","_"))</f>
        <v>Master_Cleanse</v>
      </c>
      <c r="N28" s="2" t="str">
        <f aca="false">IF(B28 = "",N27,SUBSTITUTE(RIGHT(B28, LEN(B28)-L28-1)," ","_"))</f>
        <v>Bath_Treatment</v>
      </c>
      <c r="O28" s="2" t="str">
        <f aca="false">IF(B28 = "",O27,SUBSTITUTE(SUBSTITUTE(MID(B28,I28+2,L28-I28-3)," ","_"),"/","_"))</f>
        <v>Hormonal_Balance</v>
      </c>
      <c r="P28" s="0" t="s">
        <v>65</v>
      </c>
      <c r="U28" s="0" t="str">
        <f aca="false">SUBSTITUTE(_xlfn.CONCAT(M28, " - ", O28, " - ",N28, " - ", P28), "_", " ")</f>
        <v>Master Cleanse - Hormonal Balance - Bath Treatment - 1kg</v>
      </c>
      <c r="V28" s="0" t="n">
        <v>1000</v>
      </c>
      <c r="X28" s="0" t="n">
        <v>0</v>
      </c>
      <c r="Y28" s="0" t="s">
        <v>59</v>
      </c>
      <c r="Z28" s="0" t="s">
        <v>60</v>
      </c>
      <c r="AA28" s="0" t="n">
        <v>35</v>
      </c>
      <c r="AC28" s="1" t="s">
        <v>56</v>
      </c>
      <c r="AD28" s="1" t="s">
        <v>56</v>
      </c>
      <c r="AF28" s="2" t="str">
        <f aca="false">IF(B28 = "","",_xlfn.CONCAT("https://cdn.shopify.com/s/files/1/1773/1117/files/WWMS_-_",N28,"_-_",P28,"_-_",M28,"_-_",O28,"_-_Front.png"))</f>
        <v/>
      </c>
      <c r="AI28" s="1" t="s">
        <v>61</v>
      </c>
      <c r="AY28" s="2" t="str">
        <f aca="false">_xlfn.CONCAT("https://cdn.shopify.com/s/files/1/1773/1117/files/WWMS_-_",N28,"_-_",P28,"_-_",M28,"_-_",O28,"_-_Front.png")</f>
        <v>https://cdn.shopify.com/s/files/1/1773/1117/files/WWMS_-_Bath_Treatment_-_1kg_-_Master_Cleanse_-_Hormonal_Balance_-_Front.png</v>
      </c>
      <c r="AZ28" s="0" t="s">
        <v>62</v>
      </c>
      <c r="BC28" s="0" t="s">
        <v>63</v>
      </c>
    </row>
    <row r="29" customFormat="false" ht="12.75" hidden="false" customHeight="true" outlineLevel="0" collapsed="false">
      <c r="A29" s="0" t="str">
        <f aca="false">SUBSTITUTE(LOWER(_xlfn.CONCAT(M29, "-", O29,"-", N29)), "_", "-")</f>
        <v>master-cleanse-hormonal-balance-bath-treatment</v>
      </c>
      <c r="I29" s="2" t="n">
        <f aca="false">IF(B29 = "",I28,FIND("-", B29, 1))</f>
        <v>16</v>
      </c>
      <c r="J29" s="2" t="e">
        <f aca="false">IF(B29 = "",J28,FIND("-", B29, FIND("-", B29, FIND("-", B29, 1)+1)+1))</f>
        <v>#VALUE!</v>
      </c>
      <c r="K29" s="2" t="n">
        <f aca="false">IF(B29 = "",K28,FIND("-", B29, FIND("-", B29, 1)+1))</f>
        <v>35</v>
      </c>
      <c r="L29" s="2" t="n">
        <f aca="false">IF(B29 = "",L28,IF(ISERROR(J29),K29,J29))</f>
        <v>35</v>
      </c>
      <c r="M29" s="2" t="str">
        <f aca="false">IF(B29 = "",M28,SUBSTITUTE(LEFT(B29,I29-2)," ","_"))</f>
        <v>Master_Cleanse</v>
      </c>
      <c r="N29" s="2" t="str">
        <f aca="false">IF(B29 = "",N28,SUBSTITUTE(RIGHT(B29, LEN(B29)-L29-1)," ","_"))</f>
        <v>Bath_Treatment</v>
      </c>
      <c r="O29" s="2" t="str">
        <f aca="false">IF(B29 = "",O28,SUBSTITUTE(SUBSTITUTE(MID(B29,I29+2,L29-I29-3)," ","_"),"/","_"))</f>
        <v>Hormonal_Balance</v>
      </c>
      <c r="P29" s="0" t="s">
        <v>66</v>
      </c>
      <c r="U29" s="0" t="str">
        <f aca="false">SUBSTITUTE(_xlfn.CONCAT(M29, " - ", O29, " - ",N29, " - ", P29), "_", " ")</f>
        <v>Master Cleanse - Hormonal Balance - Bath Treatment - 2kg</v>
      </c>
      <c r="V29" s="0" t="n">
        <v>2000</v>
      </c>
      <c r="X29" s="0" t="n">
        <v>0</v>
      </c>
      <c r="Y29" s="0" t="s">
        <v>59</v>
      </c>
      <c r="Z29" s="0" t="s">
        <v>60</v>
      </c>
      <c r="AA29" s="0" t="n">
        <v>60</v>
      </c>
      <c r="AC29" s="1" t="s">
        <v>56</v>
      </c>
      <c r="AD29" s="1" t="s">
        <v>56</v>
      </c>
      <c r="AF29" s="2" t="str">
        <f aca="false">IF(B29 = "","",_xlfn.CONCAT("https://cdn.shopify.com/s/files/1/1773/1117/files/WWMS_-_",N29,"_-_",P29,"_-_",M29,"_-_",O29,"_-_Front.png"))</f>
        <v/>
      </c>
      <c r="AI29" s="1" t="s">
        <v>61</v>
      </c>
      <c r="AY29" s="2" t="str">
        <f aca="false">_xlfn.CONCAT("https://cdn.shopify.com/s/files/1/1773/1117/files/WWMS_-_",N29,"_-_",P29,"_-_",M29,"_-_",O29,"_-_Front.png")</f>
        <v>https://cdn.shopify.com/s/files/1/1773/1117/files/WWMS_-_Bath_Treatment_-_2kg_-_Master_Cleanse_-_Hormonal_Balance_-_Front.png</v>
      </c>
      <c r="AZ29" s="0" t="s">
        <v>62</v>
      </c>
      <c r="BC29" s="0" t="s">
        <v>63</v>
      </c>
    </row>
    <row r="30" customFormat="false" ht="12.75" hidden="false" customHeight="true" outlineLevel="0" collapsed="false">
      <c r="A30" s="0" t="str">
        <f aca="false">SUBSTITUTE(LOWER(_xlfn.CONCAT(M30, "-", O30,"-", N30)), "_", "-")</f>
        <v>master-cleanse-surrender-bath-treatment</v>
      </c>
      <c r="B30" s="0" t="s">
        <v>78</v>
      </c>
      <c r="C30" s="3" t="s">
        <v>79</v>
      </c>
      <c r="D30" s="0" t="s">
        <v>53</v>
      </c>
      <c r="E30" s="0" t="s">
        <v>54</v>
      </c>
      <c r="F30" s="0" t="s">
        <v>55</v>
      </c>
      <c r="G30" s="1" t="s">
        <v>56</v>
      </c>
      <c r="H30" s="0" t="s">
        <v>57</v>
      </c>
      <c r="I30" s="2" t="n">
        <f aca="false">IF(B30 = "",I29,FIND("-", B30, 1))</f>
        <v>16</v>
      </c>
      <c r="J30" s="2" t="e">
        <f aca="false">IF(B30 = "",J29,FIND("-", B30, FIND("-", B30, FIND("-", B30, 1)+1)+1))</f>
        <v>#VALUE!</v>
      </c>
      <c r="K30" s="2" t="n">
        <f aca="false">IF(B30 = "",K29,FIND("-", B30, FIND("-", B30, 1)+1))</f>
        <v>28</v>
      </c>
      <c r="L30" s="2" t="n">
        <f aca="false">IF(B30 = "",L29,IF(ISERROR(J30),K30,J30))</f>
        <v>28</v>
      </c>
      <c r="M30" s="2" t="str">
        <f aca="false">IF(B30 = "",M29,SUBSTITUTE(LEFT(B30,I30-2)," ","_"))</f>
        <v>Master_Cleanse</v>
      </c>
      <c r="N30" s="2" t="str">
        <f aca="false">IF(B30 = "",N29,SUBSTITUTE(RIGHT(B30, LEN(B30)-L30-1)," ","_"))</f>
        <v>Bath_Treatment</v>
      </c>
      <c r="O30" s="2" t="str">
        <f aca="false">IF(B30 = "",O29,SUBSTITUTE(SUBSTITUTE(MID(B30,I30+2,L30-I30-3)," ","_"),"/","_"))</f>
        <v>Surrender</v>
      </c>
      <c r="P30" s="0" t="s">
        <v>58</v>
      </c>
      <c r="U30" s="0" t="str">
        <f aca="false">SUBSTITUTE(_xlfn.CONCAT(M30, " - ", O30, " - ",N30, " - ", P30), "_", " ")</f>
        <v>Master Cleanse - Surrender - Bath Treatment - 100g</v>
      </c>
      <c r="V30" s="0" t="n">
        <v>100</v>
      </c>
      <c r="X30" s="0" t="n">
        <v>0</v>
      </c>
      <c r="Y30" s="0" t="s">
        <v>59</v>
      </c>
      <c r="Z30" s="0" t="s">
        <v>60</v>
      </c>
      <c r="AA30" s="0" t="n">
        <v>7.5</v>
      </c>
      <c r="AC30" s="1" t="s">
        <v>56</v>
      </c>
      <c r="AD30" s="1" t="s">
        <v>56</v>
      </c>
      <c r="AF30" s="2" t="str">
        <f aca="false">IF(B30 = "","",_xlfn.CONCAT("https://cdn.shopify.com/s/files/1/1773/1117/files/WWMS_-_",N30,"_-_",P30,"_-_",M30,"_-_",O30,"_-_Front.png"))</f>
        <v>https://cdn.shopify.com/s/files/1/1773/1117/files/WWMS_-_Bath_Treatment_-_100g_-_Master_Cleanse_-_Surrender_-_Front.png</v>
      </c>
      <c r="AG30" s="0" t="n">
        <v>1</v>
      </c>
      <c r="AH30" s="0" t="s">
        <v>78</v>
      </c>
      <c r="AI30" s="1" t="s">
        <v>61</v>
      </c>
      <c r="AY30" s="2" t="str">
        <f aca="false">_xlfn.CONCAT("https://cdn.shopify.com/s/files/1/1773/1117/files/WWMS_-_",N30,"_-_",P30,"_-_",M30,"_-_",O30,"_-_Front.png")</f>
        <v>https://cdn.shopify.com/s/files/1/1773/1117/files/WWMS_-_Bath_Treatment_-_100g_-_Master_Cleanse_-_Surrender_-_Front.png</v>
      </c>
      <c r="AZ30" s="0" t="s">
        <v>62</v>
      </c>
      <c r="BC30" s="0" t="s">
        <v>63</v>
      </c>
    </row>
    <row r="31" customFormat="false" ht="12.75" hidden="false" customHeight="true" outlineLevel="0" collapsed="false">
      <c r="A31" s="0" t="str">
        <f aca="false">SUBSTITUTE(LOWER(_xlfn.CONCAT(M31, "-", O31,"-", N31)), "_", "-")</f>
        <v>master-cleanse-surrender-bath-treatment</v>
      </c>
      <c r="I31" s="2" t="n">
        <f aca="false">IF(B31 = "",I30,FIND("-", B31, 1))</f>
        <v>16</v>
      </c>
      <c r="J31" s="2" t="e">
        <f aca="false">IF(B31 = "",J30,FIND("-", B31, FIND("-", B31, FIND("-", B31, 1)+1)+1))</f>
        <v>#VALUE!</v>
      </c>
      <c r="K31" s="2" t="n">
        <f aca="false">IF(B31 = "",K30,FIND("-", B31, FIND("-", B31, 1)+1))</f>
        <v>28</v>
      </c>
      <c r="L31" s="2" t="n">
        <f aca="false">IF(B31 = "",L30,IF(ISERROR(J31),K31,J31))</f>
        <v>28</v>
      </c>
      <c r="M31" s="2" t="str">
        <f aca="false">IF(B31 = "",M30,SUBSTITUTE(LEFT(B31,I31-2)," ","_"))</f>
        <v>Master_Cleanse</v>
      </c>
      <c r="N31" s="2" t="str">
        <f aca="false">IF(B31 = "",N30,SUBSTITUTE(RIGHT(B31, LEN(B31)-L31-1)," ","_"))</f>
        <v>Bath_Treatment</v>
      </c>
      <c r="O31" s="2" t="str">
        <f aca="false">IF(B31 = "",O30,SUBSTITUTE(SUBSTITUTE(MID(B31,I31+2,L31-I31-3)," ","_"),"/","_"))</f>
        <v>Surrender</v>
      </c>
      <c r="P31" s="0" t="s">
        <v>64</v>
      </c>
      <c r="U31" s="0" t="str">
        <f aca="false">SUBSTITUTE(_xlfn.CONCAT(M31, " - ", O31, " - ",N31, " - ", P31), "_", " ")</f>
        <v>Master Cleanse - Surrender - Bath Treatment - 250g</v>
      </c>
      <c r="V31" s="0" t="n">
        <v>250</v>
      </c>
      <c r="X31" s="0" t="n">
        <v>0</v>
      </c>
      <c r="Y31" s="0" t="s">
        <v>59</v>
      </c>
      <c r="Z31" s="0" t="s">
        <v>60</v>
      </c>
      <c r="AA31" s="0" t="n">
        <v>15</v>
      </c>
      <c r="AC31" s="1" t="s">
        <v>56</v>
      </c>
      <c r="AD31" s="1" t="s">
        <v>56</v>
      </c>
      <c r="AF31" s="2" t="str">
        <f aca="false">IF(B31 = "","",_xlfn.CONCAT("https://cdn.shopify.com/s/files/1/1773/1117/files/WWMS_-_",N31,"_-_",P31,"_-_",M31,"_-_",O31,"_-_Front.png"))</f>
        <v/>
      </c>
      <c r="AI31" s="1" t="s">
        <v>61</v>
      </c>
      <c r="AY31" s="2" t="str">
        <f aca="false">_xlfn.CONCAT("https://cdn.shopify.com/s/files/1/1773/1117/files/WWMS_-_",N31,"_-_",P31,"_-_",M31,"_-_",O31,"_-_Front.png")</f>
        <v>https://cdn.shopify.com/s/files/1/1773/1117/files/WWMS_-_Bath_Treatment_-_250g_-_Master_Cleanse_-_Surrender_-_Front.png</v>
      </c>
      <c r="AZ31" s="0" t="s">
        <v>62</v>
      </c>
      <c r="BC31" s="0" t="s">
        <v>63</v>
      </c>
    </row>
    <row r="32" customFormat="false" ht="12.75" hidden="false" customHeight="true" outlineLevel="0" collapsed="false">
      <c r="A32" s="0" t="str">
        <f aca="false">SUBSTITUTE(LOWER(_xlfn.CONCAT(M32, "-", O32,"-", N32)), "_", "-")</f>
        <v>master-cleanse-surrender-bath-treatment</v>
      </c>
      <c r="I32" s="2" t="n">
        <f aca="false">IF(B32 = "",I31,FIND("-", B32, 1))</f>
        <v>16</v>
      </c>
      <c r="J32" s="2" t="e">
        <f aca="false">IF(B32 = "",J31,FIND("-", B32, FIND("-", B32, FIND("-", B32, 1)+1)+1))</f>
        <v>#VALUE!</v>
      </c>
      <c r="K32" s="2" t="n">
        <f aca="false">IF(B32 = "",K31,FIND("-", B32, FIND("-", B32, 1)+1))</f>
        <v>28</v>
      </c>
      <c r="L32" s="2" t="n">
        <f aca="false">IF(B32 = "",L31,IF(ISERROR(J32),K32,J32))</f>
        <v>28</v>
      </c>
      <c r="M32" s="2" t="str">
        <f aca="false">IF(B32 = "",M31,SUBSTITUTE(LEFT(B32,I32-2)," ","_"))</f>
        <v>Master_Cleanse</v>
      </c>
      <c r="N32" s="2" t="str">
        <f aca="false">IF(B32 = "",N31,SUBSTITUTE(RIGHT(B32, LEN(B32)-L32-1)," ","_"))</f>
        <v>Bath_Treatment</v>
      </c>
      <c r="O32" s="2" t="str">
        <f aca="false">IF(B32 = "",O31,SUBSTITUTE(SUBSTITUTE(MID(B32,I32+2,L32-I32-3)," ","_"),"/","_"))</f>
        <v>Surrender</v>
      </c>
      <c r="P32" s="0" t="s">
        <v>65</v>
      </c>
      <c r="U32" s="0" t="str">
        <f aca="false">SUBSTITUTE(_xlfn.CONCAT(M32, " - ", O32, " - ",N32, " - ", P32), "_", " ")</f>
        <v>Master Cleanse - Surrender - Bath Treatment - 1kg</v>
      </c>
      <c r="V32" s="0" t="n">
        <v>1000</v>
      </c>
      <c r="X32" s="0" t="n">
        <v>0</v>
      </c>
      <c r="Y32" s="0" t="s">
        <v>59</v>
      </c>
      <c r="Z32" s="0" t="s">
        <v>60</v>
      </c>
      <c r="AA32" s="0" t="n">
        <v>35</v>
      </c>
      <c r="AC32" s="1" t="s">
        <v>56</v>
      </c>
      <c r="AD32" s="1" t="s">
        <v>56</v>
      </c>
      <c r="AF32" s="2" t="str">
        <f aca="false">IF(B32 = "","",_xlfn.CONCAT("https://cdn.shopify.com/s/files/1/1773/1117/files/WWMS_-_",N32,"_-_",P32,"_-_",M32,"_-_",O32,"_-_Front.png"))</f>
        <v/>
      </c>
      <c r="AI32" s="1" t="s">
        <v>61</v>
      </c>
      <c r="AY32" s="2" t="str">
        <f aca="false">_xlfn.CONCAT("https://cdn.shopify.com/s/files/1/1773/1117/files/WWMS_-_",N32,"_-_",P32,"_-_",M32,"_-_",O32,"_-_Front.png")</f>
        <v>https://cdn.shopify.com/s/files/1/1773/1117/files/WWMS_-_Bath_Treatment_-_1kg_-_Master_Cleanse_-_Surrender_-_Front.png</v>
      </c>
      <c r="AZ32" s="0" t="s">
        <v>62</v>
      </c>
      <c r="BC32" s="0" t="s">
        <v>63</v>
      </c>
    </row>
    <row r="33" customFormat="false" ht="12.75" hidden="false" customHeight="true" outlineLevel="0" collapsed="false">
      <c r="A33" s="0" t="str">
        <f aca="false">SUBSTITUTE(LOWER(_xlfn.CONCAT(M33, "-", O33,"-", N33)), "_", "-")</f>
        <v>master-cleanse-surrender-bath-treatment</v>
      </c>
      <c r="I33" s="2" t="n">
        <f aca="false">IF(B33 = "",I32,FIND("-", B33, 1))</f>
        <v>16</v>
      </c>
      <c r="J33" s="2" t="e">
        <f aca="false">IF(B33 = "",J32,FIND("-", B33, FIND("-", B33, FIND("-", B33, 1)+1)+1))</f>
        <v>#VALUE!</v>
      </c>
      <c r="K33" s="2" t="n">
        <f aca="false">IF(B33 = "",K32,FIND("-", B33, FIND("-", B33, 1)+1))</f>
        <v>28</v>
      </c>
      <c r="L33" s="2" t="n">
        <f aca="false">IF(B33 = "",L32,IF(ISERROR(J33),K33,J33))</f>
        <v>28</v>
      </c>
      <c r="M33" s="2" t="str">
        <f aca="false">IF(B33 = "",M32,SUBSTITUTE(LEFT(B33,I33-2)," ","_"))</f>
        <v>Master_Cleanse</v>
      </c>
      <c r="N33" s="2" t="str">
        <f aca="false">IF(B33 = "",N32,SUBSTITUTE(RIGHT(B33, LEN(B33)-L33-1)," ","_"))</f>
        <v>Bath_Treatment</v>
      </c>
      <c r="O33" s="2" t="str">
        <f aca="false">IF(B33 = "",O32,SUBSTITUTE(SUBSTITUTE(MID(B33,I33+2,L33-I33-3)," ","_"),"/","_"))</f>
        <v>Surrender</v>
      </c>
      <c r="P33" s="0" t="s">
        <v>66</v>
      </c>
      <c r="U33" s="0" t="str">
        <f aca="false">SUBSTITUTE(_xlfn.CONCAT(M33, " - ", O33, " - ",N33, " - ", P33), "_", " ")</f>
        <v>Master Cleanse - Surrender - Bath Treatment - 2kg</v>
      </c>
      <c r="V33" s="0" t="n">
        <v>2000</v>
      </c>
      <c r="X33" s="0" t="n">
        <v>0</v>
      </c>
      <c r="Y33" s="0" t="s">
        <v>59</v>
      </c>
      <c r="Z33" s="0" t="s">
        <v>60</v>
      </c>
      <c r="AA33" s="0" t="n">
        <v>60</v>
      </c>
      <c r="AC33" s="1" t="s">
        <v>56</v>
      </c>
      <c r="AD33" s="1" t="s">
        <v>56</v>
      </c>
      <c r="AF33" s="2" t="str">
        <f aca="false">IF(B33 = "","",_xlfn.CONCAT("https://cdn.shopify.com/s/files/1/1773/1117/files/WWMS_-_",N33,"_-_",P33,"_-_",M33,"_-_",O33,"_-_Front.png"))</f>
        <v/>
      </c>
      <c r="AI33" s="1" t="s">
        <v>61</v>
      </c>
      <c r="AY33" s="2" t="str">
        <f aca="false">_xlfn.CONCAT("https://cdn.shopify.com/s/files/1/1773/1117/files/WWMS_-_",N33,"_-_",P33,"_-_",M33,"_-_",O33,"_-_Front.png")</f>
        <v>https://cdn.shopify.com/s/files/1/1773/1117/files/WWMS_-_Bath_Treatment_-_2kg_-_Master_Cleanse_-_Surrender_-_Front.png</v>
      </c>
      <c r="AZ33" s="0" t="s">
        <v>62</v>
      </c>
      <c r="BC33" s="0" t="s">
        <v>63</v>
      </c>
    </row>
    <row r="34" customFormat="false" ht="12.75" hidden="false" customHeight="true" outlineLevel="0" collapsed="false">
      <c r="A34" s="0" t="str">
        <f aca="false">SUBSTITUTE(LOWER(_xlfn.CONCAT(M34, "-", O34,"-", N34)), "_", "-")</f>
        <v>master-cleanse-physical-body-bath-treatment</v>
      </c>
      <c r="B34" s="0" t="s">
        <v>80</v>
      </c>
      <c r="C34" s="3" t="s">
        <v>81</v>
      </c>
      <c r="D34" s="0" t="s">
        <v>53</v>
      </c>
      <c r="E34" s="0" t="s">
        <v>54</v>
      </c>
      <c r="F34" s="0" t="s">
        <v>55</v>
      </c>
      <c r="G34" s="1" t="s">
        <v>56</v>
      </c>
      <c r="H34" s="0" t="s">
        <v>57</v>
      </c>
      <c r="I34" s="2" t="n">
        <f aca="false">IF(B34 = "",I33,FIND("-", B34, 1))</f>
        <v>16</v>
      </c>
      <c r="J34" s="2" t="e">
        <f aca="false">IF(B34 = "",J33,FIND("-", B34, FIND("-", B34, FIND("-", B34, 1)+1)+1))</f>
        <v>#VALUE!</v>
      </c>
      <c r="K34" s="2" t="n">
        <f aca="false">IF(B34 = "",K33,FIND("-", B34, FIND("-", B34, 1)+1))</f>
        <v>32</v>
      </c>
      <c r="L34" s="2" t="n">
        <f aca="false">IF(B34 = "",L33,IF(ISERROR(J34),K34,J34))</f>
        <v>32</v>
      </c>
      <c r="M34" s="2" t="str">
        <f aca="false">IF(B34 = "",M33,SUBSTITUTE(LEFT(B34,I34-2)," ","_"))</f>
        <v>Master_Cleanse</v>
      </c>
      <c r="N34" s="2" t="str">
        <f aca="false">IF(B34 = "",N33,SUBSTITUTE(RIGHT(B34, LEN(B34)-L34-1)," ","_"))</f>
        <v>Bath_Treatment</v>
      </c>
      <c r="O34" s="2" t="str">
        <f aca="false">IF(B34 = "",O33,SUBSTITUTE(SUBSTITUTE(MID(B34,I34+2,L34-I34-3)," ","_"),"/","_"))</f>
        <v>Physical_Body</v>
      </c>
      <c r="P34" s="0" t="s">
        <v>58</v>
      </c>
      <c r="U34" s="0" t="str">
        <f aca="false">SUBSTITUTE(_xlfn.CONCAT(M34, " - ", O34, " - ",N34, " - ", P34), "_", " ")</f>
        <v>Master Cleanse - Physical Body - Bath Treatment - 100g</v>
      </c>
      <c r="V34" s="0" t="n">
        <v>100</v>
      </c>
      <c r="X34" s="0" t="n">
        <v>0</v>
      </c>
      <c r="Y34" s="0" t="s">
        <v>59</v>
      </c>
      <c r="Z34" s="0" t="s">
        <v>60</v>
      </c>
      <c r="AA34" s="0" t="n">
        <v>7.5</v>
      </c>
      <c r="AC34" s="1" t="s">
        <v>56</v>
      </c>
      <c r="AD34" s="1" t="s">
        <v>56</v>
      </c>
      <c r="AF34" s="2" t="str">
        <f aca="false">IF(B34 = "","",_xlfn.CONCAT("https://cdn.shopify.com/s/files/1/1773/1117/files/WWMS_-_",N34,"_-_",P34,"_-_",M34,"_-_",O34,"_-_Front.png"))</f>
        <v>https://cdn.shopify.com/s/files/1/1773/1117/files/WWMS_-_Bath_Treatment_-_100g_-_Master_Cleanse_-_Physical_Body_-_Front.png</v>
      </c>
      <c r="AG34" s="0" t="n">
        <v>1</v>
      </c>
      <c r="AH34" s="0" t="s">
        <v>80</v>
      </c>
      <c r="AI34" s="1" t="s">
        <v>61</v>
      </c>
      <c r="AY34" s="2" t="str">
        <f aca="false">_xlfn.CONCAT("https://cdn.shopify.com/s/files/1/1773/1117/files/WWMS_-_",N34,"_-_",P34,"_-_",M34,"_-_",O34,"_-_Front.png")</f>
        <v>https://cdn.shopify.com/s/files/1/1773/1117/files/WWMS_-_Bath_Treatment_-_100g_-_Master_Cleanse_-_Physical_Body_-_Front.png</v>
      </c>
      <c r="AZ34" s="0" t="s">
        <v>62</v>
      </c>
      <c r="BC34" s="0" t="s">
        <v>63</v>
      </c>
    </row>
    <row r="35" customFormat="false" ht="12.75" hidden="false" customHeight="true" outlineLevel="0" collapsed="false">
      <c r="A35" s="0" t="str">
        <f aca="false">SUBSTITUTE(LOWER(_xlfn.CONCAT(M35, "-", O35,"-", N35)), "_", "-")</f>
        <v>master-cleanse-physical-body-bath-treatment</v>
      </c>
      <c r="I35" s="2" t="n">
        <f aca="false">IF(B35 = "",I34,FIND("-", B35, 1))</f>
        <v>16</v>
      </c>
      <c r="J35" s="2" t="e">
        <f aca="false">IF(B35 = "",J34,FIND("-", B35, FIND("-", B35, FIND("-", B35, 1)+1)+1))</f>
        <v>#VALUE!</v>
      </c>
      <c r="K35" s="2" t="n">
        <f aca="false">IF(B35 = "",K34,FIND("-", B35, FIND("-", B35, 1)+1))</f>
        <v>32</v>
      </c>
      <c r="L35" s="2" t="n">
        <f aca="false">IF(B35 = "",L34,IF(ISERROR(J35),K35,J35))</f>
        <v>32</v>
      </c>
      <c r="M35" s="2" t="str">
        <f aca="false">IF(B35 = "",M34,SUBSTITUTE(LEFT(B35,I35-2)," ","_"))</f>
        <v>Master_Cleanse</v>
      </c>
      <c r="N35" s="2" t="str">
        <f aca="false">IF(B35 = "",N34,SUBSTITUTE(RIGHT(B35, LEN(B35)-L35-1)," ","_"))</f>
        <v>Bath_Treatment</v>
      </c>
      <c r="O35" s="2" t="str">
        <f aca="false">IF(B35 = "",O34,SUBSTITUTE(SUBSTITUTE(MID(B35,I35+2,L35-I35-3)," ","_"),"/","_"))</f>
        <v>Physical_Body</v>
      </c>
      <c r="P35" s="0" t="s">
        <v>64</v>
      </c>
      <c r="U35" s="0" t="str">
        <f aca="false">SUBSTITUTE(_xlfn.CONCAT(M35, " - ", O35, " - ",N35, " - ", P35), "_", " ")</f>
        <v>Master Cleanse - Physical Body - Bath Treatment - 250g</v>
      </c>
      <c r="V35" s="0" t="n">
        <v>250</v>
      </c>
      <c r="X35" s="0" t="n">
        <v>0</v>
      </c>
      <c r="Y35" s="0" t="s">
        <v>59</v>
      </c>
      <c r="Z35" s="0" t="s">
        <v>60</v>
      </c>
      <c r="AA35" s="0" t="n">
        <v>15</v>
      </c>
      <c r="AC35" s="1" t="s">
        <v>56</v>
      </c>
      <c r="AD35" s="1" t="s">
        <v>56</v>
      </c>
      <c r="AF35" s="2" t="str">
        <f aca="false">IF(B35 = "","",_xlfn.CONCAT("https://cdn.shopify.com/s/files/1/1773/1117/files/WWMS_-_",N35,"_-_",P35,"_-_",M35,"_-_",O35,"_-_Front.png"))</f>
        <v/>
      </c>
      <c r="AI35" s="1" t="s">
        <v>61</v>
      </c>
      <c r="AY35" s="2" t="str">
        <f aca="false">_xlfn.CONCAT("https://cdn.shopify.com/s/files/1/1773/1117/files/WWMS_-_",N35,"_-_",P35,"_-_",M35,"_-_",O35,"_-_Front.png")</f>
        <v>https://cdn.shopify.com/s/files/1/1773/1117/files/WWMS_-_Bath_Treatment_-_250g_-_Master_Cleanse_-_Physical_Body_-_Front.png</v>
      </c>
      <c r="AZ35" s="0" t="s">
        <v>62</v>
      </c>
      <c r="BC35" s="0" t="s">
        <v>63</v>
      </c>
    </row>
    <row r="36" customFormat="false" ht="12.75" hidden="false" customHeight="true" outlineLevel="0" collapsed="false">
      <c r="A36" s="0" t="str">
        <f aca="false">SUBSTITUTE(LOWER(_xlfn.CONCAT(M36, "-", O36,"-", N36)), "_", "-")</f>
        <v>master-cleanse-physical-body-bath-treatment</v>
      </c>
      <c r="I36" s="2" t="n">
        <f aca="false">IF(B36 = "",I35,FIND("-", B36, 1))</f>
        <v>16</v>
      </c>
      <c r="J36" s="2" t="e">
        <f aca="false">IF(B36 = "",J35,FIND("-", B36, FIND("-", B36, FIND("-", B36, 1)+1)+1))</f>
        <v>#VALUE!</v>
      </c>
      <c r="K36" s="2" t="n">
        <f aca="false">IF(B36 = "",K35,FIND("-", B36, FIND("-", B36, 1)+1))</f>
        <v>32</v>
      </c>
      <c r="L36" s="2" t="n">
        <f aca="false">IF(B36 = "",L35,IF(ISERROR(J36),K36,J36))</f>
        <v>32</v>
      </c>
      <c r="M36" s="2" t="str">
        <f aca="false">IF(B36 = "",M35,SUBSTITUTE(LEFT(B36,I36-2)," ","_"))</f>
        <v>Master_Cleanse</v>
      </c>
      <c r="N36" s="2" t="str">
        <f aca="false">IF(B36 = "",N35,SUBSTITUTE(RIGHT(B36, LEN(B36)-L36-1)," ","_"))</f>
        <v>Bath_Treatment</v>
      </c>
      <c r="O36" s="2" t="str">
        <f aca="false">IF(B36 = "",O35,SUBSTITUTE(SUBSTITUTE(MID(B36,I36+2,L36-I36-3)," ","_"),"/","_"))</f>
        <v>Physical_Body</v>
      </c>
      <c r="P36" s="0" t="s">
        <v>65</v>
      </c>
      <c r="U36" s="0" t="str">
        <f aca="false">SUBSTITUTE(_xlfn.CONCAT(M36, " - ", O36, " - ",N36, " - ", P36), "_", " ")</f>
        <v>Master Cleanse - Physical Body - Bath Treatment - 1kg</v>
      </c>
      <c r="V36" s="0" t="n">
        <v>1000</v>
      </c>
      <c r="X36" s="0" t="n">
        <v>0</v>
      </c>
      <c r="Y36" s="0" t="s">
        <v>59</v>
      </c>
      <c r="Z36" s="0" t="s">
        <v>60</v>
      </c>
      <c r="AA36" s="0" t="n">
        <v>35</v>
      </c>
      <c r="AC36" s="1" t="s">
        <v>56</v>
      </c>
      <c r="AD36" s="1" t="s">
        <v>56</v>
      </c>
      <c r="AF36" s="2" t="str">
        <f aca="false">IF(B36 = "","",_xlfn.CONCAT("https://cdn.shopify.com/s/files/1/1773/1117/files/WWMS_-_",N36,"_-_",P36,"_-_",M36,"_-_",O36,"_-_Front.png"))</f>
        <v/>
      </c>
      <c r="AI36" s="1" t="s">
        <v>61</v>
      </c>
      <c r="AY36" s="2" t="str">
        <f aca="false">_xlfn.CONCAT("https://cdn.shopify.com/s/files/1/1773/1117/files/WWMS_-_",N36,"_-_",P36,"_-_",M36,"_-_",O36,"_-_Front.png")</f>
        <v>https://cdn.shopify.com/s/files/1/1773/1117/files/WWMS_-_Bath_Treatment_-_1kg_-_Master_Cleanse_-_Physical_Body_-_Front.png</v>
      </c>
      <c r="AZ36" s="0" t="s">
        <v>62</v>
      </c>
      <c r="BC36" s="0" t="s">
        <v>63</v>
      </c>
    </row>
    <row r="37" customFormat="false" ht="12.75" hidden="false" customHeight="true" outlineLevel="0" collapsed="false">
      <c r="A37" s="0" t="str">
        <f aca="false">SUBSTITUTE(LOWER(_xlfn.CONCAT(M37, "-", O37,"-", N37)), "_", "-")</f>
        <v>master-cleanse-physical-body-bath-treatment</v>
      </c>
      <c r="I37" s="2" t="n">
        <f aca="false">IF(B37 = "",I36,FIND("-", B37, 1))</f>
        <v>16</v>
      </c>
      <c r="J37" s="2" t="e">
        <f aca="false">IF(B37 = "",J36,FIND("-", B37, FIND("-", B37, FIND("-", B37, 1)+1)+1))</f>
        <v>#VALUE!</v>
      </c>
      <c r="K37" s="2" t="n">
        <f aca="false">IF(B37 = "",K36,FIND("-", B37, FIND("-", B37, 1)+1))</f>
        <v>32</v>
      </c>
      <c r="L37" s="2" t="n">
        <f aca="false">IF(B37 = "",L36,IF(ISERROR(J37),K37,J37))</f>
        <v>32</v>
      </c>
      <c r="M37" s="2" t="str">
        <f aca="false">IF(B37 = "",M36,SUBSTITUTE(LEFT(B37,I37-2)," ","_"))</f>
        <v>Master_Cleanse</v>
      </c>
      <c r="N37" s="2" t="str">
        <f aca="false">IF(B37 = "",N36,SUBSTITUTE(RIGHT(B37, LEN(B37)-L37-1)," ","_"))</f>
        <v>Bath_Treatment</v>
      </c>
      <c r="O37" s="2" t="str">
        <f aca="false">IF(B37 = "",O36,SUBSTITUTE(SUBSTITUTE(MID(B37,I37+2,L37-I37-3)," ","_"),"/","_"))</f>
        <v>Physical_Body</v>
      </c>
      <c r="P37" s="0" t="s">
        <v>66</v>
      </c>
      <c r="U37" s="0" t="str">
        <f aca="false">SUBSTITUTE(_xlfn.CONCAT(M37, " - ", O37, " - ",N37, " - ", P37), "_", " ")</f>
        <v>Master Cleanse - Physical Body - Bath Treatment - 2kg</v>
      </c>
      <c r="V37" s="0" t="n">
        <v>2000</v>
      </c>
      <c r="X37" s="0" t="n">
        <v>0</v>
      </c>
      <c r="Y37" s="0" t="s">
        <v>59</v>
      </c>
      <c r="Z37" s="0" t="s">
        <v>60</v>
      </c>
      <c r="AA37" s="0" t="n">
        <v>60</v>
      </c>
      <c r="AC37" s="1" t="s">
        <v>56</v>
      </c>
      <c r="AD37" s="1" t="s">
        <v>56</v>
      </c>
      <c r="AF37" s="2" t="str">
        <f aca="false">IF(B37 = "","",_xlfn.CONCAT("https://cdn.shopify.com/s/files/1/1773/1117/files/WWMS_-_",N37,"_-_",P37,"_-_",M37,"_-_",O37,"_-_Front.png"))</f>
        <v/>
      </c>
      <c r="AI37" s="1" t="s">
        <v>61</v>
      </c>
      <c r="AY37" s="2" t="str">
        <f aca="false">_xlfn.CONCAT("https://cdn.shopify.com/s/files/1/1773/1117/files/WWMS_-_",N37,"_-_",P37,"_-_",M37,"_-_",O37,"_-_Front.png")</f>
        <v>https://cdn.shopify.com/s/files/1/1773/1117/files/WWMS_-_Bath_Treatment_-_2kg_-_Master_Cleanse_-_Physical_Body_-_Front.png</v>
      </c>
      <c r="AZ37" s="0" t="s">
        <v>62</v>
      </c>
      <c r="BC37" s="0" t="s">
        <v>63</v>
      </c>
    </row>
    <row r="38" customFormat="false" ht="12.75" hidden="false" customHeight="true" outlineLevel="0" collapsed="false">
      <c r="A38" s="0" t="str">
        <f aca="false">SUBSTITUTE(LOWER(_xlfn.CONCAT(M38, "-", O38,"-", N38)), "_", "-")</f>
        <v>master-cleanse-spirit-soul-retrieval-bath-treatment</v>
      </c>
      <c r="B38" s="0" t="s">
        <v>82</v>
      </c>
      <c r="C38" s="3" t="s">
        <v>83</v>
      </c>
      <c r="D38" s="0" t="s">
        <v>53</v>
      </c>
      <c r="E38" s="0" t="s">
        <v>54</v>
      </c>
      <c r="F38" s="0" t="s">
        <v>55</v>
      </c>
      <c r="G38" s="1" t="s">
        <v>56</v>
      </c>
      <c r="H38" s="0" t="s">
        <v>57</v>
      </c>
      <c r="I38" s="2" t="n">
        <f aca="false">IF(B38 = "",I37,FIND("-", B38, 1))</f>
        <v>16</v>
      </c>
      <c r="J38" s="2" t="e">
        <f aca="false">IF(B38 = "",J37,FIND("-", B38, FIND("-", B38, FIND("-", B38, 1)+1)+1))</f>
        <v>#VALUE!</v>
      </c>
      <c r="K38" s="2" t="n">
        <f aca="false">IF(B38 = "",K37,FIND("-", B38, FIND("-", B38, 1)+1))</f>
        <v>40</v>
      </c>
      <c r="L38" s="2" t="n">
        <f aca="false">IF(B38 = "",L37,IF(ISERROR(J38),K38,J38))</f>
        <v>40</v>
      </c>
      <c r="M38" s="2" t="str">
        <f aca="false">IF(B38 = "",M37,SUBSTITUTE(LEFT(B38,I38-2)," ","_"))</f>
        <v>Master_Cleanse</v>
      </c>
      <c r="N38" s="2" t="str">
        <f aca="false">IF(B38 = "",N37,SUBSTITUTE(RIGHT(B38, LEN(B38)-L38-1)," ","_"))</f>
        <v>Bath_Treatment</v>
      </c>
      <c r="O38" s="2" t="str">
        <f aca="false">IF(B38 = "",O37,SUBSTITUTE(SUBSTITUTE(MID(B38,I38+2,L38-I38-3)," ","_"),"/","_"))</f>
        <v>Spirit_Soul_Retrieval</v>
      </c>
      <c r="P38" s="0" t="s">
        <v>58</v>
      </c>
      <c r="U38" s="0" t="str">
        <f aca="false">SUBSTITUTE(_xlfn.CONCAT(M38, " - ", O38, " - ",N38, " - ", P38), "_", " ")</f>
        <v>Master Cleanse - Spirit Soul Retrieval - Bath Treatment - 100g</v>
      </c>
      <c r="V38" s="0" t="n">
        <v>100</v>
      </c>
      <c r="X38" s="0" t="n">
        <v>0</v>
      </c>
      <c r="Y38" s="0" t="s">
        <v>59</v>
      </c>
      <c r="Z38" s="0" t="s">
        <v>60</v>
      </c>
      <c r="AA38" s="0" t="n">
        <v>7.5</v>
      </c>
      <c r="AC38" s="1" t="s">
        <v>56</v>
      </c>
      <c r="AD38" s="1" t="s">
        <v>56</v>
      </c>
      <c r="AF38" s="2" t="str">
        <f aca="false">IF(B38 = "","",_xlfn.CONCAT("https://cdn.shopify.com/s/files/1/1773/1117/files/WWMS_-_",N38,"_-_",P38,"_-_",M38,"_-_",O38,"_-_Front.png"))</f>
        <v>https://cdn.shopify.com/s/files/1/1773/1117/files/WWMS_-_Bath_Treatment_-_100g_-_Master_Cleanse_-_Spirit_Soul_Retrieval_-_Front.png</v>
      </c>
      <c r="AG38" s="0" t="n">
        <v>1</v>
      </c>
      <c r="AH38" s="0" t="s">
        <v>82</v>
      </c>
      <c r="AI38" s="1" t="s">
        <v>61</v>
      </c>
      <c r="AY38" s="2" t="str">
        <f aca="false">_xlfn.CONCAT("https://cdn.shopify.com/s/files/1/1773/1117/files/WWMS_-_",N38,"_-_",P38,"_-_",M38,"_-_",O38,"_-_Front.png")</f>
        <v>https://cdn.shopify.com/s/files/1/1773/1117/files/WWMS_-_Bath_Treatment_-_100g_-_Master_Cleanse_-_Spirit_Soul_Retrieval_-_Front.png</v>
      </c>
      <c r="AZ38" s="0" t="s">
        <v>62</v>
      </c>
      <c r="BC38" s="0" t="s">
        <v>63</v>
      </c>
    </row>
    <row r="39" customFormat="false" ht="12.75" hidden="false" customHeight="true" outlineLevel="0" collapsed="false">
      <c r="A39" s="0" t="str">
        <f aca="false">SUBSTITUTE(LOWER(_xlfn.CONCAT(M39, "-", O39,"-", N39)), "_", "-")</f>
        <v>master-cleanse-spirit-soul-retrieval-bath-treatment</v>
      </c>
      <c r="I39" s="2" t="n">
        <f aca="false">IF(B39 = "",I38,FIND("-", B39, 1))</f>
        <v>16</v>
      </c>
      <c r="J39" s="2" t="e">
        <f aca="false">IF(B39 = "",J38,FIND("-", B39, FIND("-", B39, FIND("-", B39, 1)+1)+1))</f>
        <v>#VALUE!</v>
      </c>
      <c r="K39" s="2" t="n">
        <f aca="false">IF(B39 = "",K38,FIND("-", B39, FIND("-", B39, 1)+1))</f>
        <v>40</v>
      </c>
      <c r="L39" s="2" t="n">
        <f aca="false">IF(B39 = "",L38,IF(ISERROR(J39),K39,J39))</f>
        <v>40</v>
      </c>
      <c r="M39" s="2" t="str">
        <f aca="false">IF(B39 = "",M38,SUBSTITUTE(LEFT(B39,I39-2)," ","_"))</f>
        <v>Master_Cleanse</v>
      </c>
      <c r="N39" s="2" t="str">
        <f aca="false">IF(B39 = "",N38,SUBSTITUTE(RIGHT(B39, LEN(B39)-L39-1)," ","_"))</f>
        <v>Bath_Treatment</v>
      </c>
      <c r="O39" s="2" t="str">
        <f aca="false">IF(B39 = "",O38,SUBSTITUTE(SUBSTITUTE(MID(B39,I39+2,L39-I39-3)," ","_"),"/","_"))</f>
        <v>Spirit_Soul_Retrieval</v>
      </c>
      <c r="P39" s="0" t="s">
        <v>64</v>
      </c>
      <c r="U39" s="0" t="str">
        <f aca="false">SUBSTITUTE(_xlfn.CONCAT(M39, " - ", O39, " - ",N39, " - ", P39), "_", " ")</f>
        <v>Master Cleanse - Spirit Soul Retrieval - Bath Treatment - 250g</v>
      </c>
      <c r="V39" s="0" t="n">
        <v>250</v>
      </c>
      <c r="X39" s="0" t="n">
        <v>0</v>
      </c>
      <c r="Y39" s="0" t="s">
        <v>59</v>
      </c>
      <c r="Z39" s="0" t="s">
        <v>60</v>
      </c>
      <c r="AA39" s="0" t="n">
        <v>15</v>
      </c>
      <c r="AC39" s="1" t="s">
        <v>56</v>
      </c>
      <c r="AD39" s="1" t="s">
        <v>56</v>
      </c>
      <c r="AF39" s="2" t="str">
        <f aca="false">IF(B39 = "","",_xlfn.CONCAT("https://cdn.shopify.com/s/files/1/1773/1117/files/WWMS_-_",N39,"_-_",P39,"_-_",M39,"_-_",O39,"_-_Front.png"))</f>
        <v/>
      </c>
      <c r="AI39" s="1" t="s">
        <v>61</v>
      </c>
      <c r="AY39" s="2" t="str">
        <f aca="false">_xlfn.CONCAT("https://cdn.shopify.com/s/files/1/1773/1117/files/WWMS_-_",N39,"_-_",P39,"_-_",M39,"_-_",O39,"_-_Front.png")</f>
        <v>https://cdn.shopify.com/s/files/1/1773/1117/files/WWMS_-_Bath_Treatment_-_250g_-_Master_Cleanse_-_Spirit_Soul_Retrieval_-_Front.png</v>
      </c>
      <c r="AZ39" s="0" t="s">
        <v>62</v>
      </c>
      <c r="BC39" s="0" t="s">
        <v>63</v>
      </c>
    </row>
    <row r="40" customFormat="false" ht="12.75" hidden="false" customHeight="true" outlineLevel="0" collapsed="false">
      <c r="A40" s="0" t="str">
        <f aca="false">SUBSTITUTE(LOWER(_xlfn.CONCAT(M40, "-", O40,"-", N40)), "_", "-")</f>
        <v>master-cleanse-spirit-soul-retrieval-bath-treatment</v>
      </c>
      <c r="I40" s="2" t="n">
        <f aca="false">IF(B40 = "",I39,FIND("-", B40, 1))</f>
        <v>16</v>
      </c>
      <c r="J40" s="2" t="e">
        <f aca="false">IF(B40 = "",J39,FIND("-", B40, FIND("-", B40, FIND("-", B40, 1)+1)+1))</f>
        <v>#VALUE!</v>
      </c>
      <c r="K40" s="2" t="n">
        <f aca="false">IF(B40 = "",K39,FIND("-", B40, FIND("-", B40, 1)+1))</f>
        <v>40</v>
      </c>
      <c r="L40" s="2" t="n">
        <f aca="false">IF(B40 = "",L39,IF(ISERROR(J40),K40,J40))</f>
        <v>40</v>
      </c>
      <c r="M40" s="2" t="str">
        <f aca="false">IF(B40 = "",M39,SUBSTITUTE(LEFT(B40,I40-2)," ","_"))</f>
        <v>Master_Cleanse</v>
      </c>
      <c r="N40" s="2" t="str">
        <f aca="false">IF(B40 = "",N39,SUBSTITUTE(RIGHT(B40, LEN(B40)-L40-1)," ","_"))</f>
        <v>Bath_Treatment</v>
      </c>
      <c r="O40" s="2" t="str">
        <f aca="false">IF(B40 = "",O39,SUBSTITUTE(SUBSTITUTE(MID(B40,I40+2,L40-I40-3)," ","_"),"/","_"))</f>
        <v>Spirit_Soul_Retrieval</v>
      </c>
      <c r="P40" s="0" t="s">
        <v>65</v>
      </c>
      <c r="U40" s="0" t="str">
        <f aca="false">SUBSTITUTE(_xlfn.CONCAT(M40, " - ", O40, " - ",N40, " - ", P40), "_", " ")</f>
        <v>Master Cleanse - Spirit Soul Retrieval - Bath Treatment - 1kg</v>
      </c>
      <c r="V40" s="0" t="n">
        <v>1000</v>
      </c>
      <c r="X40" s="0" t="n">
        <v>0</v>
      </c>
      <c r="Y40" s="0" t="s">
        <v>59</v>
      </c>
      <c r="Z40" s="0" t="s">
        <v>60</v>
      </c>
      <c r="AA40" s="0" t="n">
        <v>35</v>
      </c>
      <c r="AC40" s="1" t="s">
        <v>56</v>
      </c>
      <c r="AD40" s="1" t="s">
        <v>56</v>
      </c>
      <c r="AF40" s="2" t="str">
        <f aca="false">IF(B40 = "","",_xlfn.CONCAT("https://cdn.shopify.com/s/files/1/1773/1117/files/WWMS_-_",N40,"_-_",P40,"_-_",M40,"_-_",O40,"_-_Front.png"))</f>
        <v/>
      </c>
      <c r="AI40" s="1" t="s">
        <v>61</v>
      </c>
      <c r="AY40" s="2" t="str">
        <f aca="false">_xlfn.CONCAT("https://cdn.shopify.com/s/files/1/1773/1117/files/WWMS_-_",N40,"_-_",P40,"_-_",M40,"_-_",O40,"_-_Front.png")</f>
        <v>https://cdn.shopify.com/s/files/1/1773/1117/files/WWMS_-_Bath_Treatment_-_1kg_-_Master_Cleanse_-_Spirit_Soul_Retrieval_-_Front.png</v>
      </c>
      <c r="AZ40" s="0" t="s">
        <v>62</v>
      </c>
      <c r="BC40" s="0" t="s">
        <v>63</v>
      </c>
    </row>
    <row r="41" customFormat="false" ht="12.75" hidden="false" customHeight="true" outlineLevel="0" collapsed="false">
      <c r="A41" s="0" t="str">
        <f aca="false">SUBSTITUTE(LOWER(_xlfn.CONCAT(M41, "-", O41,"-", N41)), "_", "-")</f>
        <v>master-cleanse-spirit-soul-retrieval-bath-treatment</v>
      </c>
      <c r="I41" s="2" t="n">
        <f aca="false">IF(B41 = "",I40,FIND("-", B41, 1))</f>
        <v>16</v>
      </c>
      <c r="J41" s="2" t="e">
        <f aca="false">IF(B41 = "",J40,FIND("-", B41, FIND("-", B41, FIND("-", B41, 1)+1)+1))</f>
        <v>#VALUE!</v>
      </c>
      <c r="K41" s="2" t="n">
        <f aca="false">IF(B41 = "",K40,FIND("-", B41, FIND("-", B41, 1)+1))</f>
        <v>40</v>
      </c>
      <c r="L41" s="2" t="n">
        <f aca="false">IF(B41 = "",L40,IF(ISERROR(J41),K41,J41))</f>
        <v>40</v>
      </c>
      <c r="M41" s="2" t="str">
        <f aca="false">IF(B41 = "",M40,SUBSTITUTE(LEFT(B41,I41-2)," ","_"))</f>
        <v>Master_Cleanse</v>
      </c>
      <c r="N41" s="2" t="str">
        <f aca="false">IF(B41 = "",N40,SUBSTITUTE(RIGHT(B41, LEN(B41)-L41-1)," ","_"))</f>
        <v>Bath_Treatment</v>
      </c>
      <c r="O41" s="2" t="str">
        <f aca="false">IF(B41 = "",O40,SUBSTITUTE(SUBSTITUTE(MID(B41,I41+2,L41-I41-3)," ","_"),"/","_"))</f>
        <v>Spirit_Soul_Retrieval</v>
      </c>
      <c r="P41" s="0" t="s">
        <v>66</v>
      </c>
      <c r="U41" s="0" t="str">
        <f aca="false">SUBSTITUTE(_xlfn.CONCAT(M41, " - ", O41, " - ",N41, " - ", P41), "_", " ")</f>
        <v>Master Cleanse - Spirit Soul Retrieval - Bath Treatment - 2kg</v>
      </c>
      <c r="V41" s="0" t="n">
        <v>2000</v>
      </c>
      <c r="X41" s="0" t="n">
        <v>0</v>
      </c>
      <c r="Y41" s="0" t="s">
        <v>59</v>
      </c>
      <c r="Z41" s="0" t="s">
        <v>60</v>
      </c>
      <c r="AA41" s="0" t="n">
        <v>60</v>
      </c>
      <c r="AC41" s="1" t="s">
        <v>56</v>
      </c>
      <c r="AD41" s="1" t="s">
        <v>56</v>
      </c>
      <c r="AF41" s="2" t="str">
        <f aca="false">IF(B41 = "","",_xlfn.CONCAT("https://cdn.shopify.com/s/files/1/1773/1117/files/WWMS_-_",N41,"_-_",P41,"_-_",M41,"_-_",O41,"_-_Front.png"))</f>
        <v/>
      </c>
      <c r="AI41" s="1" t="s">
        <v>61</v>
      </c>
      <c r="AY41" s="2" t="str">
        <f aca="false">_xlfn.CONCAT("https://cdn.shopify.com/s/files/1/1773/1117/files/WWMS_-_",N41,"_-_",P41,"_-_",M41,"_-_",O41,"_-_Front.png")</f>
        <v>https://cdn.shopify.com/s/files/1/1773/1117/files/WWMS_-_Bath_Treatment_-_2kg_-_Master_Cleanse_-_Spirit_Soul_Retrieval_-_Front.png</v>
      </c>
      <c r="AZ41" s="0" t="s">
        <v>62</v>
      </c>
      <c r="BC41" s="0" t="s">
        <v>63</v>
      </c>
    </row>
    <row r="42" customFormat="false" ht="12.75" hidden="false" customHeight="true" outlineLevel="0" collapsed="false">
      <c r="A42" s="0" t="str">
        <f aca="false">SUBSTITUTE(LOWER(_xlfn.CONCAT(M42, "-", O42,"-", N42)), "_", "-")</f>
        <v>master-cleanse-mind-body-release-bath-treatment</v>
      </c>
      <c r="B42" s="0" t="s">
        <v>84</v>
      </c>
      <c r="C42" s="0" t="s">
        <v>85</v>
      </c>
      <c r="D42" s="0" t="s">
        <v>53</v>
      </c>
      <c r="E42" s="0" t="s">
        <v>54</v>
      </c>
      <c r="F42" s="0" t="s">
        <v>55</v>
      </c>
      <c r="G42" s="1" t="s">
        <v>56</v>
      </c>
      <c r="H42" s="0" t="s">
        <v>57</v>
      </c>
      <c r="I42" s="2" t="n">
        <f aca="false">IF(B42 = "",I41,FIND("-", B42, 1))</f>
        <v>16</v>
      </c>
      <c r="J42" s="2" t="e">
        <f aca="false">IF(B42 = "",J41,FIND("-", B42, FIND("-", B42, FIND("-", B42, 1)+1)+1))</f>
        <v>#VALUE!</v>
      </c>
      <c r="K42" s="2" t="n">
        <f aca="false">IF(B42 = "",K41,FIND("-", B42, FIND("-", B42, 1)+1))</f>
        <v>36</v>
      </c>
      <c r="L42" s="2" t="n">
        <f aca="false">IF(B42 = "",L41,IF(ISERROR(J42),K42,J42))</f>
        <v>36</v>
      </c>
      <c r="M42" s="2" t="str">
        <f aca="false">IF(B42 = "",M41,SUBSTITUTE(LEFT(B42,I42-2)," ","_"))</f>
        <v>Master_Cleanse</v>
      </c>
      <c r="N42" s="2" t="str">
        <f aca="false">IF(B42 = "",N41,SUBSTITUTE(RIGHT(B42, LEN(B42)-L42-1)," ","_"))</f>
        <v>Bath_Treatment</v>
      </c>
      <c r="O42" s="2" t="str">
        <f aca="false">IF(B42 = "",O41,SUBSTITUTE(SUBSTITUTE(MID(B42,I42+2,L42-I42-3)," ","_"),"/","_"))</f>
        <v>Mind_Body_Release</v>
      </c>
      <c r="P42" s="0" t="s">
        <v>58</v>
      </c>
      <c r="U42" s="0" t="str">
        <f aca="false">SUBSTITUTE(_xlfn.CONCAT(M42, " - ", O42, " - ",N42, " - ", P42), "_", " ")</f>
        <v>Master Cleanse - Mind Body Release - Bath Treatment - 100g</v>
      </c>
      <c r="V42" s="0" t="n">
        <v>100</v>
      </c>
      <c r="X42" s="0" t="n">
        <v>0</v>
      </c>
      <c r="Y42" s="0" t="s">
        <v>59</v>
      </c>
      <c r="Z42" s="0" t="s">
        <v>60</v>
      </c>
      <c r="AA42" s="0" t="n">
        <v>7.5</v>
      </c>
      <c r="AC42" s="1" t="s">
        <v>56</v>
      </c>
      <c r="AD42" s="1" t="s">
        <v>56</v>
      </c>
      <c r="AF42" s="2" t="str">
        <f aca="false">IF(B42 = "","",_xlfn.CONCAT("https://cdn.shopify.com/s/files/1/1773/1117/files/WWMS_-_",N42,"_-_",P42,"_-_",M42,"_-_",O42,"_-_Front.png"))</f>
        <v>https://cdn.shopify.com/s/files/1/1773/1117/files/WWMS_-_Bath_Treatment_-_100g_-_Master_Cleanse_-_Mind_Body_Release_-_Front.png</v>
      </c>
      <c r="AG42" s="0" t="n">
        <v>1</v>
      </c>
      <c r="AH42" s="0" t="s">
        <v>84</v>
      </c>
      <c r="AI42" s="1" t="s">
        <v>61</v>
      </c>
      <c r="AY42" s="2" t="str">
        <f aca="false">_xlfn.CONCAT("https://cdn.shopify.com/s/files/1/1773/1117/files/WWMS_-_",N42,"_-_",P42,"_-_",M42,"_-_",O42,"_-_Front.png")</f>
        <v>https://cdn.shopify.com/s/files/1/1773/1117/files/WWMS_-_Bath_Treatment_-_100g_-_Master_Cleanse_-_Mind_Body_Release_-_Front.png</v>
      </c>
      <c r="AZ42" s="0" t="s">
        <v>62</v>
      </c>
      <c r="BC42" s="0" t="s">
        <v>63</v>
      </c>
    </row>
    <row r="43" customFormat="false" ht="12.75" hidden="false" customHeight="true" outlineLevel="0" collapsed="false">
      <c r="A43" s="0" t="str">
        <f aca="false">SUBSTITUTE(LOWER(_xlfn.CONCAT(M43, "-", O43,"-", N43)), "_", "-")</f>
        <v>master-cleanse-mind-body-release-bath-treatment</v>
      </c>
      <c r="I43" s="2" t="n">
        <f aca="false">IF(B43 = "",I42,FIND("-", B43, 1))</f>
        <v>16</v>
      </c>
      <c r="J43" s="2" t="e">
        <f aca="false">IF(B43 = "",J42,FIND("-", B43, FIND("-", B43, FIND("-", B43, 1)+1)+1))</f>
        <v>#VALUE!</v>
      </c>
      <c r="K43" s="2" t="n">
        <f aca="false">IF(B43 = "",K42,FIND("-", B43, FIND("-", B43, 1)+1))</f>
        <v>36</v>
      </c>
      <c r="L43" s="2" t="n">
        <f aca="false">IF(B43 = "",L42,IF(ISERROR(J43),K43,J43))</f>
        <v>36</v>
      </c>
      <c r="M43" s="2" t="str">
        <f aca="false">IF(B43 = "",M42,SUBSTITUTE(LEFT(B43,I43-2)," ","_"))</f>
        <v>Master_Cleanse</v>
      </c>
      <c r="N43" s="2" t="str">
        <f aca="false">IF(B43 = "",N42,SUBSTITUTE(RIGHT(B43, LEN(B43)-L43-1)," ","_"))</f>
        <v>Bath_Treatment</v>
      </c>
      <c r="O43" s="2" t="str">
        <f aca="false">IF(B43 = "",O42,SUBSTITUTE(SUBSTITUTE(MID(B43,I43+2,L43-I43-3)," ","_"),"/","_"))</f>
        <v>Mind_Body_Release</v>
      </c>
      <c r="P43" s="0" t="s">
        <v>64</v>
      </c>
      <c r="U43" s="0" t="str">
        <f aca="false">SUBSTITUTE(_xlfn.CONCAT(M43, " - ", O43, " - ",N43, " - ", P43), "_", " ")</f>
        <v>Master Cleanse - Mind Body Release - Bath Treatment - 250g</v>
      </c>
      <c r="V43" s="0" t="n">
        <v>250</v>
      </c>
      <c r="X43" s="0" t="n">
        <v>0</v>
      </c>
      <c r="Y43" s="0" t="s">
        <v>59</v>
      </c>
      <c r="Z43" s="0" t="s">
        <v>60</v>
      </c>
      <c r="AA43" s="0" t="n">
        <v>15</v>
      </c>
      <c r="AC43" s="1" t="s">
        <v>56</v>
      </c>
      <c r="AD43" s="1" t="s">
        <v>56</v>
      </c>
      <c r="AF43" s="2" t="str">
        <f aca="false">IF(B43 = "","",_xlfn.CONCAT("https://cdn.shopify.com/s/files/1/1773/1117/files/WWMS_-_",N43,"_-_",P43,"_-_",M43,"_-_",O43,"_-_Front.png"))</f>
        <v/>
      </c>
      <c r="AI43" s="1" t="s">
        <v>61</v>
      </c>
      <c r="AY43" s="2" t="str">
        <f aca="false">_xlfn.CONCAT("https://cdn.shopify.com/s/files/1/1773/1117/files/WWMS_-_",N43,"_-_",P43,"_-_",M43,"_-_",O43,"_-_Front.png")</f>
        <v>https://cdn.shopify.com/s/files/1/1773/1117/files/WWMS_-_Bath_Treatment_-_250g_-_Master_Cleanse_-_Mind_Body_Release_-_Front.png</v>
      </c>
      <c r="AZ43" s="0" t="s">
        <v>62</v>
      </c>
      <c r="BC43" s="0" t="s">
        <v>63</v>
      </c>
    </row>
    <row r="44" customFormat="false" ht="12.75" hidden="false" customHeight="true" outlineLevel="0" collapsed="false">
      <c r="A44" s="0" t="str">
        <f aca="false">SUBSTITUTE(LOWER(_xlfn.CONCAT(M44, "-", O44,"-", N44)), "_", "-")</f>
        <v>master-cleanse-mind-body-release-bath-treatment</v>
      </c>
      <c r="I44" s="2" t="n">
        <f aca="false">IF(B44 = "",I43,FIND("-", B44, 1))</f>
        <v>16</v>
      </c>
      <c r="J44" s="2" t="e">
        <f aca="false">IF(B44 = "",J43,FIND("-", B44, FIND("-", B44, FIND("-", B44, 1)+1)+1))</f>
        <v>#VALUE!</v>
      </c>
      <c r="K44" s="2" t="n">
        <f aca="false">IF(B44 = "",K43,FIND("-", B44, FIND("-", B44, 1)+1))</f>
        <v>36</v>
      </c>
      <c r="L44" s="2" t="n">
        <f aca="false">IF(B44 = "",L43,IF(ISERROR(J44),K44,J44))</f>
        <v>36</v>
      </c>
      <c r="M44" s="2" t="str">
        <f aca="false">IF(B44 = "",M43,SUBSTITUTE(LEFT(B44,I44-2)," ","_"))</f>
        <v>Master_Cleanse</v>
      </c>
      <c r="N44" s="2" t="str">
        <f aca="false">IF(B44 = "",N43,SUBSTITUTE(RIGHT(B44, LEN(B44)-L44-1)," ","_"))</f>
        <v>Bath_Treatment</v>
      </c>
      <c r="O44" s="2" t="str">
        <f aca="false">IF(B44 = "",O43,SUBSTITUTE(SUBSTITUTE(MID(B44,I44+2,L44-I44-3)," ","_"),"/","_"))</f>
        <v>Mind_Body_Release</v>
      </c>
      <c r="P44" s="0" t="s">
        <v>65</v>
      </c>
      <c r="U44" s="0" t="str">
        <f aca="false">SUBSTITUTE(_xlfn.CONCAT(M44, " - ", O44, " - ",N44, " - ", P44), "_", " ")</f>
        <v>Master Cleanse - Mind Body Release - Bath Treatment - 1kg</v>
      </c>
      <c r="V44" s="0" t="n">
        <v>1000</v>
      </c>
      <c r="X44" s="0" t="n">
        <v>0</v>
      </c>
      <c r="Y44" s="0" t="s">
        <v>59</v>
      </c>
      <c r="Z44" s="0" t="s">
        <v>60</v>
      </c>
      <c r="AA44" s="0" t="n">
        <v>35</v>
      </c>
      <c r="AC44" s="1" t="s">
        <v>56</v>
      </c>
      <c r="AD44" s="1" t="s">
        <v>56</v>
      </c>
      <c r="AF44" s="2" t="str">
        <f aca="false">IF(B44 = "","",_xlfn.CONCAT("https://cdn.shopify.com/s/files/1/1773/1117/files/WWMS_-_",N44,"_-_",P44,"_-_",M44,"_-_",O44,"_-_Front.png"))</f>
        <v/>
      </c>
      <c r="AI44" s="1" t="s">
        <v>61</v>
      </c>
      <c r="AY44" s="2" t="str">
        <f aca="false">_xlfn.CONCAT("https://cdn.shopify.com/s/files/1/1773/1117/files/WWMS_-_",N44,"_-_",P44,"_-_",M44,"_-_",O44,"_-_Front.png")</f>
        <v>https://cdn.shopify.com/s/files/1/1773/1117/files/WWMS_-_Bath_Treatment_-_1kg_-_Master_Cleanse_-_Mind_Body_Release_-_Front.png</v>
      </c>
      <c r="AZ44" s="0" t="s">
        <v>62</v>
      </c>
      <c r="BC44" s="0" t="s">
        <v>63</v>
      </c>
    </row>
    <row r="45" customFormat="false" ht="12.75" hidden="false" customHeight="true" outlineLevel="0" collapsed="false">
      <c r="A45" s="0" t="str">
        <f aca="false">SUBSTITUTE(LOWER(_xlfn.CONCAT(M45, "-", O45,"-", N45)), "_", "-")</f>
        <v>master-cleanse-mind-body-release-bath-treatment</v>
      </c>
      <c r="I45" s="2" t="n">
        <f aca="false">IF(B45 = "",I44,FIND("-", B45, 1))</f>
        <v>16</v>
      </c>
      <c r="J45" s="2" t="e">
        <f aca="false">IF(B45 = "",J44,FIND("-", B45, FIND("-", B45, FIND("-", B45, 1)+1)+1))</f>
        <v>#VALUE!</v>
      </c>
      <c r="K45" s="2" t="n">
        <f aca="false">IF(B45 = "",K44,FIND("-", B45, FIND("-", B45, 1)+1))</f>
        <v>36</v>
      </c>
      <c r="L45" s="2" t="n">
        <f aca="false">IF(B45 = "",L44,IF(ISERROR(J45),K45,J45))</f>
        <v>36</v>
      </c>
      <c r="M45" s="2" t="str">
        <f aca="false">IF(B45 = "",M44,SUBSTITUTE(LEFT(B45,I45-2)," ","_"))</f>
        <v>Master_Cleanse</v>
      </c>
      <c r="N45" s="2" t="str">
        <f aca="false">IF(B45 = "",N44,SUBSTITUTE(RIGHT(B45, LEN(B45)-L45-1)," ","_"))</f>
        <v>Bath_Treatment</v>
      </c>
      <c r="O45" s="2" t="str">
        <f aca="false">IF(B45 = "",O44,SUBSTITUTE(SUBSTITUTE(MID(B45,I45+2,L45-I45-3)," ","_"),"/","_"))</f>
        <v>Mind_Body_Release</v>
      </c>
      <c r="P45" s="0" t="s">
        <v>66</v>
      </c>
      <c r="U45" s="0" t="str">
        <f aca="false">SUBSTITUTE(_xlfn.CONCAT(M45, " - ", O45, " - ",N45, " - ", P45), "_", " ")</f>
        <v>Master Cleanse - Mind Body Release - Bath Treatment - 2kg</v>
      </c>
      <c r="V45" s="0" t="n">
        <v>2000</v>
      </c>
      <c r="X45" s="0" t="n">
        <v>0</v>
      </c>
      <c r="Y45" s="0" t="s">
        <v>59</v>
      </c>
      <c r="Z45" s="0" t="s">
        <v>60</v>
      </c>
      <c r="AA45" s="0" t="n">
        <v>60</v>
      </c>
      <c r="AC45" s="1" t="s">
        <v>56</v>
      </c>
      <c r="AD45" s="1" t="s">
        <v>56</v>
      </c>
      <c r="AF45" s="2" t="str">
        <f aca="false">IF(B45 = "","",_xlfn.CONCAT("https://cdn.shopify.com/s/files/1/1773/1117/files/WWMS_-_",N45,"_-_",P45,"_-_",M45,"_-_",O45,"_-_Front.png"))</f>
        <v/>
      </c>
      <c r="AI45" s="1" t="s">
        <v>61</v>
      </c>
      <c r="AY45" s="2" t="str">
        <f aca="false">_xlfn.CONCAT("https://cdn.shopify.com/s/files/1/1773/1117/files/WWMS_-_",N45,"_-_",P45,"_-_",M45,"_-_",O45,"_-_Front.png")</f>
        <v>https://cdn.shopify.com/s/files/1/1773/1117/files/WWMS_-_Bath_Treatment_-_2kg_-_Master_Cleanse_-_Mind_Body_Release_-_Front.png</v>
      </c>
      <c r="AZ45" s="0" t="s">
        <v>62</v>
      </c>
      <c r="BC45" s="0" t="s">
        <v>63</v>
      </c>
    </row>
    <row r="46" customFormat="false" ht="12.75" hidden="false" customHeight="true" outlineLevel="0" collapsed="false">
      <c r="A46" s="0" t="str">
        <f aca="false">SUBSTITUTE(LOWER(_xlfn.CONCAT(M46, "-", O46,"-", N46)), "_", "-")</f>
        <v>master-cleanse-chaos-medicine-bath-treatment</v>
      </c>
      <c r="B46" s="0" t="s">
        <v>86</v>
      </c>
      <c r="C46" s="3" t="s">
        <v>87</v>
      </c>
      <c r="D46" s="0" t="s">
        <v>53</v>
      </c>
      <c r="E46" s="0" t="s">
        <v>54</v>
      </c>
      <c r="F46" s="0" t="s">
        <v>55</v>
      </c>
      <c r="G46" s="1" t="s">
        <v>56</v>
      </c>
      <c r="H46" s="0" t="s">
        <v>57</v>
      </c>
      <c r="I46" s="2" t="n">
        <f aca="false">IF(B46 = "",I45,FIND("-", B46, 1))</f>
        <v>16</v>
      </c>
      <c r="J46" s="2" t="e">
        <f aca="false">IF(B46 = "",J45,FIND("-", B46, FIND("-", B46, FIND("-", B46, 1)+1)+1))</f>
        <v>#VALUE!</v>
      </c>
      <c r="K46" s="2" t="n">
        <f aca="false">IF(B46 = "",K45,FIND("-", B46, FIND("-", B46, 1)+1))</f>
        <v>33</v>
      </c>
      <c r="L46" s="2" t="n">
        <f aca="false">IF(B46 = "",L45,IF(ISERROR(J46),K46,J46))</f>
        <v>33</v>
      </c>
      <c r="M46" s="2" t="str">
        <f aca="false">IF(B46 = "",M45,SUBSTITUTE(LEFT(B46,I46-2)," ","_"))</f>
        <v>Master_Cleanse</v>
      </c>
      <c r="N46" s="2" t="str">
        <f aca="false">IF(B46 = "",N45,SUBSTITUTE(RIGHT(B46, LEN(B46)-L46-1)," ","_"))</f>
        <v>Bath_Treatment</v>
      </c>
      <c r="O46" s="2" t="str">
        <f aca="false">IF(B46 = "",O45,SUBSTITUTE(SUBSTITUTE(MID(B46,I46+2,L46-I46-3)," ","_"),"/","_"))</f>
        <v>Chaos_Medicine</v>
      </c>
      <c r="P46" s="0" t="s">
        <v>58</v>
      </c>
      <c r="U46" s="0" t="str">
        <f aca="false">SUBSTITUTE(_xlfn.CONCAT(M46, " - ", O46, " - ",N46, " - ", P46), "_", " ")</f>
        <v>Master Cleanse - Chaos Medicine - Bath Treatment - 100g</v>
      </c>
      <c r="V46" s="0" t="n">
        <v>100</v>
      </c>
      <c r="X46" s="0" t="n">
        <v>0</v>
      </c>
      <c r="Y46" s="0" t="s">
        <v>59</v>
      </c>
      <c r="Z46" s="0" t="s">
        <v>60</v>
      </c>
      <c r="AA46" s="0" t="n">
        <v>7.5</v>
      </c>
      <c r="AC46" s="1" t="s">
        <v>56</v>
      </c>
      <c r="AD46" s="1" t="s">
        <v>56</v>
      </c>
      <c r="AF46" s="2" t="str">
        <f aca="false">IF(B46 = "","",_xlfn.CONCAT("https://cdn.shopify.com/s/files/1/1773/1117/files/WWMS_-_",N46,"_-_",P46,"_-_",M46,"_-_",O46,"_-_Front.png"))</f>
        <v>https://cdn.shopify.com/s/files/1/1773/1117/files/WWMS_-_Bath_Treatment_-_100g_-_Master_Cleanse_-_Chaos_Medicine_-_Front.png</v>
      </c>
      <c r="AG46" s="0" t="n">
        <v>1</v>
      </c>
      <c r="AH46" s="0" t="s">
        <v>86</v>
      </c>
      <c r="AI46" s="1" t="s">
        <v>61</v>
      </c>
      <c r="AY46" s="2" t="str">
        <f aca="false">_xlfn.CONCAT("https://cdn.shopify.com/s/files/1/1773/1117/files/WWMS_-_",N46,"_-_",P46,"_-_",M46,"_-_",O46,"_-_Front.png")</f>
        <v>https://cdn.shopify.com/s/files/1/1773/1117/files/WWMS_-_Bath_Treatment_-_100g_-_Master_Cleanse_-_Chaos_Medicine_-_Front.png</v>
      </c>
      <c r="AZ46" s="0" t="s">
        <v>62</v>
      </c>
      <c r="BC46" s="0" t="s">
        <v>63</v>
      </c>
    </row>
    <row r="47" customFormat="false" ht="12.75" hidden="false" customHeight="true" outlineLevel="0" collapsed="false">
      <c r="A47" s="0" t="str">
        <f aca="false">SUBSTITUTE(LOWER(_xlfn.CONCAT(M47, "-", O47,"-", N47)), "_", "-")</f>
        <v>master-cleanse-chaos-medicine-bath-treatment</v>
      </c>
      <c r="I47" s="2" t="n">
        <f aca="false">IF(B47 = "",I46,FIND("-", B47, 1))</f>
        <v>16</v>
      </c>
      <c r="J47" s="2" t="e">
        <f aca="false">IF(B47 = "",J46,FIND("-", B47, FIND("-", B47, FIND("-", B47, 1)+1)+1))</f>
        <v>#VALUE!</v>
      </c>
      <c r="K47" s="2" t="n">
        <f aca="false">IF(B47 = "",K46,FIND("-", B47, FIND("-", B47, 1)+1))</f>
        <v>33</v>
      </c>
      <c r="L47" s="2" t="n">
        <f aca="false">IF(B47 = "",L46,IF(ISERROR(J47),K47,J47))</f>
        <v>33</v>
      </c>
      <c r="M47" s="2" t="str">
        <f aca="false">IF(B47 = "",M46,SUBSTITUTE(LEFT(B47,I47-2)," ","_"))</f>
        <v>Master_Cleanse</v>
      </c>
      <c r="N47" s="2" t="str">
        <f aca="false">IF(B47 = "",N46,SUBSTITUTE(RIGHT(B47, LEN(B47)-L47-1)," ","_"))</f>
        <v>Bath_Treatment</v>
      </c>
      <c r="O47" s="2" t="str">
        <f aca="false">IF(B47 = "",O46,SUBSTITUTE(SUBSTITUTE(MID(B47,I47+2,L47-I47-3)," ","_"),"/","_"))</f>
        <v>Chaos_Medicine</v>
      </c>
      <c r="P47" s="0" t="s">
        <v>64</v>
      </c>
      <c r="U47" s="0" t="str">
        <f aca="false">SUBSTITUTE(_xlfn.CONCAT(M47, " - ", O47, " - ",N47, " - ", P47), "_", " ")</f>
        <v>Master Cleanse - Chaos Medicine - Bath Treatment - 250g</v>
      </c>
      <c r="V47" s="0" t="n">
        <v>250</v>
      </c>
      <c r="X47" s="0" t="n">
        <v>0</v>
      </c>
      <c r="Y47" s="0" t="s">
        <v>59</v>
      </c>
      <c r="Z47" s="0" t="s">
        <v>60</v>
      </c>
      <c r="AA47" s="0" t="n">
        <v>15</v>
      </c>
      <c r="AC47" s="1" t="s">
        <v>56</v>
      </c>
      <c r="AD47" s="1" t="s">
        <v>56</v>
      </c>
      <c r="AF47" s="2" t="str">
        <f aca="false">IF(B47 = "","",_xlfn.CONCAT("https://cdn.shopify.com/s/files/1/1773/1117/files/WWMS_-_",N47,"_-_",P47,"_-_",M47,"_-_",O47,"_-_Front.png"))</f>
        <v/>
      </c>
      <c r="AI47" s="1" t="s">
        <v>61</v>
      </c>
      <c r="AY47" s="2" t="str">
        <f aca="false">_xlfn.CONCAT("https://cdn.shopify.com/s/files/1/1773/1117/files/WWMS_-_",N47,"_-_",P47,"_-_",M47,"_-_",O47,"_-_Front.png")</f>
        <v>https://cdn.shopify.com/s/files/1/1773/1117/files/WWMS_-_Bath_Treatment_-_250g_-_Master_Cleanse_-_Chaos_Medicine_-_Front.png</v>
      </c>
      <c r="AZ47" s="0" t="s">
        <v>62</v>
      </c>
      <c r="BC47" s="0" t="s">
        <v>63</v>
      </c>
    </row>
    <row r="48" customFormat="false" ht="12.75" hidden="false" customHeight="true" outlineLevel="0" collapsed="false">
      <c r="A48" s="0" t="str">
        <f aca="false">SUBSTITUTE(LOWER(_xlfn.CONCAT(M48, "-", O48,"-", N48)), "_", "-")</f>
        <v>master-cleanse-chaos-medicine-bath-treatment</v>
      </c>
      <c r="I48" s="2" t="n">
        <f aca="false">IF(B48 = "",I47,FIND("-", B48, 1))</f>
        <v>16</v>
      </c>
      <c r="J48" s="2" t="e">
        <f aca="false">IF(B48 = "",J47,FIND("-", B48, FIND("-", B48, FIND("-", B48, 1)+1)+1))</f>
        <v>#VALUE!</v>
      </c>
      <c r="K48" s="2" t="n">
        <f aca="false">IF(B48 = "",K47,FIND("-", B48, FIND("-", B48, 1)+1))</f>
        <v>33</v>
      </c>
      <c r="L48" s="2" t="n">
        <f aca="false">IF(B48 = "",L47,IF(ISERROR(J48),K48,J48))</f>
        <v>33</v>
      </c>
      <c r="M48" s="2" t="str">
        <f aca="false">IF(B48 = "",M47,SUBSTITUTE(LEFT(B48,I48-2)," ","_"))</f>
        <v>Master_Cleanse</v>
      </c>
      <c r="N48" s="2" t="str">
        <f aca="false">IF(B48 = "",N47,SUBSTITUTE(RIGHT(B48, LEN(B48)-L48-1)," ","_"))</f>
        <v>Bath_Treatment</v>
      </c>
      <c r="O48" s="2" t="str">
        <f aca="false">IF(B48 = "",O47,SUBSTITUTE(SUBSTITUTE(MID(B48,I48+2,L48-I48-3)," ","_"),"/","_"))</f>
        <v>Chaos_Medicine</v>
      </c>
      <c r="P48" s="0" t="s">
        <v>65</v>
      </c>
      <c r="U48" s="0" t="str">
        <f aca="false">SUBSTITUTE(_xlfn.CONCAT(M48, " - ", O48, " - ",N48, " - ", P48), "_", " ")</f>
        <v>Master Cleanse - Chaos Medicine - Bath Treatment - 1kg</v>
      </c>
      <c r="V48" s="0" t="n">
        <v>1000</v>
      </c>
      <c r="X48" s="0" t="n">
        <v>0</v>
      </c>
      <c r="Y48" s="0" t="s">
        <v>59</v>
      </c>
      <c r="Z48" s="0" t="s">
        <v>60</v>
      </c>
      <c r="AA48" s="0" t="n">
        <v>35</v>
      </c>
      <c r="AC48" s="1" t="s">
        <v>56</v>
      </c>
      <c r="AD48" s="1" t="s">
        <v>56</v>
      </c>
      <c r="AF48" s="2" t="str">
        <f aca="false">IF(B48 = "","",_xlfn.CONCAT("https://cdn.shopify.com/s/files/1/1773/1117/files/WWMS_-_",N48,"_-_",P48,"_-_",M48,"_-_",O48,"_-_Front.png"))</f>
        <v/>
      </c>
      <c r="AI48" s="1" t="s">
        <v>61</v>
      </c>
      <c r="AY48" s="2" t="str">
        <f aca="false">_xlfn.CONCAT("https://cdn.shopify.com/s/files/1/1773/1117/files/WWMS_-_",N48,"_-_",P48,"_-_",M48,"_-_",O48,"_-_Front.png")</f>
        <v>https://cdn.shopify.com/s/files/1/1773/1117/files/WWMS_-_Bath_Treatment_-_1kg_-_Master_Cleanse_-_Chaos_Medicine_-_Front.png</v>
      </c>
      <c r="AZ48" s="0" t="s">
        <v>62</v>
      </c>
      <c r="BC48" s="0" t="s">
        <v>63</v>
      </c>
    </row>
    <row r="49" customFormat="false" ht="12.75" hidden="false" customHeight="true" outlineLevel="0" collapsed="false">
      <c r="A49" s="0" t="str">
        <f aca="false">SUBSTITUTE(LOWER(_xlfn.CONCAT(M49, "-", O49,"-", N49)), "_", "-")</f>
        <v>master-cleanse-chaos-medicine-bath-treatment</v>
      </c>
      <c r="I49" s="2" t="n">
        <f aca="false">IF(B49 = "",I48,FIND("-", B49, 1))</f>
        <v>16</v>
      </c>
      <c r="J49" s="2" t="e">
        <f aca="false">IF(B49 = "",J48,FIND("-", B49, FIND("-", B49, FIND("-", B49, 1)+1)+1))</f>
        <v>#VALUE!</v>
      </c>
      <c r="K49" s="2" t="n">
        <f aca="false">IF(B49 = "",K48,FIND("-", B49, FIND("-", B49, 1)+1))</f>
        <v>33</v>
      </c>
      <c r="L49" s="2" t="n">
        <f aca="false">IF(B49 = "",L48,IF(ISERROR(J49),K49,J49))</f>
        <v>33</v>
      </c>
      <c r="M49" s="2" t="str">
        <f aca="false">IF(B49 = "",M48,SUBSTITUTE(LEFT(B49,I49-2)," ","_"))</f>
        <v>Master_Cleanse</v>
      </c>
      <c r="N49" s="2" t="str">
        <f aca="false">IF(B49 = "",N48,SUBSTITUTE(RIGHT(B49, LEN(B49)-L49-1)," ","_"))</f>
        <v>Bath_Treatment</v>
      </c>
      <c r="O49" s="2" t="str">
        <f aca="false">IF(B49 = "",O48,SUBSTITUTE(SUBSTITUTE(MID(B49,I49+2,L49-I49-3)," ","_"),"/","_"))</f>
        <v>Chaos_Medicine</v>
      </c>
      <c r="P49" s="0" t="s">
        <v>66</v>
      </c>
      <c r="U49" s="0" t="str">
        <f aca="false">SUBSTITUTE(_xlfn.CONCAT(M49, " - ", O49, " - ",N49, " - ", P49), "_", " ")</f>
        <v>Master Cleanse - Chaos Medicine - Bath Treatment - 2kg</v>
      </c>
      <c r="V49" s="0" t="n">
        <v>2000</v>
      </c>
      <c r="X49" s="0" t="n">
        <v>0</v>
      </c>
      <c r="Y49" s="0" t="s">
        <v>59</v>
      </c>
      <c r="Z49" s="0" t="s">
        <v>60</v>
      </c>
      <c r="AA49" s="0" t="n">
        <v>60</v>
      </c>
      <c r="AC49" s="1" t="s">
        <v>56</v>
      </c>
      <c r="AD49" s="1" t="s">
        <v>56</v>
      </c>
      <c r="AF49" s="2" t="str">
        <f aca="false">IF(B49 = "","",_xlfn.CONCAT("https://cdn.shopify.com/s/files/1/1773/1117/files/WWMS_-_",N49,"_-_",P49,"_-_",M49,"_-_",O49,"_-_Front.png"))</f>
        <v/>
      </c>
      <c r="AI49" s="1" t="s">
        <v>61</v>
      </c>
      <c r="AY49" s="2" t="str">
        <f aca="false">_xlfn.CONCAT("https://cdn.shopify.com/s/files/1/1773/1117/files/WWMS_-_",N49,"_-_",P49,"_-_",M49,"_-_",O49,"_-_Front.png")</f>
        <v>https://cdn.shopify.com/s/files/1/1773/1117/files/WWMS_-_Bath_Treatment_-_2kg_-_Master_Cleanse_-_Chaos_Medicine_-_Front.png</v>
      </c>
      <c r="AZ49" s="0" t="s">
        <v>62</v>
      </c>
      <c r="BC49" s="0" t="s">
        <v>63</v>
      </c>
    </row>
    <row r="50" customFormat="false" ht="12.75" hidden="false" customHeight="true" outlineLevel="0" collapsed="false">
      <c r="A50" s="0" t="str">
        <f aca="false">SUBSTITUTE(LOWER(_xlfn.CONCAT(M50, "-", O50,"-", N50)), "_", "-")</f>
        <v>master-cleanse-soul-strings---the-key-bath-treatment</v>
      </c>
      <c r="B50" s="0" t="s">
        <v>88</v>
      </c>
      <c r="C50" s="3" t="s">
        <v>89</v>
      </c>
      <c r="D50" s="0" t="s">
        <v>53</v>
      </c>
      <c r="E50" s="0" t="s">
        <v>54</v>
      </c>
      <c r="F50" s="0" t="s">
        <v>55</v>
      </c>
      <c r="G50" s="1" t="s">
        <v>56</v>
      </c>
      <c r="H50" s="0" t="s">
        <v>57</v>
      </c>
      <c r="I50" s="2" t="n">
        <f aca="false">IF(B50 = "",I49,FIND("-", B50, 1))</f>
        <v>16</v>
      </c>
      <c r="J50" s="2" t="n">
        <f aca="false">IF(B50 = "",J49,FIND("-", B50, FIND("-", B50, FIND("-", B50, 1)+1)+1))</f>
        <v>41</v>
      </c>
      <c r="K50" s="2" t="n">
        <f aca="false">IF(B50 = "",K49,FIND("-", B50, FIND("-", B50, 1)+1))</f>
        <v>31</v>
      </c>
      <c r="L50" s="2" t="n">
        <f aca="false">IF(B50 = "",L49,IF(ISERROR(J50),K50,J50))</f>
        <v>41</v>
      </c>
      <c r="M50" s="2" t="str">
        <f aca="false">IF(B50 = "",M49,SUBSTITUTE(LEFT(B50,I50-2)," ","_"))</f>
        <v>Master_Cleanse</v>
      </c>
      <c r="N50" s="2" t="str">
        <f aca="false">IF(B50 = "",N49,SUBSTITUTE(RIGHT(B50, LEN(B50)-L50-1)," ","_"))</f>
        <v>Bath_Treatment</v>
      </c>
      <c r="O50" s="2" t="str">
        <f aca="false">IF(B50 = "",O49,SUBSTITUTE(SUBSTITUTE(MID(B50,I50+2,L50-I50-3)," ","_"),"/","_"))</f>
        <v>Soul_Strings_-_The_Key</v>
      </c>
      <c r="P50" s="0" t="s">
        <v>58</v>
      </c>
      <c r="U50" s="0" t="str">
        <f aca="false">SUBSTITUTE(_xlfn.CONCAT(M50, " - ", O50, " - ",N50, " - ", P50), "_", " ")</f>
        <v>Master Cleanse - Soul Strings - The Key - Bath Treatment - 100g</v>
      </c>
      <c r="V50" s="0" t="n">
        <v>100</v>
      </c>
      <c r="AA50" s="0" t="n">
        <v>7.5</v>
      </c>
      <c r="AC50" s="1" t="s">
        <v>56</v>
      </c>
      <c r="AD50" s="1" t="s">
        <v>56</v>
      </c>
      <c r="AF50" s="2" t="str">
        <f aca="false">IF(B50 = "","",_xlfn.CONCAT("https://cdn.shopify.com/s/files/1/1773/1117/files/WWMS_-_",N50,"_-_",P50,"_-_",M50,"_-_",O50,"_-_Front.png"))</f>
        <v>https://cdn.shopify.com/s/files/1/1773/1117/files/WWMS_-_Bath_Treatment_-_100g_-_Master_Cleanse_-_Soul_Strings_-_The_Key_-_Front.png</v>
      </c>
      <c r="AG50" s="0" t="n">
        <v>1</v>
      </c>
      <c r="AH50" s="0" t="s">
        <v>88</v>
      </c>
      <c r="AI50" s="1" t="s">
        <v>61</v>
      </c>
      <c r="AY50" s="2" t="str">
        <f aca="false">_xlfn.CONCAT("https://cdn.shopify.com/s/files/1/1773/1117/files/WWMS_-_",N50,"_-_",P50,"_-_",M50,"_-_",O50,"_-_Front.png")</f>
        <v>https://cdn.shopify.com/s/files/1/1773/1117/files/WWMS_-_Bath_Treatment_-_100g_-_Master_Cleanse_-_Soul_Strings_-_The_Key_-_Front.png</v>
      </c>
      <c r="AZ50" s="0" t="s">
        <v>62</v>
      </c>
      <c r="BC50" s="0" t="s">
        <v>63</v>
      </c>
    </row>
    <row r="51" customFormat="false" ht="12.75" hidden="false" customHeight="true" outlineLevel="0" collapsed="false">
      <c r="A51" s="0" t="str">
        <f aca="false">SUBSTITUTE(LOWER(_xlfn.CONCAT(M51, "-", O51,"-", N51)), "_", "-")</f>
        <v>master-cleanse-soul-strings---the-key-bath-treatment</v>
      </c>
      <c r="I51" s="2" t="n">
        <f aca="false">IF(B51 = "",I50,FIND("-", B51, 1))</f>
        <v>16</v>
      </c>
      <c r="J51" s="2" t="n">
        <f aca="false">IF(B51 = "",J50,FIND("-", B51, FIND("-", B51, FIND("-", B51, 1)+1)+1))</f>
        <v>41</v>
      </c>
      <c r="K51" s="2" t="n">
        <f aca="false">IF(B51 = "",K50,FIND("-", B51, FIND("-", B51, 1)+1))</f>
        <v>31</v>
      </c>
      <c r="L51" s="2" t="n">
        <f aca="false">IF(B51 = "",L50,IF(ISERROR(J51),K51,J51))</f>
        <v>41</v>
      </c>
      <c r="M51" s="2" t="str">
        <f aca="false">IF(B51 = "",M50,SUBSTITUTE(LEFT(B51,I51-2)," ","_"))</f>
        <v>Master_Cleanse</v>
      </c>
      <c r="N51" s="2" t="str">
        <f aca="false">IF(B51 = "",N50,SUBSTITUTE(RIGHT(B51, LEN(B51)-L51-1)," ","_"))</f>
        <v>Bath_Treatment</v>
      </c>
      <c r="O51" s="2" t="str">
        <f aca="false">IF(B51 = "",O50,SUBSTITUTE(SUBSTITUTE(MID(B51,I51+2,L51-I51-3)," ","_"),"/","_"))</f>
        <v>Soul_Strings_-_The_Key</v>
      </c>
      <c r="P51" s="0" t="s">
        <v>64</v>
      </c>
      <c r="U51" s="0" t="str">
        <f aca="false">SUBSTITUTE(_xlfn.CONCAT(M51, " - ", O51, " - ",N51, " - ", P51), "_", " ")</f>
        <v>Master Cleanse - Soul Strings - The Key - Bath Treatment - 250g</v>
      </c>
      <c r="V51" s="0" t="n">
        <v>250</v>
      </c>
      <c r="X51" s="0" t="n">
        <v>0</v>
      </c>
      <c r="Y51" s="0" t="s">
        <v>59</v>
      </c>
      <c r="Z51" s="0" t="s">
        <v>60</v>
      </c>
      <c r="AA51" s="0" t="n">
        <v>15</v>
      </c>
      <c r="AC51" s="1" t="s">
        <v>56</v>
      </c>
      <c r="AD51" s="1" t="s">
        <v>56</v>
      </c>
      <c r="AF51" s="2" t="str">
        <f aca="false">IF(B51 = "","",_xlfn.CONCAT("https://cdn.shopify.com/s/files/1/1773/1117/files/WWMS_-_",N51,"_-_",P51,"_-_",M51,"_-_",O51,"_-_Front.png"))</f>
        <v/>
      </c>
      <c r="AI51" s="1" t="s">
        <v>61</v>
      </c>
      <c r="AY51" s="2" t="str">
        <f aca="false">_xlfn.CONCAT("https://cdn.shopify.com/s/files/1/1773/1117/files/WWMS_-_",N51,"_-_",P51,"_-_",M51,"_-_",O51,"_-_Front.png")</f>
        <v>https://cdn.shopify.com/s/files/1/1773/1117/files/WWMS_-_Bath_Treatment_-_250g_-_Master_Cleanse_-_Soul_Strings_-_The_Key_-_Front.png</v>
      </c>
      <c r="AZ51" s="0" t="s">
        <v>62</v>
      </c>
      <c r="BC51" s="0" t="s">
        <v>63</v>
      </c>
    </row>
    <row r="52" customFormat="false" ht="12.75" hidden="false" customHeight="true" outlineLevel="0" collapsed="false">
      <c r="A52" s="0" t="str">
        <f aca="false">SUBSTITUTE(LOWER(_xlfn.CONCAT(M52, "-", O52,"-", N52)), "_", "-")</f>
        <v>master-cleanse-soul-strings---the-key-bath-treatment</v>
      </c>
      <c r="I52" s="2" t="n">
        <f aca="false">IF(B52 = "",I51,FIND("-", B52, 1))</f>
        <v>16</v>
      </c>
      <c r="J52" s="2" t="n">
        <f aca="false">IF(B52 = "",J51,FIND("-", B52, FIND("-", B52, FIND("-", B52, 1)+1)+1))</f>
        <v>41</v>
      </c>
      <c r="K52" s="2" t="n">
        <f aca="false">IF(B52 = "",K51,FIND("-", B52, FIND("-", B52, 1)+1))</f>
        <v>31</v>
      </c>
      <c r="L52" s="2" t="n">
        <f aca="false">IF(B52 = "",L51,IF(ISERROR(J52),K52,J52))</f>
        <v>41</v>
      </c>
      <c r="M52" s="2" t="str">
        <f aca="false">IF(B52 = "",M51,SUBSTITUTE(LEFT(B52,I52-2)," ","_"))</f>
        <v>Master_Cleanse</v>
      </c>
      <c r="N52" s="2" t="str">
        <f aca="false">IF(B52 = "",N51,SUBSTITUTE(RIGHT(B52, LEN(B52)-L52-1)," ","_"))</f>
        <v>Bath_Treatment</v>
      </c>
      <c r="O52" s="2" t="str">
        <f aca="false">IF(B52 = "",O51,SUBSTITUTE(SUBSTITUTE(MID(B52,I52+2,L52-I52-3)," ","_"),"/","_"))</f>
        <v>Soul_Strings_-_The_Key</v>
      </c>
      <c r="P52" s="0" t="s">
        <v>65</v>
      </c>
      <c r="U52" s="0" t="str">
        <f aca="false">SUBSTITUTE(_xlfn.CONCAT(M52, " - ", O52, " - ",N52, " - ", P52), "_", " ")</f>
        <v>Master Cleanse - Soul Strings - The Key - Bath Treatment - 1kg</v>
      </c>
      <c r="V52" s="0" t="n">
        <v>1000</v>
      </c>
      <c r="X52" s="0" t="n">
        <v>0</v>
      </c>
      <c r="Y52" s="0" t="s">
        <v>59</v>
      </c>
      <c r="Z52" s="0" t="s">
        <v>60</v>
      </c>
      <c r="AA52" s="0" t="n">
        <v>35</v>
      </c>
      <c r="AC52" s="1" t="s">
        <v>56</v>
      </c>
      <c r="AD52" s="1" t="s">
        <v>56</v>
      </c>
      <c r="AF52" s="2" t="str">
        <f aca="false">IF(B52 = "","",_xlfn.CONCAT("https://cdn.shopify.com/s/files/1/1773/1117/files/WWMS_-_",N52,"_-_",P52,"_-_",M52,"_-_",O52,"_-_Front.png"))</f>
        <v/>
      </c>
      <c r="AI52" s="1" t="s">
        <v>61</v>
      </c>
      <c r="AY52" s="2" t="str">
        <f aca="false">_xlfn.CONCAT("https://cdn.shopify.com/s/files/1/1773/1117/files/WWMS_-_",N52,"_-_",P52,"_-_",M52,"_-_",O52,"_-_Front.png")</f>
        <v>https://cdn.shopify.com/s/files/1/1773/1117/files/WWMS_-_Bath_Treatment_-_1kg_-_Master_Cleanse_-_Soul_Strings_-_The_Key_-_Front.png</v>
      </c>
      <c r="AZ52" s="0" t="s">
        <v>62</v>
      </c>
      <c r="BC52" s="0" t="s">
        <v>63</v>
      </c>
    </row>
    <row r="53" customFormat="false" ht="12.75" hidden="false" customHeight="true" outlineLevel="0" collapsed="false">
      <c r="A53" s="0" t="str">
        <f aca="false">SUBSTITUTE(LOWER(_xlfn.CONCAT(M53, "-", O53,"-", N53)), "_", "-")</f>
        <v>master-cleanse-soul-strings---the-key-bath-treatment</v>
      </c>
      <c r="I53" s="2" t="n">
        <f aca="false">IF(B53 = "",I52,FIND("-", B53, 1))</f>
        <v>16</v>
      </c>
      <c r="J53" s="2" t="n">
        <f aca="false">IF(B53 = "",J52,FIND("-", B53, FIND("-", B53, FIND("-", B53, 1)+1)+1))</f>
        <v>41</v>
      </c>
      <c r="K53" s="2" t="n">
        <f aca="false">IF(B53 = "",K52,FIND("-", B53, FIND("-", B53, 1)+1))</f>
        <v>31</v>
      </c>
      <c r="L53" s="2" t="n">
        <f aca="false">IF(B53 = "",L52,IF(ISERROR(J53),K53,J53))</f>
        <v>41</v>
      </c>
      <c r="M53" s="2" t="str">
        <f aca="false">IF(B53 = "",M52,SUBSTITUTE(LEFT(B53,I53-2)," ","_"))</f>
        <v>Master_Cleanse</v>
      </c>
      <c r="N53" s="2" t="str">
        <f aca="false">IF(B53 = "",N52,SUBSTITUTE(RIGHT(B53, LEN(B53)-L53-1)," ","_"))</f>
        <v>Bath_Treatment</v>
      </c>
      <c r="O53" s="2" t="str">
        <f aca="false">IF(B53 = "",O52,SUBSTITUTE(SUBSTITUTE(MID(B53,I53+2,L53-I53-3)," ","_"),"/","_"))</f>
        <v>Soul_Strings_-_The_Key</v>
      </c>
      <c r="P53" s="0" t="s">
        <v>66</v>
      </c>
      <c r="U53" s="0" t="str">
        <f aca="false">SUBSTITUTE(_xlfn.CONCAT(M53, " - ", O53, " - ",N53, " - ", P53), "_", " ")</f>
        <v>Master Cleanse - Soul Strings - The Key - Bath Treatment - 2kg</v>
      </c>
      <c r="V53" s="0" t="n">
        <v>2000</v>
      </c>
      <c r="X53" s="0" t="n">
        <v>0</v>
      </c>
      <c r="Y53" s="0" t="s">
        <v>59</v>
      </c>
      <c r="Z53" s="0" t="s">
        <v>60</v>
      </c>
      <c r="AA53" s="0" t="n">
        <v>60</v>
      </c>
      <c r="AC53" s="1" t="s">
        <v>56</v>
      </c>
      <c r="AD53" s="1" t="s">
        <v>56</v>
      </c>
      <c r="AF53" s="2" t="str">
        <f aca="false">IF(B53 = "","",_xlfn.CONCAT("https://cdn.shopify.com/s/files/1/1773/1117/files/WWMS_-_",N53,"_-_",P53,"_-_",M53,"_-_",O53,"_-_Front.png"))</f>
        <v/>
      </c>
      <c r="AI53" s="1" t="s">
        <v>61</v>
      </c>
      <c r="AY53" s="2" t="str">
        <f aca="false">_xlfn.CONCAT("https://cdn.shopify.com/s/files/1/1773/1117/files/WWMS_-_",N53,"_-_",P53,"_-_",M53,"_-_",O53,"_-_Front.png")</f>
        <v>https://cdn.shopify.com/s/files/1/1773/1117/files/WWMS_-_Bath_Treatment_-_2kg_-_Master_Cleanse_-_Soul_Strings_-_The_Key_-_Front.png</v>
      </c>
      <c r="AZ53" s="0" t="s">
        <v>62</v>
      </c>
      <c r="BC53" s="0" t="s">
        <v>63</v>
      </c>
    </row>
    <row r="54" customFormat="false" ht="12.75" hidden="false" customHeight="true" outlineLevel="0" collapsed="false">
      <c r="A54" s="0" t="str">
        <f aca="false">SUBSTITUTE(LOWER(_xlfn.CONCAT(M54, "-", O54,"-", N54)), "_", "-")</f>
        <v>master-cleanse-a-conspiracy-of-healers-bath-treatment</v>
      </c>
      <c r="B54" s="0" t="s">
        <v>90</v>
      </c>
      <c r="C54" s="3" t="s">
        <v>91</v>
      </c>
      <c r="D54" s="0" t="s">
        <v>53</v>
      </c>
      <c r="E54" s="0" t="s">
        <v>54</v>
      </c>
      <c r="F54" s="0" t="s">
        <v>55</v>
      </c>
      <c r="G54" s="1" t="s">
        <v>56</v>
      </c>
      <c r="H54" s="0" t="s">
        <v>57</v>
      </c>
      <c r="I54" s="2" t="n">
        <f aca="false">IF(B54 = "",I53,FIND("-", B54, 1))</f>
        <v>16</v>
      </c>
      <c r="J54" s="2" t="e">
        <f aca="false">IF(B54 = "",J53,FIND("-", B54, FIND("-", B54, FIND("-", B54, 1)+1)+1))</f>
        <v>#VALUE!</v>
      </c>
      <c r="K54" s="2" t="n">
        <f aca="false">IF(B54 = "",K53,FIND("-", B54, FIND("-", B54, 1)+1))</f>
        <v>42</v>
      </c>
      <c r="L54" s="2" t="n">
        <f aca="false">IF(B54 = "",L53,IF(ISERROR(J54),K54,J54))</f>
        <v>42</v>
      </c>
      <c r="M54" s="2" t="str">
        <f aca="false">IF(B54 = "",M53,SUBSTITUTE(LEFT(B54,I54-2)," ","_"))</f>
        <v>Master_Cleanse</v>
      </c>
      <c r="N54" s="2" t="str">
        <f aca="false">IF(B54 = "",N53,SUBSTITUTE(RIGHT(B54, LEN(B54)-L54-1)," ","_"))</f>
        <v>Bath_Treatment</v>
      </c>
      <c r="O54" s="2" t="str">
        <f aca="false">IF(B54 = "",O53,SUBSTITUTE(SUBSTITUTE(MID(B54,I54+2,L54-I54-3)," ","_"),"/","_"))</f>
        <v>A_Conspiracy_of_Healers</v>
      </c>
      <c r="P54" s="0" t="s">
        <v>58</v>
      </c>
      <c r="U54" s="0" t="str">
        <f aca="false">SUBSTITUTE(_xlfn.CONCAT(M54, " - ", O54, " - ",N54, " - ", P54), "_", " ")</f>
        <v>Master Cleanse - A Conspiracy of Healers - Bath Treatment - 100g</v>
      </c>
      <c r="V54" s="0" t="n">
        <v>100</v>
      </c>
      <c r="X54" s="0" t="n">
        <v>0</v>
      </c>
      <c r="Y54" s="0" t="s">
        <v>59</v>
      </c>
      <c r="Z54" s="0" t="s">
        <v>60</v>
      </c>
      <c r="AA54" s="0" t="n">
        <v>7.5</v>
      </c>
      <c r="AC54" s="1" t="s">
        <v>56</v>
      </c>
      <c r="AD54" s="1" t="s">
        <v>56</v>
      </c>
      <c r="AF54" s="2" t="str">
        <f aca="false">IF(B54 = "","",_xlfn.CONCAT("https://cdn.shopify.com/s/files/1/1773/1117/files/WWMS_-_",N54,"_-_",P54,"_-_",M54,"_-_",O54,"_-_Front.png"))</f>
        <v>https://cdn.shopify.com/s/files/1/1773/1117/files/WWMS_-_Bath_Treatment_-_100g_-_Master_Cleanse_-_A_Conspiracy_of_Healers_-_Front.png</v>
      </c>
      <c r="AG54" s="0" t="n">
        <v>1</v>
      </c>
      <c r="AH54" s="0" t="s">
        <v>90</v>
      </c>
      <c r="AI54" s="1" t="s">
        <v>61</v>
      </c>
      <c r="AY54" s="2" t="str">
        <f aca="false">_xlfn.CONCAT("https://cdn.shopify.com/s/files/1/1773/1117/files/WWMS_-_",N54,"_-_",P54,"_-_",M54,"_-_",O54,"_-_Front.png")</f>
        <v>https://cdn.shopify.com/s/files/1/1773/1117/files/WWMS_-_Bath_Treatment_-_100g_-_Master_Cleanse_-_A_Conspiracy_of_Healers_-_Front.png</v>
      </c>
      <c r="AZ54" s="0" t="s">
        <v>62</v>
      </c>
      <c r="BC54" s="0" t="s">
        <v>63</v>
      </c>
    </row>
    <row r="55" customFormat="false" ht="12.75" hidden="false" customHeight="true" outlineLevel="0" collapsed="false">
      <c r="A55" s="0" t="str">
        <f aca="false">SUBSTITUTE(LOWER(_xlfn.CONCAT(M55, "-", O55,"-", N55)), "_", "-")</f>
        <v>master-cleanse-a-conspiracy-of-healers-bath-treatment</v>
      </c>
      <c r="I55" s="2" t="n">
        <f aca="false">IF(B55 = "",I54,FIND("-", B55, 1))</f>
        <v>16</v>
      </c>
      <c r="J55" s="2" t="e">
        <f aca="false">IF(B55 = "",J54,FIND("-", B55, FIND("-", B55, FIND("-", B55, 1)+1)+1))</f>
        <v>#VALUE!</v>
      </c>
      <c r="K55" s="2" t="n">
        <f aca="false">IF(B55 = "",K54,FIND("-", B55, FIND("-", B55, 1)+1))</f>
        <v>42</v>
      </c>
      <c r="L55" s="2" t="n">
        <f aca="false">IF(B55 = "",L54,IF(ISERROR(J55),K55,J55))</f>
        <v>42</v>
      </c>
      <c r="M55" s="2" t="str">
        <f aca="false">IF(B55 = "",M54,SUBSTITUTE(LEFT(B55,I55-2)," ","_"))</f>
        <v>Master_Cleanse</v>
      </c>
      <c r="N55" s="2" t="str">
        <f aca="false">IF(B55 = "",N54,SUBSTITUTE(RIGHT(B55, LEN(B55)-L55-1)," ","_"))</f>
        <v>Bath_Treatment</v>
      </c>
      <c r="O55" s="2" t="str">
        <f aca="false">IF(B55 = "",O54,SUBSTITUTE(SUBSTITUTE(MID(B55,I55+2,L55-I55-3)," ","_"),"/","_"))</f>
        <v>A_Conspiracy_of_Healers</v>
      </c>
      <c r="P55" s="0" t="s">
        <v>64</v>
      </c>
      <c r="U55" s="0" t="str">
        <f aca="false">SUBSTITUTE(_xlfn.CONCAT(M55, " - ", O55, " - ",N55, " - ", P55), "_", " ")</f>
        <v>Master Cleanse - A Conspiracy of Healers - Bath Treatment - 250g</v>
      </c>
      <c r="V55" s="0" t="n">
        <v>250</v>
      </c>
      <c r="X55" s="0" t="n">
        <v>0</v>
      </c>
      <c r="Y55" s="0" t="s">
        <v>59</v>
      </c>
      <c r="Z55" s="0" t="s">
        <v>60</v>
      </c>
      <c r="AA55" s="0" t="n">
        <v>15</v>
      </c>
      <c r="AC55" s="1" t="s">
        <v>56</v>
      </c>
      <c r="AD55" s="1" t="s">
        <v>56</v>
      </c>
      <c r="AF55" s="2" t="str">
        <f aca="false">IF(B55 = "","",_xlfn.CONCAT("https://cdn.shopify.com/s/files/1/1773/1117/files/WWMS_-_",N55,"_-_",P55,"_-_",M55,"_-_",O55,"_-_Front.png"))</f>
        <v/>
      </c>
      <c r="AI55" s="1" t="s">
        <v>61</v>
      </c>
      <c r="AY55" s="2" t="str">
        <f aca="false">_xlfn.CONCAT("https://cdn.shopify.com/s/files/1/1773/1117/files/WWMS_-_",N55,"_-_",P55,"_-_",M55,"_-_",O55,"_-_Front.png")</f>
        <v>https://cdn.shopify.com/s/files/1/1773/1117/files/WWMS_-_Bath_Treatment_-_250g_-_Master_Cleanse_-_A_Conspiracy_of_Healers_-_Front.png</v>
      </c>
      <c r="AZ55" s="0" t="s">
        <v>62</v>
      </c>
      <c r="BC55" s="0" t="s">
        <v>63</v>
      </c>
    </row>
    <row r="56" customFormat="false" ht="12.75" hidden="false" customHeight="true" outlineLevel="0" collapsed="false">
      <c r="A56" s="0" t="str">
        <f aca="false">SUBSTITUTE(LOWER(_xlfn.CONCAT(M56, "-", O56,"-", N56)), "_", "-")</f>
        <v>master-cleanse-a-conspiracy-of-healers-bath-treatment</v>
      </c>
      <c r="I56" s="2" t="n">
        <f aca="false">IF(B56 = "",I55,FIND("-", B56, 1))</f>
        <v>16</v>
      </c>
      <c r="J56" s="2" t="e">
        <f aca="false">IF(B56 = "",J55,FIND("-", B56, FIND("-", B56, FIND("-", B56, 1)+1)+1))</f>
        <v>#VALUE!</v>
      </c>
      <c r="K56" s="2" t="n">
        <f aca="false">IF(B56 = "",K55,FIND("-", B56, FIND("-", B56, 1)+1))</f>
        <v>42</v>
      </c>
      <c r="L56" s="2" t="n">
        <f aca="false">IF(B56 = "",L55,IF(ISERROR(J56),K56,J56))</f>
        <v>42</v>
      </c>
      <c r="M56" s="2" t="str">
        <f aca="false">IF(B56 = "",M55,SUBSTITUTE(LEFT(B56,I56-2)," ","_"))</f>
        <v>Master_Cleanse</v>
      </c>
      <c r="N56" s="2" t="str">
        <f aca="false">IF(B56 = "",N55,SUBSTITUTE(RIGHT(B56, LEN(B56)-L56-1)," ","_"))</f>
        <v>Bath_Treatment</v>
      </c>
      <c r="O56" s="2" t="str">
        <f aca="false">IF(B56 = "",O55,SUBSTITUTE(SUBSTITUTE(MID(B56,I56+2,L56-I56-3)," ","_"),"/","_"))</f>
        <v>A_Conspiracy_of_Healers</v>
      </c>
      <c r="P56" s="0" t="s">
        <v>65</v>
      </c>
      <c r="U56" s="0" t="str">
        <f aca="false">SUBSTITUTE(_xlfn.CONCAT(M56, " - ", O56, " - ",N56, " - ", P56), "_", " ")</f>
        <v>Master Cleanse - A Conspiracy of Healers - Bath Treatment - 1kg</v>
      </c>
      <c r="V56" s="0" t="n">
        <v>1000</v>
      </c>
      <c r="X56" s="0" t="n">
        <v>0</v>
      </c>
      <c r="Y56" s="0" t="s">
        <v>59</v>
      </c>
      <c r="Z56" s="0" t="s">
        <v>60</v>
      </c>
      <c r="AA56" s="0" t="n">
        <v>35</v>
      </c>
      <c r="AC56" s="1" t="s">
        <v>56</v>
      </c>
      <c r="AD56" s="1" t="s">
        <v>56</v>
      </c>
      <c r="AF56" s="2" t="str">
        <f aca="false">IF(B56 = "","",_xlfn.CONCAT("https://cdn.shopify.com/s/files/1/1773/1117/files/WWMS_-_",N56,"_-_",P56,"_-_",M56,"_-_",O56,"_-_Front.png"))</f>
        <v/>
      </c>
      <c r="AI56" s="1" t="s">
        <v>61</v>
      </c>
      <c r="AY56" s="2" t="str">
        <f aca="false">_xlfn.CONCAT("https://cdn.shopify.com/s/files/1/1773/1117/files/WWMS_-_",N56,"_-_",P56,"_-_",M56,"_-_",O56,"_-_Front.png")</f>
        <v>https://cdn.shopify.com/s/files/1/1773/1117/files/WWMS_-_Bath_Treatment_-_1kg_-_Master_Cleanse_-_A_Conspiracy_of_Healers_-_Front.png</v>
      </c>
      <c r="AZ56" s="0" t="s">
        <v>62</v>
      </c>
      <c r="BC56" s="0" t="s">
        <v>63</v>
      </c>
    </row>
    <row r="57" customFormat="false" ht="12.75" hidden="false" customHeight="true" outlineLevel="0" collapsed="false">
      <c r="A57" s="0" t="str">
        <f aca="false">SUBSTITUTE(LOWER(_xlfn.CONCAT(M57, "-", O57,"-", N57)), "_", "-")</f>
        <v>master-cleanse-a-conspiracy-of-healers-bath-treatment</v>
      </c>
      <c r="I57" s="2" t="n">
        <f aca="false">IF(B57 = "",I56,FIND("-", B57, 1))</f>
        <v>16</v>
      </c>
      <c r="J57" s="2" t="e">
        <f aca="false">IF(B57 = "",J56,FIND("-", B57, FIND("-", B57, FIND("-", B57, 1)+1)+1))</f>
        <v>#VALUE!</v>
      </c>
      <c r="K57" s="2" t="n">
        <f aca="false">IF(B57 = "",K56,FIND("-", B57, FIND("-", B57, 1)+1))</f>
        <v>42</v>
      </c>
      <c r="L57" s="2" t="n">
        <f aca="false">IF(B57 = "",L56,IF(ISERROR(J57),K57,J57))</f>
        <v>42</v>
      </c>
      <c r="M57" s="2" t="str">
        <f aca="false">IF(B57 = "",M56,SUBSTITUTE(LEFT(B57,I57-2)," ","_"))</f>
        <v>Master_Cleanse</v>
      </c>
      <c r="N57" s="2" t="str">
        <f aca="false">IF(B57 = "",N56,SUBSTITUTE(RIGHT(B57, LEN(B57)-L57-1)," ","_"))</f>
        <v>Bath_Treatment</v>
      </c>
      <c r="O57" s="2" t="str">
        <f aca="false">IF(B57 = "",O56,SUBSTITUTE(SUBSTITUTE(MID(B57,I57+2,L57-I57-3)," ","_"),"/","_"))</f>
        <v>A_Conspiracy_of_Healers</v>
      </c>
      <c r="P57" s="0" t="s">
        <v>66</v>
      </c>
      <c r="U57" s="0" t="str">
        <f aca="false">SUBSTITUTE(_xlfn.CONCAT(M57, " - ", O57, " - ",N57, " - ", P57), "_", " ")</f>
        <v>Master Cleanse - A Conspiracy of Healers - Bath Treatment - 2kg</v>
      </c>
      <c r="V57" s="0" t="n">
        <v>2000</v>
      </c>
      <c r="X57" s="0" t="n">
        <v>0</v>
      </c>
      <c r="Y57" s="0" t="s">
        <v>59</v>
      </c>
      <c r="Z57" s="0" t="s">
        <v>60</v>
      </c>
      <c r="AA57" s="0" t="n">
        <v>60</v>
      </c>
      <c r="AC57" s="1" t="s">
        <v>56</v>
      </c>
      <c r="AD57" s="1" t="s">
        <v>56</v>
      </c>
      <c r="AF57" s="2" t="str">
        <f aca="false">IF(B57 = "","",_xlfn.CONCAT("https://cdn.shopify.com/s/files/1/1773/1117/files/WWMS_-_",N57,"_-_",P57,"_-_",M57,"_-_",O57,"_-_Front.png"))</f>
        <v/>
      </c>
      <c r="AI57" s="1" t="s">
        <v>61</v>
      </c>
      <c r="AY57" s="2" t="str">
        <f aca="false">_xlfn.CONCAT("https://cdn.shopify.com/s/files/1/1773/1117/files/WWMS_-_",N57,"_-_",P57,"_-_",M57,"_-_",O57,"_-_Front.png")</f>
        <v>https://cdn.shopify.com/s/files/1/1773/1117/files/WWMS_-_Bath_Treatment_-_2kg_-_Master_Cleanse_-_A_Conspiracy_of_Healers_-_Front.png</v>
      </c>
      <c r="AZ57" s="0" t="s">
        <v>62</v>
      </c>
      <c r="BC57" s="0" t="s">
        <v>63</v>
      </c>
    </row>
    <row r="58" customFormat="false" ht="12.75" hidden="false" customHeight="true" outlineLevel="0" collapsed="false">
      <c r="A58" s="0" t="str">
        <f aca="false">SUBSTITUTE(LOWER(_xlfn.CONCAT(M58, "-", O58,"-", N58)), "_", "-")</f>
        <v>master-cleanse-mirror-bath-treatment</v>
      </c>
      <c r="B58" s="0" t="s">
        <v>92</v>
      </c>
      <c r="C58" s="3" t="s">
        <v>93</v>
      </c>
      <c r="D58" s="0" t="s">
        <v>53</v>
      </c>
      <c r="E58" s="0" t="s">
        <v>54</v>
      </c>
      <c r="F58" s="0" t="s">
        <v>55</v>
      </c>
      <c r="G58" s="1" t="s">
        <v>56</v>
      </c>
      <c r="H58" s="0" t="s">
        <v>57</v>
      </c>
      <c r="I58" s="2" t="n">
        <f aca="false">IF(B58 = "",I57,FIND("-", B58, 1))</f>
        <v>16</v>
      </c>
      <c r="J58" s="2" t="e">
        <f aca="false">IF(B58 = "",J57,FIND("-", B58, FIND("-", B58, FIND("-", B58, 1)+1)+1))</f>
        <v>#VALUE!</v>
      </c>
      <c r="K58" s="2" t="n">
        <f aca="false">IF(B58 = "",K57,FIND("-", B58, FIND("-", B58, 1)+1))</f>
        <v>25</v>
      </c>
      <c r="L58" s="2" t="n">
        <f aca="false">IF(B58 = "",L57,IF(ISERROR(J58),K58,J58))</f>
        <v>25</v>
      </c>
      <c r="M58" s="2" t="str">
        <f aca="false">IF(B58 = "",M57,SUBSTITUTE(LEFT(B58,I58-2)," ","_"))</f>
        <v>Master_Cleanse</v>
      </c>
      <c r="N58" s="2" t="str">
        <f aca="false">IF(B58 = "",N57,SUBSTITUTE(RIGHT(B58, LEN(B58)-L58-1)," ","_"))</f>
        <v>Bath_Treatment</v>
      </c>
      <c r="O58" s="2" t="str">
        <f aca="false">IF(B58 = "",O57,SUBSTITUTE(SUBSTITUTE(MID(B58,I58+2,L58-I58-3)," ","_"),"/","_"))</f>
        <v>Mirror</v>
      </c>
      <c r="P58" s="0" t="s">
        <v>58</v>
      </c>
      <c r="U58" s="0" t="str">
        <f aca="false">SUBSTITUTE(_xlfn.CONCAT(M58, " - ", O58, " - ",N58, " - ", P58), "_", " ")</f>
        <v>Master Cleanse - Mirror - Bath Treatment - 100g</v>
      </c>
      <c r="V58" s="0" t="n">
        <v>100</v>
      </c>
      <c r="X58" s="0" t="n">
        <v>0</v>
      </c>
      <c r="Y58" s="0" t="s">
        <v>59</v>
      </c>
      <c r="Z58" s="0" t="s">
        <v>60</v>
      </c>
      <c r="AA58" s="0" t="n">
        <v>7.5</v>
      </c>
      <c r="AC58" s="1" t="s">
        <v>56</v>
      </c>
      <c r="AD58" s="1" t="s">
        <v>56</v>
      </c>
      <c r="AF58" s="2" t="str">
        <f aca="false">IF(B58 = "","",_xlfn.CONCAT("https://cdn.shopify.com/s/files/1/1773/1117/files/WWMS_-_",N58,"_-_",P58,"_-_",M58,"_-_",O58,"_-_Front.png"))</f>
        <v>https://cdn.shopify.com/s/files/1/1773/1117/files/WWMS_-_Bath_Treatment_-_100g_-_Master_Cleanse_-_Mirror_-_Front.png</v>
      </c>
      <c r="AG58" s="0" t="n">
        <v>1</v>
      </c>
      <c r="AH58" s="0" t="s">
        <v>92</v>
      </c>
      <c r="AI58" s="1" t="s">
        <v>61</v>
      </c>
      <c r="AY58" s="2" t="str">
        <f aca="false">_xlfn.CONCAT("https://cdn.shopify.com/s/files/1/1773/1117/files/WWMS_-_",N58,"_-_",P58,"_-_",M58,"_-_",O58,"_-_Front.png")</f>
        <v>https://cdn.shopify.com/s/files/1/1773/1117/files/WWMS_-_Bath_Treatment_-_100g_-_Master_Cleanse_-_Mirror_-_Front.png</v>
      </c>
      <c r="AZ58" s="0" t="s">
        <v>62</v>
      </c>
      <c r="BC58" s="0" t="s">
        <v>63</v>
      </c>
    </row>
    <row r="59" customFormat="false" ht="12.75" hidden="false" customHeight="true" outlineLevel="0" collapsed="false">
      <c r="A59" s="0" t="str">
        <f aca="false">SUBSTITUTE(LOWER(_xlfn.CONCAT(M59, "-", O59,"-", N59)), "_", "-")</f>
        <v>master-cleanse-mirror-bath-treatment</v>
      </c>
      <c r="I59" s="2" t="n">
        <f aca="false">IF(B59 = "",I58,FIND("-", B59, 1))</f>
        <v>16</v>
      </c>
      <c r="J59" s="2" t="e">
        <f aca="false">IF(B59 = "",J58,FIND("-", B59, FIND("-", B59, FIND("-", B59, 1)+1)+1))</f>
        <v>#VALUE!</v>
      </c>
      <c r="K59" s="2" t="n">
        <f aca="false">IF(B59 = "",K58,FIND("-", B59, FIND("-", B59, 1)+1))</f>
        <v>25</v>
      </c>
      <c r="L59" s="2" t="n">
        <f aca="false">IF(B59 = "",L58,IF(ISERROR(J59),K59,J59))</f>
        <v>25</v>
      </c>
      <c r="M59" s="2" t="str">
        <f aca="false">IF(B59 = "",M58,SUBSTITUTE(LEFT(B59,I59-2)," ","_"))</f>
        <v>Master_Cleanse</v>
      </c>
      <c r="N59" s="2" t="str">
        <f aca="false">IF(B59 = "",N58,SUBSTITUTE(RIGHT(B59, LEN(B59)-L59-1)," ","_"))</f>
        <v>Bath_Treatment</v>
      </c>
      <c r="O59" s="2" t="str">
        <f aca="false">IF(B59 = "",O58,SUBSTITUTE(SUBSTITUTE(MID(B59,I59+2,L59-I59-3)," ","_"),"/","_"))</f>
        <v>Mirror</v>
      </c>
      <c r="P59" s="0" t="s">
        <v>64</v>
      </c>
      <c r="U59" s="0" t="str">
        <f aca="false">SUBSTITUTE(_xlfn.CONCAT(M59, " - ", O59, " - ",N59, " - ", P59), "_", " ")</f>
        <v>Master Cleanse - Mirror - Bath Treatment - 250g</v>
      </c>
      <c r="V59" s="0" t="n">
        <v>250</v>
      </c>
      <c r="X59" s="0" t="n">
        <v>0</v>
      </c>
      <c r="Y59" s="0" t="s">
        <v>59</v>
      </c>
      <c r="Z59" s="0" t="s">
        <v>60</v>
      </c>
      <c r="AA59" s="0" t="n">
        <v>15</v>
      </c>
      <c r="AC59" s="1" t="s">
        <v>56</v>
      </c>
      <c r="AD59" s="1" t="s">
        <v>56</v>
      </c>
      <c r="AF59" s="2" t="str">
        <f aca="false">IF(B59 = "","",_xlfn.CONCAT("https://cdn.shopify.com/s/files/1/1773/1117/files/WWMS_-_",N59,"_-_",P59,"_-_",M59,"_-_",O59,"_-_Front.png"))</f>
        <v/>
      </c>
      <c r="AI59" s="1" t="s">
        <v>61</v>
      </c>
      <c r="AY59" s="2" t="str">
        <f aca="false">_xlfn.CONCAT("https://cdn.shopify.com/s/files/1/1773/1117/files/WWMS_-_",N59,"_-_",P59,"_-_",M59,"_-_",O59,"_-_Front.png")</f>
        <v>https://cdn.shopify.com/s/files/1/1773/1117/files/WWMS_-_Bath_Treatment_-_250g_-_Master_Cleanse_-_Mirror_-_Front.png</v>
      </c>
      <c r="AZ59" s="0" t="s">
        <v>62</v>
      </c>
      <c r="BC59" s="0" t="s">
        <v>63</v>
      </c>
    </row>
    <row r="60" customFormat="false" ht="12.75" hidden="false" customHeight="true" outlineLevel="0" collapsed="false">
      <c r="A60" s="0" t="str">
        <f aca="false">SUBSTITUTE(LOWER(_xlfn.CONCAT(M60, "-", O60,"-", N60)), "_", "-")</f>
        <v>master-cleanse-mirror-bath-treatment</v>
      </c>
      <c r="I60" s="2" t="n">
        <f aca="false">IF(B60 = "",I59,FIND("-", B60, 1))</f>
        <v>16</v>
      </c>
      <c r="J60" s="2" t="e">
        <f aca="false">IF(B60 = "",J59,FIND("-", B60, FIND("-", B60, FIND("-", B60, 1)+1)+1))</f>
        <v>#VALUE!</v>
      </c>
      <c r="K60" s="2" t="n">
        <f aca="false">IF(B60 = "",K59,FIND("-", B60, FIND("-", B60, 1)+1))</f>
        <v>25</v>
      </c>
      <c r="L60" s="2" t="n">
        <f aca="false">IF(B60 = "",L59,IF(ISERROR(J60),K60,J60))</f>
        <v>25</v>
      </c>
      <c r="M60" s="2" t="str">
        <f aca="false">IF(B60 = "",M59,SUBSTITUTE(LEFT(B60,I60-2)," ","_"))</f>
        <v>Master_Cleanse</v>
      </c>
      <c r="N60" s="2" t="str">
        <f aca="false">IF(B60 = "",N59,SUBSTITUTE(RIGHT(B60, LEN(B60)-L60-1)," ","_"))</f>
        <v>Bath_Treatment</v>
      </c>
      <c r="O60" s="2" t="str">
        <f aca="false">IF(B60 = "",O59,SUBSTITUTE(SUBSTITUTE(MID(B60,I60+2,L60-I60-3)," ","_"),"/","_"))</f>
        <v>Mirror</v>
      </c>
      <c r="P60" s="0" t="s">
        <v>65</v>
      </c>
      <c r="U60" s="0" t="str">
        <f aca="false">SUBSTITUTE(_xlfn.CONCAT(M60, " - ", O60, " - ",N60, " - ", P60), "_", " ")</f>
        <v>Master Cleanse - Mirror - Bath Treatment - 1kg</v>
      </c>
      <c r="V60" s="0" t="n">
        <v>1000</v>
      </c>
      <c r="X60" s="0" t="n">
        <v>0</v>
      </c>
      <c r="Y60" s="0" t="s">
        <v>59</v>
      </c>
      <c r="Z60" s="0" t="s">
        <v>60</v>
      </c>
      <c r="AA60" s="0" t="n">
        <v>35</v>
      </c>
      <c r="AC60" s="1" t="s">
        <v>56</v>
      </c>
      <c r="AD60" s="1" t="s">
        <v>56</v>
      </c>
      <c r="AF60" s="2" t="str">
        <f aca="false">IF(B60 = "","",_xlfn.CONCAT("https://cdn.shopify.com/s/files/1/1773/1117/files/WWMS_-_",N60,"_-_",P60,"_-_",M60,"_-_",O60,"_-_Front.png"))</f>
        <v/>
      </c>
      <c r="AI60" s="1" t="s">
        <v>61</v>
      </c>
      <c r="AY60" s="2" t="str">
        <f aca="false">_xlfn.CONCAT("https://cdn.shopify.com/s/files/1/1773/1117/files/WWMS_-_",N60,"_-_",P60,"_-_",M60,"_-_",O60,"_-_Front.png")</f>
        <v>https://cdn.shopify.com/s/files/1/1773/1117/files/WWMS_-_Bath_Treatment_-_1kg_-_Master_Cleanse_-_Mirror_-_Front.png</v>
      </c>
      <c r="AZ60" s="0" t="s">
        <v>62</v>
      </c>
      <c r="BC60" s="0" t="s">
        <v>63</v>
      </c>
    </row>
    <row r="61" customFormat="false" ht="12.75" hidden="false" customHeight="true" outlineLevel="0" collapsed="false">
      <c r="A61" s="0" t="str">
        <f aca="false">SUBSTITUTE(LOWER(_xlfn.CONCAT(M61, "-", O61,"-", N61)), "_", "-")</f>
        <v>master-cleanse-mirror-bath-treatment</v>
      </c>
      <c r="I61" s="2" t="n">
        <f aca="false">IF(B61 = "",I60,FIND("-", B61, 1))</f>
        <v>16</v>
      </c>
      <c r="J61" s="2" t="e">
        <f aca="false">IF(B61 = "",J60,FIND("-", B61, FIND("-", B61, FIND("-", B61, 1)+1)+1))</f>
        <v>#VALUE!</v>
      </c>
      <c r="K61" s="2" t="n">
        <f aca="false">IF(B61 = "",K60,FIND("-", B61, FIND("-", B61, 1)+1))</f>
        <v>25</v>
      </c>
      <c r="L61" s="2" t="n">
        <f aca="false">IF(B61 = "",L60,IF(ISERROR(J61),K61,J61))</f>
        <v>25</v>
      </c>
      <c r="M61" s="2" t="str">
        <f aca="false">IF(B61 = "",M60,SUBSTITUTE(LEFT(B61,I61-2)," ","_"))</f>
        <v>Master_Cleanse</v>
      </c>
      <c r="N61" s="2" t="str">
        <f aca="false">IF(B61 = "",N60,SUBSTITUTE(RIGHT(B61, LEN(B61)-L61-1)," ","_"))</f>
        <v>Bath_Treatment</v>
      </c>
      <c r="O61" s="2" t="str">
        <f aca="false">IF(B61 = "",O60,SUBSTITUTE(SUBSTITUTE(MID(B61,I61+2,L61-I61-3)," ","_"),"/","_"))</f>
        <v>Mirror</v>
      </c>
      <c r="P61" s="0" t="s">
        <v>66</v>
      </c>
      <c r="U61" s="0" t="str">
        <f aca="false">SUBSTITUTE(_xlfn.CONCAT(M61, " - ", O61, " - ",N61, " - ", P61), "_", " ")</f>
        <v>Master Cleanse - Mirror - Bath Treatment - 2kg</v>
      </c>
      <c r="V61" s="0" t="n">
        <v>2000</v>
      </c>
      <c r="X61" s="0" t="n">
        <v>0</v>
      </c>
      <c r="Y61" s="0" t="s">
        <v>59</v>
      </c>
      <c r="Z61" s="0" t="s">
        <v>60</v>
      </c>
      <c r="AA61" s="0" t="n">
        <v>60</v>
      </c>
      <c r="AC61" s="1" t="s">
        <v>56</v>
      </c>
      <c r="AD61" s="1" t="s">
        <v>56</v>
      </c>
      <c r="AF61" s="2" t="str">
        <f aca="false">IF(B61 = "","",_xlfn.CONCAT("https://cdn.shopify.com/s/files/1/1773/1117/files/WWMS_-_",N61,"_-_",P61,"_-_",M61,"_-_",O61,"_-_Front.png"))</f>
        <v/>
      </c>
      <c r="AI61" s="1" t="s">
        <v>61</v>
      </c>
      <c r="AY61" s="2" t="str">
        <f aca="false">_xlfn.CONCAT("https://cdn.shopify.com/s/files/1/1773/1117/files/WWMS_-_",N61,"_-_",P61,"_-_",M61,"_-_",O61,"_-_Front.png")</f>
        <v>https://cdn.shopify.com/s/files/1/1773/1117/files/WWMS_-_Bath_Treatment_-_2kg_-_Master_Cleanse_-_Mirror_-_Front.png</v>
      </c>
      <c r="AZ61" s="0" t="s">
        <v>62</v>
      </c>
      <c r="BC61" s="0" t="s">
        <v>63</v>
      </c>
    </row>
    <row r="62" customFormat="false" ht="12.75" hidden="false" customHeight="true" outlineLevel="0" collapsed="false">
      <c r="A62" s="0" t="str">
        <f aca="false">SUBSTITUTE(LOWER(_xlfn.CONCAT(M62, "-", O62,"-", N62)), "_", "-")</f>
        <v>master-cleanse-hormonal-balance-bath-treatment</v>
      </c>
      <c r="B62" s="0" t="s">
        <v>76</v>
      </c>
      <c r="D62" s="0" t="s">
        <v>53</v>
      </c>
      <c r="E62" s="0" t="s">
        <v>54</v>
      </c>
      <c r="F62" s="0" t="s">
        <v>55</v>
      </c>
      <c r="G62" s="1" t="s">
        <v>56</v>
      </c>
      <c r="H62" s="0" t="s">
        <v>57</v>
      </c>
      <c r="I62" s="2" t="n">
        <f aca="false">IF(B62 = "",I61,FIND("-", B62, 1))</f>
        <v>16</v>
      </c>
      <c r="J62" s="2" t="e">
        <f aca="false">IF(B62 = "",J61,FIND("-", B62, FIND("-", B62, FIND("-", B62, 1)+1)+1))</f>
        <v>#VALUE!</v>
      </c>
      <c r="K62" s="2" t="n">
        <f aca="false">IF(B62 = "",K61,FIND("-", B62, FIND("-", B62, 1)+1))</f>
        <v>35</v>
      </c>
      <c r="L62" s="2" t="n">
        <f aca="false">IF(B62 = "",L61,IF(ISERROR(J62),K62,J62))</f>
        <v>35</v>
      </c>
      <c r="M62" s="2" t="str">
        <f aca="false">IF(B62 = "",M61,SUBSTITUTE(LEFT(B62,I62-2)," ","_"))</f>
        <v>Master_Cleanse</v>
      </c>
      <c r="N62" s="2" t="str">
        <f aca="false">IF(B62 = "",N61,SUBSTITUTE(RIGHT(B62, LEN(B62)-L62-1)," ","_"))</f>
        <v>Bath_Treatment</v>
      </c>
      <c r="O62" s="2" t="str">
        <f aca="false">IF(B62 = "",O61,SUBSTITUTE(SUBSTITUTE(MID(B62,I62+2,L62-I62-3)," ","_"),"/","_"))</f>
        <v>Hormonal_Balance</v>
      </c>
      <c r="P62" s="0" t="s">
        <v>58</v>
      </c>
      <c r="U62" s="0" t="str">
        <f aca="false">SUBSTITUTE(_xlfn.CONCAT(M62, " - ", O62, " - ",N62, " - ", P62), "_", " ")</f>
        <v>Master Cleanse - Hormonal Balance - Bath Treatment - 100g</v>
      </c>
      <c r="V62" s="0" t="n">
        <v>100</v>
      </c>
      <c r="X62" s="0" t="n">
        <v>0</v>
      </c>
      <c r="Y62" s="0" t="s">
        <v>59</v>
      </c>
      <c r="Z62" s="0" t="s">
        <v>60</v>
      </c>
      <c r="AA62" s="0" t="n">
        <v>6</v>
      </c>
      <c r="AC62" s="1" t="s">
        <v>56</v>
      </c>
      <c r="AD62" s="1" t="s">
        <v>56</v>
      </c>
      <c r="AF62" s="2" t="str">
        <f aca="false">IF(B62 = "","",_xlfn.CONCAT("https://cdn.shopify.com/s/files/1/1773/1117/files/WWMS_-_",N62,"_-_",P62,"_-_",M62,"_-_",O62,"_-_Front.png"))</f>
        <v>https://cdn.shopify.com/s/files/1/1773/1117/files/WWMS_-_Bath_Treatment_-_100g_-_Master_Cleanse_-_Hormonal_Balance_-_Front.png</v>
      </c>
      <c r="AG62" s="0" t="n">
        <v>1</v>
      </c>
      <c r="AH62" s="0" t="s">
        <v>76</v>
      </c>
      <c r="AI62" s="1" t="s">
        <v>61</v>
      </c>
      <c r="AY62" s="2" t="str">
        <f aca="false">_xlfn.CONCAT("https://cdn.shopify.com/s/files/1/1773/1117/files/WWMS_-_",N62,"_-_",P62,"_-_",M62,"_-_",O62,"_-_Front.png")</f>
        <v>https://cdn.shopify.com/s/files/1/1773/1117/files/WWMS_-_Bath_Treatment_-_100g_-_Master_Cleanse_-_Hormonal_Balance_-_Front.png</v>
      </c>
      <c r="AZ62" s="0" t="s">
        <v>62</v>
      </c>
      <c r="BC62" s="0" t="s">
        <v>63</v>
      </c>
    </row>
    <row r="63" customFormat="false" ht="12.75" hidden="false" customHeight="true" outlineLevel="0" collapsed="false">
      <c r="A63" s="0" t="str">
        <f aca="false">SUBSTITUTE(LOWER(_xlfn.CONCAT(M63, "-", O63,"-", N63)), "_", "-")</f>
        <v>master-cleanse-hormonal-balance-bath-treatment</v>
      </c>
      <c r="I63" s="2" t="n">
        <f aca="false">IF(B63 = "",I62,FIND("-", B63, 1))</f>
        <v>16</v>
      </c>
      <c r="J63" s="2" t="e">
        <f aca="false">IF(B63 = "",J62,FIND("-", B63, FIND("-", B63, FIND("-", B63, 1)+1)+1))</f>
        <v>#VALUE!</v>
      </c>
      <c r="K63" s="2" t="n">
        <f aca="false">IF(B63 = "",K62,FIND("-", B63, FIND("-", B63, 1)+1))</f>
        <v>35</v>
      </c>
      <c r="L63" s="2" t="n">
        <f aca="false">IF(B63 = "",L62,IF(ISERROR(J63),K63,J63))</f>
        <v>35</v>
      </c>
      <c r="M63" s="2" t="str">
        <f aca="false">IF(B63 = "",M62,SUBSTITUTE(LEFT(B63,I63-2)," ","_"))</f>
        <v>Master_Cleanse</v>
      </c>
      <c r="N63" s="2" t="str">
        <f aca="false">IF(B63 = "",N62,SUBSTITUTE(RIGHT(B63, LEN(B63)-L63-1)," ","_"))</f>
        <v>Bath_Treatment</v>
      </c>
      <c r="O63" s="2" t="str">
        <f aca="false">IF(B63 = "",O62,SUBSTITUTE(SUBSTITUTE(MID(B63,I63+2,L63-I63-3)," ","_"),"/","_"))</f>
        <v>Hormonal_Balance</v>
      </c>
      <c r="P63" s="0" t="s">
        <v>64</v>
      </c>
      <c r="U63" s="0" t="str">
        <f aca="false">SUBSTITUTE(_xlfn.CONCAT(M63, " - ", O63, " - ",N63, " - ", P63), "_", " ")</f>
        <v>Master Cleanse - Hormonal Balance - Bath Treatment - 250g</v>
      </c>
      <c r="V63" s="0" t="n">
        <v>250</v>
      </c>
      <c r="X63" s="0" t="n">
        <v>0</v>
      </c>
      <c r="Y63" s="0" t="s">
        <v>59</v>
      </c>
      <c r="Z63" s="0" t="s">
        <v>60</v>
      </c>
      <c r="AA63" s="0" t="n">
        <v>15</v>
      </c>
      <c r="AC63" s="1" t="s">
        <v>56</v>
      </c>
      <c r="AD63" s="1" t="s">
        <v>56</v>
      </c>
      <c r="AF63" s="2" t="str">
        <f aca="false">IF(B63 = "","",_xlfn.CONCAT("https://cdn.shopify.com/s/files/1/1773/1117/files/WWMS_-_",N63,"_-_",P63,"_-_",M63,"_-_",O63,"_-_Front.png"))</f>
        <v/>
      </c>
      <c r="AI63" s="1" t="s">
        <v>61</v>
      </c>
      <c r="AY63" s="2" t="str">
        <f aca="false">_xlfn.CONCAT("https://cdn.shopify.com/s/files/1/1773/1117/files/WWMS_-_",N63,"_-_",P63,"_-_",M63,"_-_",O63,"_-_Front.png")</f>
        <v>https://cdn.shopify.com/s/files/1/1773/1117/files/WWMS_-_Bath_Treatment_-_250g_-_Master_Cleanse_-_Hormonal_Balance_-_Front.png</v>
      </c>
      <c r="AZ63" s="0" t="s">
        <v>62</v>
      </c>
      <c r="BC63" s="0" t="s">
        <v>63</v>
      </c>
    </row>
    <row r="64" customFormat="false" ht="12.75" hidden="false" customHeight="true" outlineLevel="0" collapsed="false">
      <c r="A64" s="0" t="str">
        <f aca="false">SUBSTITUTE(LOWER(_xlfn.CONCAT(M64, "-", O64,"-", N64)), "_", "-")</f>
        <v>master-cleanse-hormonal-balance-bath-treatment</v>
      </c>
      <c r="I64" s="2" t="n">
        <f aca="false">IF(B64 = "",I63,FIND("-", B64, 1))</f>
        <v>16</v>
      </c>
      <c r="J64" s="2" t="e">
        <f aca="false">IF(B64 = "",J63,FIND("-", B64, FIND("-", B64, FIND("-", B64, 1)+1)+1))</f>
        <v>#VALUE!</v>
      </c>
      <c r="K64" s="2" t="n">
        <f aca="false">IF(B64 = "",K63,FIND("-", B64, FIND("-", B64, 1)+1))</f>
        <v>35</v>
      </c>
      <c r="L64" s="2" t="n">
        <f aca="false">IF(B64 = "",L63,IF(ISERROR(J64),K64,J64))</f>
        <v>35</v>
      </c>
      <c r="M64" s="2" t="str">
        <f aca="false">IF(B64 = "",M63,SUBSTITUTE(LEFT(B64,I64-2)," ","_"))</f>
        <v>Master_Cleanse</v>
      </c>
      <c r="N64" s="2" t="str">
        <f aca="false">IF(B64 = "",N63,SUBSTITUTE(RIGHT(B64, LEN(B64)-L64-1)," ","_"))</f>
        <v>Bath_Treatment</v>
      </c>
      <c r="O64" s="2" t="str">
        <f aca="false">IF(B64 = "",O63,SUBSTITUTE(SUBSTITUTE(MID(B64,I64+2,L64-I64-3)," ","_"),"/","_"))</f>
        <v>Hormonal_Balance</v>
      </c>
      <c r="P64" s="0" t="s">
        <v>65</v>
      </c>
      <c r="U64" s="0" t="str">
        <f aca="false">SUBSTITUTE(_xlfn.CONCAT(M64, " - ", O64, " - ",N64, " - ", P64), "_", " ")</f>
        <v>Master Cleanse - Hormonal Balance - Bath Treatment - 1kg</v>
      </c>
      <c r="V64" s="0" t="n">
        <v>1000</v>
      </c>
      <c r="X64" s="0" t="n">
        <v>0</v>
      </c>
      <c r="Y64" s="0" t="s">
        <v>59</v>
      </c>
      <c r="Z64" s="0" t="s">
        <v>60</v>
      </c>
      <c r="AA64" s="0" t="n">
        <v>35</v>
      </c>
      <c r="AC64" s="1" t="s">
        <v>56</v>
      </c>
      <c r="AD64" s="1" t="s">
        <v>56</v>
      </c>
      <c r="AF64" s="2" t="str">
        <f aca="false">IF(B64 = "","",_xlfn.CONCAT("https://cdn.shopify.com/s/files/1/1773/1117/files/WWMS_-_",N64,"_-_",P64,"_-_",M64,"_-_",O64,"_-_Front.png"))</f>
        <v/>
      </c>
      <c r="AI64" s="1" t="s">
        <v>61</v>
      </c>
      <c r="AY64" s="2" t="str">
        <f aca="false">_xlfn.CONCAT("https://cdn.shopify.com/s/files/1/1773/1117/files/WWMS_-_",N64,"_-_",P64,"_-_",M64,"_-_",O64,"_-_Front.png")</f>
        <v>https://cdn.shopify.com/s/files/1/1773/1117/files/WWMS_-_Bath_Treatment_-_1kg_-_Master_Cleanse_-_Hormonal_Balance_-_Front.png</v>
      </c>
      <c r="AZ64" s="0" t="s">
        <v>62</v>
      </c>
      <c r="BC64" s="0" t="s">
        <v>63</v>
      </c>
    </row>
    <row r="65" customFormat="false" ht="12.75" hidden="false" customHeight="true" outlineLevel="0" collapsed="false">
      <c r="A65" s="0" t="str">
        <f aca="false">SUBSTITUTE(LOWER(_xlfn.CONCAT(M65, "-", O65,"-", N65)), "_", "-")</f>
        <v>master-cleanse-beauty-and-truth-protection-mist</v>
      </c>
      <c r="B65" s="0" t="s">
        <v>94</v>
      </c>
      <c r="C65" s="3" t="s">
        <v>95</v>
      </c>
      <c r="D65" s="0" t="s">
        <v>53</v>
      </c>
      <c r="E65" s="0" t="s">
        <v>54</v>
      </c>
      <c r="F65" s="0" t="s">
        <v>96</v>
      </c>
      <c r="G65" s="1" t="s">
        <v>56</v>
      </c>
      <c r="H65" s="0" t="s">
        <v>57</v>
      </c>
      <c r="I65" s="2" t="n">
        <f aca="false">IF(B65 = "",I64,FIND("-", B65, 1))</f>
        <v>16</v>
      </c>
      <c r="J65" s="2" t="e">
        <f aca="false">IF(B65 = "",J64,FIND("-", B65, FIND("-", B65, FIND("-", B65, 1)+1)+1))</f>
        <v>#VALUE!</v>
      </c>
      <c r="K65" s="2" t="n">
        <f aca="false">IF(B65 = "",K64,FIND("-", B65, FIND("-", B65, 1)+1))</f>
        <v>35</v>
      </c>
      <c r="L65" s="2" t="n">
        <f aca="false">IF(B65 = "",L64,IF(ISERROR(J65),K65,J65))</f>
        <v>35</v>
      </c>
      <c r="M65" s="2" t="str">
        <f aca="false">IF(B65 = "",M64,SUBSTITUTE(LEFT(B65,I65-2)," ","_"))</f>
        <v>Master_Cleanse</v>
      </c>
      <c r="N65" s="2" t="str">
        <f aca="false">IF(B65 = "",N64,SUBSTITUTE(RIGHT(B65, LEN(B65)-L65-1)," ","_"))</f>
        <v>Protection_Mist</v>
      </c>
      <c r="O65" s="2" t="str">
        <f aca="false">IF(B65 = "",O64,SUBSTITUTE(SUBSTITUTE(MID(B65,I65+2,L65-I65-3)," ","_"),"/","_"))</f>
        <v>Beauty_and_Truth</v>
      </c>
      <c r="P65" s="0" t="s">
        <v>97</v>
      </c>
      <c r="U65" s="0" t="str">
        <f aca="false">SUBSTITUTE(_xlfn.CONCAT(M65, " - ", O65, " - ",N65, " - ", P65), "_", " ")</f>
        <v>Master Cleanse - Beauty and Truth - Protection Mist - 60ml</v>
      </c>
      <c r="V65" s="0" t="n">
        <v>60</v>
      </c>
      <c r="X65" s="0" t="n">
        <v>0</v>
      </c>
      <c r="Y65" s="0" t="s">
        <v>59</v>
      </c>
      <c r="Z65" s="0" t="s">
        <v>60</v>
      </c>
      <c r="AA65" s="0" t="n">
        <v>18</v>
      </c>
      <c r="AC65" s="1" t="s">
        <v>56</v>
      </c>
      <c r="AD65" s="1" t="s">
        <v>56</v>
      </c>
      <c r="AF65" s="2" t="str">
        <f aca="false">IF(B65 = "","",_xlfn.CONCAT("https://cdn.shopify.com/s/files/1/1773/1117/files/WWMS_-_",N65,"_-_",P65,"_-_",M65,"_-_",O65,"_-_Front.png"))</f>
        <v>https://cdn.shopify.com/s/files/1/1773/1117/files/WWMS_-_Protection_Mist_-_60ml_-_Master_Cleanse_-_Beauty_and_Truth_-_Front.png</v>
      </c>
      <c r="AG65" s="0" t="n">
        <v>1</v>
      </c>
      <c r="AH65" s="0" t="s">
        <v>94</v>
      </c>
      <c r="AI65" s="1" t="s">
        <v>61</v>
      </c>
      <c r="AY65" s="2" t="str">
        <f aca="false">_xlfn.CONCAT("https://cdn.shopify.com/s/files/1/1773/1117/files/WWMS_-_",N65,"_-_",P65,"_-_",M65,"_-_",O65,"_-_Front.png")</f>
        <v>https://cdn.shopify.com/s/files/1/1773/1117/files/WWMS_-_Protection_Mist_-_60ml_-_Master_Cleanse_-_Beauty_and_Truth_-_Front.png</v>
      </c>
      <c r="AZ65" s="0" t="s">
        <v>62</v>
      </c>
      <c r="BC65" s="0" t="s">
        <v>63</v>
      </c>
    </row>
    <row r="66" customFormat="false" ht="12.75" hidden="false" customHeight="true" outlineLevel="0" collapsed="false">
      <c r="A66" s="0" t="str">
        <f aca="false">SUBSTITUTE(LOWER(_xlfn.CONCAT(M66, "-", O66,"-", N66)), "_", "-")</f>
        <v>master-cleanse-beauty-and-truth-protection-mist</v>
      </c>
      <c r="I66" s="2" t="n">
        <f aca="false">IF(B66 = "",I65,FIND("-", B66, 1))</f>
        <v>16</v>
      </c>
      <c r="J66" s="2" t="e">
        <f aca="false">IF(B66 = "",J65,FIND("-", B66, FIND("-", B66, FIND("-", B66, 1)+1)+1))</f>
        <v>#VALUE!</v>
      </c>
      <c r="K66" s="2" t="n">
        <f aca="false">IF(B66 = "",K65,FIND("-", B66, FIND("-", B66, 1)+1))</f>
        <v>35</v>
      </c>
      <c r="L66" s="2" t="n">
        <f aca="false">IF(B66 = "",L65,IF(ISERROR(J66),K66,J66))</f>
        <v>35</v>
      </c>
      <c r="M66" s="2" t="str">
        <f aca="false">IF(B66 = "",M65,SUBSTITUTE(LEFT(B66,I66-2)," ","_"))</f>
        <v>Master_Cleanse</v>
      </c>
      <c r="N66" s="2" t="str">
        <f aca="false">IF(B66 = "",N65,SUBSTITUTE(RIGHT(B66, LEN(B66)-L66-1)," ","_"))</f>
        <v>Protection_Mist</v>
      </c>
      <c r="O66" s="2" t="str">
        <f aca="false">IF(B66 = "",O65,SUBSTITUTE(SUBSTITUTE(MID(B66,I66+2,L66-I66-3)," ","_"),"/","_"))</f>
        <v>Beauty_and_Truth</v>
      </c>
      <c r="P66" s="0" t="s">
        <v>98</v>
      </c>
      <c r="U66" s="0" t="str">
        <f aca="false">SUBSTITUTE(_xlfn.CONCAT(M66, " - ", O66, " - ",N66, " - ", P66), "_", " ")</f>
        <v>Master Cleanse - Beauty and Truth - Protection Mist - 120ml</v>
      </c>
      <c r="V66" s="0" t="n">
        <v>120</v>
      </c>
      <c r="AA66" s="0" t="n">
        <v>25</v>
      </c>
      <c r="AC66" s="1" t="s">
        <v>56</v>
      </c>
      <c r="AD66" s="1" t="s">
        <v>56</v>
      </c>
      <c r="AF66" s="2" t="str">
        <f aca="false">IF(B66 = "","",_xlfn.CONCAT("https://cdn.shopify.com/s/files/1/1773/1117/files/WWMS_-_",N66,"_-_",P66,"_-_",M66,"_-_",O66,"_-_Front.png"))</f>
        <v/>
      </c>
      <c r="AI66" s="1" t="s">
        <v>61</v>
      </c>
      <c r="AY66" s="2" t="str">
        <f aca="false">_xlfn.CONCAT("https://cdn.shopify.com/s/files/1/1773/1117/files/WWMS_-_",N66,"_-_",P66,"_-_",M66,"_-_",O66,"_-_Front.png")</f>
        <v>https://cdn.shopify.com/s/files/1/1773/1117/files/WWMS_-_Protection_Mist_-_120ml_-_Master_Cleanse_-_Beauty_and_Truth_-_Front.png</v>
      </c>
      <c r="AZ66" s="0" t="s">
        <v>62</v>
      </c>
      <c r="BC66" s="0" t="s">
        <v>63</v>
      </c>
    </row>
    <row r="67" customFormat="false" ht="12.75" hidden="false" customHeight="true" outlineLevel="0" collapsed="false">
      <c r="A67" s="0" t="str">
        <f aca="false">SUBSTITUTE(LOWER(_xlfn.CONCAT(M67, "-", O67,"-", N67)), "_", "-")</f>
        <v>master-cleanse-spirit-soul-retrieval-protection-mist</v>
      </c>
      <c r="B67" s="0" t="s">
        <v>99</v>
      </c>
      <c r="C67" s="3" t="s">
        <v>100</v>
      </c>
      <c r="D67" s="0" t="s">
        <v>53</v>
      </c>
      <c r="E67" s="0" t="s">
        <v>54</v>
      </c>
      <c r="F67" s="0" t="s">
        <v>96</v>
      </c>
      <c r="G67" s="1" t="s">
        <v>56</v>
      </c>
      <c r="H67" s="0" t="s">
        <v>57</v>
      </c>
      <c r="I67" s="2" t="n">
        <f aca="false">IF(B67 = "",I66,FIND("-", B67, 1))</f>
        <v>16</v>
      </c>
      <c r="J67" s="2" t="e">
        <f aca="false">IF(B67 = "",J66,FIND("-", B67, FIND("-", B67, FIND("-", B67, 1)+1)+1))</f>
        <v>#VALUE!</v>
      </c>
      <c r="K67" s="2" t="n">
        <f aca="false">IF(B67 = "",K66,FIND("-", B67, FIND("-", B67, 1)+1))</f>
        <v>40</v>
      </c>
      <c r="L67" s="2" t="n">
        <f aca="false">IF(B67 = "",L66,IF(ISERROR(J67),K67,J67))</f>
        <v>40</v>
      </c>
      <c r="M67" s="2" t="str">
        <f aca="false">IF(B67 = "",M66,SUBSTITUTE(LEFT(B67,I67-2)," ","_"))</f>
        <v>Master_Cleanse</v>
      </c>
      <c r="N67" s="2" t="str">
        <f aca="false">IF(B67 = "",N66,SUBSTITUTE(RIGHT(B67, LEN(B67)-L67-1)," ","_"))</f>
        <v>Protection_Mist</v>
      </c>
      <c r="O67" s="2" t="str">
        <f aca="false">IF(B67 = "",O66,SUBSTITUTE(SUBSTITUTE(MID(B67,I67+2,L67-I67-3)," ","_"),"/","_"))</f>
        <v>Spirit_Soul_Retrieval</v>
      </c>
      <c r="P67" s="0" t="s">
        <v>97</v>
      </c>
      <c r="U67" s="0" t="str">
        <f aca="false">SUBSTITUTE(_xlfn.CONCAT(M67, " - ", O67, " - ",N67, " - ", P67), "_", " ")</f>
        <v>Master Cleanse - Spirit Soul Retrieval - Protection Mist - 60ml</v>
      </c>
      <c r="V67" s="0" t="n">
        <v>60</v>
      </c>
      <c r="X67" s="0" t="n">
        <v>0</v>
      </c>
      <c r="Y67" s="0" t="s">
        <v>59</v>
      </c>
      <c r="Z67" s="0" t="s">
        <v>60</v>
      </c>
      <c r="AA67" s="0" t="n">
        <v>18</v>
      </c>
      <c r="AC67" s="1" t="s">
        <v>56</v>
      </c>
      <c r="AD67" s="1" t="s">
        <v>56</v>
      </c>
      <c r="AF67" s="2" t="str">
        <f aca="false">IF(B67 = "","",_xlfn.CONCAT("https://cdn.shopify.com/s/files/1/1773/1117/files/WWMS_-_",N67,"_-_",P67,"_-_",M67,"_-_",O67,"_-_Front.png"))</f>
        <v>https://cdn.shopify.com/s/files/1/1773/1117/files/WWMS_-_Protection_Mist_-_60ml_-_Master_Cleanse_-_Spirit_Soul_Retrieval_-_Front.png</v>
      </c>
      <c r="AG67" s="0" t="n">
        <v>1</v>
      </c>
      <c r="AH67" s="0" t="s">
        <v>99</v>
      </c>
      <c r="AI67" s="1" t="s">
        <v>61</v>
      </c>
      <c r="AY67" s="2" t="str">
        <f aca="false">_xlfn.CONCAT("https://cdn.shopify.com/s/files/1/1773/1117/files/WWMS_-_",N67,"_-_",P67,"_-_",M67,"_-_",O67,"_-_Front.png")</f>
        <v>https://cdn.shopify.com/s/files/1/1773/1117/files/WWMS_-_Protection_Mist_-_60ml_-_Master_Cleanse_-_Spirit_Soul_Retrieval_-_Front.png</v>
      </c>
      <c r="AZ67" s="0" t="s">
        <v>62</v>
      </c>
      <c r="BC67" s="0" t="s">
        <v>63</v>
      </c>
    </row>
    <row r="68" customFormat="false" ht="12.75" hidden="false" customHeight="true" outlineLevel="0" collapsed="false">
      <c r="A68" s="0" t="str">
        <f aca="false">SUBSTITUTE(LOWER(_xlfn.CONCAT(M68, "-", O68,"-", N68)), "_", "-")</f>
        <v>master-cleanse-spirit-soul-retrieval-protection-mist</v>
      </c>
      <c r="I68" s="2" t="n">
        <f aca="false">IF(B68 = "",I67,FIND("-", B68, 1))</f>
        <v>16</v>
      </c>
      <c r="J68" s="2" t="e">
        <f aca="false">IF(B68 = "",J67,FIND("-", B68, FIND("-", B68, FIND("-", B68, 1)+1)+1))</f>
        <v>#VALUE!</v>
      </c>
      <c r="K68" s="2" t="n">
        <f aca="false">IF(B68 = "",K67,FIND("-", B68, FIND("-", B68, 1)+1))</f>
        <v>40</v>
      </c>
      <c r="L68" s="2" t="n">
        <f aca="false">IF(B68 = "",L67,IF(ISERROR(J68),K68,J68))</f>
        <v>40</v>
      </c>
      <c r="M68" s="2" t="str">
        <f aca="false">IF(B68 = "",M67,SUBSTITUTE(LEFT(B68,I68-2)," ","_"))</f>
        <v>Master_Cleanse</v>
      </c>
      <c r="N68" s="2" t="str">
        <f aca="false">IF(B68 = "",N67,SUBSTITUTE(RIGHT(B68, LEN(B68)-L68-1)," ","_"))</f>
        <v>Protection_Mist</v>
      </c>
      <c r="O68" s="2" t="str">
        <f aca="false">IF(B68 = "",O67,SUBSTITUTE(SUBSTITUTE(MID(B68,I68+2,L68-I68-3)," ","_"),"/","_"))</f>
        <v>Spirit_Soul_Retrieval</v>
      </c>
      <c r="P68" s="0" t="s">
        <v>98</v>
      </c>
      <c r="U68" s="0" t="str">
        <f aca="false">SUBSTITUTE(_xlfn.CONCAT(M68, " - ", O68, " - ",N68, " - ", P68), "_", " ")</f>
        <v>Master Cleanse - Spirit Soul Retrieval - Protection Mist - 120ml</v>
      </c>
      <c r="V68" s="0" t="n">
        <v>120</v>
      </c>
      <c r="AA68" s="0" t="n">
        <v>25</v>
      </c>
      <c r="AC68" s="1" t="s">
        <v>56</v>
      </c>
      <c r="AD68" s="1" t="s">
        <v>56</v>
      </c>
      <c r="AF68" s="2" t="str">
        <f aca="false">IF(B68 = "","",_xlfn.CONCAT("https://cdn.shopify.com/s/files/1/1773/1117/files/WWMS_-_",N68,"_-_",P68,"_-_",M68,"_-_",O68,"_-_Front.png"))</f>
        <v/>
      </c>
      <c r="AI68" s="1" t="s">
        <v>61</v>
      </c>
      <c r="AY68" s="2" t="str">
        <f aca="false">_xlfn.CONCAT("https://cdn.shopify.com/s/files/1/1773/1117/files/WWMS_-_",N68,"_-_",P68,"_-_",M68,"_-_",O68,"_-_Front.png")</f>
        <v>https://cdn.shopify.com/s/files/1/1773/1117/files/WWMS_-_Protection_Mist_-_120ml_-_Master_Cleanse_-_Spirit_Soul_Retrieval_-_Front.png</v>
      </c>
      <c r="AZ68" s="0" t="s">
        <v>62</v>
      </c>
      <c r="BC68" s="0" t="s">
        <v>63</v>
      </c>
    </row>
    <row r="69" customFormat="false" ht="12.75" hidden="false" customHeight="true" outlineLevel="0" collapsed="false">
      <c r="A69" s="0" t="str">
        <f aca="false">SUBSTITUTE(LOWER(_xlfn.CONCAT(M69, "-", O69,"-", N69)), "_", "-")</f>
        <v>master-cleanse-mind-body-release-protection-mist</v>
      </c>
      <c r="B69" s="0" t="s">
        <v>101</v>
      </c>
      <c r="C69" s="3" t="s">
        <v>102</v>
      </c>
      <c r="D69" s="0" t="s">
        <v>53</v>
      </c>
      <c r="E69" s="0" t="s">
        <v>54</v>
      </c>
      <c r="F69" s="0" t="s">
        <v>96</v>
      </c>
      <c r="G69" s="1" t="s">
        <v>56</v>
      </c>
      <c r="H69" s="0" t="s">
        <v>57</v>
      </c>
      <c r="I69" s="2" t="n">
        <f aca="false">IF(B69 = "",I68,FIND("-", B69, 1))</f>
        <v>16</v>
      </c>
      <c r="J69" s="2" t="e">
        <f aca="false">IF(B69 = "",J68,FIND("-", B69, FIND("-", B69, FIND("-", B69, 1)+1)+1))</f>
        <v>#VALUE!</v>
      </c>
      <c r="K69" s="2" t="n">
        <f aca="false">IF(B69 = "",K68,FIND("-", B69, FIND("-", B69, 1)+1))</f>
        <v>36</v>
      </c>
      <c r="L69" s="2" t="n">
        <f aca="false">IF(B69 = "",L68,IF(ISERROR(J69),K69,J69))</f>
        <v>36</v>
      </c>
      <c r="M69" s="2" t="str">
        <f aca="false">IF(B69 = "",M68,SUBSTITUTE(LEFT(B69,I69-2)," ","_"))</f>
        <v>Master_Cleanse</v>
      </c>
      <c r="N69" s="2" t="str">
        <f aca="false">IF(B69 = "",N68,SUBSTITUTE(RIGHT(B69, LEN(B69)-L69-1)," ","_"))</f>
        <v>Protection_Mist</v>
      </c>
      <c r="O69" s="2" t="str">
        <f aca="false">IF(B69 = "",O68,SUBSTITUTE(SUBSTITUTE(MID(B69,I69+2,L69-I69-3)," ","_"),"/","_"))</f>
        <v>Mind_Body_Release</v>
      </c>
      <c r="P69" s="0" t="s">
        <v>97</v>
      </c>
      <c r="U69" s="0" t="str">
        <f aca="false">SUBSTITUTE(_xlfn.CONCAT(M69, " - ", O69, " - ",N69, " - ", P69), "_", " ")</f>
        <v>Master Cleanse - Mind Body Release - Protection Mist - 60ml</v>
      </c>
      <c r="V69" s="0" t="n">
        <v>60</v>
      </c>
      <c r="X69" s="0" t="n">
        <v>0</v>
      </c>
      <c r="Y69" s="0" t="s">
        <v>59</v>
      </c>
      <c r="Z69" s="0" t="s">
        <v>60</v>
      </c>
      <c r="AA69" s="0" t="n">
        <v>18</v>
      </c>
      <c r="AC69" s="1" t="s">
        <v>56</v>
      </c>
      <c r="AD69" s="1" t="s">
        <v>56</v>
      </c>
      <c r="AF69" s="2" t="str">
        <f aca="false">IF(B69 = "","",_xlfn.CONCAT("https://cdn.shopify.com/s/files/1/1773/1117/files/WWMS_-_",N69,"_-_",P69,"_-_",M69,"_-_",O69,"_-_Front.png"))</f>
        <v>https://cdn.shopify.com/s/files/1/1773/1117/files/WWMS_-_Protection_Mist_-_60ml_-_Master_Cleanse_-_Mind_Body_Release_-_Front.png</v>
      </c>
      <c r="AG69" s="0" t="n">
        <v>1</v>
      </c>
      <c r="AH69" s="0" t="s">
        <v>101</v>
      </c>
      <c r="AI69" s="1" t="s">
        <v>61</v>
      </c>
      <c r="AY69" s="2" t="str">
        <f aca="false">_xlfn.CONCAT("https://cdn.shopify.com/s/files/1/1773/1117/files/WWMS_-_",N69,"_-_",P69,"_-_",M69,"_-_",O69,"_-_Front.png")</f>
        <v>https://cdn.shopify.com/s/files/1/1773/1117/files/WWMS_-_Protection_Mist_-_60ml_-_Master_Cleanse_-_Mind_Body_Release_-_Front.png</v>
      </c>
      <c r="AZ69" s="0" t="s">
        <v>62</v>
      </c>
      <c r="BC69" s="0" t="s">
        <v>63</v>
      </c>
    </row>
    <row r="70" customFormat="false" ht="12.75" hidden="false" customHeight="true" outlineLevel="0" collapsed="false">
      <c r="A70" s="0" t="str">
        <f aca="false">SUBSTITUTE(LOWER(_xlfn.CONCAT(M70, "-", O70,"-", N70)), "_", "-")</f>
        <v>master-cleanse-mind-body-release-protection-mist</v>
      </c>
      <c r="I70" s="2" t="n">
        <f aca="false">IF(B70 = "",I69,FIND("-", B70, 1))</f>
        <v>16</v>
      </c>
      <c r="J70" s="2" t="e">
        <f aca="false">IF(B70 = "",J69,FIND("-", B70, FIND("-", B70, FIND("-", B70, 1)+1)+1))</f>
        <v>#VALUE!</v>
      </c>
      <c r="K70" s="2" t="n">
        <f aca="false">IF(B70 = "",K69,FIND("-", B70, FIND("-", B70, 1)+1))</f>
        <v>36</v>
      </c>
      <c r="L70" s="2" t="n">
        <f aca="false">IF(B70 = "",L69,IF(ISERROR(J70),K70,J70))</f>
        <v>36</v>
      </c>
      <c r="M70" s="2" t="str">
        <f aca="false">IF(B70 = "",M69,SUBSTITUTE(LEFT(B70,I70-2)," ","_"))</f>
        <v>Master_Cleanse</v>
      </c>
      <c r="N70" s="2" t="str">
        <f aca="false">IF(B70 = "",N69,SUBSTITUTE(RIGHT(B70, LEN(B70)-L70-1)," ","_"))</f>
        <v>Protection_Mist</v>
      </c>
      <c r="O70" s="2" t="str">
        <f aca="false">IF(B70 = "",O69,SUBSTITUTE(SUBSTITUTE(MID(B70,I70+2,L70-I70-3)," ","_"),"/","_"))</f>
        <v>Mind_Body_Release</v>
      </c>
      <c r="P70" s="0" t="s">
        <v>98</v>
      </c>
      <c r="U70" s="0" t="str">
        <f aca="false">SUBSTITUTE(_xlfn.CONCAT(M70, " - ", O70, " - ",N70, " - ", P70), "_", " ")</f>
        <v>Master Cleanse - Mind Body Release - Protection Mist - 120ml</v>
      </c>
      <c r="V70" s="0" t="n">
        <v>120</v>
      </c>
      <c r="AA70" s="0" t="n">
        <v>25</v>
      </c>
      <c r="AC70" s="1" t="s">
        <v>56</v>
      </c>
      <c r="AD70" s="1" t="s">
        <v>56</v>
      </c>
      <c r="AF70" s="2" t="str">
        <f aca="false">IF(B70 = "","",_xlfn.CONCAT("https://cdn.shopify.com/s/files/1/1773/1117/files/WWMS_-_",N70,"_-_",P70,"_-_",M70,"_-_",O70,"_-_Front.png"))</f>
        <v/>
      </c>
      <c r="AI70" s="1" t="s">
        <v>61</v>
      </c>
      <c r="AY70" s="2" t="str">
        <f aca="false">_xlfn.CONCAT("https://cdn.shopify.com/s/files/1/1773/1117/files/WWMS_-_",N70,"_-_",P70,"_-_",M70,"_-_",O70,"_-_Front.png")</f>
        <v>https://cdn.shopify.com/s/files/1/1773/1117/files/WWMS_-_Protection_Mist_-_120ml_-_Master_Cleanse_-_Mind_Body_Release_-_Front.png</v>
      </c>
      <c r="AZ70" s="0" t="s">
        <v>62</v>
      </c>
      <c r="BC70" s="0" t="s">
        <v>63</v>
      </c>
    </row>
    <row r="71" customFormat="false" ht="12.75" hidden="false" customHeight="true" outlineLevel="0" collapsed="false">
      <c r="A71" s="0" t="str">
        <f aca="false">SUBSTITUTE(LOWER(_xlfn.CONCAT(M71, "-", O71,"-", N71)), "_", "-")</f>
        <v>master-cleanse-emotional-body-protection-mist</v>
      </c>
      <c r="B71" s="0" t="s">
        <v>103</v>
      </c>
      <c r="C71" s="3" t="s">
        <v>104</v>
      </c>
      <c r="D71" s="0" t="s">
        <v>53</v>
      </c>
      <c r="E71" s="0" t="s">
        <v>54</v>
      </c>
      <c r="F71" s="0" t="s">
        <v>96</v>
      </c>
      <c r="G71" s="1" t="s">
        <v>56</v>
      </c>
      <c r="H71" s="0" t="s">
        <v>57</v>
      </c>
      <c r="I71" s="2" t="n">
        <f aca="false">IF(B71 = "",I70,FIND("-", B71, 1))</f>
        <v>16</v>
      </c>
      <c r="J71" s="2" t="e">
        <f aca="false">IF(B71 = "",J70,FIND("-", B71, FIND("-", B71, FIND("-", B71, 1)+1)+1))</f>
        <v>#VALUE!</v>
      </c>
      <c r="K71" s="2" t="n">
        <f aca="false">IF(B71 = "",K70,FIND("-", B71, FIND("-", B71, 1)+1))</f>
        <v>33</v>
      </c>
      <c r="L71" s="2" t="n">
        <f aca="false">IF(B71 = "",L70,IF(ISERROR(J71),K71,J71))</f>
        <v>33</v>
      </c>
      <c r="M71" s="2" t="str">
        <f aca="false">IF(B71 = "",M70,SUBSTITUTE(LEFT(B71,I71-2)," ","_"))</f>
        <v>Master_Cleanse</v>
      </c>
      <c r="N71" s="2" t="str">
        <f aca="false">IF(B71 = "",N70,SUBSTITUTE(RIGHT(B71, LEN(B71)-L71-1)," ","_"))</f>
        <v>Protection_Mist</v>
      </c>
      <c r="O71" s="2" t="str">
        <f aca="false">IF(B71 = "",O70,SUBSTITUTE(SUBSTITUTE(MID(B71,I71+2,L71-I71-3)," ","_"),"/","_"))</f>
        <v>Emotional_Body</v>
      </c>
      <c r="P71" s="0" t="s">
        <v>97</v>
      </c>
      <c r="U71" s="0" t="str">
        <f aca="false">SUBSTITUTE(_xlfn.CONCAT(M71, " - ", O71, " - ",N71, " - ", P71), "_", " ")</f>
        <v>Master Cleanse - Emotional Body - Protection Mist - 60ml</v>
      </c>
      <c r="V71" s="0" t="n">
        <v>60</v>
      </c>
      <c r="X71" s="0" t="n">
        <v>0</v>
      </c>
      <c r="Y71" s="0" t="s">
        <v>59</v>
      </c>
      <c r="Z71" s="0" t="s">
        <v>60</v>
      </c>
      <c r="AA71" s="0" t="n">
        <v>18</v>
      </c>
      <c r="AC71" s="1" t="s">
        <v>56</v>
      </c>
      <c r="AD71" s="1" t="s">
        <v>56</v>
      </c>
      <c r="AF71" s="2" t="str">
        <f aca="false">IF(B71 = "","",_xlfn.CONCAT("https://cdn.shopify.com/s/files/1/1773/1117/files/WWMS_-_",N71,"_-_",P71,"_-_",M71,"_-_",O71,"_-_Front.png"))</f>
        <v>https://cdn.shopify.com/s/files/1/1773/1117/files/WWMS_-_Protection_Mist_-_60ml_-_Master_Cleanse_-_Emotional_Body_-_Front.png</v>
      </c>
      <c r="AG71" s="0" t="n">
        <v>1</v>
      </c>
      <c r="AH71" s="0" t="s">
        <v>103</v>
      </c>
      <c r="AI71" s="1" t="s">
        <v>61</v>
      </c>
      <c r="AY71" s="2" t="str">
        <f aca="false">_xlfn.CONCAT("https://cdn.shopify.com/s/files/1/1773/1117/files/WWMS_-_",N71,"_-_",P71,"_-_",M71,"_-_",O71,"_-_Front.png")</f>
        <v>https://cdn.shopify.com/s/files/1/1773/1117/files/WWMS_-_Protection_Mist_-_60ml_-_Master_Cleanse_-_Emotional_Body_-_Front.png</v>
      </c>
      <c r="AZ71" s="0" t="s">
        <v>62</v>
      </c>
      <c r="BC71" s="0" t="s">
        <v>63</v>
      </c>
    </row>
    <row r="72" customFormat="false" ht="12.75" hidden="false" customHeight="true" outlineLevel="0" collapsed="false">
      <c r="A72" s="0" t="str">
        <f aca="false">SUBSTITUTE(LOWER(_xlfn.CONCAT(M72, "-", O72,"-", N72)), "_", "-")</f>
        <v>master-cleanse-emotional-body-protection-mist</v>
      </c>
      <c r="I72" s="2" t="n">
        <f aca="false">IF(B72 = "",I71,FIND("-", B72, 1))</f>
        <v>16</v>
      </c>
      <c r="J72" s="2" t="e">
        <f aca="false">IF(B72 = "",J71,FIND("-", B72, FIND("-", B72, FIND("-", B72, 1)+1)+1))</f>
        <v>#VALUE!</v>
      </c>
      <c r="K72" s="2" t="n">
        <f aca="false">IF(B72 = "",K71,FIND("-", B72, FIND("-", B72, 1)+1))</f>
        <v>33</v>
      </c>
      <c r="L72" s="2" t="n">
        <f aca="false">IF(B72 = "",L71,IF(ISERROR(J72),K72,J72))</f>
        <v>33</v>
      </c>
      <c r="M72" s="2" t="str">
        <f aca="false">IF(B72 = "",M71,SUBSTITUTE(LEFT(B72,I72-2)," ","_"))</f>
        <v>Master_Cleanse</v>
      </c>
      <c r="N72" s="2" t="str">
        <f aca="false">IF(B72 = "",N71,SUBSTITUTE(RIGHT(B72, LEN(B72)-L72-1)," ","_"))</f>
        <v>Protection_Mist</v>
      </c>
      <c r="O72" s="2" t="str">
        <f aca="false">IF(B72 = "",O71,SUBSTITUTE(SUBSTITUTE(MID(B72,I72+2,L72-I72-3)," ","_"),"/","_"))</f>
        <v>Emotional_Body</v>
      </c>
      <c r="P72" s="0" t="s">
        <v>98</v>
      </c>
      <c r="U72" s="0" t="str">
        <f aca="false">SUBSTITUTE(_xlfn.CONCAT(M72, " - ", O72, " - ",N72, " - ", P72), "_", " ")</f>
        <v>Master Cleanse - Emotional Body - Protection Mist - 120ml</v>
      </c>
      <c r="V72" s="0" t="n">
        <v>120</v>
      </c>
      <c r="AA72" s="0" t="n">
        <v>25</v>
      </c>
      <c r="AC72" s="1" t="s">
        <v>56</v>
      </c>
      <c r="AD72" s="1" t="s">
        <v>56</v>
      </c>
      <c r="AF72" s="2" t="str">
        <f aca="false">IF(B72 = "","",_xlfn.CONCAT("https://cdn.shopify.com/s/files/1/1773/1117/files/WWMS_-_",N72,"_-_",P72,"_-_",M72,"_-_",O72,"_-_Front.png"))</f>
        <v/>
      </c>
      <c r="AI72" s="1" t="s">
        <v>61</v>
      </c>
      <c r="AY72" s="2" t="str">
        <f aca="false">_xlfn.CONCAT("https://cdn.shopify.com/s/files/1/1773/1117/files/WWMS_-_",N72,"_-_",P72,"_-_",M72,"_-_",O72,"_-_Front.png")</f>
        <v>https://cdn.shopify.com/s/files/1/1773/1117/files/WWMS_-_Protection_Mist_-_120ml_-_Master_Cleanse_-_Emotional_Body_-_Front.png</v>
      </c>
      <c r="AZ72" s="0" t="s">
        <v>62</v>
      </c>
      <c r="BC72" s="0" t="s">
        <v>63</v>
      </c>
    </row>
    <row r="73" customFormat="false" ht="12.75" hidden="false" customHeight="true" outlineLevel="0" collapsed="false">
      <c r="A73" s="0" t="str">
        <f aca="false">SUBSTITUTE(LOWER(_xlfn.CONCAT(M73, "-", O73,"-", N73)), "_", "-")</f>
        <v>master-cleanse-heartbeat-meditation-protection-mist</v>
      </c>
      <c r="B73" s="0" t="s">
        <v>105</v>
      </c>
      <c r="C73" s="3" t="s">
        <v>106</v>
      </c>
      <c r="D73" s="0" t="s">
        <v>53</v>
      </c>
      <c r="E73" s="0" t="s">
        <v>54</v>
      </c>
      <c r="F73" s="0" t="s">
        <v>96</v>
      </c>
      <c r="G73" s="1" t="s">
        <v>56</v>
      </c>
      <c r="H73" s="0" t="s">
        <v>57</v>
      </c>
      <c r="I73" s="2" t="n">
        <f aca="false">IF(B73 = "",I72,FIND("-", B73, 1))</f>
        <v>16</v>
      </c>
      <c r="J73" s="2" t="e">
        <f aca="false">IF(B73 = "",J72,FIND("-", B73, FIND("-", B73, FIND("-", B73, 1)+1)+1))</f>
        <v>#VALUE!</v>
      </c>
      <c r="K73" s="2" t="n">
        <f aca="false">IF(B73 = "",K72,FIND("-", B73, FIND("-", B73, 1)+1))</f>
        <v>39</v>
      </c>
      <c r="L73" s="2" t="n">
        <f aca="false">IF(B73 = "",L72,IF(ISERROR(J73),K73,J73))</f>
        <v>39</v>
      </c>
      <c r="M73" s="2" t="str">
        <f aca="false">IF(B73 = "",M72,SUBSTITUTE(LEFT(B73,I73-2)," ","_"))</f>
        <v>Master_Cleanse</v>
      </c>
      <c r="N73" s="2" t="str">
        <f aca="false">IF(B73 = "",N72,SUBSTITUTE(RIGHT(B73, LEN(B73)-L73-1)," ","_"))</f>
        <v>Protection_Mist</v>
      </c>
      <c r="O73" s="2" t="str">
        <f aca="false">IF(B73 = "",O72,SUBSTITUTE(SUBSTITUTE(MID(B73,I73+2,L73-I73-3)," ","_"),"/","_"))</f>
        <v>Heartbeat_Meditation</v>
      </c>
      <c r="P73" s="0" t="s">
        <v>97</v>
      </c>
      <c r="U73" s="0" t="str">
        <f aca="false">SUBSTITUTE(_xlfn.CONCAT(M73, " - ", O73, " - ",N73, " - ", P73), "_", " ")</f>
        <v>Master Cleanse - Heartbeat Meditation - Protection Mist - 60ml</v>
      </c>
      <c r="V73" s="0" t="n">
        <v>60</v>
      </c>
      <c r="X73" s="0" t="n">
        <v>0</v>
      </c>
      <c r="Y73" s="0" t="s">
        <v>59</v>
      </c>
      <c r="Z73" s="0" t="s">
        <v>60</v>
      </c>
      <c r="AA73" s="0" t="n">
        <v>18</v>
      </c>
      <c r="AC73" s="1" t="s">
        <v>56</v>
      </c>
      <c r="AD73" s="1" t="s">
        <v>56</v>
      </c>
      <c r="AF73" s="2" t="str">
        <f aca="false">IF(B73 = "","",_xlfn.CONCAT("https://cdn.shopify.com/s/files/1/1773/1117/files/WWMS_-_",N73,"_-_",P73,"_-_",M73,"_-_",O73,"_-_Front.png"))</f>
        <v>https://cdn.shopify.com/s/files/1/1773/1117/files/WWMS_-_Protection_Mist_-_60ml_-_Master_Cleanse_-_Heartbeat_Meditation_-_Front.png</v>
      </c>
      <c r="AG73" s="0" t="n">
        <v>1</v>
      </c>
      <c r="AH73" s="0" t="s">
        <v>105</v>
      </c>
      <c r="AI73" s="1" t="s">
        <v>61</v>
      </c>
      <c r="AY73" s="2" t="str">
        <f aca="false">_xlfn.CONCAT("https://cdn.shopify.com/s/files/1/1773/1117/files/WWMS_-_",N73,"_-_",P73,"_-_",M73,"_-_",O73,"_-_Front.png")</f>
        <v>https://cdn.shopify.com/s/files/1/1773/1117/files/WWMS_-_Protection_Mist_-_60ml_-_Master_Cleanse_-_Heartbeat_Meditation_-_Front.png</v>
      </c>
      <c r="AZ73" s="0" t="s">
        <v>62</v>
      </c>
      <c r="BC73" s="0" t="s">
        <v>63</v>
      </c>
    </row>
    <row r="74" customFormat="false" ht="12.75" hidden="false" customHeight="true" outlineLevel="0" collapsed="false">
      <c r="A74" s="0" t="str">
        <f aca="false">SUBSTITUTE(LOWER(_xlfn.CONCAT(M74, "-", O74,"-", N74)), "_", "-")</f>
        <v>master-cleanse-heartbeat-meditation-protection-mist</v>
      </c>
      <c r="I74" s="2" t="n">
        <f aca="false">IF(B74 = "",I73,FIND("-", B74, 1))</f>
        <v>16</v>
      </c>
      <c r="J74" s="2" t="e">
        <f aca="false">IF(B74 = "",J73,FIND("-", B74, FIND("-", B74, FIND("-", B74, 1)+1)+1))</f>
        <v>#VALUE!</v>
      </c>
      <c r="K74" s="2" t="n">
        <f aca="false">IF(B74 = "",K73,FIND("-", B74, FIND("-", B74, 1)+1))</f>
        <v>39</v>
      </c>
      <c r="L74" s="2" t="n">
        <f aca="false">IF(B74 = "",L73,IF(ISERROR(J74),K74,J74))</f>
        <v>39</v>
      </c>
      <c r="M74" s="2" t="str">
        <f aca="false">IF(B74 = "",M73,SUBSTITUTE(LEFT(B74,I74-2)," ","_"))</f>
        <v>Master_Cleanse</v>
      </c>
      <c r="N74" s="2" t="str">
        <f aca="false">IF(B74 = "",N73,SUBSTITUTE(RIGHT(B74, LEN(B74)-L74-1)," ","_"))</f>
        <v>Protection_Mist</v>
      </c>
      <c r="O74" s="2" t="str">
        <f aca="false">IF(B74 = "",O73,SUBSTITUTE(SUBSTITUTE(MID(B74,I74+2,L74-I74-3)," ","_"),"/","_"))</f>
        <v>Heartbeat_Meditation</v>
      </c>
      <c r="P74" s="0" t="s">
        <v>98</v>
      </c>
      <c r="U74" s="0" t="str">
        <f aca="false">SUBSTITUTE(_xlfn.CONCAT(M74, " - ", O74, " - ",N74, " - ", P74), "_", " ")</f>
        <v>Master Cleanse - Heartbeat Meditation - Protection Mist - 120ml</v>
      </c>
      <c r="V74" s="0" t="n">
        <v>120</v>
      </c>
      <c r="AA74" s="0" t="n">
        <v>25</v>
      </c>
      <c r="AC74" s="1" t="s">
        <v>56</v>
      </c>
      <c r="AD74" s="1" t="s">
        <v>56</v>
      </c>
      <c r="AF74" s="2" t="str">
        <f aca="false">IF(B74 = "","",_xlfn.CONCAT("https://cdn.shopify.com/s/files/1/1773/1117/files/WWMS_-_",N74,"_-_",P74,"_-_",M74,"_-_",O74,"_-_Front.png"))</f>
        <v/>
      </c>
      <c r="AI74" s="1" t="s">
        <v>61</v>
      </c>
      <c r="AY74" s="2" t="str">
        <f aca="false">_xlfn.CONCAT("https://cdn.shopify.com/s/files/1/1773/1117/files/WWMS_-_",N74,"_-_",P74,"_-_",M74,"_-_",O74,"_-_Front.png")</f>
        <v>https://cdn.shopify.com/s/files/1/1773/1117/files/WWMS_-_Protection_Mist_-_120ml_-_Master_Cleanse_-_Heartbeat_Meditation_-_Front.png</v>
      </c>
      <c r="AZ74" s="0" t="s">
        <v>62</v>
      </c>
      <c r="BC74" s="0" t="s">
        <v>63</v>
      </c>
    </row>
    <row r="75" customFormat="false" ht="12.75" hidden="false" customHeight="true" outlineLevel="0" collapsed="false">
      <c r="A75" s="0" t="str">
        <f aca="false">SUBSTITUTE(LOWER(_xlfn.CONCAT(M75, "-", O75,"-", N75)), "_", "-")</f>
        <v>master-cleanse-surrender-protection-mist</v>
      </c>
      <c r="B75" s="0" t="s">
        <v>107</v>
      </c>
      <c r="C75" s="3" t="s">
        <v>108</v>
      </c>
      <c r="D75" s="0" t="s">
        <v>53</v>
      </c>
      <c r="E75" s="0" t="s">
        <v>54</v>
      </c>
      <c r="F75" s="0" t="s">
        <v>96</v>
      </c>
      <c r="G75" s="1" t="s">
        <v>56</v>
      </c>
      <c r="H75" s="0" t="s">
        <v>57</v>
      </c>
      <c r="I75" s="2" t="n">
        <f aca="false">IF(B75 = "",I74,FIND("-", B75, 1))</f>
        <v>16</v>
      </c>
      <c r="J75" s="2" t="e">
        <f aca="false">IF(B75 = "",J74,FIND("-", B75, FIND("-", B75, FIND("-", B75, 1)+1)+1))</f>
        <v>#VALUE!</v>
      </c>
      <c r="K75" s="2" t="n">
        <f aca="false">IF(B75 = "",K74,FIND("-", B75, FIND("-", B75, 1)+1))</f>
        <v>28</v>
      </c>
      <c r="L75" s="2" t="n">
        <f aca="false">IF(B75 = "",L74,IF(ISERROR(J75),K75,J75))</f>
        <v>28</v>
      </c>
      <c r="M75" s="2" t="str">
        <f aca="false">IF(B75 = "",M74,SUBSTITUTE(LEFT(B75,I75-2)," ","_"))</f>
        <v>Master_Cleanse</v>
      </c>
      <c r="N75" s="2" t="str">
        <f aca="false">IF(B75 = "",N74,SUBSTITUTE(RIGHT(B75, LEN(B75)-L75-1)," ","_"))</f>
        <v>Protection_Mist</v>
      </c>
      <c r="O75" s="2" t="str">
        <f aca="false">IF(B75 = "",O74,SUBSTITUTE(SUBSTITUTE(MID(B75,I75+2,L75-I75-3)," ","_"),"/","_"))</f>
        <v>Surrender</v>
      </c>
      <c r="P75" s="0" t="s">
        <v>97</v>
      </c>
      <c r="U75" s="0" t="str">
        <f aca="false">SUBSTITUTE(_xlfn.CONCAT(M75, " - ", O75, " - ",N75, " - ", P75), "_", " ")</f>
        <v>Master Cleanse - Surrender - Protection Mist - 60ml</v>
      </c>
      <c r="V75" s="0" t="n">
        <v>60</v>
      </c>
      <c r="X75" s="0" t="n">
        <v>0</v>
      </c>
      <c r="Y75" s="0" t="s">
        <v>59</v>
      </c>
      <c r="Z75" s="0" t="s">
        <v>60</v>
      </c>
      <c r="AA75" s="0" t="n">
        <v>18</v>
      </c>
      <c r="AC75" s="1" t="s">
        <v>56</v>
      </c>
      <c r="AD75" s="1" t="s">
        <v>56</v>
      </c>
      <c r="AF75" s="2" t="str">
        <f aca="false">IF(B75 = "","",_xlfn.CONCAT("https://cdn.shopify.com/s/files/1/1773/1117/files/WWMS_-_",N75,"_-_",P75,"_-_",M75,"_-_",O75,"_-_Front.png"))</f>
        <v>https://cdn.shopify.com/s/files/1/1773/1117/files/WWMS_-_Protection_Mist_-_60ml_-_Master_Cleanse_-_Surrender_-_Front.png</v>
      </c>
      <c r="AG75" s="0" t="n">
        <v>1</v>
      </c>
      <c r="AH75" s="0" t="s">
        <v>107</v>
      </c>
      <c r="AI75" s="1" t="s">
        <v>61</v>
      </c>
      <c r="AY75" s="2" t="str">
        <f aca="false">_xlfn.CONCAT("https://cdn.shopify.com/s/files/1/1773/1117/files/WWMS_-_",N75,"_-_",P75,"_-_",M75,"_-_",O75,"_-_Front.png")</f>
        <v>https://cdn.shopify.com/s/files/1/1773/1117/files/WWMS_-_Protection_Mist_-_60ml_-_Master_Cleanse_-_Surrender_-_Front.png</v>
      </c>
      <c r="AZ75" s="0" t="s">
        <v>62</v>
      </c>
      <c r="BC75" s="0" t="s">
        <v>63</v>
      </c>
    </row>
    <row r="76" customFormat="false" ht="12.75" hidden="false" customHeight="true" outlineLevel="0" collapsed="false">
      <c r="A76" s="0" t="str">
        <f aca="false">SUBSTITUTE(LOWER(_xlfn.CONCAT(M76, "-", O76,"-", N76)), "_", "-")</f>
        <v>master-cleanse-surrender-protection-mist</v>
      </c>
      <c r="I76" s="2" t="n">
        <f aca="false">IF(B76 = "",I75,FIND("-", B76, 1))</f>
        <v>16</v>
      </c>
      <c r="J76" s="2" t="e">
        <f aca="false">IF(B76 = "",J75,FIND("-", B76, FIND("-", B76, FIND("-", B76, 1)+1)+1))</f>
        <v>#VALUE!</v>
      </c>
      <c r="K76" s="2" t="n">
        <f aca="false">IF(B76 = "",K75,FIND("-", B76, FIND("-", B76, 1)+1))</f>
        <v>28</v>
      </c>
      <c r="L76" s="2" t="n">
        <f aca="false">IF(B76 = "",L75,IF(ISERROR(J76),K76,J76))</f>
        <v>28</v>
      </c>
      <c r="M76" s="2" t="str">
        <f aca="false">IF(B76 = "",M75,SUBSTITUTE(LEFT(B76,I76-2)," ","_"))</f>
        <v>Master_Cleanse</v>
      </c>
      <c r="N76" s="2" t="str">
        <f aca="false">IF(B76 = "",N75,SUBSTITUTE(RIGHT(B76, LEN(B76)-L76-1)," ","_"))</f>
        <v>Protection_Mist</v>
      </c>
      <c r="O76" s="2" t="str">
        <f aca="false">IF(B76 = "",O75,SUBSTITUTE(SUBSTITUTE(MID(B76,I76+2,L76-I76-3)," ","_"),"/","_"))</f>
        <v>Surrender</v>
      </c>
      <c r="P76" s="0" t="s">
        <v>98</v>
      </c>
      <c r="U76" s="0" t="str">
        <f aca="false">SUBSTITUTE(_xlfn.CONCAT(M76, " - ", O76, " - ",N76, " - ", P76), "_", " ")</f>
        <v>Master Cleanse - Surrender - Protection Mist - 120ml</v>
      </c>
      <c r="V76" s="0" t="n">
        <v>120</v>
      </c>
      <c r="AA76" s="0" t="n">
        <v>25</v>
      </c>
      <c r="AC76" s="1" t="s">
        <v>56</v>
      </c>
      <c r="AD76" s="1" t="s">
        <v>56</v>
      </c>
      <c r="AF76" s="2" t="str">
        <f aca="false">IF(B76 = "","",_xlfn.CONCAT("https://cdn.shopify.com/s/files/1/1773/1117/files/WWMS_-_",N76,"_-_",P76,"_-_",M76,"_-_",O76,"_-_Front.png"))</f>
        <v/>
      </c>
      <c r="AI76" s="1" t="s">
        <v>61</v>
      </c>
      <c r="AY76" s="2" t="str">
        <f aca="false">_xlfn.CONCAT("https://cdn.shopify.com/s/files/1/1773/1117/files/WWMS_-_",N76,"_-_",P76,"_-_",M76,"_-_",O76,"_-_Front.png")</f>
        <v>https://cdn.shopify.com/s/files/1/1773/1117/files/WWMS_-_Protection_Mist_-_120ml_-_Master_Cleanse_-_Surrender_-_Front.png</v>
      </c>
      <c r="AZ76" s="0" t="s">
        <v>62</v>
      </c>
      <c r="BC76" s="0" t="s">
        <v>63</v>
      </c>
    </row>
    <row r="77" customFormat="false" ht="12.75" hidden="false" customHeight="true" outlineLevel="0" collapsed="false">
      <c r="A77" s="0" t="str">
        <f aca="false">SUBSTITUTE(LOWER(_xlfn.CONCAT(M77, "-", O77,"-", N77)), "_", "-")</f>
        <v>master-cleanse-community---shaman-2.0-protection-mist</v>
      </c>
      <c r="B77" s="0" t="s">
        <v>109</v>
      </c>
      <c r="C77" s="3" t="s">
        <v>110</v>
      </c>
      <c r="D77" s="0" t="s">
        <v>53</v>
      </c>
      <c r="E77" s="0" t="s">
        <v>54</v>
      </c>
      <c r="F77" s="0" t="s">
        <v>96</v>
      </c>
      <c r="G77" s="1" t="s">
        <v>56</v>
      </c>
      <c r="H77" s="0" t="s">
        <v>57</v>
      </c>
      <c r="I77" s="2" t="n">
        <f aca="false">IF(B77 = "",I76,FIND("-", B77, 1))</f>
        <v>16</v>
      </c>
      <c r="J77" s="2" t="n">
        <f aca="false">IF(B77 = "",J76,FIND("-", B77, FIND("-", B77, FIND("-", B77, 1)+1)+1))</f>
        <v>41</v>
      </c>
      <c r="K77" s="2" t="n">
        <f aca="false">IF(B77 = "",K76,FIND("-", B77, FIND("-", B77, 1)+1))</f>
        <v>28</v>
      </c>
      <c r="L77" s="2" t="n">
        <f aca="false">IF(B77 = "",L76,IF(ISERROR(J77),K77,J77))</f>
        <v>41</v>
      </c>
      <c r="M77" s="2" t="str">
        <f aca="false">IF(B77 = "",M76,SUBSTITUTE(LEFT(B77,I77-2)," ","_"))</f>
        <v>Master_Cleanse</v>
      </c>
      <c r="N77" s="2" t="str">
        <f aca="false">IF(B77 = "",N76,SUBSTITUTE(RIGHT(B77, LEN(B77)-L77-1)," ","_"))</f>
        <v>Protection_Mist</v>
      </c>
      <c r="O77" s="2" t="str">
        <f aca="false">IF(B77 = "",O76,SUBSTITUTE(SUBSTITUTE(MID(B77,I77+2,L77-I77-3)," ","_"),"/","_"))</f>
        <v>Community_-_Shaman_2.0</v>
      </c>
      <c r="P77" s="0" t="s">
        <v>97</v>
      </c>
      <c r="U77" s="0" t="str">
        <f aca="false">SUBSTITUTE(_xlfn.CONCAT(M77, " - ", O77, " - ",N77, " - ", P77), "_", " ")</f>
        <v>Master Cleanse - Community - Shaman 2.0 - Protection Mist - 60ml</v>
      </c>
      <c r="V77" s="0" t="n">
        <v>60</v>
      </c>
      <c r="X77" s="0" t="n">
        <v>0</v>
      </c>
      <c r="Y77" s="0" t="s">
        <v>59</v>
      </c>
      <c r="Z77" s="0" t="s">
        <v>60</v>
      </c>
      <c r="AA77" s="0" t="n">
        <v>18</v>
      </c>
      <c r="AC77" s="1" t="s">
        <v>56</v>
      </c>
      <c r="AD77" s="1" t="s">
        <v>56</v>
      </c>
      <c r="AF77" s="2" t="str">
        <f aca="false">IF(B77 = "","",_xlfn.CONCAT("https://cdn.shopify.com/s/files/1/1773/1117/files/WWMS_-_",N77,"_-_",P77,"_-_",M77,"_-_",O77,"_-_Front.png"))</f>
        <v>https://cdn.shopify.com/s/files/1/1773/1117/files/WWMS_-_Protection_Mist_-_60ml_-_Master_Cleanse_-_Community_-_Shaman_2.0_-_Front.png</v>
      </c>
      <c r="AG77" s="0" t="n">
        <v>1</v>
      </c>
      <c r="AH77" s="0" t="s">
        <v>109</v>
      </c>
      <c r="AI77" s="1" t="s">
        <v>61</v>
      </c>
      <c r="AY77" s="2" t="str">
        <f aca="false">_xlfn.CONCAT("https://cdn.shopify.com/s/files/1/1773/1117/files/WWMS_-_",N77,"_-_",P77,"_-_",M77,"_-_",O77,"_-_Front.png")</f>
        <v>https://cdn.shopify.com/s/files/1/1773/1117/files/WWMS_-_Protection_Mist_-_60ml_-_Master_Cleanse_-_Community_-_Shaman_2.0_-_Front.png</v>
      </c>
      <c r="AZ77" s="0" t="s">
        <v>62</v>
      </c>
      <c r="BC77" s="0" t="s">
        <v>63</v>
      </c>
    </row>
    <row r="78" customFormat="false" ht="12.75" hidden="false" customHeight="true" outlineLevel="0" collapsed="false">
      <c r="A78" s="0" t="str">
        <f aca="false">SUBSTITUTE(LOWER(_xlfn.CONCAT(M78, "-", O78,"-", N78)), "_", "-")</f>
        <v>master-cleanse-community---shaman-2.0-protection-mist</v>
      </c>
      <c r="I78" s="2" t="n">
        <f aca="false">IF(B78 = "",I77,FIND("-", B78, 1))</f>
        <v>16</v>
      </c>
      <c r="J78" s="2" t="n">
        <f aca="false">IF(B78 = "",J77,FIND("-", B78, FIND("-", B78, FIND("-", B78, 1)+1)+1))</f>
        <v>41</v>
      </c>
      <c r="K78" s="2" t="n">
        <f aca="false">IF(B78 = "",K77,FIND("-", B78, FIND("-", B78, 1)+1))</f>
        <v>28</v>
      </c>
      <c r="L78" s="2" t="n">
        <f aca="false">IF(B78 = "",L77,IF(ISERROR(J78),K78,J78))</f>
        <v>41</v>
      </c>
      <c r="M78" s="2" t="str">
        <f aca="false">IF(B78 = "",M77,SUBSTITUTE(LEFT(B78,I78-2)," ","_"))</f>
        <v>Master_Cleanse</v>
      </c>
      <c r="N78" s="2" t="str">
        <f aca="false">IF(B78 = "",N77,SUBSTITUTE(RIGHT(B78, LEN(B78)-L78-1)," ","_"))</f>
        <v>Protection_Mist</v>
      </c>
      <c r="O78" s="2" t="str">
        <f aca="false">IF(B78 = "",O77,SUBSTITUTE(SUBSTITUTE(MID(B78,I78+2,L78-I78-3)," ","_"),"/","_"))</f>
        <v>Community_-_Shaman_2.0</v>
      </c>
      <c r="P78" s="0" t="s">
        <v>98</v>
      </c>
      <c r="U78" s="0" t="str">
        <f aca="false">SUBSTITUTE(_xlfn.CONCAT(M78, " - ", O78, " - ",N78, " - ", P78), "_", " ")</f>
        <v>Master Cleanse - Community - Shaman 2.0 - Protection Mist - 120ml</v>
      </c>
      <c r="V78" s="0" t="n">
        <v>120</v>
      </c>
      <c r="AA78" s="0" t="n">
        <v>25</v>
      </c>
      <c r="AC78" s="1" t="s">
        <v>56</v>
      </c>
      <c r="AD78" s="1" t="s">
        <v>56</v>
      </c>
      <c r="AF78" s="2" t="str">
        <f aca="false">IF(B78 = "","",_xlfn.CONCAT("https://cdn.shopify.com/s/files/1/1773/1117/files/WWMS_-_",N78,"_-_",P78,"_-_",M78,"_-_",O78,"_-_Front.png"))</f>
        <v/>
      </c>
      <c r="AI78" s="1" t="s">
        <v>61</v>
      </c>
      <c r="AY78" s="2" t="str">
        <f aca="false">_xlfn.CONCAT("https://cdn.shopify.com/s/files/1/1773/1117/files/WWMS_-_",N78,"_-_",P78,"_-_",M78,"_-_",O78,"_-_Front.png")</f>
        <v>https://cdn.shopify.com/s/files/1/1773/1117/files/WWMS_-_Protection_Mist_-_120ml_-_Master_Cleanse_-_Community_-_Shaman_2.0_-_Front.png</v>
      </c>
      <c r="AZ78" s="0" t="s">
        <v>62</v>
      </c>
      <c r="BC78" s="0" t="s">
        <v>63</v>
      </c>
    </row>
    <row r="79" customFormat="false" ht="12.75" hidden="false" customHeight="true" outlineLevel="0" collapsed="false">
      <c r="A79" s="0" t="str">
        <f aca="false">SUBSTITUTE(LOWER(_xlfn.CONCAT(M79, "-", O79,"-", N79)), "_", "-")</f>
        <v>master-cleanse-traveller---shaman-3.0-protection-mist</v>
      </c>
      <c r="B79" s="0" t="s">
        <v>111</v>
      </c>
      <c r="C79" s="3" t="s">
        <v>112</v>
      </c>
      <c r="D79" s="0" t="s">
        <v>53</v>
      </c>
      <c r="E79" s="0" t="s">
        <v>54</v>
      </c>
      <c r="F79" s="0" t="s">
        <v>96</v>
      </c>
      <c r="G79" s="1" t="s">
        <v>56</v>
      </c>
      <c r="H79" s="0" t="s">
        <v>57</v>
      </c>
      <c r="I79" s="2" t="n">
        <f aca="false">IF(B79 = "",I78,FIND("-", B79, 1))</f>
        <v>16</v>
      </c>
      <c r="J79" s="2" t="n">
        <f aca="false">IF(B79 = "",J78,FIND("-", B79, FIND("-", B79, FIND("-", B79, 1)+1)+1))</f>
        <v>41</v>
      </c>
      <c r="K79" s="2" t="n">
        <f aca="false">IF(B79 = "",K78,FIND("-", B79, FIND("-", B79, 1)+1))</f>
        <v>28</v>
      </c>
      <c r="L79" s="2" t="n">
        <f aca="false">IF(B79 = "",L78,IF(ISERROR(J79),K79,J79))</f>
        <v>41</v>
      </c>
      <c r="M79" s="2" t="str">
        <f aca="false">IF(B79 = "",M78,SUBSTITUTE(LEFT(B79,I79-2)," ","_"))</f>
        <v>Master_Cleanse</v>
      </c>
      <c r="N79" s="2" t="str">
        <f aca="false">IF(B79 = "",N78,SUBSTITUTE(RIGHT(B79, LEN(B79)-L79-1)," ","_"))</f>
        <v>Protection_Mist</v>
      </c>
      <c r="O79" s="2" t="str">
        <f aca="false">IF(B79 = "",O78,SUBSTITUTE(SUBSTITUTE(MID(B79,I79+2,L79-I79-3)," ","_"),"/","_"))</f>
        <v>Traveller_-_Shaman_3.0</v>
      </c>
      <c r="P79" s="0" t="s">
        <v>97</v>
      </c>
      <c r="U79" s="0" t="str">
        <f aca="false">SUBSTITUTE(_xlfn.CONCAT(M79, " - ", O79, " - ",N79, " - ", P79), "_", " ")</f>
        <v>Master Cleanse - Traveller - Shaman 3.0 - Protection Mist - 60ml</v>
      </c>
      <c r="V79" s="0" t="n">
        <v>60</v>
      </c>
      <c r="X79" s="0" t="n">
        <v>0</v>
      </c>
      <c r="Y79" s="0" t="s">
        <v>59</v>
      </c>
      <c r="Z79" s="0" t="s">
        <v>60</v>
      </c>
      <c r="AA79" s="0" t="n">
        <v>18</v>
      </c>
      <c r="AC79" s="1" t="s">
        <v>56</v>
      </c>
      <c r="AD79" s="1" t="s">
        <v>56</v>
      </c>
      <c r="AF79" s="2" t="str">
        <f aca="false">IF(B79 = "","",_xlfn.CONCAT("https://cdn.shopify.com/s/files/1/1773/1117/files/WWMS_-_",N79,"_-_",P79,"_-_",M79,"_-_",O79,"_-_Front.png"))</f>
        <v>https://cdn.shopify.com/s/files/1/1773/1117/files/WWMS_-_Protection_Mist_-_60ml_-_Master_Cleanse_-_Traveller_-_Shaman_3.0_-_Front.png</v>
      </c>
      <c r="AG79" s="0" t="n">
        <v>1</v>
      </c>
      <c r="AH79" s="0" t="s">
        <v>111</v>
      </c>
      <c r="AI79" s="1" t="s">
        <v>61</v>
      </c>
      <c r="AY79" s="2" t="str">
        <f aca="false">_xlfn.CONCAT("https://cdn.shopify.com/s/files/1/1773/1117/files/WWMS_-_",N79,"_-_",P79,"_-_",M79,"_-_",O79,"_-_Front.png")</f>
        <v>https://cdn.shopify.com/s/files/1/1773/1117/files/WWMS_-_Protection_Mist_-_60ml_-_Master_Cleanse_-_Traveller_-_Shaman_3.0_-_Front.png</v>
      </c>
      <c r="AZ79" s="0" t="s">
        <v>62</v>
      </c>
      <c r="BC79" s="0" t="s">
        <v>63</v>
      </c>
    </row>
    <row r="80" customFormat="false" ht="12.75" hidden="false" customHeight="true" outlineLevel="0" collapsed="false">
      <c r="A80" s="0" t="str">
        <f aca="false">SUBSTITUTE(LOWER(_xlfn.CONCAT(M80, "-", O80,"-", N80)), "_", "-")</f>
        <v>master-cleanse-traveller---shaman-3.0-protection-mist</v>
      </c>
      <c r="I80" s="2" t="n">
        <f aca="false">IF(B80 = "",I79,FIND("-", B80, 1))</f>
        <v>16</v>
      </c>
      <c r="J80" s="2" t="n">
        <f aca="false">IF(B80 = "",J79,FIND("-", B80, FIND("-", B80, FIND("-", B80, 1)+1)+1))</f>
        <v>41</v>
      </c>
      <c r="K80" s="2" t="n">
        <f aca="false">IF(B80 = "",K79,FIND("-", B80, FIND("-", B80, 1)+1))</f>
        <v>28</v>
      </c>
      <c r="L80" s="2" t="n">
        <f aca="false">IF(B80 = "",L79,IF(ISERROR(J80),K80,J80))</f>
        <v>41</v>
      </c>
      <c r="M80" s="2" t="str">
        <f aca="false">IF(B80 = "",M79,SUBSTITUTE(LEFT(B80,I80-2)," ","_"))</f>
        <v>Master_Cleanse</v>
      </c>
      <c r="N80" s="2" t="str">
        <f aca="false">IF(B80 = "",N79,SUBSTITUTE(RIGHT(B80, LEN(B80)-L80-1)," ","_"))</f>
        <v>Protection_Mist</v>
      </c>
      <c r="O80" s="2" t="str">
        <f aca="false">IF(B80 = "",O79,SUBSTITUTE(SUBSTITUTE(MID(B80,I80+2,L80-I80-3)," ","_"),"/","_"))</f>
        <v>Traveller_-_Shaman_3.0</v>
      </c>
      <c r="P80" s="0" t="s">
        <v>98</v>
      </c>
      <c r="U80" s="0" t="str">
        <f aca="false">SUBSTITUTE(_xlfn.CONCAT(M80, " - ", O80, " - ",N80, " - ", P80), "_", " ")</f>
        <v>Master Cleanse - Traveller - Shaman 3.0 - Protection Mist - 120ml</v>
      </c>
      <c r="V80" s="0" t="n">
        <v>120</v>
      </c>
      <c r="AA80" s="0" t="n">
        <v>25</v>
      </c>
      <c r="AC80" s="1" t="s">
        <v>56</v>
      </c>
      <c r="AD80" s="1" t="s">
        <v>56</v>
      </c>
      <c r="AF80" s="2" t="str">
        <f aca="false">IF(B80 = "","",_xlfn.CONCAT("https://cdn.shopify.com/s/files/1/1773/1117/files/WWMS_-_",N80,"_-_",P80,"_-_",M80,"_-_",O80,"_-_Front.png"))</f>
        <v/>
      </c>
      <c r="AI80" s="1" t="s">
        <v>61</v>
      </c>
      <c r="AY80" s="2" t="str">
        <f aca="false">_xlfn.CONCAT("https://cdn.shopify.com/s/files/1/1773/1117/files/WWMS_-_",N80,"_-_",P80,"_-_",M80,"_-_",O80,"_-_Front.png")</f>
        <v>https://cdn.shopify.com/s/files/1/1773/1117/files/WWMS_-_Protection_Mist_-_120ml_-_Master_Cleanse_-_Traveller_-_Shaman_3.0_-_Front.png</v>
      </c>
      <c r="AZ80" s="0" t="s">
        <v>62</v>
      </c>
      <c r="BC80" s="0" t="s">
        <v>63</v>
      </c>
    </row>
    <row r="81" customFormat="false" ht="12.75" hidden="false" customHeight="true" outlineLevel="0" collapsed="false">
      <c r="A81" s="0" t="str">
        <f aca="false">SUBSTITUTE(LOWER(_xlfn.CONCAT(M81, "-", O81,"-", N81)), "_", "-")</f>
        <v>master-cleanse-shaman-protection-mist</v>
      </c>
      <c r="B81" s="0" t="s">
        <v>113</v>
      </c>
      <c r="C81" s="3" t="s">
        <v>114</v>
      </c>
      <c r="D81" s="0" t="s">
        <v>53</v>
      </c>
      <c r="E81" s="0" t="s">
        <v>54</v>
      </c>
      <c r="F81" s="0" t="s">
        <v>96</v>
      </c>
      <c r="G81" s="1" t="s">
        <v>56</v>
      </c>
      <c r="H81" s="0" t="s">
        <v>57</v>
      </c>
      <c r="I81" s="2" t="n">
        <f aca="false">IF(B81 = "",I80,FIND("-", B81, 1))</f>
        <v>16</v>
      </c>
      <c r="J81" s="2" t="e">
        <f aca="false">IF(B81 = "",J80,FIND("-", B81, FIND("-", B81, FIND("-", B81, 1)+1)+1))</f>
        <v>#VALUE!</v>
      </c>
      <c r="K81" s="2" t="n">
        <f aca="false">IF(B81 = "",K80,FIND("-", B81, FIND("-", B81, 1)+1))</f>
        <v>25</v>
      </c>
      <c r="L81" s="2" t="n">
        <f aca="false">IF(B81 = "",L80,IF(ISERROR(J81),K81,J81))</f>
        <v>25</v>
      </c>
      <c r="M81" s="2" t="str">
        <f aca="false">IF(B81 = "",M80,SUBSTITUTE(LEFT(B81,I81-2)," ","_"))</f>
        <v>Master_Cleanse</v>
      </c>
      <c r="N81" s="2" t="str">
        <f aca="false">IF(B81 = "",N80,SUBSTITUTE(RIGHT(B81, LEN(B81)-L81-1)," ","_"))</f>
        <v>Protection_Mist</v>
      </c>
      <c r="O81" s="2" t="str">
        <f aca="false">IF(B81 = "",O80,SUBSTITUTE(SUBSTITUTE(MID(B81,I81+2,L81-I81-3)," ","_"),"/","_"))</f>
        <v>Shaman</v>
      </c>
      <c r="P81" s="0" t="s">
        <v>97</v>
      </c>
      <c r="U81" s="0" t="str">
        <f aca="false">SUBSTITUTE(_xlfn.CONCAT(M81, " - ", O81, " - ",N81, " - ", P81), "_", " ")</f>
        <v>Master Cleanse - Shaman - Protection Mist - 60ml</v>
      </c>
      <c r="V81" s="0" t="n">
        <v>60</v>
      </c>
      <c r="X81" s="0" t="n">
        <v>0</v>
      </c>
      <c r="Y81" s="0" t="s">
        <v>59</v>
      </c>
      <c r="Z81" s="0" t="s">
        <v>60</v>
      </c>
      <c r="AA81" s="0" t="n">
        <v>18</v>
      </c>
      <c r="AC81" s="1" t="s">
        <v>56</v>
      </c>
      <c r="AD81" s="1" t="s">
        <v>56</v>
      </c>
      <c r="AF81" s="2" t="str">
        <f aca="false">IF(B81 = "","",_xlfn.CONCAT("https://cdn.shopify.com/s/files/1/1773/1117/files/WWMS_-_",N81,"_-_",P81,"_-_",M81,"_-_",O81,"_-_Front.png"))</f>
        <v>https://cdn.shopify.com/s/files/1/1773/1117/files/WWMS_-_Protection_Mist_-_60ml_-_Master_Cleanse_-_Shaman_-_Front.png</v>
      </c>
      <c r="AG81" s="0" t="n">
        <v>1</v>
      </c>
      <c r="AH81" s="0" t="s">
        <v>113</v>
      </c>
      <c r="AI81" s="1" t="s">
        <v>61</v>
      </c>
      <c r="AY81" s="2" t="str">
        <f aca="false">_xlfn.CONCAT("https://cdn.shopify.com/s/files/1/1773/1117/files/WWMS_-_",N81,"_-_",P81,"_-_",M81,"_-_",O81,"_-_Front.png")</f>
        <v>https://cdn.shopify.com/s/files/1/1773/1117/files/WWMS_-_Protection_Mist_-_60ml_-_Master_Cleanse_-_Shaman_-_Front.png</v>
      </c>
      <c r="AZ81" s="0" t="s">
        <v>62</v>
      </c>
      <c r="BC81" s="0" t="s">
        <v>63</v>
      </c>
    </row>
    <row r="82" customFormat="false" ht="12.75" hidden="false" customHeight="true" outlineLevel="0" collapsed="false">
      <c r="A82" s="0" t="str">
        <f aca="false">SUBSTITUTE(LOWER(_xlfn.CONCAT(M82, "-", O82,"-", N82)), "_", "-")</f>
        <v>master-cleanse-shaman-protection-mist</v>
      </c>
      <c r="I82" s="2" t="n">
        <f aca="false">IF(B82 = "",I81,FIND("-", B82, 1))</f>
        <v>16</v>
      </c>
      <c r="J82" s="2" t="e">
        <f aca="false">IF(B82 = "",J81,FIND("-", B82, FIND("-", B82, FIND("-", B82, 1)+1)+1))</f>
        <v>#VALUE!</v>
      </c>
      <c r="K82" s="2" t="n">
        <f aca="false">IF(B82 = "",K81,FIND("-", B82, FIND("-", B82, 1)+1))</f>
        <v>25</v>
      </c>
      <c r="L82" s="2" t="n">
        <f aca="false">IF(B82 = "",L81,IF(ISERROR(J82),K82,J82))</f>
        <v>25</v>
      </c>
      <c r="M82" s="2" t="str">
        <f aca="false">IF(B82 = "",M81,SUBSTITUTE(LEFT(B82,I82-2)," ","_"))</f>
        <v>Master_Cleanse</v>
      </c>
      <c r="N82" s="2" t="str">
        <f aca="false">IF(B82 = "",N81,SUBSTITUTE(RIGHT(B82, LEN(B82)-L82-1)," ","_"))</f>
        <v>Protection_Mist</v>
      </c>
      <c r="O82" s="2" t="str">
        <f aca="false">IF(B82 = "",O81,SUBSTITUTE(SUBSTITUTE(MID(B82,I82+2,L82-I82-3)," ","_"),"/","_"))</f>
        <v>Shaman</v>
      </c>
      <c r="P82" s="0" t="s">
        <v>98</v>
      </c>
      <c r="U82" s="0" t="str">
        <f aca="false">SUBSTITUTE(_xlfn.CONCAT(M82, " - ", O82, " - ",N82, " - ", P82), "_", " ")</f>
        <v>Master Cleanse - Shaman - Protection Mist - 120ml</v>
      </c>
      <c r="V82" s="0" t="n">
        <v>120</v>
      </c>
      <c r="AA82" s="0" t="n">
        <v>25</v>
      </c>
      <c r="AC82" s="1" t="s">
        <v>56</v>
      </c>
      <c r="AD82" s="1" t="s">
        <v>56</v>
      </c>
      <c r="AF82" s="2" t="str">
        <f aca="false">IF(B82 = "","",_xlfn.CONCAT("https://cdn.shopify.com/s/files/1/1773/1117/files/WWMS_-_",N82,"_-_",P82,"_-_",M82,"_-_",O82,"_-_Front.png"))</f>
        <v/>
      </c>
      <c r="AI82" s="1" t="s">
        <v>61</v>
      </c>
      <c r="AY82" s="2" t="str">
        <f aca="false">_xlfn.CONCAT("https://cdn.shopify.com/s/files/1/1773/1117/files/WWMS_-_",N82,"_-_",P82,"_-_",M82,"_-_",O82,"_-_Front.png")</f>
        <v>https://cdn.shopify.com/s/files/1/1773/1117/files/WWMS_-_Protection_Mist_-_120ml_-_Master_Cleanse_-_Shaman_-_Front.png</v>
      </c>
      <c r="AZ82" s="0" t="s">
        <v>62</v>
      </c>
      <c r="BC82" s="0" t="s">
        <v>63</v>
      </c>
    </row>
    <row r="83" customFormat="false" ht="12.75" hidden="false" customHeight="true" outlineLevel="0" collapsed="false">
      <c r="A83" s="0" t="str">
        <f aca="false">SUBSTITUTE(LOWER(_xlfn.CONCAT(M83, "-", O83,"-", N83)), "_", "-")</f>
        <v>master-cleanse-soul-strings---they-key-essential-oil</v>
      </c>
      <c r="B83" s="0" t="s">
        <v>115</v>
      </c>
      <c r="C83" s="3" t="s">
        <v>116</v>
      </c>
      <c r="D83" s="0" t="s">
        <v>53</v>
      </c>
      <c r="E83" s="0" t="s">
        <v>54</v>
      </c>
      <c r="F83" s="0" t="s">
        <v>117</v>
      </c>
      <c r="G83" s="1" t="s">
        <v>56</v>
      </c>
      <c r="H83" s="0" t="s">
        <v>57</v>
      </c>
      <c r="I83" s="2" t="n">
        <f aca="false">IF(B83 = "",I82,FIND("-", B83, 1))</f>
        <v>16</v>
      </c>
      <c r="J83" s="2" t="n">
        <f aca="false">IF(B83 = "",J82,FIND("-", B83, FIND("-", B83, FIND("-", B83, 1)+1)+1))</f>
        <v>42</v>
      </c>
      <c r="K83" s="2" t="n">
        <f aca="false">IF(B83 = "",K82,FIND("-", B83, FIND("-", B83, 1)+1))</f>
        <v>31</v>
      </c>
      <c r="L83" s="2" t="n">
        <f aca="false">IF(B83 = "",L82,IF(ISERROR(J83),K83,J83))</f>
        <v>42</v>
      </c>
      <c r="M83" s="2" t="str">
        <f aca="false">IF(B83 = "",M82,SUBSTITUTE(LEFT(B83,I83-2)," ","_"))</f>
        <v>Master_Cleanse</v>
      </c>
      <c r="N83" s="2" t="str">
        <f aca="false">IF(B83 = "",N82,SUBSTITUTE(RIGHT(B83, LEN(B83)-L83-1)," ","_"))</f>
        <v>Essential_Oil</v>
      </c>
      <c r="O83" s="2" t="str">
        <f aca="false">IF(B83 = "",O82,SUBSTITUTE(SUBSTITUTE(MID(B83,I83+2,L83-I83-3)," ","_"),"/","_"))</f>
        <v>Soul_Strings_-_They_Key</v>
      </c>
      <c r="P83" s="0" t="s">
        <v>118</v>
      </c>
      <c r="U83" s="0" t="str">
        <f aca="false">SUBSTITUTE(_xlfn.CONCAT(M83, " - ", O83, " - ",N83, " - ", P83), "_", " ")</f>
        <v>Master Cleanse - Soul Strings - They Key - Essential Oil - 15ml</v>
      </c>
      <c r="V83" s="0" t="n">
        <v>15</v>
      </c>
      <c r="X83" s="0" t="n">
        <v>0</v>
      </c>
      <c r="Y83" s="0" t="s">
        <v>59</v>
      </c>
      <c r="Z83" s="0" t="s">
        <v>60</v>
      </c>
      <c r="AA83" s="0" t="n">
        <v>40</v>
      </c>
      <c r="AC83" s="1" t="s">
        <v>56</v>
      </c>
      <c r="AD83" s="1" t="s">
        <v>56</v>
      </c>
      <c r="AF83" s="2" t="str">
        <f aca="false">IF(B83 = "","",_xlfn.CONCAT("https://cdn.shopify.com/s/files/1/1773/1117/files/WWMS_-_",N83,"_-_",P83,"_-_",M83,"_-_",O83,"_-_Front.png"))</f>
        <v>https://cdn.shopify.com/s/files/1/1773/1117/files/WWMS_-_Essential_Oil_-_15ml_-_Master_Cleanse_-_Soul_Strings_-_They_Key_-_Front.png</v>
      </c>
      <c r="AG83" s="0" t="n">
        <v>1</v>
      </c>
      <c r="AH83" s="0" t="s">
        <v>115</v>
      </c>
      <c r="AI83" s="1" t="s">
        <v>61</v>
      </c>
      <c r="AY83" s="2" t="str">
        <f aca="false">_xlfn.CONCAT("https://cdn.shopify.com/s/files/1/1773/1117/files/WWMS_-_",N83,"_-_",P83,"_-_",M83,"_-_",O83,"_-_Front.png")</f>
        <v>https://cdn.shopify.com/s/files/1/1773/1117/files/WWMS_-_Essential_Oil_-_15ml_-_Master_Cleanse_-_Soul_Strings_-_They_Key_-_Front.png</v>
      </c>
      <c r="AZ83" s="0" t="s">
        <v>62</v>
      </c>
      <c r="BC83" s="0" t="s">
        <v>63</v>
      </c>
    </row>
    <row r="84" customFormat="false" ht="12.75" hidden="false" customHeight="true" outlineLevel="0" collapsed="false">
      <c r="A84" s="0" t="str">
        <f aca="false">SUBSTITUTE(LOWER(_xlfn.CONCAT(M84, "-", O84,"-", N84)), "_", "-")</f>
        <v>master-cleanse-spirit-soul-retrieval-essential-oil</v>
      </c>
      <c r="B84" s="0" t="s">
        <v>119</v>
      </c>
      <c r="C84" s="3" t="s">
        <v>120</v>
      </c>
      <c r="D84" s="0" t="s">
        <v>53</v>
      </c>
      <c r="E84" s="0" t="s">
        <v>54</v>
      </c>
      <c r="F84" s="0" t="s">
        <v>117</v>
      </c>
      <c r="G84" s="1" t="s">
        <v>56</v>
      </c>
      <c r="H84" s="0" t="s">
        <v>57</v>
      </c>
      <c r="I84" s="2" t="n">
        <f aca="false">IF(B84 = "",I83,FIND("-", B84, 1))</f>
        <v>16</v>
      </c>
      <c r="J84" s="2" t="e">
        <f aca="false">IF(B84 = "",J83,FIND("-", B84, FIND("-", B84, FIND("-", B84, 1)+1)+1))</f>
        <v>#VALUE!</v>
      </c>
      <c r="K84" s="2" t="n">
        <f aca="false">IF(B84 = "",K83,FIND("-", B84, FIND("-", B84, 1)+1))</f>
        <v>40</v>
      </c>
      <c r="L84" s="2" t="n">
        <f aca="false">IF(B84 = "",L83,IF(ISERROR(J84),K84,J84))</f>
        <v>40</v>
      </c>
      <c r="M84" s="2" t="str">
        <f aca="false">IF(B84 = "",M83,SUBSTITUTE(LEFT(B84,I84-2)," ","_"))</f>
        <v>Master_Cleanse</v>
      </c>
      <c r="N84" s="2" t="str">
        <f aca="false">IF(B84 = "",N83,SUBSTITUTE(RIGHT(B84, LEN(B84)-L84-1)," ","_"))</f>
        <v>Essential_Oil</v>
      </c>
      <c r="O84" s="2" t="str">
        <f aca="false">IF(B84 = "",O83,SUBSTITUTE(SUBSTITUTE(MID(B84,I84+2,L84-I84-3)," ","_"),"/","_"))</f>
        <v>Spirit_Soul_Retrieval</v>
      </c>
      <c r="P84" s="0" t="s">
        <v>118</v>
      </c>
      <c r="U84" s="0" t="str">
        <f aca="false">SUBSTITUTE(_xlfn.CONCAT(M84, " - ", O84, " - ",N84, " - ", P84), "_", " ")</f>
        <v>Master Cleanse - Spirit Soul Retrieval - Essential Oil - 15ml</v>
      </c>
      <c r="V84" s="0" t="n">
        <v>15</v>
      </c>
      <c r="X84" s="0" t="n">
        <v>0</v>
      </c>
      <c r="Y84" s="0" t="s">
        <v>59</v>
      </c>
      <c r="Z84" s="0" t="s">
        <v>60</v>
      </c>
      <c r="AA84" s="0" t="n">
        <v>85</v>
      </c>
      <c r="AC84" s="1" t="s">
        <v>56</v>
      </c>
      <c r="AD84" s="1" t="s">
        <v>56</v>
      </c>
      <c r="AF84" s="2" t="str">
        <f aca="false">IF(B84 = "","",_xlfn.CONCAT("https://cdn.shopify.com/s/files/1/1773/1117/files/WWMS_-_",N84,"_-_",P84,"_-_",M84,"_-_",O84,"_-_Front.png"))</f>
        <v>https://cdn.shopify.com/s/files/1/1773/1117/files/WWMS_-_Essential_Oil_-_15ml_-_Master_Cleanse_-_Spirit_Soul_Retrieval_-_Front.png</v>
      </c>
      <c r="AG84" s="0" t="n">
        <v>1</v>
      </c>
      <c r="AH84" s="0" t="s">
        <v>119</v>
      </c>
      <c r="AI84" s="1" t="s">
        <v>61</v>
      </c>
      <c r="AY84" s="2" t="str">
        <f aca="false">_xlfn.CONCAT("https://cdn.shopify.com/s/files/1/1773/1117/files/WWMS_-_",N84,"_-_",P84,"_-_",M84,"_-_",O84,"_-_Front.png")</f>
        <v>https://cdn.shopify.com/s/files/1/1773/1117/files/WWMS_-_Essential_Oil_-_15ml_-_Master_Cleanse_-_Spirit_Soul_Retrieval_-_Front.png</v>
      </c>
      <c r="AZ84" s="0" t="s">
        <v>62</v>
      </c>
      <c r="BC84" s="0" t="s">
        <v>63</v>
      </c>
    </row>
    <row r="85" customFormat="false" ht="12.75" hidden="false" customHeight="true" outlineLevel="0" collapsed="false">
      <c r="A85" s="0" t="str">
        <f aca="false">SUBSTITUTE(LOWER(_xlfn.CONCAT(M85, "-", O85,"-", N85)), "_", "-")</f>
        <v>master-cleanse-shaman-essential-oil</v>
      </c>
      <c r="B85" s="0" t="s">
        <v>121</v>
      </c>
      <c r="C85" s="3" t="s">
        <v>122</v>
      </c>
      <c r="D85" s="0" t="s">
        <v>53</v>
      </c>
      <c r="E85" s="0" t="s">
        <v>54</v>
      </c>
      <c r="F85" s="0" t="s">
        <v>117</v>
      </c>
      <c r="G85" s="1" t="s">
        <v>56</v>
      </c>
      <c r="H85" s="0" t="s">
        <v>57</v>
      </c>
      <c r="I85" s="2" t="n">
        <f aca="false">IF(B85 = "",I84,FIND("-", B85, 1))</f>
        <v>16</v>
      </c>
      <c r="J85" s="2" t="e">
        <f aca="false">IF(B85 = "",J84,FIND("-", B85, FIND("-", B85, FIND("-", B85, 1)+1)+1))</f>
        <v>#VALUE!</v>
      </c>
      <c r="K85" s="2" t="n">
        <f aca="false">IF(B85 = "",K84,FIND("-", B85, FIND("-", B85, 1)+1))</f>
        <v>25</v>
      </c>
      <c r="L85" s="2" t="n">
        <f aca="false">IF(B85 = "",L84,IF(ISERROR(J85),K85,J85))</f>
        <v>25</v>
      </c>
      <c r="M85" s="2" t="str">
        <f aca="false">IF(B85 = "",M84,SUBSTITUTE(LEFT(B85,I85-2)," ","_"))</f>
        <v>Master_Cleanse</v>
      </c>
      <c r="N85" s="2" t="str">
        <f aca="false">IF(B85 = "",N84,SUBSTITUTE(RIGHT(B85, LEN(B85)-L85-1)," ","_"))</f>
        <v>Essential_Oil</v>
      </c>
      <c r="O85" s="2" t="str">
        <f aca="false">IF(B85 = "",O84,SUBSTITUTE(SUBSTITUTE(MID(B85,I85+2,L85-I85-3)," ","_"),"/","_"))</f>
        <v>Shaman</v>
      </c>
      <c r="P85" s="0" t="s">
        <v>118</v>
      </c>
      <c r="U85" s="0" t="str">
        <f aca="false">SUBSTITUTE(_xlfn.CONCAT(M85, " - ", O85, " - ",N85, " - ", P85), "_", " ")</f>
        <v>Master Cleanse - Shaman - Essential Oil - 15ml</v>
      </c>
      <c r="V85" s="0" t="n">
        <v>15</v>
      </c>
      <c r="X85" s="0" t="n">
        <v>0</v>
      </c>
      <c r="Y85" s="0" t="s">
        <v>59</v>
      </c>
      <c r="Z85" s="0" t="s">
        <v>60</v>
      </c>
      <c r="AA85" s="0" t="n">
        <v>40</v>
      </c>
      <c r="AC85" s="1" t="s">
        <v>56</v>
      </c>
      <c r="AD85" s="1" t="s">
        <v>56</v>
      </c>
      <c r="AF85" s="2" t="str">
        <f aca="false">IF(B85 = "","",_xlfn.CONCAT("https://cdn.shopify.com/s/files/1/1773/1117/files/WWMS_-_",N85,"_-_",P85,"_-_",M85,"_-_",O85,"_-_Front.png"))</f>
        <v>https://cdn.shopify.com/s/files/1/1773/1117/files/WWMS_-_Essential_Oil_-_15ml_-_Master_Cleanse_-_Shaman_-_Front.png</v>
      </c>
      <c r="AG85" s="0" t="n">
        <v>1</v>
      </c>
      <c r="AH85" s="0" t="s">
        <v>121</v>
      </c>
      <c r="AI85" s="1" t="s">
        <v>61</v>
      </c>
      <c r="AY85" s="2" t="str">
        <f aca="false">_xlfn.CONCAT("https://cdn.shopify.com/s/files/1/1773/1117/files/WWMS_-_",N85,"_-_",P85,"_-_",M85,"_-_",O85,"_-_Front.png")</f>
        <v>https://cdn.shopify.com/s/files/1/1773/1117/files/WWMS_-_Essential_Oil_-_15ml_-_Master_Cleanse_-_Shaman_-_Front.png</v>
      </c>
      <c r="AZ85" s="0" t="s">
        <v>62</v>
      </c>
      <c r="BC85" s="0" t="s">
        <v>63</v>
      </c>
    </row>
    <row r="86" customFormat="false" ht="12.75" hidden="false" customHeight="true" outlineLevel="0" collapsed="false">
      <c r="A86" s="0" t="str">
        <f aca="false">SUBSTITUTE(LOWER(_xlfn.CONCAT(M86, "-", O86,"-", N86)), "_", "-")</f>
        <v>master-cleanse-surrender-essential-oil</v>
      </c>
      <c r="B86" s="0" t="s">
        <v>123</v>
      </c>
      <c r="C86" s="3" t="s">
        <v>124</v>
      </c>
      <c r="D86" s="0" t="s">
        <v>53</v>
      </c>
      <c r="E86" s="0" t="s">
        <v>54</v>
      </c>
      <c r="F86" s="0" t="s">
        <v>117</v>
      </c>
      <c r="G86" s="1" t="s">
        <v>56</v>
      </c>
      <c r="H86" s="0" t="s">
        <v>57</v>
      </c>
      <c r="I86" s="2" t="n">
        <f aca="false">IF(B86 = "",I85,FIND("-", B86, 1))</f>
        <v>16</v>
      </c>
      <c r="J86" s="2" t="e">
        <f aca="false">IF(B86 = "",J85,FIND("-", B86, FIND("-", B86, FIND("-", B86, 1)+1)+1))</f>
        <v>#VALUE!</v>
      </c>
      <c r="K86" s="2" t="n">
        <f aca="false">IF(B86 = "",K85,FIND("-", B86, FIND("-", B86, 1)+1))</f>
        <v>28</v>
      </c>
      <c r="L86" s="2" t="n">
        <f aca="false">IF(B86 = "",L85,IF(ISERROR(J86),K86,J86))</f>
        <v>28</v>
      </c>
      <c r="M86" s="2" t="str">
        <f aca="false">IF(B86 = "",M85,SUBSTITUTE(LEFT(B86,I86-2)," ","_"))</f>
        <v>Master_Cleanse</v>
      </c>
      <c r="N86" s="2" t="str">
        <f aca="false">IF(B86 = "",N85,SUBSTITUTE(RIGHT(B86, LEN(B86)-L86-1)," ","_"))</f>
        <v>Essential_Oil</v>
      </c>
      <c r="O86" s="2" t="str">
        <f aca="false">IF(B86 = "",O85,SUBSTITUTE(SUBSTITUTE(MID(B86,I86+2,L86-I86-3)," ","_"),"/","_"))</f>
        <v>Surrender</v>
      </c>
      <c r="P86" s="0" t="s">
        <v>118</v>
      </c>
      <c r="U86" s="0" t="str">
        <f aca="false">SUBSTITUTE(_xlfn.CONCAT(M86, " - ", O86, " - ",N86, " - ", P86), "_", " ")</f>
        <v>Master Cleanse - Surrender - Essential Oil - 15ml</v>
      </c>
      <c r="V86" s="0" t="n">
        <v>15</v>
      </c>
      <c r="X86" s="0" t="n">
        <v>0</v>
      </c>
      <c r="Y86" s="0" t="s">
        <v>59</v>
      </c>
      <c r="Z86" s="0" t="s">
        <v>60</v>
      </c>
      <c r="AA86" s="0" t="n">
        <v>28</v>
      </c>
      <c r="AC86" s="1" t="s">
        <v>56</v>
      </c>
      <c r="AD86" s="1" t="s">
        <v>56</v>
      </c>
      <c r="AF86" s="2" t="str">
        <f aca="false">IF(B86 = "","",_xlfn.CONCAT("https://cdn.shopify.com/s/files/1/1773/1117/files/WWMS_-_",N86,"_-_",P86,"_-_",M86,"_-_",O86,"_-_Front.png"))</f>
        <v>https://cdn.shopify.com/s/files/1/1773/1117/files/WWMS_-_Essential_Oil_-_15ml_-_Master_Cleanse_-_Surrender_-_Front.png</v>
      </c>
      <c r="AG86" s="0" t="n">
        <v>1</v>
      </c>
      <c r="AH86" s="0" t="s">
        <v>123</v>
      </c>
      <c r="AI86" s="1" t="s">
        <v>61</v>
      </c>
      <c r="AY86" s="2" t="str">
        <f aca="false">_xlfn.CONCAT("https://cdn.shopify.com/s/files/1/1773/1117/files/WWMS_-_",N86,"_-_",P86,"_-_",M86,"_-_",O86,"_-_Front.png")</f>
        <v>https://cdn.shopify.com/s/files/1/1773/1117/files/WWMS_-_Essential_Oil_-_15ml_-_Master_Cleanse_-_Surrender_-_Front.png</v>
      </c>
      <c r="AZ86" s="0" t="s">
        <v>62</v>
      </c>
      <c r="BC86" s="0" t="s">
        <v>63</v>
      </c>
    </row>
    <row r="87" customFormat="false" ht="12.75" hidden="false" customHeight="true" outlineLevel="0" collapsed="false">
      <c r="A87" s="0" t="str">
        <f aca="false">SUBSTITUTE(LOWER(_xlfn.CONCAT(M87, "-", O87,"-", N87)), "_", "-")</f>
        <v>master-cleanse-traveller---shaman-3.0-essential-oil</v>
      </c>
      <c r="B87" s="0" t="s">
        <v>125</v>
      </c>
      <c r="C87" s="3" t="s">
        <v>126</v>
      </c>
      <c r="D87" s="0" t="s">
        <v>53</v>
      </c>
      <c r="E87" s="0" t="s">
        <v>54</v>
      </c>
      <c r="F87" s="0" t="s">
        <v>117</v>
      </c>
      <c r="G87" s="1" t="s">
        <v>56</v>
      </c>
      <c r="H87" s="0" t="s">
        <v>57</v>
      </c>
      <c r="I87" s="2" t="n">
        <f aca="false">IF(B87 = "",I86,FIND("-", B87, 1))</f>
        <v>16</v>
      </c>
      <c r="J87" s="2" t="n">
        <f aca="false">IF(B87 = "",J86,FIND("-", B87, FIND("-", B87, FIND("-", B87, 1)+1)+1))</f>
        <v>41</v>
      </c>
      <c r="K87" s="2" t="n">
        <f aca="false">IF(B87 = "",K86,FIND("-", B87, FIND("-", B87, 1)+1))</f>
        <v>28</v>
      </c>
      <c r="L87" s="2" t="n">
        <f aca="false">IF(B87 = "",L86,IF(ISERROR(J87),K87,J87))</f>
        <v>41</v>
      </c>
      <c r="M87" s="2" t="str">
        <f aca="false">IF(B87 = "",M86,SUBSTITUTE(LEFT(B87,I87-2)," ","_"))</f>
        <v>Master_Cleanse</v>
      </c>
      <c r="N87" s="2" t="str">
        <f aca="false">IF(B87 = "",N86,SUBSTITUTE(RIGHT(B87, LEN(B87)-L87-1)," ","_"))</f>
        <v>Essential_Oil</v>
      </c>
      <c r="O87" s="2" t="str">
        <f aca="false">IF(B87 = "",O86,SUBSTITUTE(SUBSTITUTE(MID(B87,I87+2,L87-I87-3)," ","_"),"/","_"))</f>
        <v>Traveller_-_Shaman_3.0</v>
      </c>
      <c r="P87" s="0" t="s">
        <v>118</v>
      </c>
      <c r="U87" s="0" t="str">
        <f aca="false">SUBSTITUTE(_xlfn.CONCAT(M87, " - ", O87, " - ",N87, " - ", P87), "_", " ")</f>
        <v>Master Cleanse - Traveller - Shaman 3.0 - Essential Oil - 15ml</v>
      </c>
      <c r="V87" s="0" t="n">
        <v>15</v>
      </c>
      <c r="X87" s="0" t="n">
        <v>0</v>
      </c>
      <c r="Y87" s="0" t="s">
        <v>59</v>
      </c>
      <c r="Z87" s="0" t="s">
        <v>60</v>
      </c>
      <c r="AA87" s="0" t="n">
        <v>40</v>
      </c>
      <c r="AC87" s="1" t="s">
        <v>56</v>
      </c>
      <c r="AD87" s="1" t="s">
        <v>56</v>
      </c>
      <c r="AF87" s="2" t="str">
        <f aca="false">IF(B87 = "","",_xlfn.CONCAT("https://cdn.shopify.com/s/files/1/1773/1117/files/WWMS_-_",N87,"_-_",P87,"_-_",M87,"_-_",O87,"_-_Front.png"))</f>
        <v>https://cdn.shopify.com/s/files/1/1773/1117/files/WWMS_-_Essential_Oil_-_15ml_-_Master_Cleanse_-_Traveller_-_Shaman_3.0_-_Front.png</v>
      </c>
      <c r="AG87" s="0" t="n">
        <v>1</v>
      </c>
      <c r="AH87" s="0" t="s">
        <v>125</v>
      </c>
      <c r="AI87" s="1" t="s">
        <v>61</v>
      </c>
      <c r="AY87" s="2" t="str">
        <f aca="false">_xlfn.CONCAT("https://cdn.shopify.com/s/files/1/1773/1117/files/WWMS_-_",N87,"_-_",P87,"_-_",M87,"_-_",O87,"_-_Front.png")</f>
        <v>https://cdn.shopify.com/s/files/1/1773/1117/files/WWMS_-_Essential_Oil_-_15ml_-_Master_Cleanse_-_Traveller_-_Shaman_3.0_-_Front.png</v>
      </c>
      <c r="AZ87" s="0" t="s">
        <v>62</v>
      </c>
      <c r="BC87" s="0" t="s">
        <v>63</v>
      </c>
    </row>
    <row r="88" customFormat="false" ht="12.75" hidden="false" customHeight="true" outlineLevel="0" collapsed="false">
      <c r="A88" s="0" t="str">
        <f aca="false">SUBSTITUTE(LOWER(_xlfn.CONCAT(M88, "-", O88,"-", N88)), "_", "-")</f>
        <v>master-cleanse-sexual-healing-essential-oil</v>
      </c>
      <c r="B88" s="0" t="s">
        <v>127</v>
      </c>
      <c r="C88" s="3" t="s">
        <v>128</v>
      </c>
      <c r="D88" s="0" t="s">
        <v>53</v>
      </c>
      <c r="E88" s="0" t="s">
        <v>54</v>
      </c>
      <c r="F88" s="0" t="s">
        <v>117</v>
      </c>
      <c r="G88" s="1" t="s">
        <v>56</v>
      </c>
      <c r="H88" s="0" t="s">
        <v>57</v>
      </c>
      <c r="I88" s="2" t="n">
        <f aca="false">IF(B88 = "",I87,FIND("-", B88, 1))</f>
        <v>16</v>
      </c>
      <c r="J88" s="2" t="e">
        <f aca="false">IF(B88 = "",J87,FIND("-", B88, FIND("-", B88, FIND("-", B88, 1)+1)+1))</f>
        <v>#VALUE!</v>
      </c>
      <c r="K88" s="2" t="n">
        <f aca="false">IF(B88 = "",K87,FIND("-", B88, FIND("-", B88, 1)+1))</f>
        <v>33</v>
      </c>
      <c r="L88" s="2" t="n">
        <f aca="false">IF(B88 = "",L87,IF(ISERROR(J88),K88,J88))</f>
        <v>33</v>
      </c>
      <c r="M88" s="2" t="str">
        <f aca="false">IF(B88 = "",M87,SUBSTITUTE(LEFT(B88,I88-2)," ","_"))</f>
        <v>Master_Cleanse</v>
      </c>
      <c r="N88" s="2" t="str">
        <f aca="false">IF(B88 = "",N87,SUBSTITUTE(RIGHT(B88, LEN(B88)-L88-1)," ","_"))</f>
        <v>Essential_Oil</v>
      </c>
      <c r="O88" s="2" t="str">
        <f aca="false">IF(B88 = "",O87,SUBSTITUTE(SUBSTITUTE(MID(B88,I88+2,L88-I88-3)," ","_"),"/","_"))</f>
        <v>Sexual_Healing</v>
      </c>
      <c r="P88" s="0" t="s">
        <v>118</v>
      </c>
      <c r="U88" s="0" t="str">
        <f aca="false">SUBSTITUTE(_xlfn.CONCAT(M88, " - ", O88, " - ",N88, " - ", P88), "_", " ")</f>
        <v>Master Cleanse - Sexual Healing - Essential Oil - 15ml</v>
      </c>
      <c r="V88" s="0" t="n">
        <v>15</v>
      </c>
      <c r="X88" s="0" t="n">
        <v>0</v>
      </c>
      <c r="Y88" s="0" t="s">
        <v>59</v>
      </c>
      <c r="Z88" s="0" t="s">
        <v>60</v>
      </c>
      <c r="AA88" s="0" t="n">
        <v>32</v>
      </c>
      <c r="AC88" s="1" t="s">
        <v>56</v>
      </c>
      <c r="AD88" s="1" t="s">
        <v>56</v>
      </c>
      <c r="AF88" s="2" t="str">
        <f aca="false">IF(B88 = "","",_xlfn.CONCAT("https://cdn.shopify.com/s/files/1/1773/1117/files/WWMS_-_",N88,"_-_",P88,"_-_",M88,"_-_",O88,"_-_Front.png"))</f>
        <v>https://cdn.shopify.com/s/files/1/1773/1117/files/WWMS_-_Essential_Oil_-_15ml_-_Master_Cleanse_-_Sexual_Healing_-_Front.png</v>
      </c>
      <c r="AG88" s="0" t="n">
        <v>1</v>
      </c>
      <c r="AH88" s="0" t="s">
        <v>127</v>
      </c>
      <c r="AI88" s="1" t="s">
        <v>61</v>
      </c>
      <c r="AY88" s="2" t="str">
        <f aca="false">_xlfn.CONCAT("https://cdn.shopify.com/s/files/1/1773/1117/files/WWMS_-_",N88,"_-_",P88,"_-_",M88,"_-_",O88,"_-_Front.png")</f>
        <v>https://cdn.shopify.com/s/files/1/1773/1117/files/WWMS_-_Essential_Oil_-_15ml_-_Master_Cleanse_-_Sexual_Healing_-_Front.png</v>
      </c>
      <c r="AZ88" s="0" t="s">
        <v>62</v>
      </c>
      <c r="BC88" s="0" t="s">
        <v>63</v>
      </c>
    </row>
    <row r="89" customFormat="false" ht="12.75" hidden="false" customHeight="true" outlineLevel="0" collapsed="false">
      <c r="A89" s="0" t="str">
        <f aca="false">SUBSTITUTE(LOWER(_xlfn.CONCAT(M89, "-", O89,"-", N89)), "_", "-")</f>
        <v>master-cleanse-physical-body-essential-oil</v>
      </c>
      <c r="B89" s="0" t="s">
        <v>129</v>
      </c>
      <c r="C89" s="3" t="s">
        <v>130</v>
      </c>
      <c r="D89" s="0" t="s">
        <v>53</v>
      </c>
      <c r="E89" s="0" t="s">
        <v>54</v>
      </c>
      <c r="F89" s="0" t="s">
        <v>117</v>
      </c>
      <c r="G89" s="1" t="s">
        <v>56</v>
      </c>
      <c r="H89" s="0" t="s">
        <v>57</v>
      </c>
      <c r="I89" s="2" t="n">
        <f aca="false">IF(B89 = "",I88,FIND("-", B89, 1))</f>
        <v>16</v>
      </c>
      <c r="J89" s="2" t="e">
        <f aca="false">IF(B89 = "",J88,FIND("-", B89, FIND("-", B89, FIND("-", B89, 1)+1)+1))</f>
        <v>#VALUE!</v>
      </c>
      <c r="K89" s="2" t="n">
        <f aca="false">IF(B89 = "",K88,FIND("-", B89, FIND("-", B89, 1)+1))</f>
        <v>32</v>
      </c>
      <c r="L89" s="2" t="n">
        <f aca="false">IF(B89 = "",L88,IF(ISERROR(J89),K89,J89))</f>
        <v>32</v>
      </c>
      <c r="M89" s="2" t="str">
        <f aca="false">IF(B89 = "",M88,SUBSTITUTE(LEFT(B89,I89-2)," ","_"))</f>
        <v>Master_Cleanse</v>
      </c>
      <c r="N89" s="2" t="str">
        <f aca="false">IF(B89 = "",N88,SUBSTITUTE(RIGHT(B89, LEN(B89)-L89-1)," ","_"))</f>
        <v>Essential_Oil</v>
      </c>
      <c r="O89" s="2" t="str">
        <f aca="false">IF(B89 = "",O88,SUBSTITUTE(SUBSTITUTE(MID(B89,I89+2,L89-I89-3)," ","_"),"/","_"))</f>
        <v>Physical_Body</v>
      </c>
      <c r="P89" s="0" t="s">
        <v>118</v>
      </c>
      <c r="U89" s="0" t="str">
        <f aca="false">SUBSTITUTE(_xlfn.CONCAT(M89, " - ", O89, " - ",N89, " - ", P89), "_", " ")</f>
        <v>Master Cleanse - Physical Body - Essential Oil - 15ml</v>
      </c>
      <c r="V89" s="0" t="n">
        <v>15</v>
      </c>
      <c r="X89" s="0" t="n">
        <v>0</v>
      </c>
      <c r="Y89" s="0" t="s">
        <v>59</v>
      </c>
      <c r="Z89" s="0" t="s">
        <v>60</v>
      </c>
      <c r="AA89" s="0" t="n">
        <v>38</v>
      </c>
      <c r="AC89" s="1" t="s">
        <v>56</v>
      </c>
      <c r="AD89" s="1" t="s">
        <v>56</v>
      </c>
      <c r="AF89" s="2" t="str">
        <f aca="false">IF(B89 = "","",_xlfn.CONCAT("https://cdn.shopify.com/s/files/1/1773/1117/files/WWMS_-_",N89,"_-_",P89,"_-_",M89,"_-_",O89,"_-_Front.png"))</f>
        <v>https://cdn.shopify.com/s/files/1/1773/1117/files/WWMS_-_Essential_Oil_-_15ml_-_Master_Cleanse_-_Physical_Body_-_Front.png</v>
      </c>
      <c r="AG89" s="0" t="n">
        <v>1</v>
      </c>
      <c r="AH89" s="0" t="s">
        <v>129</v>
      </c>
      <c r="AI89" s="1" t="s">
        <v>61</v>
      </c>
      <c r="AY89" s="2" t="str">
        <f aca="false">_xlfn.CONCAT("https://cdn.shopify.com/s/files/1/1773/1117/files/WWMS_-_",N89,"_-_",P89,"_-_",M89,"_-_",O89,"_-_Front.png")</f>
        <v>https://cdn.shopify.com/s/files/1/1773/1117/files/WWMS_-_Essential_Oil_-_15ml_-_Master_Cleanse_-_Physical_Body_-_Front.png</v>
      </c>
      <c r="AZ89" s="0" t="s">
        <v>62</v>
      </c>
      <c r="BC89" s="0" t="s">
        <v>63</v>
      </c>
    </row>
    <row r="90" customFormat="false" ht="12.75" hidden="false" customHeight="true" outlineLevel="0" collapsed="false">
      <c r="A90" s="0" t="str">
        <f aca="false">SUBSTITUTE(LOWER(_xlfn.CONCAT(M90, "-", O90,"-", N90)), "_", "-")</f>
        <v>master-cleanse-mind-body-release-essential-oil</v>
      </c>
      <c r="B90" s="0" t="s">
        <v>131</v>
      </c>
      <c r="C90" s="3" t="s">
        <v>132</v>
      </c>
      <c r="D90" s="0" t="s">
        <v>53</v>
      </c>
      <c r="E90" s="0" t="s">
        <v>54</v>
      </c>
      <c r="F90" s="0" t="s">
        <v>117</v>
      </c>
      <c r="G90" s="1" t="s">
        <v>56</v>
      </c>
      <c r="H90" s="0" t="s">
        <v>57</v>
      </c>
      <c r="I90" s="2" t="n">
        <f aca="false">IF(B90 = "",I89,FIND("-", B90, 1))</f>
        <v>16</v>
      </c>
      <c r="J90" s="2" t="e">
        <f aca="false">IF(B90 = "",J89,FIND("-", B90, FIND("-", B90, FIND("-", B90, 1)+1)+1))</f>
        <v>#VALUE!</v>
      </c>
      <c r="K90" s="2" t="n">
        <f aca="false">IF(B90 = "",K89,FIND("-", B90, FIND("-", B90, 1)+1))</f>
        <v>36</v>
      </c>
      <c r="L90" s="2" t="n">
        <f aca="false">IF(B90 = "",L89,IF(ISERROR(J90),K90,J90))</f>
        <v>36</v>
      </c>
      <c r="M90" s="2" t="str">
        <f aca="false">IF(B90 = "",M89,SUBSTITUTE(LEFT(B90,I90-2)," ","_"))</f>
        <v>Master_Cleanse</v>
      </c>
      <c r="N90" s="2" t="str">
        <f aca="false">IF(B90 = "",N89,SUBSTITUTE(RIGHT(B90, LEN(B90)-L90-1)," ","_"))</f>
        <v>Essential_Oil</v>
      </c>
      <c r="O90" s="2" t="str">
        <f aca="false">IF(B90 = "",O89,SUBSTITUTE(SUBSTITUTE(MID(B90,I90+2,L90-I90-3)," ","_"),"/","_"))</f>
        <v>Mind_Body_Release</v>
      </c>
      <c r="P90" s="0" t="s">
        <v>118</v>
      </c>
      <c r="U90" s="0" t="str">
        <f aca="false">SUBSTITUTE(_xlfn.CONCAT(M90, " - ", O90, " - ",N90, " - ", P90), "_", " ")</f>
        <v>Master Cleanse - Mind Body Release - Essential Oil - 15ml</v>
      </c>
      <c r="V90" s="0" t="n">
        <v>15</v>
      </c>
      <c r="X90" s="0" t="n">
        <v>0</v>
      </c>
      <c r="Y90" s="0" t="s">
        <v>59</v>
      </c>
      <c r="Z90" s="0" t="s">
        <v>60</v>
      </c>
      <c r="AA90" s="0" t="n">
        <v>30</v>
      </c>
      <c r="AC90" s="1" t="s">
        <v>56</v>
      </c>
      <c r="AD90" s="1" t="s">
        <v>56</v>
      </c>
      <c r="AF90" s="2" t="str">
        <f aca="false">IF(B90 = "","",_xlfn.CONCAT("https://cdn.shopify.com/s/files/1/1773/1117/files/WWMS_-_",N90,"_-_",P90,"_-_",M90,"_-_",O90,"_-_Front.png"))</f>
        <v>https://cdn.shopify.com/s/files/1/1773/1117/files/WWMS_-_Essential_Oil_-_15ml_-_Master_Cleanse_-_Mind_Body_Release_-_Front.png</v>
      </c>
      <c r="AG90" s="0" t="n">
        <v>1</v>
      </c>
      <c r="AH90" s="0" t="s">
        <v>131</v>
      </c>
      <c r="AI90" s="1" t="s">
        <v>61</v>
      </c>
      <c r="AY90" s="2" t="str">
        <f aca="false">_xlfn.CONCAT("https://cdn.shopify.com/s/files/1/1773/1117/files/WWMS_-_",N90,"_-_",P90,"_-_",M90,"_-_",O90,"_-_Front.png")</f>
        <v>https://cdn.shopify.com/s/files/1/1773/1117/files/WWMS_-_Essential_Oil_-_15ml_-_Master_Cleanse_-_Mind_Body_Release_-_Front.png</v>
      </c>
      <c r="AZ90" s="0" t="s">
        <v>62</v>
      </c>
      <c r="BC90" s="0" t="s">
        <v>63</v>
      </c>
    </row>
    <row r="91" customFormat="false" ht="12.75" hidden="false" customHeight="true" outlineLevel="0" collapsed="false">
      <c r="A91" s="0" t="str">
        <f aca="false">SUBSTITUTE(LOWER(_xlfn.CONCAT(M91, "-", O91,"-", N91)), "_", "-")</f>
        <v>master-cleanse-hormonal-balance-essential-oil</v>
      </c>
      <c r="B91" s="0" t="s">
        <v>133</v>
      </c>
      <c r="C91" s="3" t="s">
        <v>134</v>
      </c>
      <c r="D91" s="0" t="s">
        <v>53</v>
      </c>
      <c r="E91" s="0" t="s">
        <v>54</v>
      </c>
      <c r="F91" s="0" t="s">
        <v>117</v>
      </c>
      <c r="G91" s="1" t="s">
        <v>56</v>
      </c>
      <c r="H91" s="0" t="s">
        <v>57</v>
      </c>
      <c r="I91" s="2" t="n">
        <f aca="false">IF(B91 = "",I90,FIND("-", B91, 1))</f>
        <v>16</v>
      </c>
      <c r="J91" s="2" t="e">
        <f aca="false">IF(B91 = "",J90,FIND("-", B91, FIND("-", B91, FIND("-", B91, 1)+1)+1))</f>
        <v>#VALUE!</v>
      </c>
      <c r="K91" s="2" t="n">
        <f aca="false">IF(B91 = "",K90,FIND("-", B91, FIND("-", B91, 1)+1))</f>
        <v>35</v>
      </c>
      <c r="L91" s="2" t="n">
        <f aca="false">IF(B91 = "",L90,IF(ISERROR(J91),K91,J91))</f>
        <v>35</v>
      </c>
      <c r="M91" s="2" t="str">
        <f aca="false">IF(B91 = "",M90,SUBSTITUTE(LEFT(B91,I91-2)," ","_"))</f>
        <v>Master_Cleanse</v>
      </c>
      <c r="N91" s="2" t="str">
        <f aca="false">IF(B91 = "",N90,SUBSTITUTE(RIGHT(B91, LEN(B91)-L91-1)," ","_"))</f>
        <v>Essential_Oil</v>
      </c>
      <c r="O91" s="2" t="str">
        <f aca="false">IF(B91 = "",O90,SUBSTITUTE(SUBSTITUTE(MID(B91,I91+2,L91-I91-3)," ","_"),"/","_"))</f>
        <v>Hormonal_Balance</v>
      </c>
      <c r="P91" s="0" t="s">
        <v>118</v>
      </c>
      <c r="U91" s="0" t="str">
        <f aca="false">SUBSTITUTE(_xlfn.CONCAT(M91, " - ", O91, " - ",N91, " - ", P91), "_", " ")</f>
        <v>Master Cleanse - Hormonal Balance - Essential Oil - 15ml</v>
      </c>
      <c r="V91" s="0" t="n">
        <v>15</v>
      </c>
      <c r="X91" s="0" t="n">
        <v>0</v>
      </c>
      <c r="Y91" s="0" t="s">
        <v>59</v>
      </c>
      <c r="Z91" s="0" t="s">
        <v>60</v>
      </c>
      <c r="AA91" s="0" t="n">
        <v>40</v>
      </c>
      <c r="AC91" s="1" t="s">
        <v>56</v>
      </c>
      <c r="AD91" s="1" t="s">
        <v>56</v>
      </c>
      <c r="AF91" s="2" t="str">
        <f aca="false">IF(B91 = "","",_xlfn.CONCAT("https://cdn.shopify.com/s/files/1/1773/1117/files/WWMS_-_",N91,"_-_",P91,"_-_",M91,"_-_",O91,"_-_Front.png"))</f>
        <v>https://cdn.shopify.com/s/files/1/1773/1117/files/WWMS_-_Essential_Oil_-_15ml_-_Master_Cleanse_-_Hormonal_Balance_-_Front.png</v>
      </c>
      <c r="AG91" s="0" t="n">
        <v>1</v>
      </c>
      <c r="AH91" s="0" t="s">
        <v>133</v>
      </c>
      <c r="AI91" s="1" t="s">
        <v>61</v>
      </c>
      <c r="AY91" s="2" t="str">
        <f aca="false">_xlfn.CONCAT("https://cdn.shopify.com/s/files/1/1773/1117/files/WWMS_-_",N91,"_-_",P91,"_-_",M91,"_-_",O91,"_-_Front.png")</f>
        <v>https://cdn.shopify.com/s/files/1/1773/1117/files/WWMS_-_Essential_Oil_-_15ml_-_Master_Cleanse_-_Hormonal_Balance_-_Front.png</v>
      </c>
      <c r="AZ91" s="0" t="s">
        <v>62</v>
      </c>
      <c r="BC91" s="0" t="s">
        <v>63</v>
      </c>
    </row>
    <row r="92" customFormat="false" ht="12.75" hidden="false" customHeight="true" outlineLevel="0" collapsed="false">
      <c r="A92" s="0" t="str">
        <f aca="false">SUBSTITUTE(LOWER(_xlfn.CONCAT(M92, "-", O92,"-", N92)), "_", "-")</f>
        <v>master-cleanse-emotional-body-essential-oil</v>
      </c>
      <c r="B92" s="0" t="s">
        <v>135</v>
      </c>
      <c r="C92" s="3" t="s">
        <v>136</v>
      </c>
      <c r="D92" s="0" t="s">
        <v>53</v>
      </c>
      <c r="E92" s="0" t="s">
        <v>54</v>
      </c>
      <c r="F92" s="0" t="s">
        <v>117</v>
      </c>
      <c r="G92" s="1" t="s">
        <v>56</v>
      </c>
      <c r="H92" s="0" t="s">
        <v>57</v>
      </c>
      <c r="I92" s="2" t="n">
        <f aca="false">IF(B92 = "",I91,FIND("-", B92, 1))</f>
        <v>16</v>
      </c>
      <c r="J92" s="2" t="e">
        <f aca="false">IF(B92 = "",J91,FIND("-", B92, FIND("-", B92, FIND("-", B92, 1)+1)+1))</f>
        <v>#VALUE!</v>
      </c>
      <c r="K92" s="2" t="n">
        <f aca="false">IF(B92 = "",K91,FIND("-", B92, FIND("-", B92, 1)+1))</f>
        <v>33</v>
      </c>
      <c r="L92" s="2" t="n">
        <f aca="false">IF(B92 = "",L91,IF(ISERROR(J92),K92,J92))</f>
        <v>33</v>
      </c>
      <c r="M92" s="2" t="str">
        <f aca="false">IF(B92 = "",M91,SUBSTITUTE(LEFT(B92,I92-2)," ","_"))</f>
        <v>Master_Cleanse</v>
      </c>
      <c r="N92" s="2" t="str">
        <f aca="false">IF(B92 = "",N91,SUBSTITUTE(RIGHT(B92, LEN(B92)-L92-1)," ","_"))</f>
        <v>Essential_Oil</v>
      </c>
      <c r="O92" s="2" t="str">
        <f aca="false">IF(B92 = "",O91,SUBSTITUTE(SUBSTITUTE(MID(B92,I92+2,L92-I92-3)," ","_"),"/","_"))</f>
        <v>Emotional_Body</v>
      </c>
      <c r="P92" s="0" t="s">
        <v>118</v>
      </c>
      <c r="U92" s="0" t="str">
        <f aca="false">SUBSTITUTE(_xlfn.CONCAT(M92, " - ", O92, " - ",N92, " - ", P92), "_", " ")</f>
        <v>Master Cleanse - Emotional Body - Essential Oil - 15ml</v>
      </c>
      <c r="V92" s="0" t="n">
        <v>15</v>
      </c>
      <c r="X92" s="0" t="n">
        <v>0</v>
      </c>
      <c r="Y92" s="0" t="s">
        <v>59</v>
      </c>
      <c r="Z92" s="0" t="s">
        <v>60</v>
      </c>
      <c r="AA92" s="0" t="n">
        <v>40</v>
      </c>
      <c r="AC92" s="1" t="s">
        <v>56</v>
      </c>
      <c r="AD92" s="1" t="s">
        <v>56</v>
      </c>
      <c r="AF92" s="2" t="str">
        <f aca="false">IF(B92 = "","",_xlfn.CONCAT("https://cdn.shopify.com/s/files/1/1773/1117/files/WWMS_-_",N92,"_-_",P92,"_-_",M92,"_-_",O92,"_-_Front.png"))</f>
        <v>https://cdn.shopify.com/s/files/1/1773/1117/files/WWMS_-_Essential_Oil_-_15ml_-_Master_Cleanse_-_Emotional_Body_-_Front.png</v>
      </c>
      <c r="AG92" s="0" t="n">
        <v>1</v>
      </c>
      <c r="AH92" s="0" t="s">
        <v>135</v>
      </c>
      <c r="AI92" s="1" t="s">
        <v>61</v>
      </c>
      <c r="AY92" s="2" t="str">
        <f aca="false">_xlfn.CONCAT("https://cdn.shopify.com/s/files/1/1773/1117/files/WWMS_-_",N92,"_-_",P92,"_-_",M92,"_-_",O92,"_-_Front.png")</f>
        <v>https://cdn.shopify.com/s/files/1/1773/1117/files/WWMS_-_Essential_Oil_-_15ml_-_Master_Cleanse_-_Emotional_Body_-_Front.png</v>
      </c>
      <c r="AZ92" s="0" t="s">
        <v>62</v>
      </c>
      <c r="BC92" s="0" t="s">
        <v>63</v>
      </c>
    </row>
    <row r="93" customFormat="false" ht="12.75" hidden="false" customHeight="true" outlineLevel="0" collapsed="false">
      <c r="A93" s="0" t="str">
        <f aca="false">SUBSTITUTE(LOWER(_xlfn.CONCAT(M93, "-", O93,"-", N93)), "_", "-")</f>
        <v>master-cleanse-chaos-medicine-essential-oil</v>
      </c>
      <c r="B93" s="0" t="s">
        <v>137</v>
      </c>
      <c r="C93" s="3" t="s">
        <v>138</v>
      </c>
      <c r="D93" s="0" t="s">
        <v>53</v>
      </c>
      <c r="E93" s="0" t="s">
        <v>54</v>
      </c>
      <c r="F93" s="0" t="s">
        <v>117</v>
      </c>
      <c r="G93" s="1" t="s">
        <v>56</v>
      </c>
      <c r="H93" s="0" t="s">
        <v>57</v>
      </c>
      <c r="I93" s="2" t="n">
        <f aca="false">IF(B93 = "",I92,FIND("-", B93, 1))</f>
        <v>16</v>
      </c>
      <c r="J93" s="2" t="e">
        <f aca="false">IF(B93 = "",J92,FIND("-", B93, FIND("-", B93, FIND("-", B93, 1)+1)+1))</f>
        <v>#VALUE!</v>
      </c>
      <c r="K93" s="2" t="n">
        <f aca="false">IF(B93 = "",K92,FIND("-", B93, FIND("-", B93, 1)+1))</f>
        <v>33</v>
      </c>
      <c r="L93" s="2" t="n">
        <f aca="false">IF(B93 = "",L92,IF(ISERROR(J93),K93,J93))</f>
        <v>33</v>
      </c>
      <c r="M93" s="2" t="str">
        <f aca="false">IF(B93 = "",M92,SUBSTITUTE(LEFT(B93,I93-2)," ","_"))</f>
        <v>Master_Cleanse</v>
      </c>
      <c r="N93" s="2" t="str">
        <f aca="false">IF(B93 = "",N92,SUBSTITUTE(RIGHT(B93, LEN(B93)-L93-1)," ","_"))</f>
        <v>Essential_Oil</v>
      </c>
      <c r="O93" s="2" t="str">
        <f aca="false">IF(B93 = "",O92,SUBSTITUTE(SUBSTITUTE(MID(B93,I93+2,L93-I93-3)," ","_"),"/","_"))</f>
        <v>Chaos_Medicine</v>
      </c>
      <c r="P93" s="0" t="s">
        <v>118</v>
      </c>
      <c r="U93" s="0" t="str">
        <f aca="false">SUBSTITUTE(_xlfn.CONCAT(M93, " - ", O93, " - ",N93, " - ", P93), "_", " ")</f>
        <v>Master Cleanse - Chaos Medicine - Essential Oil - 15ml</v>
      </c>
      <c r="V93" s="0" t="n">
        <v>15</v>
      </c>
      <c r="X93" s="0" t="n">
        <v>0</v>
      </c>
      <c r="Y93" s="0" t="s">
        <v>59</v>
      </c>
      <c r="Z93" s="0" t="s">
        <v>60</v>
      </c>
      <c r="AA93" s="0" t="n">
        <v>40</v>
      </c>
      <c r="AC93" s="1" t="s">
        <v>56</v>
      </c>
      <c r="AD93" s="1" t="s">
        <v>56</v>
      </c>
      <c r="AF93" s="2" t="str">
        <f aca="false">IF(B93 = "","",_xlfn.CONCAT("https://cdn.shopify.com/s/files/1/1773/1117/files/WWMS_-_",N93,"_-_",P93,"_-_",M93,"_-_",O93,"_-_Front.png"))</f>
        <v>https://cdn.shopify.com/s/files/1/1773/1117/files/WWMS_-_Essential_Oil_-_15ml_-_Master_Cleanse_-_Chaos_Medicine_-_Front.png</v>
      </c>
      <c r="AG93" s="0" t="n">
        <v>1</v>
      </c>
      <c r="AH93" s="0" t="s">
        <v>137</v>
      </c>
      <c r="AI93" s="1" t="s">
        <v>61</v>
      </c>
      <c r="AY93" s="2" t="str">
        <f aca="false">_xlfn.CONCAT("https://cdn.shopify.com/s/files/1/1773/1117/files/WWMS_-_",N93,"_-_",P93,"_-_",M93,"_-_",O93,"_-_Front.png")</f>
        <v>https://cdn.shopify.com/s/files/1/1773/1117/files/WWMS_-_Essential_Oil_-_15ml_-_Master_Cleanse_-_Chaos_Medicine_-_Front.png</v>
      </c>
      <c r="AZ93" s="0" t="s">
        <v>62</v>
      </c>
      <c r="BC93" s="0" t="s">
        <v>63</v>
      </c>
    </row>
    <row r="94" customFormat="false" ht="12.75" hidden="false" customHeight="true" outlineLevel="0" collapsed="false">
      <c r="A94" s="0" t="str">
        <f aca="false">SUBSTITUTE(LOWER(_xlfn.CONCAT(M94, "-", O94,"-", N94)), "_", "-")</f>
        <v>master-cleanse-beauty-and-truth-essential-oil</v>
      </c>
      <c r="B94" s="0" t="s">
        <v>139</v>
      </c>
      <c r="C94" s="3" t="s">
        <v>140</v>
      </c>
      <c r="D94" s="0" t="s">
        <v>53</v>
      </c>
      <c r="E94" s="0" t="s">
        <v>54</v>
      </c>
      <c r="F94" s="0" t="s">
        <v>117</v>
      </c>
      <c r="G94" s="1" t="s">
        <v>56</v>
      </c>
      <c r="H94" s="0" t="s">
        <v>57</v>
      </c>
      <c r="I94" s="2" t="n">
        <f aca="false">IF(B94 = "",I93,FIND("-", B94, 1))</f>
        <v>16</v>
      </c>
      <c r="J94" s="2" t="e">
        <f aca="false">IF(B94 = "",J93,FIND("-", B94, FIND("-", B94, FIND("-", B94, 1)+1)+1))</f>
        <v>#VALUE!</v>
      </c>
      <c r="K94" s="2" t="n">
        <f aca="false">IF(B94 = "",K93,FIND("-", B94, FIND("-", B94, 1)+1))</f>
        <v>35</v>
      </c>
      <c r="L94" s="2" t="n">
        <f aca="false">IF(B94 = "",L93,IF(ISERROR(J94),K94,J94))</f>
        <v>35</v>
      </c>
      <c r="M94" s="2" t="str">
        <f aca="false">IF(B94 = "",M93,SUBSTITUTE(LEFT(B94,I94-2)," ","_"))</f>
        <v>Master_Cleanse</v>
      </c>
      <c r="N94" s="2" t="str">
        <f aca="false">IF(B94 = "",N93,SUBSTITUTE(RIGHT(B94, LEN(B94)-L94-1)," ","_"))</f>
        <v>Essential_Oil</v>
      </c>
      <c r="O94" s="2" t="str">
        <f aca="false">IF(B94 = "",O93,SUBSTITUTE(SUBSTITUTE(MID(B94,I94+2,L94-I94-3)," ","_"),"/","_"))</f>
        <v>Beauty_and_Truth</v>
      </c>
      <c r="P94" s="0" t="s">
        <v>118</v>
      </c>
      <c r="U94" s="0" t="str">
        <f aca="false">SUBSTITUTE(_xlfn.CONCAT(M94, " - ", O94, " - ",N94, " - ", P94), "_", " ")</f>
        <v>Master Cleanse - Beauty and Truth - Essential Oil - 15ml</v>
      </c>
      <c r="V94" s="0" t="n">
        <v>15</v>
      </c>
      <c r="X94" s="0" t="n">
        <v>0</v>
      </c>
      <c r="Y94" s="0" t="s">
        <v>59</v>
      </c>
      <c r="Z94" s="0" t="s">
        <v>60</v>
      </c>
      <c r="AA94" s="0" t="n">
        <v>40</v>
      </c>
      <c r="AC94" s="1" t="s">
        <v>56</v>
      </c>
      <c r="AD94" s="1" t="s">
        <v>56</v>
      </c>
      <c r="AF94" s="2" t="str">
        <f aca="false">IF(B94 = "","",_xlfn.CONCAT("https://cdn.shopify.com/s/files/1/1773/1117/files/WWMS_-_",N94,"_-_",P94,"_-_",M94,"_-_",O94,"_-_Front.png"))</f>
        <v>https://cdn.shopify.com/s/files/1/1773/1117/files/WWMS_-_Essential_Oil_-_15ml_-_Master_Cleanse_-_Beauty_and_Truth_-_Front.png</v>
      </c>
      <c r="AG94" s="0" t="n">
        <v>1</v>
      </c>
      <c r="AH94" s="0" t="s">
        <v>139</v>
      </c>
      <c r="AI94" s="1" t="s">
        <v>61</v>
      </c>
      <c r="AY94" s="2" t="str">
        <f aca="false">_xlfn.CONCAT("https://cdn.shopify.com/s/files/1/1773/1117/files/WWMS_-_",N94,"_-_",P94,"_-_",M94,"_-_",O94,"_-_Front.png")</f>
        <v>https://cdn.shopify.com/s/files/1/1773/1117/files/WWMS_-_Essential_Oil_-_15ml_-_Master_Cleanse_-_Beauty_and_Truth_-_Front.png</v>
      </c>
      <c r="AZ94" s="0" t="s">
        <v>62</v>
      </c>
      <c r="BC94" s="0" t="s">
        <v>63</v>
      </c>
    </row>
    <row r="95" customFormat="false" ht="12.75" hidden="false" customHeight="true" outlineLevel="0" collapsed="false">
      <c r="A95" s="0" t="str">
        <f aca="false">SUBSTITUTE(LOWER(_xlfn.CONCAT(M95, "-", O95,"-", N95)), "_", "-")</f>
        <v>master-cleanse-psychic-protection-essential-oil</v>
      </c>
      <c r="B95" s="0" t="s">
        <v>141</v>
      </c>
      <c r="D95" s="0" t="s">
        <v>53</v>
      </c>
      <c r="E95" s="0" t="s">
        <v>54</v>
      </c>
      <c r="F95" s="0" t="s">
        <v>117</v>
      </c>
      <c r="G95" s="1" t="s">
        <v>56</v>
      </c>
      <c r="H95" s="0" t="s">
        <v>57</v>
      </c>
      <c r="I95" s="2" t="n">
        <f aca="false">IF(B95 = "",I94,FIND("-", B95, 1))</f>
        <v>16</v>
      </c>
      <c r="J95" s="2" t="e">
        <f aca="false">IF(B95 = "",J94,FIND("-", B95, FIND("-", B95, FIND("-", B95, 1)+1)+1))</f>
        <v>#VALUE!</v>
      </c>
      <c r="K95" s="2" t="n">
        <f aca="false">IF(B95 = "",K94,FIND("-", B95, FIND("-", B95, 1)+1))</f>
        <v>37</v>
      </c>
      <c r="L95" s="2" t="n">
        <f aca="false">IF(B95 = "",L94,IF(ISERROR(J95),K95,J95))</f>
        <v>37</v>
      </c>
      <c r="M95" s="2" t="str">
        <f aca="false">IF(B95 = "",M94,SUBSTITUTE(LEFT(B95,I95-2)," ","_"))</f>
        <v>Master_Cleanse</v>
      </c>
      <c r="N95" s="2" t="str">
        <f aca="false">IF(B95 = "",N94,SUBSTITUTE(RIGHT(B95, LEN(B95)-L95-1)," ","_"))</f>
        <v>Essential_Oil</v>
      </c>
      <c r="O95" s="2" t="str">
        <f aca="false">IF(B95 = "",O94,SUBSTITUTE(SUBSTITUTE(MID(B95,I95+2,L95-I95-3)," ","_"),"/","_"))</f>
        <v>Psychic_Protection</v>
      </c>
      <c r="P95" s="0" t="s">
        <v>118</v>
      </c>
      <c r="U95" s="0" t="str">
        <f aca="false">SUBSTITUTE(_xlfn.CONCAT(M95, " - ", O95, " - ",N95, " - ", P95), "_", " ")</f>
        <v>Master Cleanse - Psychic Protection - Essential Oil - 15ml</v>
      </c>
      <c r="V95" s="0" t="n">
        <v>15</v>
      </c>
      <c r="X95" s="0" t="n">
        <v>0</v>
      </c>
      <c r="Y95" s="0" t="s">
        <v>59</v>
      </c>
      <c r="Z95" s="0" t="s">
        <v>60</v>
      </c>
      <c r="AA95" s="0" t="n">
        <v>38</v>
      </c>
      <c r="AC95" s="1" t="s">
        <v>56</v>
      </c>
      <c r="AD95" s="1" t="s">
        <v>56</v>
      </c>
      <c r="AF95" s="2" t="str">
        <f aca="false">IF(B95 = "","",_xlfn.CONCAT("https://cdn.shopify.com/s/files/1/1773/1117/files/WWMS_-_",N95,"_-_",P95,"_-_",M95,"_-_",O95,"_-_Front.png"))</f>
        <v>https://cdn.shopify.com/s/files/1/1773/1117/files/WWMS_-_Essential_Oil_-_15ml_-_Master_Cleanse_-_Psychic_Protection_-_Front.png</v>
      </c>
      <c r="AG95" s="0" t="n">
        <v>1</v>
      </c>
      <c r="AH95" s="0" t="s">
        <v>141</v>
      </c>
      <c r="AI95" s="1" t="s">
        <v>61</v>
      </c>
      <c r="AY95" s="2" t="str">
        <f aca="false">_xlfn.CONCAT("https://cdn.shopify.com/s/files/1/1773/1117/files/WWMS_-_",N95,"_-_",P95,"_-_",M95,"_-_",O95,"_-_Front.png")</f>
        <v>https://cdn.shopify.com/s/files/1/1773/1117/files/WWMS_-_Essential_Oil_-_15ml_-_Master_Cleanse_-_Psychic_Protection_-_Front.png</v>
      </c>
      <c r="AZ95" s="0" t="s">
        <v>62</v>
      </c>
      <c r="BC95" s="0" t="s">
        <v>63</v>
      </c>
    </row>
    <row r="96" customFormat="false" ht="12.75" hidden="false" customHeight="true" outlineLevel="0" collapsed="false">
      <c r="A96" s="0" t="str">
        <f aca="false">SUBSTITUTE(LOWER(_xlfn.CONCAT(M96, "-", O96,"-", N96)), "_", "-")</f>
        <v>master-cleanse-shaman-anointing-balm</v>
      </c>
      <c r="B96" s="0" t="s">
        <v>142</v>
      </c>
      <c r="C96" s="3" t="s">
        <v>143</v>
      </c>
      <c r="D96" s="0" t="s">
        <v>53</v>
      </c>
      <c r="E96" s="0" t="s">
        <v>54</v>
      </c>
      <c r="F96" s="0" t="s">
        <v>144</v>
      </c>
      <c r="G96" s="1" t="s">
        <v>56</v>
      </c>
      <c r="H96" s="0" t="s">
        <v>57</v>
      </c>
      <c r="I96" s="2" t="n">
        <f aca="false">IF(B96 = "",I95,FIND("-", B96, 1))</f>
        <v>16</v>
      </c>
      <c r="J96" s="2" t="e">
        <f aca="false">IF(B96 = "",J95,FIND("-", B96, FIND("-", B96, FIND("-", B96, 1)+1)+1))</f>
        <v>#VALUE!</v>
      </c>
      <c r="K96" s="2" t="n">
        <f aca="false">IF(B96 = "",K95,FIND("-", B96, FIND("-", B96, 1)+1))</f>
        <v>35</v>
      </c>
      <c r="L96" s="2" t="n">
        <f aca="false">IF(B96 = "",L95,IF(ISERROR(J96),K96,J96))</f>
        <v>35</v>
      </c>
      <c r="M96" s="2" t="str">
        <f aca="false">IF(B96 = "",M95,SUBSTITUTE(LEFT(B96,I96-2)," ","_"))</f>
        <v>Master_Cleanse</v>
      </c>
      <c r="N96" s="2" t="str">
        <f aca="false">IF(B96 = "",N95,SUBSTITUTE(RIGHT(B96, LEN(B96)-L96-1)," ","_"))</f>
        <v>Balm</v>
      </c>
      <c r="O96" s="2" t="str">
        <f aca="false">IF(B96 = "",O95,SUBSTITUTE(SUBSTITUTE(MID(B96,I96+2,L96-I96-3)," ","_"),"/","_"))</f>
        <v>Shaman_Anointing</v>
      </c>
      <c r="P96" s="0" t="s">
        <v>97</v>
      </c>
      <c r="U96" s="0" t="str">
        <f aca="false">SUBSTITUTE(_xlfn.CONCAT(M96, " - ", O96, " - ",N96, " - ", P96), "_", " ")</f>
        <v>Master Cleanse - Shaman Anointing - Balm - 60ml</v>
      </c>
      <c r="V96" s="0" t="n">
        <v>60</v>
      </c>
      <c r="X96" s="0" t="n">
        <v>0</v>
      </c>
      <c r="Y96" s="0" t="s">
        <v>59</v>
      </c>
      <c r="Z96" s="0" t="s">
        <v>60</v>
      </c>
      <c r="AA96" s="0" t="n">
        <v>25</v>
      </c>
      <c r="AC96" s="1" t="s">
        <v>56</v>
      </c>
      <c r="AD96" s="1" t="s">
        <v>56</v>
      </c>
      <c r="AF96" s="2" t="str">
        <f aca="false">IF(B96 = "","",_xlfn.CONCAT("https://cdn.shopify.com/s/files/1/1773/1117/files/WWMS_-_",N96,"_-_",P96,"_-_",M96,"_-_",O96,"_-_Front.png"))</f>
        <v>https://cdn.shopify.com/s/files/1/1773/1117/files/WWMS_-_Balm_-_60ml_-_Master_Cleanse_-_Shaman_Anointing_-_Front.png</v>
      </c>
      <c r="AG96" s="0" t="n">
        <v>1</v>
      </c>
      <c r="AH96" s="0" t="s">
        <v>142</v>
      </c>
      <c r="AI96" s="1" t="s">
        <v>61</v>
      </c>
      <c r="AY96" s="2" t="str">
        <f aca="false">_xlfn.CONCAT("https://cdn.shopify.com/s/files/1/1773/1117/files/WWMS_-_",N96,"_-_",P96,"_-_",M96,"_-_",O96,"_-_Front.png")</f>
        <v>https://cdn.shopify.com/s/files/1/1773/1117/files/WWMS_-_Balm_-_60ml_-_Master_Cleanse_-_Shaman_Anointing_-_Front.png</v>
      </c>
      <c r="AZ96" s="0" t="s">
        <v>62</v>
      </c>
      <c r="BC96" s="0" t="s">
        <v>63</v>
      </c>
    </row>
    <row r="97" customFormat="false" ht="12.75" hidden="false" customHeight="true" outlineLevel="0" collapsed="false">
      <c r="A97" s="0" t="str">
        <f aca="false">SUBSTITUTE(LOWER(_xlfn.CONCAT(M97, "-", O97,"-", N97)), "_", "-")</f>
        <v>master-cleanse-shaman-anointing-balm</v>
      </c>
      <c r="I97" s="2" t="n">
        <f aca="false">IF(B97 = "",I96,FIND("-", B97, 1))</f>
        <v>16</v>
      </c>
      <c r="J97" s="2" t="e">
        <f aca="false">IF(B97 = "",J96,FIND("-", B97, FIND("-", B97, FIND("-", B97, 1)+1)+1))</f>
        <v>#VALUE!</v>
      </c>
      <c r="K97" s="2" t="n">
        <f aca="false">IF(B97 = "",K96,FIND("-", B97, FIND("-", B97, 1)+1))</f>
        <v>35</v>
      </c>
      <c r="L97" s="2" t="n">
        <f aca="false">IF(B97 = "",L96,IF(ISERROR(J97),K97,J97))</f>
        <v>35</v>
      </c>
      <c r="M97" s="2" t="str">
        <f aca="false">IF(B97 = "",M96,SUBSTITUTE(LEFT(B97,I97-2)," ","_"))</f>
        <v>Master_Cleanse</v>
      </c>
      <c r="N97" s="2" t="str">
        <f aca="false">IF(B97 = "",N96,SUBSTITUTE(RIGHT(B97, LEN(B97)-L97-1)," ","_"))</f>
        <v>Balm</v>
      </c>
      <c r="O97" s="2" t="str">
        <f aca="false">IF(B97 = "",O96,SUBSTITUTE(SUBSTITUTE(MID(B97,I97+2,L97-I97-3)," ","_"),"/","_"))</f>
        <v>Shaman_Anointing</v>
      </c>
      <c r="P97" s="0" t="s">
        <v>98</v>
      </c>
      <c r="U97" s="0" t="str">
        <f aca="false">SUBSTITUTE(_xlfn.CONCAT(M97, " - ", O97, " - ",N97, " - ", P97), "_", " ")</f>
        <v>Master Cleanse - Shaman Anointing - Balm - 120ml</v>
      </c>
      <c r="V97" s="0" t="n">
        <v>120</v>
      </c>
      <c r="X97" s="0" t="n">
        <v>0</v>
      </c>
      <c r="Y97" s="0" t="s">
        <v>59</v>
      </c>
      <c r="Z97" s="0" t="s">
        <v>60</v>
      </c>
      <c r="AA97" s="0" t="n">
        <v>45</v>
      </c>
      <c r="AC97" s="1" t="s">
        <v>56</v>
      </c>
      <c r="AD97" s="1" t="s">
        <v>56</v>
      </c>
      <c r="AF97" s="2" t="str">
        <f aca="false">IF(B97 = "","",_xlfn.CONCAT("https://cdn.shopify.com/s/files/1/1773/1117/files/WWMS_-_",N97,"_-_",P97,"_-_",M97,"_-_",O97,"_-_Front.png"))</f>
        <v/>
      </c>
      <c r="AI97" s="1" t="s">
        <v>61</v>
      </c>
      <c r="AY97" s="2" t="str">
        <f aca="false">_xlfn.CONCAT("https://cdn.shopify.com/s/files/1/1773/1117/files/WWMS_-_",N97,"_-_",P97,"_-_",M97,"_-_",O97,"_-_Front.png")</f>
        <v>https://cdn.shopify.com/s/files/1/1773/1117/files/WWMS_-_Balm_-_120ml_-_Master_Cleanse_-_Shaman_Anointing_-_Front.png</v>
      </c>
      <c r="AZ97" s="0" t="s">
        <v>62</v>
      </c>
      <c r="BC97" s="0" t="s">
        <v>63</v>
      </c>
    </row>
    <row r="98" customFormat="false" ht="12.75" hidden="false" customHeight="true" outlineLevel="0" collapsed="false">
      <c r="A98" s="0" t="str">
        <f aca="false">SUBSTITUTE(LOWER(_xlfn.CONCAT(M98, "-", O98,"-", N98)), "_", "-")</f>
        <v>master-cleanse-spirit-soul-retrieval-balm</v>
      </c>
      <c r="B98" s="0" t="s">
        <v>145</v>
      </c>
      <c r="D98" s="0" t="s">
        <v>53</v>
      </c>
      <c r="E98" s="0" t="s">
        <v>54</v>
      </c>
      <c r="F98" s="0" t="s">
        <v>144</v>
      </c>
      <c r="G98" s="1" t="s">
        <v>56</v>
      </c>
      <c r="H98" s="0" t="s">
        <v>57</v>
      </c>
      <c r="I98" s="2" t="n">
        <f aca="false">IF(B98 = "",I97,FIND("-", B98, 1))</f>
        <v>16</v>
      </c>
      <c r="J98" s="2" t="e">
        <f aca="false">IF(B98 = "",J97,FIND("-", B98, FIND("-", B98, FIND("-", B98, 1)+1)+1))</f>
        <v>#VALUE!</v>
      </c>
      <c r="K98" s="2" t="n">
        <f aca="false">IF(B98 = "",K97,FIND("-", B98, FIND("-", B98, 1)+1))</f>
        <v>40</v>
      </c>
      <c r="L98" s="2" t="n">
        <f aca="false">IF(B98 = "",L97,IF(ISERROR(J98),K98,J98))</f>
        <v>40</v>
      </c>
      <c r="M98" s="2" t="str">
        <f aca="false">IF(B98 = "",M97,SUBSTITUTE(LEFT(B98,I98-2)," ","_"))</f>
        <v>Master_Cleanse</v>
      </c>
      <c r="N98" s="2" t="str">
        <f aca="false">IF(B98 = "",N97,SUBSTITUTE(RIGHT(B98, LEN(B98)-L98-1)," ","_"))</f>
        <v>Balm</v>
      </c>
      <c r="O98" s="2" t="str">
        <f aca="false">IF(B98 = "",O97,SUBSTITUTE(SUBSTITUTE(MID(B98,I98+2,L98-I98-3)," ","_"),"/","_"))</f>
        <v>Spirit_Soul_Retrieval</v>
      </c>
      <c r="P98" s="0" t="s">
        <v>97</v>
      </c>
      <c r="U98" s="0" t="str">
        <f aca="false">SUBSTITUTE(_xlfn.CONCAT(M98, " - ", O98, " - ",N98, " - ", P98), "_", " ")</f>
        <v>Master Cleanse - Spirit Soul Retrieval - Balm - 60ml</v>
      </c>
      <c r="V98" s="0" t="n">
        <v>60</v>
      </c>
      <c r="X98" s="0" t="n">
        <v>0</v>
      </c>
      <c r="Y98" s="0" t="s">
        <v>59</v>
      </c>
      <c r="Z98" s="0" t="s">
        <v>60</v>
      </c>
      <c r="AA98" s="0" t="n">
        <v>25</v>
      </c>
      <c r="AC98" s="1" t="s">
        <v>56</v>
      </c>
      <c r="AD98" s="1" t="s">
        <v>56</v>
      </c>
      <c r="AF98" s="2" t="str">
        <f aca="false">IF(B98 = "","",_xlfn.CONCAT("https://cdn.shopify.com/s/files/1/1773/1117/files/WWMS_-_",N98,"_-_",P98,"_-_",M98,"_-_",O98,"_-_Front.png"))</f>
        <v>https://cdn.shopify.com/s/files/1/1773/1117/files/WWMS_-_Balm_-_60ml_-_Master_Cleanse_-_Spirit_Soul_Retrieval_-_Front.png</v>
      </c>
      <c r="AG98" s="0" t="n">
        <v>1</v>
      </c>
      <c r="AH98" s="0" t="s">
        <v>145</v>
      </c>
      <c r="AI98" s="1" t="s">
        <v>61</v>
      </c>
      <c r="AY98" s="2" t="str">
        <f aca="false">_xlfn.CONCAT("https://cdn.shopify.com/s/files/1/1773/1117/files/WWMS_-_",N98,"_-_",P98,"_-_",M98,"_-_",O98,"_-_Front.png")</f>
        <v>https://cdn.shopify.com/s/files/1/1773/1117/files/WWMS_-_Balm_-_60ml_-_Master_Cleanse_-_Spirit_Soul_Retrieval_-_Front.png</v>
      </c>
      <c r="AZ98" s="0" t="s">
        <v>62</v>
      </c>
      <c r="BC98" s="0" t="s">
        <v>63</v>
      </c>
    </row>
    <row r="99" customFormat="false" ht="12.75" hidden="false" customHeight="true" outlineLevel="0" collapsed="false">
      <c r="A99" s="0" t="str">
        <f aca="false">SUBSTITUTE(LOWER(_xlfn.CONCAT(M99, "-", O99,"-", N99)), "_", "-")</f>
        <v>master-cleanse-spirit-soul-retrieval-balm</v>
      </c>
      <c r="I99" s="2" t="n">
        <f aca="false">IF(B99 = "",I98,FIND("-", B99, 1))</f>
        <v>16</v>
      </c>
      <c r="J99" s="2" t="e">
        <f aca="false">IF(B99 = "",J98,FIND("-", B99, FIND("-", B99, FIND("-", B99, 1)+1)+1))</f>
        <v>#VALUE!</v>
      </c>
      <c r="K99" s="2" t="n">
        <f aca="false">IF(B99 = "",K98,FIND("-", B99, FIND("-", B99, 1)+1))</f>
        <v>40</v>
      </c>
      <c r="L99" s="2" t="n">
        <f aca="false">IF(B99 = "",L98,IF(ISERROR(J99),K99,J99))</f>
        <v>40</v>
      </c>
      <c r="M99" s="2" t="str">
        <f aca="false">IF(B99 = "",M98,SUBSTITUTE(LEFT(B99,I99-2)," ","_"))</f>
        <v>Master_Cleanse</v>
      </c>
      <c r="N99" s="2" t="str">
        <f aca="false">IF(B99 = "",N98,SUBSTITUTE(RIGHT(B99, LEN(B99)-L99-1)," ","_"))</f>
        <v>Balm</v>
      </c>
      <c r="O99" s="2" t="str">
        <f aca="false">IF(B99 = "",O98,SUBSTITUTE(SUBSTITUTE(MID(B99,I99+2,L99-I99-3)," ","_"),"/","_"))</f>
        <v>Spirit_Soul_Retrieval</v>
      </c>
      <c r="P99" s="0" t="s">
        <v>98</v>
      </c>
      <c r="U99" s="0" t="str">
        <f aca="false">SUBSTITUTE(_xlfn.CONCAT(M99, " - ", O99, " - ",N99, " - ", P99), "_", " ")</f>
        <v>Master Cleanse - Spirit Soul Retrieval - Balm - 120ml</v>
      </c>
      <c r="V99" s="0" t="n">
        <v>120</v>
      </c>
      <c r="X99" s="0" t="n">
        <v>0</v>
      </c>
      <c r="Y99" s="0" t="s">
        <v>59</v>
      </c>
      <c r="Z99" s="0" t="s">
        <v>60</v>
      </c>
      <c r="AA99" s="0" t="n">
        <v>45</v>
      </c>
      <c r="AC99" s="1" t="s">
        <v>56</v>
      </c>
      <c r="AD99" s="1" t="s">
        <v>56</v>
      </c>
      <c r="AF99" s="2" t="str">
        <f aca="false">IF(B99 = "","",_xlfn.CONCAT("https://cdn.shopify.com/s/files/1/1773/1117/files/WWMS_-_",N99,"_-_",P99,"_-_",M99,"_-_",O99,"_-_Front.png"))</f>
        <v/>
      </c>
      <c r="AI99" s="1" t="s">
        <v>61</v>
      </c>
      <c r="AY99" s="2" t="str">
        <f aca="false">_xlfn.CONCAT("https://cdn.shopify.com/s/files/1/1773/1117/files/WWMS_-_",N99,"_-_",P99,"_-_",M99,"_-_",O99,"_-_Front.png")</f>
        <v>https://cdn.shopify.com/s/files/1/1773/1117/files/WWMS_-_Balm_-_120ml_-_Master_Cleanse_-_Spirit_Soul_Retrieval_-_Front.png</v>
      </c>
      <c r="AZ99" s="0" t="s">
        <v>62</v>
      </c>
      <c r="BC99" s="0" t="s">
        <v>63</v>
      </c>
    </row>
    <row r="100" customFormat="false" ht="12.75" hidden="false" customHeight="true" outlineLevel="0" collapsed="false">
      <c r="A100" s="0" t="str">
        <f aca="false">SUBSTITUTE(LOWER(_xlfn.CONCAT(M100, "-", O100,"-", N100)), "_", "-")</f>
        <v>master-cleanse-mirror-balm</v>
      </c>
      <c r="B100" s="0" t="s">
        <v>146</v>
      </c>
      <c r="D100" s="0" t="s">
        <v>53</v>
      </c>
      <c r="E100" s="0" t="s">
        <v>54</v>
      </c>
      <c r="F100" s="0" t="s">
        <v>144</v>
      </c>
      <c r="G100" s="1" t="s">
        <v>56</v>
      </c>
      <c r="H100" s="0" t="s">
        <v>57</v>
      </c>
      <c r="I100" s="2" t="n">
        <f aca="false">IF(B100 = "",I99,FIND("-", B100, 1))</f>
        <v>16</v>
      </c>
      <c r="J100" s="2" t="e">
        <f aca="false">IF(B100 = "",J99,FIND("-", B100, FIND("-", B100, FIND("-", B100, 1)+1)+1))</f>
        <v>#VALUE!</v>
      </c>
      <c r="K100" s="2" t="n">
        <f aca="false">IF(B100 = "",K99,FIND("-", B100, FIND("-", B100, 1)+1))</f>
        <v>25</v>
      </c>
      <c r="L100" s="2" t="n">
        <f aca="false">IF(B100 = "",L99,IF(ISERROR(J100),K100,J100))</f>
        <v>25</v>
      </c>
      <c r="M100" s="2" t="str">
        <f aca="false">IF(B100 = "",M99,SUBSTITUTE(LEFT(B100,I100-2)," ","_"))</f>
        <v>Master_Cleanse</v>
      </c>
      <c r="N100" s="2" t="str">
        <f aca="false">IF(B100 = "",N99,SUBSTITUTE(RIGHT(B100, LEN(B100)-L100-1)," ","_"))</f>
        <v>Balm</v>
      </c>
      <c r="O100" s="2" t="str">
        <f aca="false">IF(B100 = "",O99,SUBSTITUTE(SUBSTITUTE(MID(B100,I100+2,L100-I100-3)," ","_"),"/","_"))</f>
        <v>Mirror</v>
      </c>
      <c r="P100" s="0" t="s">
        <v>97</v>
      </c>
      <c r="U100" s="0" t="str">
        <f aca="false">SUBSTITUTE(_xlfn.CONCAT(M100, " - ", O100, " - ",N100, " - ", P100), "_", " ")</f>
        <v>Master Cleanse - Mirror - Balm - 60ml</v>
      </c>
      <c r="V100" s="0" t="n">
        <v>60</v>
      </c>
      <c r="X100" s="0" t="n">
        <v>0</v>
      </c>
      <c r="Y100" s="0" t="s">
        <v>59</v>
      </c>
      <c r="Z100" s="0" t="s">
        <v>60</v>
      </c>
      <c r="AA100" s="0" t="n">
        <v>25</v>
      </c>
      <c r="AC100" s="1" t="s">
        <v>56</v>
      </c>
      <c r="AD100" s="1" t="s">
        <v>56</v>
      </c>
      <c r="AF100" s="2" t="str">
        <f aca="false">IF(B100 = "","",_xlfn.CONCAT("https://cdn.shopify.com/s/files/1/1773/1117/files/WWMS_-_",N100,"_-_",P100,"_-_",M100,"_-_",O100,"_-_Front.png"))</f>
        <v>https://cdn.shopify.com/s/files/1/1773/1117/files/WWMS_-_Balm_-_60ml_-_Master_Cleanse_-_Mirror_-_Front.png</v>
      </c>
      <c r="AG100" s="0" t="n">
        <v>1</v>
      </c>
      <c r="AH100" s="0" t="s">
        <v>146</v>
      </c>
      <c r="AI100" s="1" t="s">
        <v>61</v>
      </c>
      <c r="AY100" s="2" t="str">
        <f aca="false">_xlfn.CONCAT("https://cdn.shopify.com/s/files/1/1773/1117/files/WWMS_-_",N100,"_-_",P100,"_-_",M100,"_-_",O100,"_-_Front.png")</f>
        <v>https://cdn.shopify.com/s/files/1/1773/1117/files/WWMS_-_Balm_-_60ml_-_Master_Cleanse_-_Mirror_-_Front.png</v>
      </c>
      <c r="AZ100" s="0" t="s">
        <v>62</v>
      </c>
      <c r="BC100" s="0" t="s">
        <v>63</v>
      </c>
    </row>
    <row r="101" customFormat="false" ht="12.75" hidden="false" customHeight="true" outlineLevel="0" collapsed="false">
      <c r="A101" s="0" t="str">
        <f aca="false">SUBSTITUTE(LOWER(_xlfn.CONCAT(M101, "-", O101,"-", N101)), "_", "-")</f>
        <v>master-cleanse-mirror-balm</v>
      </c>
      <c r="I101" s="2" t="n">
        <f aca="false">IF(B101 = "",I100,FIND("-", B101, 1))</f>
        <v>16</v>
      </c>
      <c r="J101" s="2" t="e">
        <f aca="false">IF(B101 = "",J100,FIND("-", B101, FIND("-", B101, FIND("-", B101, 1)+1)+1))</f>
        <v>#VALUE!</v>
      </c>
      <c r="K101" s="2" t="n">
        <f aca="false">IF(B101 = "",K100,FIND("-", B101, FIND("-", B101, 1)+1))</f>
        <v>25</v>
      </c>
      <c r="L101" s="2" t="n">
        <f aca="false">IF(B101 = "",L100,IF(ISERROR(J101),K101,J101))</f>
        <v>25</v>
      </c>
      <c r="M101" s="2" t="str">
        <f aca="false">IF(B101 = "",M100,SUBSTITUTE(LEFT(B101,I101-2)," ","_"))</f>
        <v>Master_Cleanse</v>
      </c>
      <c r="N101" s="2" t="str">
        <f aca="false">IF(B101 = "",N100,SUBSTITUTE(RIGHT(B101, LEN(B101)-L101-1)," ","_"))</f>
        <v>Balm</v>
      </c>
      <c r="O101" s="2" t="str">
        <f aca="false">IF(B101 = "",O100,SUBSTITUTE(SUBSTITUTE(MID(B101,I101+2,L101-I101-3)," ","_"),"/","_"))</f>
        <v>Mirror</v>
      </c>
      <c r="P101" s="0" t="s">
        <v>98</v>
      </c>
      <c r="U101" s="0" t="str">
        <f aca="false">SUBSTITUTE(_xlfn.CONCAT(M101, " - ", O101, " - ",N101, " - ", P101), "_", " ")</f>
        <v>Master Cleanse - Mirror - Balm - 120ml</v>
      </c>
      <c r="V101" s="0" t="n">
        <v>120</v>
      </c>
      <c r="X101" s="0" t="n">
        <v>0</v>
      </c>
      <c r="Y101" s="0" t="s">
        <v>59</v>
      </c>
      <c r="Z101" s="0" t="s">
        <v>60</v>
      </c>
      <c r="AA101" s="0" t="n">
        <v>45</v>
      </c>
      <c r="AC101" s="1" t="s">
        <v>56</v>
      </c>
      <c r="AD101" s="1" t="s">
        <v>56</v>
      </c>
      <c r="AF101" s="2" t="str">
        <f aca="false">IF(B101 = "","",_xlfn.CONCAT("https://cdn.shopify.com/s/files/1/1773/1117/files/WWMS_-_",N101,"_-_",P101,"_-_",M101,"_-_",O101,"_-_Front.png"))</f>
        <v/>
      </c>
      <c r="AI101" s="1" t="s">
        <v>61</v>
      </c>
      <c r="AY101" s="2" t="str">
        <f aca="false">_xlfn.CONCAT("https://cdn.shopify.com/s/files/1/1773/1117/files/WWMS_-_",N101,"_-_",P101,"_-_",M101,"_-_",O101,"_-_Front.png")</f>
        <v>https://cdn.shopify.com/s/files/1/1773/1117/files/WWMS_-_Balm_-_120ml_-_Master_Cleanse_-_Mirror_-_Front.png</v>
      </c>
      <c r="AZ101" s="0" t="s">
        <v>62</v>
      </c>
      <c r="BC101" s="0" t="s">
        <v>63</v>
      </c>
    </row>
    <row r="102" customFormat="false" ht="12.75" hidden="false" customHeight="true" outlineLevel="0" collapsed="false">
      <c r="A102" s="0" t="str">
        <f aca="false">SUBSTITUTE(LOWER(_xlfn.CONCAT(M102, "-", O102,"-", N102)), "_", "-")</f>
        <v>master-cleanse-chaos-medicine-balm</v>
      </c>
      <c r="B102" s="0" t="s">
        <v>147</v>
      </c>
      <c r="C102" s="3" t="s">
        <v>148</v>
      </c>
      <c r="D102" s="0" t="s">
        <v>53</v>
      </c>
      <c r="E102" s="0" t="s">
        <v>54</v>
      </c>
      <c r="F102" s="0" t="s">
        <v>144</v>
      </c>
      <c r="G102" s="1" t="s">
        <v>56</v>
      </c>
      <c r="H102" s="0" t="s">
        <v>57</v>
      </c>
      <c r="I102" s="2" t="n">
        <f aca="false">IF(B102 = "",I101,FIND("-", B102, 1))</f>
        <v>16</v>
      </c>
      <c r="J102" s="2" t="e">
        <f aca="false">IF(B102 = "",J101,FIND("-", B102, FIND("-", B102, FIND("-", B102, 1)+1)+1))</f>
        <v>#VALUE!</v>
      </c>
      <c r="K102" s="2" t="n">
        <f aca="false">IF(B102 = "",K101,FIND("-", B102, FIND("-", B102, 1)+1))</f>
        <v>33</v>
      </c>
      <c r="L102" s="2" t="n">
        <f aca="false">IF(B102 = "",L101,IF(ISERROR(J102),K102,J102))</f>
        <v>33</v>
      </c>
      <c r="M102" s="2" t="str">
        <f aca="false">IF(B102 = "",M101,SUBSTITUTE(LEFT(B102,I102-2)," ","_"))</f>
        <v>Master_Cleanse</v>
      </c>
      <c r="N102" s="2" t="str">
        <f aca="false">IF(B102 = "",N101,SUBSTITUTE(RIGHT(B102, LEN(B102)-L102-1)," ","_"))</f>
        <v>Balm</v>
      </c>
      <c r="O102" s="2" t="str">
        <f aca="false">IF(B102 = "",O101,SUBSTITUTE(SUBSTITUTE(MID(B102,I102+2,L102-I102-3)," ","_"),"/","_"))</f>
        <v>Chaos_Medicine</v>
      </c>
      <c r="P102" s="0" t="s">
        <v>97</v>
      </c>
      <c r="U102" s="0" t="str">
        <f aca="false">SUBSTITUTE(_xlfn.CONCAT(M102, " - ", O102, " - ",N102, " - ", P102), "_", " ")</f>
        <v>Master Cleanse - Chaos Medicine - Balm - 60ml</v>
      </c>
      <c r="V102" s="0" t="n">
        <v>60</v>
      </c>
      <c r="X102" s="0" t="n">
        <v>0</v>
      </c>
      <c r="Y102" s="0" t="s">
        <v>59</v>
      </c>
      <c r="Z102" s="0" t="s">
        <v>60</v>
      </c>
      <c r="AA102" s="0" t="n">
        <v>25</v>
      </c>
      <c r="AC102" s="1" t="s">
        <v>56</v>
      </c>
      <c r="AD102" s="1" t="s">
        <v>56</v>
      </c>
      <c r="AF102" s="2" t="str">
        <f aca="false">IF(B102 = "","",_xlfn.CONCAT("https://cdn.shopify.com/s/files/1/1773/1117/files/WWMS_-_",N102,"_-_",P102,"_-_",M102,"_-_",O102,"_-_Front.png"))</f>
        <v>https://cdn.shopify.com/s/files/1/1773/1117/files/WWMS_-_Balm_-_60ml_-_Master_Cleanse_-_Chaos_Medicine_-_Front.png</v>
      </c>
      <c r="AG102" s="0" t="n">
        <v>1</v>
      </c>
      <c r="AH102" s="0" t="s">
        <v>147</v>
      </c>
      <c r="AI102" s="1" t="s">
        <v>61</v>
      </c>
      <c r="AY102" s="2" t="str">
        <f aca="false">_xlfn.CONCAT("https://cdn.shopify.com/s/files/1/1773/1117/files/WWMS_-_",N102,"_-_",P102,"_-_",M102,"_-_",O102,"_-_Front.png")</f>
        <v>https://cdn.shopify.com/s/files/1/1773/1117/files/WWMS_-_Balm_-_60ml_-_Master_Cleanse_-_Chaos_Medicine_-_Front.png</v>
      </c>
      <c r="AZ102" s="0" t="s">
        <v>62</v>
      </c>
      <c r="BC102" s="0" t="s">
        <v>63</v>
      </c>
    </row>
    <row r="103" customFormat="false" ht="12.75" hidden="false" customHeight="true" outlineLevel="0" collapsed="false">
      <c r="A103" s="0" t="str">
        <f aca="false">SUBSTITUTE(LOWER(_xlfn.CONCAT(M103, "-", O103,"-", N103)), "_", "-")</f>
        <v>master-cleanse-chaos-medicine-balm</v>
      </c>
      <c r="I103" s="2" t="n">
        <f aca="false">IF(B103 = "",I102,FIND("-", B103, 1))</f>
        <v>16</v>
      </c>
      <c r="J103" s="2" t="e">
        <f aca="false">IF(B103 = "",J102,FIND("-", B103, FIND("-", B103, FIND("-", B103, 1)+1)+1))</f>
        <v>#VALUE!</v>
      </c>
      <c r="K103" s="2" t="n">
        <f aca="false">IF(B103 = "",K102,FIND("-", B103, FIND("-", B103, 1)+1))</f>
        <v>33</v>
      </c>
      <c r="L103" s="2" t="n">
        <f aca="false">IF(B103 = "",L102,IF(ISERROR(J103),K103,J103))</f>
        <v>33</v>
      </c>
      <c r="M103" s="2" t="str">
        <f aca="false">IF(B103 = "",M102,SUBSTITUTE(LEFT(B103,I103-2)," ","_"))</f>
        <v>Master_Cleanse</v>
      </c>
      <c r="N103" s="2" t="str">
        <f aca="false">IF(B103 = "",N102,SUBSTITUTE(RIGHT(B103, LEN(B103)-L103-1)," ","_"))</f>
        <v>Balm</v>
      </c>
      <c r="O103" s="2" t="str">
        <f aca="false">IF(B103 = "",O102,SUBSTITUTE(SUBSTITUTE(MID(B103,I103+2,L103-I103-3)," ","_"),"/","_"))</f>
        <v>Chaos_Medicine</v>
      </c>
      <c r="P103" s="0" t="s">
        <v>98</v>
      </c>
      <c r="U103" s="0" t="str">
        <f aca="false">SUBSTITUTE(_xlfn.CONCAT(M103, " - ", O103, " - ",N103, " - ", P103), "_", " ")</f>
        <v>Master Cleanse - Chaos Medicine - Balm - 120ml</v>
      </c>
      <c r="V103" s="0" t="n">
        <v>120</v>
      </c>
      <c r="X103" s="0" t="n">
        <v>0</v>
      </c>
      <c r="Y103" s="0" t="s">
        <v>59</v>
      </c>
      <c r="Z103" s="0" t="s">
        <v>60</v>
      </c>
      <c r="AA103" s="0" t="n">
        <v>45</v>
      </c>
      <c r="AC103" s="1" t="s">
        <v>56</v>
      </c>
      <c r="AD103" s="1" t="s">
        <v>56</v>
      </c>
      <c r="AF103" s="2" t="str">
        <f aca="false">IF(B103 = "","",_xlfn.CONCAT("https://cdn.shopify.com/s/files/1/1773/1117/files/WWMS_-_",N103,"_-_",P103,"_-_",M103,"_-_",O103,"_-_Front.png"))</f>
        <v/>
      </c>
      <c r="AI103" s="1" t="s">
        <v>61</v>
      </c>
      <c r="AY103" s="2" t="str">
        <f aca="false">_xlfn.CONCAT("https://cdn.shopify.com/s/files/1/1773/1117/files/WWMS_-_",N103,"_-_",P103,"_-_",M103,"_-_",O103,"_-_Front.png")</f>
        <v>https://cdn.shopify.com/s/files/1/1773/1117/files/WWMS_-_Balm_-_120ml_-_Master_Cleanse_-_Chaos_Medicine_-_Front.png</v>
      </c>
      <c r="AZ103" s="0" t="s">
        <v>62</v>
      </c>
      <c r="BC103" s="0" t="s">
        <v>63</v>
      </c>
    </row>
    <row r="104" customFormat="false" ht="12.75" hidden="false" customHeight="true" outlineLevel="0" collapsed="false">
      <c r="A104" s="0" t="str">
        <f aca="false">SUBSTITUTE(LOWER(_xlfn.CONCAT(M104, "-", O104,"-", N104)), "_", "-")</f>
        <v>master-cleanse-hormonal-balance-balm</v>
      </c>
      <c r="B104" s="0" t="s">
        <v>149</v>
      </c>
      <c r="C104" s="3" t="s">
        <v>150</v>
      </c>
      <c r="D104" s="0" t="s">
        <v>53</v>
      </c>
      <c r="E104" s="0" t="s">
        <v>54</v>
      </c>
      <c r="F104" s="0" t="s">
        <v>144</v>
      </c>
      <c r="G104" s="1" t="s">
        <v>56</v>
      </c>
      <c r="H104" s="0" t="s">
        <v>57</v>
      </c>
      <c r="I104" s="2" t="n">
        <f aca="false">IF(B104 = "",I103,FIND("-", B104, 1))</f>
        <v>16</v>
      </c>
      <c r="J104" s="2" t="e">
        <f aca="false">IF(B104 = "",J103,FIND("-", B104, FIND("-", B104, FIND("-", B104, 1)+1)+1))</f>
        <v>#VALUE!</v>
      </c>
      <c r="K104" s="2" t="n">
        <f aca="false">IF(B104 = "",K103,FIND("-", B104, FIND("-", B104, 1)+1))</f>
        <v>35</v>
      </c>
      <c r="L104" s="2" t="n">
        <f aca="false">IF(B104 = "",L103,IF(ISERROR(J104),K104,J104))</f>
        <v>35</v>
      </c>
      <c r="M104" s="2" t="str">
        <f aca="false">IF(B104 = "",M103,SUBSTITUTE(LEFT(B104,I104-2)," ","_"))</f>
        <v>Master_Cleanse</v>
      </c>
      <c r="N104" s="2" t="str">
        <f aca="false">IF(B104 = "",N103,SUBSTITUTE(RIGHT(B104, LEN(B104)-L104-1)," ","_"))</f>
        <v>Balm</v>
      </c>
      <c r="O104" s="2" t="str">
        <f aca="false">IF(B104 = "",O103,SUBSTITUTE(SUBSTITUTE(MID(B104,I104+2,L104-I104-3)," ","_"),"/","_"))</f>
        <v>Hormonal_Balance</v>
      </c>
      <c r="P104" s="0" t="s">
        <v>97</v>
      </c>
      <c r="U104" s="0" t="str">
        <f aca="false">SUBSTITUTE(_xlfn.CONCAT(M104, " - ", O104, " - ",N104, " - ", P104), "_", " ")</f>
        <v>Master Cleanse - Hormonal Balance - Balm - 60ml</v>
      </c>
      <c r="V104" s="0" t="n">
        <v>60</v>
      </c>
      <c r="X104" s="0" t="n">
        <v>0</v>
      </c>
      <c r="Y104" s="0" t="s">
        <v>59</v>
      </c>
      <c r="Z104" s="0" t="s">
        <v>60</v>
      </c>
      <c r="AA104" s="0" t="n">
        <v>25</v>
      </c>
      <c r="AC104" s="1" t="s">
        <v>56</v>
      </c>
      <c r="AD104" s="1" t="s">
        <v>56</v>
      </c>
      <c r="AF104" s="2" t="str">
        <f aca="false">IF(B104 = "","",_xlfn.CONCAT("https://cdn.shopify.com/s/files/1/1773/1117/files/WWMS_-_",N104,"_-_",P104,"_-_",M104,"_-_",O104,"_-_Front.png"))</f>
        <v>https://cdn.shopify.com/s/files/1/1773/1117/files/WWMS_-_Balm_-_60ml_-_Master_Cleanse_-_Hormonal_Balance_-_Front.png</v>
      </c>
      <c r="AG104" s="0" t="n">
        <v>1</v>
      </c>
      <c r="AH104" s="0" t="s">
        <v>149</v>
      </c>
      <c r="AI104" s="1" t="s">
        <v>61</v>
      </c>
      <c r="AY104" s="2" t="str">
        <f aca="false">_xlfn.CONCAT("https://cdn.shopify.com/s/files/1/1773/1117/files/WWMS_-_",N104,"_-_",P104,"_-_",M104,"_-_",O104,"_-_Front.png")</f>
        <v>https://cdn.shopify.com/s/files/1/1773/1117/files/WWMS_-_Balm_-_60ml_-_Master_Cleanse_-_Hormonal_Balance_-_Front.png</v>
      </c>
      <c r="AZ104" s="0" t="s">
        <v>62</v>
      </c>
      <c r="BC104" s="0" t="s">
        <v>63</v>
      </c>
    </row>
    <row r="105" customFormat="false" ht="12.75" hidden="false" customHeight="true" outlineLevel="0" collapsed="false">
      <c r="A105" s="0" t="str">
        <f aca="false">SUBSTITUTE(LOWER(_xlfn.CONCAT(M105, "-", O105,"-", N105)), "_", "-")</f>
        <v>master-cleanse-hormonal-balance-balm</v>
      </c>
      <c r="I105" s="2" t="n">
        <f aca="false">IF(B105 = "",I104,FIND("-", B105, 1))</f>
        <v>16</v>
      </c>
      <c r="J105" s="2" t="e">
        <f aca="false">IF(B105 = "",J104,FIND("-", B105, FIND("-", B105, FIND("-", B105, 1)+1)+1))</f>
        <v>#VALUE!</v>
      </c>
      <c r="K105" s="2" t="n">
        <f aca="false">IF(B105 = "",K104,FIND("-", B105, FIND("-", B105, 1)+1))</f>
        <v>35</v>
      </c>
      <c r="L105" s="2" t="n">
        <f aca="false">IF(B105 = "",L104,IF(ISERROR(J105),K105,J105))</f>
        <v>35</v>
      </c>
      <c r="M105" s="2" t="str">
        <f aca="false">IF(B105 = "",M104,SUBSTITUTE(LEFT(B105,I105-2)," ","_"))</f>
        <v>Master_Cleanse</v>
      </c>
      <c r="N105" s="2" t="str">
        <f aca="false">IF(B105 = "",N104,SUBSTITUTE(RIGHT(B105, LEN(B105)-L105-1)," ","_"))</f>
        <v>Balm</v>
      </c>
      <c r="O105" s="2" t="str">
        <f aca="false">IF(B105 = "",O104,SUBSTITUTE(SUBSTITUTE(MID(B105,I105+2,L105-I105-3)," ","_"),"/","_"))</f>
        <v>Hormonal_Balance</v>
      </c>
      <c r="P105" s="0" t="s">
        <v>98</v>
      </c>
      <c r="U105" s="0" t="str">
        <f aca="false">SUBSTITUTE(_xlfn.CONCAT(M105, " - ", O105, " - ",N105, " - ", P105), "_", " ")</f>
        <v>Master Cleanse - Hormonal Balance - Balm - 120ml</v>
      </c>
      <c r="V105" s="0" t="n">
        <v>120</v>
      </c>
      <c r="X105" s="0" t="n">
        <v>0</v>
      </c>
      <c r="Y105" s="0" t="s">
        <v>59</v>
      </c>
      <c r="Z105" s="0" t="s">
        <v>60</v>
      </c>
      <c r="AA105" s="0" t="n">
        <v>45</v>
      </c>
      <c r="AC105" s="1" t="s">
        <v>56</v>
      </c>
      <c r="AD105" s="1" t="s">
        <v>56</v>
      </c>
      <c r="AF105" s="2" t="str">
        <f aca="false">IF(B105 = "","",_xlfn.CONCAT("https://cdn.shopify.com/s/files/1/1773/1117/files/WWMS_-_",N105,"_-_",P105,"_-_",M105,"_-_",O105,"_-_Front.png"))</f>
        <v/>
      </c>
      <c r="AI105" s="1" t="s">
        <v>61</v>
      </c>
      <c r="AY105" s="2" t="str">
        <f aca="false">_xlfn.CONCAT("https://cdn.shopify.com/s/files/1/1773/1117/files/WWMS_-_",N105,"_-_",P105,"_-_",M105,"_-_",O105,"_-_Front.png")</f>
        <v>https://cdn.shopify.com/s/files/1/1773/1117/files/WWMS_-_Balm_-_120ml_-_Master_Cleanse_-_Hormonal_Balance_-_Front.png</v>
      </c>
      <c r="AZ105" s="0" t="s">
        <v>62</v>
      </c>
      <c r="BC105" s="0" t="s">
        <v>63</v>
      </c>
    </row>
    <row r="106" customFormat="false" ht="12.75" hidden="false" customHeight="true" outlineLevel="0" collapsed="false">
      <c r="A106" s="0" t="str">
        <f aca="false">SUBSTITUTE(LOWER(_xlfn.CONCAT(M106, "-", O106,"-", N106)), "_", "-")</f>
        <v>master-cleanse-surrender-balm</v>
      </c>
      <c r="B106" s="0" t="s">
        <v>151</v>
      </c>
      <c r="D106" s="0" t="s">
        <v>53</v>
      </c>
      <c r="E106" s="0" t="s">
        <v>54</v>
      </c>
      <c r="F106" s="0" t="s">
        <v>144</v>
      </c>
      <c r="G106" s="1" t="s">
        <v>56</v>
      </c>
      <c r="H106" s="0" t="s">
        <v>57</v>
      </c>
      <c r="I106" s="2" t="n">
        <f aca="false">IF(B106 = "",I105,FIND("-", B106, 1))</f>
        <v>16</v>
      </c>
      <c r="J106" s="2" t="e">
        <f aca="false">IF(B106 = "",J105,FIND("-", B106, FIND("-", B106, FIND("-", B106, 1)+1)+1))</f>
        <v>#VALUE!</v>
      </c>
      <c r="K106" s="2" t="n">
        <f aca="false">IF(B106 = "",K105,FIND("-", B106, FIND("-", B106, 1)+1))</f>
        <v>28</v>
      </c>
      <c r="L106" s="2" t="n">
        <f aca="false">IF(B106 = "",L105,IF(ISERROR(J106),K106,J106))</f>
        <v>28</v>
      </c>
      <c r="M106" s="2" t="str">
        <f aca="false">IF(B106 = "",M105,SUBSTITUTE(LEFT(B106,I106-2)," ","_"))</f>
        <v>Master_Cleanse</v>
      </c>
      <c r="N106" s="2" t="str">
        <f aca="false">IF(B106 = "",N105,SUBSTITUTE(RIGHT(B106, LEN(B106)-L106-1)," ","_"))</f>
        <v>Balm</v>
      </c>
      <c r="O106" s="2" t="str">
        <f aca="false">IF(B106 = "",O105,SUBSTITUTE(SUBSTITUTE(MID(B106,I106+2,L106-I106-3)," ","_"),"/","_"))</f>
        <v>Surrender</v>
      </c>
      <c r="P106" s="0" t="s">
        <v>97</v>
      </c>
      <c r="U106" s="0" t="str">
        <f aca="false">SUBSTITUTE(_xlfn.CONCAT(M106, " - ", O106, " - ",N106, " - ", P106), "_", " ")</f>
        <v>Master Cleanse - Surrender - Balm - 60ml</v>
      </c>
      <c r="V106" s="0" t="n">
        <v>60</v>
      </c>
      <c r="X106" s="0" t="n">
        <v>0</v>
      </c>
      <c r="Y106" s="0" t="s">
        <v>59</v>
      </c>
      <c r="Z106" s="0" t="s">
        <v>60</v>
      </c>
      <c r="AA106" s="0" t="n">
        <v>25</v>
      </c>
      <c r="AC106" s="1" t="s">
        <v>56</v>
      </c>
      <c r="AD106" s="1" t="s">
        <v>56</v>
      </c>
      <c r="AF106" s="2" t="str">
        <f aca="false">IF(B106 = "","",_xlfn.CONCAT("https://cdn.shopify.com/s/files/1/1773/1117/files/WWMS_-_",N106,"_-_",P106,"_-_",M106,"_-_",O106,"_-_Front.png"))</f>
        <v>https://cdn.shopify.com/s/files/1/1773/1117/files/WWMS_-_Balm_-_60ml_-_Master_Cleanse_-_Surrender_-_Front.png</v>
      </c>
      <c r="AG106" s="0" t="n">
        <v>1</v>
      </c>
      <c r="AH106" s="0" t="s">
        <v>151</v>
      </c>
      <c r="AI106" s="1" t="s">
        <v>61</v>
      </c>
      <c r="AY106" s="2" t="str">
        <f aca="false">_xlfn.CONCAT("https://cdn.shopify.com/s/files/1/1773/1117/files/WWMS_-_",N106,"_-_",P106,"_-_",M106,"_-_",O106,"_-_Front.png")</f>
        <v>https://cdn.shopify.com/s/files/1/1773/1117/files/WWMS_-_Balm_-_60ml_-_Master_Cleanse_-_Surrender_-_Front.png</v>
      </c>
      <c r="AZ106" s="0" t="s">
        <v>62</v>
      </c>
      <c r="BC106" s="0" t="s">
        <v>63</v>
      </c>
    </row>
    <row r="107" customFormat="false" ht="12.75" hidden="false" customHeight="true" outlineLevel="0" collapsed="false">
      <c r="A107" s="0" t="str">
        <f aca="false">SUBSTITUTE(LOWER(_xlfn.CONCAT(M107, "-", O107,"-", N107)), "_", "-")</f>
        <v>master-cleanse-surrender-balm</v>
      </c>
      <c r="I107" s="2" t="n">
        <f aca="false">IF(B107 = "",I106,FIND("-", B107, 1))</f>
        <v>16</v>
      </c>
      <c r="J107" s="2" t="e">
        <f aca="false">IF(B107 = "",J106,FIND("-", B107, FIND("-", B107, FIND("-", B107, 1)+1)+1))</f>
        <v>#VALUE!</v>
      </c>
      <c r="K107" s="2" t="n">
        <f aca="false">IF(B107 = "",K106,FIND("-", B107, FIND("-", B107, 1)+1))</f>
        <v>28</v>
      </c>
      <c r="L107" s="2" t="n">
        <f aca="false">IF(B107 = "",L106,IF(ISERROR(J107),K107,J107))</f>
        <v>28</v>
      </c>
      <c r="M107" s="2" t="str">
        <f aca="false">IF(B107 = "",M106,SUBSTITUTE(LEFT(B107,I107-2)," ","_"))</f>
        <v>Master_Cleanse</v>
      </c>
      <c r="N107" s="2" t="str">
        <f aca="false">IF(B107 = "",N106,SUBSTITUTE(RIGHT(B107, LEN(B107)-L107-1)," ","_"))</f>
        <v>Balm</v>
      </c>
      <c r="O107" s="2" t="str">
        <f aca="false">IF(B107 = "",O106,SUBSTITUTE(SUBSTITUTE(MID(B107,I107+2,L107-I107-3)," ","_"),"/","_"))</f>
        <v>Surrender</v>
      </c>
      <c r="P107" s="0" t="s">
        <v>98</v>
      </c>
      <c r="U107" s="0" t="str">
        <f aca="false">SUBSTITUTE(_xlfn.CONCAT(M107, " - ", O107, " - ",N107, " - ", P107), "_", " ")</f>
        <v>Master Cleanse - Surrender - Balm - 120ml</v>
      </c>
      <c r="V107" s="0" t="n">
        <v>120</v>
      </c>
      <c r="X107" s="0" t="n">
        <v>0</v>
      </c>
      <c r="Y107" s="0" t="s">
        <v>59</v>
      </c>
      <c r="Z107" s="0" t="s">
        <v>60</v>
      </c>
      <c r="AA107" s="0" t="n">
        <v>45</v>
      </c>
      <c r="AC107" s="1" t="s">
        <v>56</v>
      </c>
      <c r="AD107" s="1" t="s">
        <v>56</v>
      </c>
      <c r="AF107" s="2" t="str">
        <f aca="false">IF(B107 = "","",_xlfn.CONCAT("https://cdn.shopify.com/s/files/1/1773/1117/files/WWMS_-_",N107,"_-_",P107,"_-_",M107,"_-_",O107,"_-_Front.png"))</f>
        <v/>
      </c>
      <c r="AI107" s="1" t="s">
        <v>61</v>
      </c>
      <c r="AY107" s="2" t="str">
        <f aca="false">_xlfn.CONCAT("https://cdn.shopify.com/s/files/1/1773/1117/files/WWMS_-_",N107,"_-_",P107,"_-_",M107,"_-_",O107,"_-_Front.png")</f>
        <v>https://cdn.shopify.com/s/files/1/1773/1117/files/WWMS_-_Balm_-_120ml_-_Master_Cleanse_-_Surrender_-_Front.png</v>
      </c>
      <c r="AZ107" s="0" t="s">
        <v>62</v>
      </c>
      <c r="BC107" s="0" t="s">
        <v>63</v>
      </c>
    </row>
    <row r="108" customFormat="false" ht="12.75" hidden="false" customHeight="true" outlineLevel="0" collapsed="false">
      <c r="A108" s="0" t="str">
        <f aca="false">SUBSTITUTE(LOWER(_xlfn.CONCAT(M108, "-", O108,"-", N108)), "_", "-")</f>
        <v>master-cleanse-hand-of-the-earth-balm</v>
      </c>
      <c r="B108" s="0" t="s">
        <v>152</v>
      </c>
      <c r="C108" s="3" t="s">
        <v>153</v>
      </c>
      <c r="D108" s="0" t="s">
        <v>53</v>
      </c>
      <c r="E108" s="0" t="s">
        <v>54</v>
      </c>
      <c r="F108" s="0" t="s">
        <v>144</v>
      </c>
      <c r="G108" s="1" t="s">
        <v>56</v>
      </c>
      <c r="H108" s="0" t="s">
        <v>57</v>
      </c>
      <c r="I108" s="2" t="n">
        <f aca="false">IF(B108 = "",I107,FIND("-", B108, 1))</f>
        <v>16</v>
      </c>
      <c r="J108" s="2" t="e">
        <f aca="false">IF(B108 = "",J107,FIND("-", B108, FIND("-", B108, FIND("-", B108, 1)+1)+1))</f>
        <v>#VALUE!</v>
      </c>
      <c r="K108" s="2" t="n">
        <f aca="false">IF(B108 = "",K107,FIND("-", B108, FIND("-", B108, 1)+1))</f>
        <v>36</v>
      </c>
      <c r="L108" s="2" t="n">
        <f aca="false">IF(B108 = "",L107,IF(ISERROR(J108),K108,J108))</f>
        <v>36</v>
      </c>
      <c r="M108" s="2" t="str">
        <f aca="false">IF(B108 = "",M107,SUBSTITUTE(LEFT(B108,I108-2)," ","_"))</f>
        <v>Master_Cleanse</v>
      </c>
      <c r="N108" s="2" t="str">
        <f aca="false">IF(B108 = "",N107,SUBSTITUTE(RIGHT(B108, LEN(B108)-L108-1)," ","_"))</f>
        <v>Balm</v>
      </c>
      <c r="O108" s="2" t="str">
        <f aca="false">IF(B108 = "",O107,SUBSTITUTE(SUBSTITUTE(MID(B108,I108+2,L108-I108-3)," ","_"),"/","_"))</f>
        <v>Hand_of_the_Earth</v>
      </c>
      <c r="P108" s="0" t="s">
        <v>97</v>
      </c>
      <c r="U108" s="0" t="str">
        <f aca="false">SUBSTITUTE(_xlfn.CONCAT(M108, " - ", O108, " - ",N108, " - ", P108), "_", " ")</f>
        <v>Master Cleanse - Hand of the Earth - Balm - 60ml</v>
      </c>
      <c r="V108" s="0" t="n">
        <v>60</v>
      </c>
      <c r="X108" s="0" t="n">
        <v>0</v>
      </c>
      <c r="Y108" s="0" t="s">
        <v>59</v>
      </c>
      <c r="Z108" s="0" t="s">
        <v>60</v>
      </c>
      <c r="AA108" s="0" t="n">
        <v>25</v>
      </c>
      <c r="AC108" s="1" t="s">
        <v>56</v>
      </c>
      <c r="AD108" s="1" t="s">
        <v>56</v>
      </c>
      <c r="AF108" s="2" t="str">
        <f aca="false">IF(B108 = "","",_xlfn.CONCAT("https://cdn.shopify.com/s/files/1/1773/1117/files/WWMS_-_",N108,"_-_",P108,"_-_",M108,"_-_",O108,"_-_Front.png"))</f>
        <v>https://cdn.shopify.com/s/files/1/1773/1117/files/WWMS_-_Balm_-_60ml_-_Master_Cleanse_-_Hand_of_the_Earth_-_Front.png</v>
      </c>
      <c r="AG108" s="0" t="n">
        <v>1</v>
      </c>
      <c r="AH108" s="0" t="s">
        <v>152</v>
      </c>
      <c r="AI108" s="1" t="s">
        <v>61</v>
      </c>
      <c r="AY108" s="2" t="str">
        <f aca="false">_xlfn.CONCAT("https://cdn.shopify.com/s/files/1/1773/1117/files/WWMS_-_",N108,"_-_",P108,"_-_",M108,"_-_",O108,"_-_Front.png")</f>
        <v>https://cdn.shopify.com/s/files/1/1773/1117/files/WWMS_-_Balm_-_60ml_-_Master_Cleanse_-_Hand_of_the_Earth_-_Front.png</v>
      </c>
      <c r="AZ108" s="0" t="s">
        <v>62</v>
      </c>
      <c r="BC108" s="0" t="s">
        <v>63</v>
      </c>
    </row>
    <row r="109" customFormat="false" ht="12.75" hidden="false" customHeight="true" outlineLevel="0" collapsed="false">
      <c r="A109" s="0" t="str">
        <f aca="false">SUBSTITUTE(LOWER(_xlfn.CONCAT(M109, "-", O109,"-", N109)), "_", "-")</f>
        <v>master-cleanse-hand-of-the-earth-balm</v>
      </c>
      <c r="I109" s="2" t="n">
        <f aca="false">IF(B109 = "",I108,FIND("-", B109, 1))</f>
        <v>16</v>
      </c>
      <c r="J109" s="2" t="e">
        <f aca="false">IF(B109 = "",J108,FIND("-", B109, FIND("-", B109, FIND("-", B109, 1)+1)+1))</f>
        <v>#VALUE!</v>
      </c>
      <c r="K109" s="2" t="n">
        <f aca="false">IF(B109 = "",K108,FIND("-", B109, FIND("-", B109, 1)+1))</f>
        <v>36</v>
      </c>
      <c r="L109" s="2" t="n">
        <f aca="false">IF(B109 = "",L108,IF(ISERROR(J109),K109,J109))</f>
        <v>36</v>
      </c>
      <c r="M109" s="2" t="str">
        <f aca="false">IF(B109 = "",M108,SUBSTITUTE(LEFT(B109,I109-2)," ","_"))</f>
        <v>Master_Cleanse</v>
      </c>
      <c r="N109" s="2" t="str">
        <f aca="false">IF(B109 = "",N108,SUBSTITUTE(RIGHT(B109, LEN(B109)-L109-1)," ","_"))</f>
        <v>Balm</v>
      </c>
      <c r="O109" s="2" t="str">
        <f aca="false">IF(B109 = "",O108,SUBSTITUTE(SUBSTITUTE(MID(B109,I109+2,L109-I109-3)," ","_"),"/","_"))</f>
        <v>Hand_of_the_Earth</v>
      </c>
      <c r="P109" s="0" t="s">
        <v>98</v>
      </c>
      <c r="U109" s="0" t="str">
        <f aca="false">SUBSTITUTE(_xlfn.CONCAT(M109, " - ", O109, " - ",N109, " - ", P109), "_", " ")</f>
        <v>Master Cleanse - Hand of the Earth - Balm - 120ml</v>
      </c>
      <c r="V109" s="0" t="n">
        <v>120</v>
      </c>
      <c r="X109" s="0" t="n">
        <v>0</v>
      </c>
      <c r="Y109" s="0" t="s">
        <v>59</v>
      </c>
      <c r="Z109" s="0" t="s">
        <v>60</v>
      </c>
      <c r="AA109" s="0" t="n">
        <v>45</v>
      </c>
      <c r="AC109" s="1" t="s">
        <v>56</v>
      </c>
      <c r="AD109" s="1" t="s">
        <v>56</v>
      </c>
      <c r="AF109" s="2" t="str">
        <f aca="false">IF(B109 = "","",_xlfn.CONCAT("https://cdn.shopify.com/s/files/1/1773/1117/files/WWMS_-_",N109,"_-_",P109,"_-_",M109,"_-_",O109,"_-_Front.png"))</f>
        <v/>
      </c>
      <c r="AI109" s="1" t="s">
        <v>61</v>
      </c>
      <c r="AY109" s="2" t="str">
        <f aca="false">_xlfn.CONCAT("https://cdn.shopify.com/s/files/1/1773/1117/files/WWMS_-_",N109,"_-_",P109,"_-_",M109,"_-_",O109,"_-_Front.png")</f>
        <v>https://cdn.shopify.com/s/files/1/1773/1117/files/WWMS_-_Balm_-_120ml_-_Master_Cleanse_-_Hand_of_the_Earth_-_Front.png</v>
      </c>
      <c r="AZ109" s="0" t="s">
        <v>62</v>
      </c>
      <c r="BC109" s="0" t="s">
        <v>63</v>
      </c>
    </row>
    <row r="110" customFormat="false" ht="12.75" hidden="false" customHeight="true" outlineLevel="0" collapsed="false">
      <c r="A110" s="0" t="str">
        <f aca="false">SUBSTITUTE(LOWER(_xlfn.CONCAT(M110, "-", O110,"-", N110)), "_", "-")</f>
        <v>master-cleanse-psychic-protection-balm</v>
      </c>
      <c r="B110" s="0" t="s">
        <v>154</v>
      </c>
      <c r="D110" s="0" t="s">
        <v>53</v>
      </c>
      <c r="E110" s="0" t="s">
        <v>54</v>
      </c>
      <c r="F110" s="0" t="s">
        <v>144</v>
      </c>
      <c r="G110" s="1" t="s">
        <v>56</v>
      </c>
      <c r="H110" s="0" t="s">
        <v>57</v>
      </c>
      <c r="I110" s="2" t="n">
        <f aca="false">IF(B110 = "",I109,FIND("-", B110, 1))</f>
        <v>16</v>
      </c>
      <c r="J110" s="2" t="e">
        <f aca="false">IF(B110 = "",J109,FIND("-", B110, FIND("-", B110, FIND("-", B110, 1)+1)+1))</f>
        <v>#VALUE!</v>
      </c>
      <c r="K110" s="2" t="n">
        <f aca="false">IF(B110 = "",K109,FIND("-", B110, FIND("-", B110, 1)+1))</f>
        <v>37</v>
      </c>
      <c r="L110" s="2" t="n">
        <f aca="false">IF(B110 = "",L109,IF(ISERROR(J110),K110,J110))</f>
        <v>37</v>
      </c>
      <c r="M110" s="2" t="str">
        <f aca="false">IF(B110 = "",M109,SUBSTITUTE(LEFT(B110,I110-2)," ","_"))</f>
        <v>Master_Cleanse</v>
      </c>
      <c r="N110" s="2" t="str">
        <f aca="false">IF(B110 = "",N109,SUBSTITUTE(RIGHT(B110, LEN(B110)-L110-1)," ","_"))</f>
        <v>Balm</v>
      </c>
      <c r="O110" s="2" t="str">
        <f aca="false">IF(B110 = "",O109,SUBSTITUTE(SUBSTITUTE(MID(B110,I110+2,L110-I110-3)," ","_"),"/","_"))</f>
        <v>Psychic_Protection</v>
      </c>
      <c r="P110" s="0" t="s">
        <v>97</v>
      </c>
      <c r="U110" s="0" t="str">
        <f aca="false">SUBSTITUTE(_xlfn.CONCAT(M110, " - ", O110, " - ",N110, " - ", P110), "_", " ")</f>
        <v>Master Cleanse - Psychic Protection - Balm - 60ml</v>
      </c>
      <c r="V110" s="0" t="n">
        <v>60</v>
      </c>
      <c r="X110" s="0" t="n">
        <v>0</v>
      </c>
      <c r="Y110" s="0" t="s">
        <v>59</v>
      </c>
      <c r="Z110" s="0" t="s">
        <v>60</v>
      </c>
      <c r="AA110" s="0" t="n">
        <v>25</v>
      </c>
      <c r="AC110" s="1" t="s">
        <v>56</v>
      </c>
      <c r="AD110" s="1" t="s">
        <v>56</v>
      </c>
      <c r="AF110" s="2" t="str">
        <f aca="false">IF(B110 = "","",_xlfn.CONCAT("https://cdn.shopify.com/s/files/1/1773/1117/files/WWMS_-_",N110,"_-_",P110,"_-_",M110,"_-_",O110,"_-_Front.png"))</f>
        <v>https://cdn.shopify.com/s/files/1/1773/1117/files/WWMS_-_Balm_-_60ml_-_Master_Cleanse_-_Psychic_Protection_-_Front.png</v>
      </c>
      <c r="AG110" s="0" t="n">
        <v>1</v>
      </c>
      <c r="AH110" s="0" t="s">
        <v>154</v>
      </c>
      <c r="AI110" s="1" t="s">
        <v>61</v>
      </c>
      <c r="AY110" s="2" t="str">
        <f aca="false">_xlfn.CONCAT("https://cdn.shopify.com/s/files/1/1773/1117/files/WWMS_-_",N110,"_-_",P110,"_-_",M110,"_-_",O110,"_-_Front.png")</f>
        <v>https://cdn.shopify.com/s/files/1/1773/1117/files/WWMS_-_Balm_-_60ml_-_Master_Cleanse_-_Psychic_Protection_-_Front.png</v>
      </c>
      <c r="AZ110" s="0" t="s">
        <v>62</v>
      </c>
      <c r="BC110" s="0" t="s">
        <v>63</v>
      </c>
    </row>
    <row r="111" customFormat="false" ht="12.75" hidden="false" customHeight="true" outlineLevel="0" collapsed="false">
      <c r="A111" s="0" t="str">
        <f aca="false">SUBSTITUTE(LOWER(_xlfn.CONCAT(M111, "-", O111,"-", N111)), "_", "-")</f>
        <v>master-cleanse-psychic-protection-balm</v>
      </c>
      <c r="I111" s="2" t="n">
        <f aca="false">IF(B111 = "",I110,FIND("-", B111, 1))</f>
        <v>16</v>
      </c>
      <c r="J111" s="2" t="e">
        <f aca="false">IF(B111 = "",J110,FIND("-", B111, FIND("-", B111, FIND("-", B111, 1)+1)+1))</f>
        <v>#VALUE!</v>
      </c>
      <c r="K111" s="2" t="n">
        <f aca="false">IF(B111 = "",K110,FIND("-", B111, FIND("-", B111, 1)+1))</f>
        <v>37</v>
      </c>
      <c r="L111" s="2" t="n">
        <f aca="false">IF(B111 = "",L110,IF(ISERROR(J111),K111,J111))</f>
        <v>37</v>
      </c>
      <c r="M111" s="2" t="str">
        <f aca="false">IF(B111 = "",M110,SUBSTITUTE(LEFT(B111,I111-2)," ","_"))</f>
        <v>Master_Cleanse</v>
      </c>
      <c r="N111" s="2" t="str">
        <f aca="false">IF(B111 = "",N110,SUBSTITUTE(RIGHT(B111, LEN(B111)-L111-1)," ","_"))</f>
        <v>Balm</v>
      </c>
      <c r="O111" s="2" t="str">
        <f aca="false">IF(B111 = "",O110,SUBSTITUTE(SUBSTITUTE(MID(B111,I111+2,L111-I111-3)," ","_"),"/","_"))</f>
        <v>Psychic_Protection</v>
      </c>
      <c r="P111" s="0" t="s">
        <v>98</v>
      </c>
      <c r="U111" s="0" t="str">
        <f aca="false">SUBSTITUTE(_xlfn.CONCAT(M111, " - ", O111, " - ",N111, " - ", P111), "_", " ")</f>
        <v>Master Cleanse - Psychic Protection - Balm - 120ml</v>
      </c>
      <c r="V111" s="0" t="n">
        <v>120</v>
      </c>
      <c r="X111" s="0" t="n">
        <v>0</v>
      </c>
      <c r="Y111" s="0" t="s">
        <v>59</v>
      </c>
      <c r="Z111" s="0" t="s">
        <v>60</v>
      </c>
      <c r="AA111" s="0" t="n">
        <v>45</v>
      </c>
      <c r="AC111" s="1" t="s">
        <v>56</v>
      </c>
      <c r="AD111" s="1" t="s">
        <v>56</v>
      </c>
      <c r="AF111" s="2" t="str">
        <f aca="false">IF(B111 = "","",_xlfn.CONCAT("https://cdn.shopify.com/s/files/1/1773/1117/files/WWMS_-_",N111,"_-_",P111,"_-_",M111,"_-_",O111,"_-_Front.png"))</f>
        <v/>
      </c>
      <c r="AI111" s="1" t="s">
        <v>61</v>
      </c>
      <c r="AY111" s="2" t="str">
        <f aca="false">_xlfn.CONCAT("https://cdn.shopify.com/s/files/1/1773/1117/files/WWMS_-_",N111,"_-_",P111,"_-_",M111,"_-_",O111,"_-_Front.png")</f>
        <v>https://cdn.shopify.com/s/files/1/1773/1117/files/WWMS_-_Balm_-_120ml_-_Master_Cleanse_-_Psychic_Protection_-_Front.png</v>
      </c>
      <c r="AZ111" s="0" t="s">
        <v>62</v>
      </c>
      <c r="BC111" s="0" t="s">
        <v>63</v>
      </c>
    </row>
    <row r="112" customFormat="false" ht="12.75" hidden="false" customHeight="true" outlineLevel="0" collapsed="false">
      <c r="A112" s="0" t="str">
        <f aca="false">SUBSTITUTE(LOWER(_xlfn.CONCAT(M112, "-", O112,"-", N112)), "_", "-")</f>
        <v>traditional-tantra-bath-treatment</v>
      </c>
      <c r="B112" s="0" t="s">
        <v>155</v>
      </c>
      <c r="D112" s="0" t="s">
        <v>53</v>
      </c>
      <c r="E112" s="0" t="s">
        <v>54</v>
      </c>
      <c r="F112" s="0" t="s">
        <v>156</v>
      </c>
      <c r="G112" s="1" t="s">
        <v>56</v>
      </c>
      <c r="H112" s="0" t="s">
        <v>57</v>
      </c>
      <c r="I112" s="2" t="n">
        <f aca="false">IF(B112 = "",I111,FIND("-", B112, 1))</f>
        <v>13</v>
      </c>
      <c r="J112" s="2" t="e">
        <f aca="false">IF(B112 = "",J111,FIND("-", B112, FIND("-", B112, FIND("-", B112, 1)+1)+1))</f>
        <v>#VALUE!</v>
      </c>
      <c r="K112" s="2" t="n">
        <f aca="false">IF(B112 = "",K111,FIND("-", B112, FIND("-", B112, 1)+1))</f>
        <v>22</v>
      </c>
      <c r="L112" s="2" t="n">
        <f aca="false">IF(B112 = "",L111,IF(ISERROR(J112),K112,J112))</f>
        <v>22</v>
      </c>
      <c r="M112" s="2" t="str">
        <f aca="false">IF(B112 = "",M111,SUBSTITUTE(LEFT(B112,I112-2)," ","_"))</f>
        <v>Traditional</v>
      </c>
      <c r="N112" s="2" t="str">
        <f aca="false">IF(B112 = "",N111,SUBSTITUTE(RIGHT(B112, LEN(B112)-L112-1)," ","_"))</f>
        <v>Bath_Treatment</v>
      </c>
      <c r="O112" s="2" t="str">
        <f aca="false">IF(B112 = "",O111,SUBSTITUTE(SUBSTITUTE(MID(B112,I112+2,L112-I112-3)," ","_"),"/","_"))</f>
        <v>Tantra</v>
      </c>
      <c r="P112" s="0" t="s">
        <v>58</v>
      </c>
      <c r="U112" s="0" t="str">
        <f aca="false">SUBSTITUTE(_xlfn.CONCAT(M112, " - ", O112, " - ",N112, " - ", P112), "_", " ")</f>
        <v>Traditional - Tantra - Bath Treatment - 100g</v>
      </c>
      <c r="V112" s="0" t="n">
        <v>100</v>
      </c>
      <c r="X112" s="0" t="n">
        <v>0</v>
      </c>
      <c r="Y112" s="0" t="s">
        <v>59</v>
      </c>
      <c r="Z112" s="0" t="s">
        <v>60</v>
      </c>
      <c r="AA112" s="0" t="n">
        <v>6</v>
      </c>
      <c r="AC112" s="1" t="s">
        <v>56</v>
      </c>
      <c r="AD112" s="1" t="s">
        <v>56</v>
      </c>
      <c r="AF112" s="2" t="str">
        <f aca="false">IF(B112 = "","",_xlfn.CONCAT("https://cdn.shopify.com/s/files/1/1773/1117/files/WWMS_-_",N112,"_-_",P112,"_-_",M112,"_-_",O112,"_-_Front.png"))</f>
        <v>https://cdn.shopify.com/s/files/1/1773/1117/files/WWMS_-_Bath_Treatment_-_100g_-_Traditional_-_Tantra_-_Front.png</v>
      </c>
      <c r="AG112" s="0" t="n">
        <v>1</v>
      </c>
      <c r="AH112" s="0" t="s">
        <v>155</v>
      </c>
      <c r="AI112" s="1" t="s">
        <v>61</v>
      </c>
      <c r="AY112" s="2" t="str">
        <f aca="false">_xlfn.CONCAT("https://cdn.shopify.com/s/files/1/1773/1117/files/WWMS_-_",N112,"_-_",P112,"_-_",M112,"_-_",O112,"_-_Front.png")</f>
        <v>https://cdn.shopify.com/s/files/1/1773/1117/files/WWMS_-_Bath_Treatment_-_100g_-_Traditional_-_Tantra_-_Front.png</v>
      </c>
      <c r="AZ112" s="0" t="s">
        <v>62</v>
      </c>
      <c r="BC112" s="0" t="s">
        <v>63</v>
      </c>
    </row>
    <row r="113" customFormat="false" ht="12.75" hidden="false" customHeight="true" outlineLevel="0" collapsed="false">
      <c r="A113" s="0" t="str">
        <f aca="false">SUBSTITUTE(LOWER(_xlfn.CONCAT(M113, "-", O113,"-", N113)), "_", "-")</f>
        <v>traditional-tantra-bath-treatment</v>
      </c>
      <c r="I113" s="2" t="n">
        <f aca="false">IF(B113 = "",I112,FIND("-", B113, 1))</f>
        <v>13</v>
      </c>
      <c r="J113" s="2" t="e">
        <f aca="false">IF(B113 = "",J112,FIND("-", B113, FIND("-", B113, FIND("-", B113, 1)+1)+1))</f>
        <v>#VALUE!</v>
      </c>
      <c r="K113" s="2" t="n">
        <f aca="false">IF(B113 = "",K112,FIND("-", B113, FIND("-", B113, 1)+1))</f>
        <v>22</v>
      </c>
      <c r="L113" s="2" t="n">
        <f aca="false">IF(B113 = "",L112,IF(ISERROR(J113),K113,J113))</f>
        <v>22</v>
      </c>
      <c r="M113" s="2" t="str">
        <f aca="false">IF(B113 = "",M112,SUBSTITUTE(LEFT(B113,I113-2)," ","_"))</f>
        <v>Traditional</v>
      </c>
      <c r="N113" s="2" t="str">
        <f aca="false">IF(B113 = "",N112,SUBSTITUTE(RIGHT(B113, LEN(B113)-L113-1)," ","_"))</f>
        <v>Bath_Treatment</v>
      </c>
      <c r="O113" s="2" t="str">
        <f aca="false">IF(B113 = "",O112,SUBSTITUTE(SUBSTITUTE(MID(B113,I113+2,L113-I113-3)," ","_"),"/","_"))</f>
        <v>Tantra</v>
      </c>
      <c r="P113" s="0" t="s">
        <v>64</v>
      </c>
      <c r="U113" s="0" t="str">
        <f aca="false">SUBSTITUTE(_xlfn.CONCAT(M113, " - ", O113, " - ",N113, " - ", P113), "_", " ")</f>
        <v>Traditional - Tantra - Bath Treatment - 250g</v>
      </c>
      <c r="V113" s="0" t="n">
        <v>250</v>
      </c>
      <c r="X113" s="0" t="n">
        <v>0</v>
      </c>
      <c r="Y113" s="0" t="s">
        <v>59</v>
      </c>
      <c r="Z113" s="0" t="s">
        <v>60</v>
      </c>
      <c r="AA113" s="0" t="n">
        <v>12</v>
      </c>
      <c r="AC113" s="1" t="s">
        <v>56</v>
      </c>
      <c r="AD113" s="1" t="s">
        <v>56</v>
      </c>
      <c r="AF113" s="2" t="str">
        <f aca="false">IF(B113 = "","",_xlfn.CONCAT("https://cdn.shopify.com/s/files/1/1773/1117/files/WWMS_-_",N113,"_-_",P113,"_-_",M113,"_-_",O113,"_-_Front.png"))</f>
        <v/>
      </c>
      <c r="AI113" s="1" t="s">
        <v>61</v>
      </c>
      <c r="AY113" s="2" t="str">
        <f aca="false">_xlfn.CONCAT("https://cdn.shopify.com/s/files/1/1773/1117/files/WWMS_-_",N113,"_-_",P113,"_-_",M113,"_-_",O113,"_-_Front.png")</f>
        <v>https://cdn.shopify.com/s/files/1/1773/1117/files/WWMS_-_Bath_Treatment_-_250g_-_Traditional_-_Tantra_-_Front.png</v>
      </c>
      <c r="AZ113" s="0" t="s">
        <v>62</v>
      </c>
      <c r="BC113" s="0" t="s">
        <v>63</v>
      </c>
    </row>
    <row r="114" customFormat="false" ht="12.75" hidden="false" customHeight="true" outlineLevel="0" collapsed="false">
      <c r="A114" s="0" t="str">
        <f aca="false">SUBSTITUTE(LOWER(_xlfn.CONCAT(M114, "-", O114,"-", N114)), "_", "-")</f>
        <v>traditional-tantra-bath-treatment</v>
      </c>
      <c r="I114" s="2" t="n">
        <f aca="false">IF(B114 = "",I113,FIND("-", B114, 1))</f>
        <v>13</v>
      </c>
      <c r="J114" s="2" t="e">
        <f aca="false">IF(B114 = "",J113,FIND("-", B114, FIND("-", B114, FIND("-", B114, 1)+1)+1))</f>
        <v>#VALUE!</v>
      </c>
      <c r="K114" s="2" t="n">
        <f aca="false">IF(B114 = "",K113,FIND("-", B114, FIND("-", B114, 1)+1))</f>
        <v>22</v>
      </c>
      <c r="L114" s="2" t="n">
        <f aca="false">IF(B114 = "",L113,IF(ISERROR(J114),K114,J114))</f>
        <v>22</v>
      </c>
      <c r="M114" s="2" t="str">
        <f aca="false">IF(B114 = "",M113,SUBSTITUTE(LEFT(B114,I114-2)," ","_"))</f>
        <v>Traditional</v>
      </c>
      <c r="N114" s="2" t="str">
        <f aca="false">IF(B114 = "",N113,SUBSTITUTE(RIGHT(B114, LEN(B114)-L114-1)," ","_"))</f>
        <v>Bath_Treatment</v>
      </c>
      <c r="O114" s="2" t="str">
        <f aca="false">IF(B114 = "",O113,SUBSTITUTE(SUBSTITUTE(MID(B114,I114+2,L114-I114-3)," ","_"),"/","_"))</f>
        <v>Tantra</v>
      </c>
      <c r="P114" s="0" t="s">
        <v>65</v>
      </c>
      <c r="U114" s="0" t="str">
        <f aca="false">SUBSTITUTE(_xlfn.CONCAT(M114, " - ", O114, " - ",N114, " - ", P114), "_", " ")</f>
        <v>Traditional - Tantra - Bath Treatment - 1kg</v>
      </c>
      <c r="V114" s="0" t="n">
        <v>1000</v>
      </c>
      <c r="X114" s="0" t="n">
        <v>0</v>
      </c>
      <c r="Y114" s="0" t="s">
        <v>59</v>
      </c>
      <c r="Z114" s="0" t="s">
        <v>60</v>
      </c>
      <c r="AA114" s="0" t="n">
        <v>30</v>
      </c>
      <c r="AC114" s="1" t="s">
        <v>56</v>
      </c>
      <c r="AD114" s="1" t="s">
        <v>56</v>
      </c>
      <c r="AF114" s="2" t="str">
        <f aca="false">IF(B114 = "","",_xlfn.CONCAT("https://cdn.shopify.com/s/files/1/1773/1117/files/WWMS_-_",N114,"_-_",P114,"_-_",M114,"_-_",O114,"_-_Front.png"))</f>
        <v/>
      </c>
      <c r="AI114" s="1" t="s">
        <v>61</v>
      </c>
      <c r="AY114" s="2" t="str">
        <f aca="false">_xlfn.CONCAT("https://cdn.shopify.com/s/files/1/1773/1117/files/WWMS_-_",N114,"_-_",P114,"_-_",M114,"_-_",O114,"_-_Front.png")</f>
        <v>https://cdn.shopify.com/s/files/1/1773/1117/files/WWMS_-_Bath_Treatment_-_1kg_-_Traditional_-_Tantra_-_Front.png</v>
      </c>
      <c r="AZ114" s="0" t="s">
        <v>62</v>
      </c>
      <c r="BC114" s="0" t="s">
        <v>63</v>
      </c>
    </row>
    <row r="115" customFormat="false" ht="12.75" hidden="false" customHeight="true" outlineLevel="0" collapsed="false">
      <c r="A115" s="0" t="str">
        <f aca="false">SUBSTITUTE(LOWER(_xlfn.CONCAT(M115, "-", O115,"-", N115)), "_", "-")</f>
        <v>traditional-talk-like-a-pirate-bath-treatment</v>
      </c>
      <c r="B115" s="0" t="s">
        <v>157</v>
      </c>
      <c r="D115" s="0" t="s">
        <v>53</v>
      </c>
      <c r="E115" s="0" t="s">
        <v>54</v>
      </c>
      <c r="F115" s="0" t="s">
        <v>156</v>
      </c>
      <c r="G115" s="1" t="s">
        <v>56</v>
      </c>
      <c r="H115" s="0" t="s">
        <v>57</v>
      </c>
      <c r="I115" s="2" t="n">
        <f aca="false">IF(B115 = "",I114,FIND("-", B115, 1))</f>
        <v>13</v>
      </c>
      <c r="J115" s="2" t="e">
        <f aca="false">IF(B115 = "",J114,FIND("-", B115, FIND("-", B115, FIND("-", B115, 1)+1)+1))</f>
        <v>#VALUE!</v>
      </c>
      <c r="K115" s="2" t="n">
        <f aca="false">IF(B115 = "",K114,FIND("-", B115, FIND("-", B115, 1)+1))</f>
        <v>34</v>
      </c>
      <c r="L115" s="2" t="n">
        <f aca="false">IF(B115 = "",L114,IF(ISERROR(J115),K115,J115))</f>
        <v>34</v>
      </c>
      <c r="M115" s="2" t="str">
        <f aca="false">IF(B115 = "",M114,SUBSTITUTE(LEFT(B115,I115-2)," ","_"))</f>
        <v>Traditional</v>
      </c>
      <c r="N115" s="2" t="str">
        <f aca="false">IF(B115 = "",N114,SUBSTITUTE(RIGHT(B115, LEN(B115)-L115-1)," ","_"))</f>
        <v>Bath_Treatment</v>
      </c>
      <c r="O115" s="2" t="str">
        <f aca="false">IF(B115 = "",O114,SUBSTITUTE(SUBSTITUTE(MID(B115,I115+2,L115-I115-3)," ","_"),"/","_"))</f>
        <v>Talk_Like_A_Pirate</v>
      </c>
      <c r="P115" s="0" t="s">
        <v>58</v>
      </c>
      <c r="U115" s="0" t="str">
        <f aca="false">SUBSTITUTE(_xlfn.CONCAT(M115, " - ", O115, " - ",N115, " - ", P115), "_", " ")</f>
        <v>Traditional - Talk Like A Pirate - Bath Treatment - 100g</v>
      </c>
      <c r="V115" s="0" t="n">
        <v>100</v>
      </c>
      <c r="X115" s="0" t="n">
        <v>0</v>
      </c>
      <c r="Y115" s="0" t="s">
        <v>59</v>
      </c>
      <c r="Z115" s="0" t="s">
        <v>60</v>
      </c>
      <c r="AA115" s="0" t="n">
        <v>6</v>
      </c>
      <c r="AC115" s="1" t="s">
        <v>56</v>
      </c>
      <c r="AD115" s="1" t="s">
        <v>56</v>
      </c>
      <c r="AF115" s="2" t="str">
        <f aca="false">IF(B115 = "","",_xlfn.CONCAT("https://cdn.shopify.com/s/files/1/1773/1117/files/WWMS_-_",N115,"_-_",P115,"_-_",M115,"_-_",O115,"_-_Front.png"))</f>
        <v>https://cdn.shopify.com/s/files/1/1773/1117/files/WWMS_-_Bath_Treatment_-_100g_-_Traditional_-_Talk_Like_A_Pirate_-_Front.png</v>
      </c>
      <c r="AG115" s="0" t="n">
        <v>1</v>
      </c>
      <c r="AH115" s="0" t="s">
        <v>157</v>
      </c>
      <c r="AI115" s="1" t="s">
        <v>61</v>
      </c>
      <c r="AY115" s="2" t="str">
        <f aca="false">_xlfn.CONCAT("https://cdn.shopify.com/s/files/1/1773/1117/files/WWMS_-_",N115,"_-_",P115,"_-_",M115,"_-_",O115,"_-_Front.png")</f>
        <v>https://cdn.shopify.com/s/files/1/1773/1117/files/WWMS_-_Bath_Treatment_-_100g_-_Traditional_-_Talk_Like_A_Pirate_-_Front.png</v>
      </c>
      <c r="AZ115" s="0" t="s">
        <v>62</v>
      </c>
      <c r="BC115" s="0" t="s">
        <v>63</v>
      </c>
    </row>
    <row r="116" customFormat="false" ht="12.75" hidden="false" customHeight="true" outlineLevel="0" collapsed="false">
      <c r="A116" s="0" t="str">
        <f aca="false">SUBSTITUTE(LOWER(_xlfn.CONCAT(M116, "-", O116,"-", N116)), "_", "-")</f>
        <v>traditional-talk-like-a-pirate-bath-treatment</v>
      </c>
      <c r="I116" s="2" t="n">
        <f aca="false">IF(B116 = "",I115,FIND("-", B116, 1))</f>
        <v>13</v>
      </c>
      <c r="J116" s="2" t="e">
        <f aca="false">IF(B116 = "",J115,FIND("-", B116, FIND("-", B116, FIND("-", B116, 1)+1)+1))</f>
        <v>#VALUE!</v>
      </c>
      <c r="K116" s="2" t="n">
        <f aca="false">IF(B116 = "",K115,FIND("-", B116, FIND("-", B116, 1)+1))</f>
        <v>34</v>
      </c>
      <c r="L116" s="2" t="n">
        <f aca="false">IF(B116 = "",L115,IF(ISERROR(J116),K116,J116))</f>
        <v>34</v>
      </c>
      <c r="M116" s="2" t="str">
        <f aca="false">IF(B116 = "",M115,SUBSTITUTE(LEFT(B116,I116-2)," ","_"))</f>
        <v>Traditional</v>
      </c>
      <c r="N116" s="2" t="str">
        <f aca="false">IF(B116 = "",N115,SUBSTITUTE(RIGHT(B116, LEN(B116)-L116-1)," ","_"))</f>
        <v>Bath_Treatment</v>
      </c>
      <c r="O116" s="2" t="str">
        <f aca="false">IF(B116 = "",O115,SUBSTITUTE(SUBSTITUTE(MID(B116,I116+2,L116-I116-3)," ","_"),"/","_"))</f>
        <v>Talk_Like_A_Pirate</v>
      </c>
      <c r="P116" s="0" t="s">
        <v>64</v>
      </c>
      <c r="U116" s="0" t="str">
        <f aca="false">SUBSTITUTE(_xlfn.CONCAT(M116, " - ", O116, " - ",N116, " - ", P116), "_", " ")</f>
        <v>Traditional - Talk Like A Pirate - Bath Treatment - 250g</v>
      </c>
      <c r="V116" s="0" t="n">
        <v>250</v>
      </c>
      <c r="X116" s="0" t="n">
        <v>0</v>
      </c>
      <c r="Y116" s="0" t="s">
        <v>59</v>
      </c>
      <c r="Z116" s="0" t="s">
        <v>60</v>
      </c>
      <c r="AA116" s="0" t="n">
        <v>12</v>
      </c>
      <c r="AC116" s="1" t="s">
        <v>56</v>
      </c>
      <c r="AD116" s="1" t="s">
        <v>56</v>
      </c>
      <c r="AF116" s="2" t="str">
        <f aca="false">IF(B116 = "","",_xlfn.CONCAT("https://cdn.shopify.com/s/files/1/1773/1117/files/WWMS_-_",N116,"_-_",P116,"_-_",M116,"_-_",O116,"_-_Front.png"))</f>
        <v/>
      </c>
      <c r="AI116" s="1" t="s">
        <v>61</v>
      </c>
      <c r="AY116" s="2" t="str">
        <f aca="false">_xlfn.CONCAT("https://cdn.shopify.com/s/files/1/1773/1117/files/WWMS_-_",N116,"_-_",P116,"_-_",M116,"_-_",O116,"_-_Front.png")</f>
        <v>https://cdn.shopify.com/s/files/1/1773/1117/files/WWMS_-_Bath_Treatment_-_250g_-_Traditional_-_Talk_Like_A_Pirate_-_Front.png</v>
      </c>
      <c r="AZ116" s="0" t="s">
        <v>62</v>
      </c>
      <c r="BC116" s="0" t="s">
        <v>63</v>
      </c>
    </row>
    <row r="117" customFormat="false" ht="12.75" hidden="false" customHeight="true" outlineLevel="0" collapsed="false">
      <c r="A117" s="0" t="str">
        <f aca="false">SUBSTITUTE(LOWER(_xlfn.CONCAT(M117, "-", O117,"-", N117)), "_", "-")</f>
        <v>traditional-talk-like-a-pirate-bath-treatment</v>
      </c>
      <c r="I117" s="2" t="n">
        <f aca="false">IF(B117 = "",I116,FIND("-", B117, 1))</f>
        <v>13</v>
      </c>
      <c r="J117" s="2" t="e">
        <f aca="false">IF(B117 = "",J116,FIND("-", B117, FIND("-", B117, FIND("-", B117, 1)+1)+1))</f>
        <v>#VALUE!</v>
      </c>
      <c r="K117" s="2" t="n">
        <f aca="false">IF(B117 = "",K116,FIND("-", B117, FIND("-", B117, 1)+1))</f>
        <v>34</v>
      </c>
      <c r="L117" s="2" t="n">
        <f aca="false">IF(B117 = "",L116,IF(ISERROR(J117),K117,J117))</f>
        <v>34</v>
      </c>
      <c r="M117" s="2" t="str">
        <f aca="false">IF(B117 = "",M116,SUBSTITUTE(LEFT(B117,I117-2)," ","_"))</f>
        <v>Traditional</v>
      </c>
      <c r="N117" s="2" t="str">
        <f aca="false">IF(B117 = "",N116,SUBSTITUTE(RIGHT(B117, LEN(B117)-L117-1)," ","_"))</f>
        <v>Bath_Treatment</v>
      </c>
      <c r="O117" s="2" t="str">
        <f aca="false">IF(B117 = "",O116,SUBSTITUTE(SUBSTITUTE(MID(B117,I117+2,L117-I117-3)," ","_"),"/","_"))</f>
        <v>Talk_Like_A_Pirate</v>
      </c>
      <c r="P117" s="0" t="s">
        <v>65</v>
      </c>
      <c r="U117" s="0" t="str">
        <f aca="false">SUBSTITUTE(_xlfn.CONCAT(M117, " - ", O117, " - ",N117, " - ", P117), "_", " ")</f>
        <v>Traditional - Talk Like A Pirate - Bath Treatment - 1kg</v>
      </c>
      <c r="V117" s="0" t="n">
        <v>1000</v>
      </c>
      <c r="X117" s="0" t="n">
        <v>0</v>
      </c>
      <c r="Y117" s="0" t="s">
        <v>59</v>
      </c>
      <c r="Z117" s="0" t="s">
        <v>60</v>
      </c>
      <c r="AA117" s="0" t="n">
        <v>30</v>
      </c>
      <c r="AC117" s="1" t="s">
        <v>56</v>
      </c>
      <c r="AD117" s="1" t="s">
        <v>56</v>
      </c>
      <c r="AF117" s="2" t="str">
        <f aca="false">IF(B117 = "","",_xlfn.CONCAT("https://cdn.shopify.com/s/files/1/1773/1117/files/WWMS_-_",N117,"_-_",P117,"_-_",M117,"_-_",O117,"_-_Front.png"))</f>
        <v/>
      </c>
      <c r="AI117" s="1" t="s">
        <v>61</v>
      </c>
      <c r="AY117" s="2" t="str">
        <f aca="false">_xlfn.CONCAT("https://cdn.shopify.com/s/files/1/1773/1117/files/WWMS_-_",N117,"_-_",P117,"_-_",M117,"_-_",O117,"_-_Front.png")</f>
        <v>https://cdn.shopify.com/s/files/1/1773/1117/files/WWMS_-_Bath_Treatment_-_1kg_-_Traditional_-_Talk_Like_A_Pirate_-_Front.png</v>
      </c>
      <c r="AZ117" s="0" t="s">
        <v>62</v>
      </c>
      <c r="BC117" s="0" t="s">
        <v>63</v>
      </c>
    </row>
    <row r="118" customFormat="false" ht="12.75" hidden="false" customHeight="true" outlineLevel="0" collapsed="false">
      <c r="A118" s="0" t="str">
        <f aca="false">SUBSTITUTE(LOWER(_xlfn.CONCAT(M118, "-", O118,"-", N118)), "_", "-")</f>
        <v>traditional-sweetgrass-bath-treatment</v>
      </c>
      <c r="B118" s="0" t="s">
        <v>158</v>
      </c>
      <c r="D118" s="0" t="s">
        <v>53</v>
      </c>
      <c r="E118" s="0" t="s">
        <v>54</v>
      </c>
      <c r="F118" s="0" t="s">
        <v>156</v>
      </c>
      <c r="G118" s="1" t="s">
        <v>56</v>
      </c>
      <c r="H118" s="0" t="s">
        <v>57</v>
      </c>
      <c r="I118" s="2" t="n">
        <f aca="false">IF(B118 = "",I117,FIND("-", B118, 1))</f>
        <v>13</v>
      </c>
      <c r="J118" s="2" t="e">
        <f aca="false">IF(B118 = "",J117,FIND("-", B118, FIND("-", B118, FIND("-", B118, 1)+1)+1))</f>
        <v>#VALUE!</v>
      </c>
      <c r="K118" s="2" t="n">
        <f aca="false">IF(B118 = "",K117,FIND("-", B118, FIND("-", B118, 1)+1))</f>
        <v>26</v>
      </c>
      <c r="L118" s="2" t="n">
        <f aca="false">IF(B118 = "",L117,IF(ISERROR(J118),K118,J118))</f>
        <v>26</v>
      </c>
      <c r="M118" s="2" t="str">
        <f aca="false">IF(B118 = "",M117,SUBSTITUTE(LEFT(B118,I118-2)," ","_"))</f>
        <v>Traditional</v>
      </c>
      <c r="N118" s="2" t="str">
        <f aca="false">IF(B118 = "",N117,SUBSTITUTE(RIGHT(B118, LEN(B118)-L118-1)," ","_"))</f>
        <v>Bath_Treatment</v>
      </c>
      <c r="O118" s="2" t="str">
        <f aca="false">IF(B118 = "",O117,SUBSTITUTE(SUBSTITUTE(MID(B118,I118+2,L118-I118-3)," ","_"),"/","_"))</f>
        <v>Sweetgrass</v>
      </c>
      <c r="P118" s="0" t="s">
        <v>58</v>
      </c>
      <c r="U118" s="0" t="str">
        <f aca="false">SUBSTITUTE(_xlfn.CONCAT(M118, " - ", O118, " - ",N118, " - ", P118), "_", " ")</f>
        <v>Traditional - Sweetgrass - Bath Treatment - 100g</v>
      </c>
      <c r="V118" s="0" t="n">
        <v>100</v>
      </c>
      <c r="X118" s="0" t="n">
        <v>0</v>
      </c>
      <c r="Y118" s="0" t="s">
        <v>59</v>
      </c>
      <c r="Z118" s="0" t="s">
        <v>60</v>
      </c>
      <c r="AA118" s="0" t="n">
        <v>6</v>
      </c>
      <c r="AC118" s="1" t="s">
        <v>56</v>
      </c>
      <c r="AD118" s="1" t="s">
        <v>56</v>
      </c>
      <c r="AF118" s="2" t="str">
        <f aca="false">IF(B118 = "","",_xlfn.CONCAT("https://cdn.shopify.com/s/files/1/1773/1117/files/WWMS_-_",N118,"_-_",P118,"_-_",M118,"_-_",O118,"_-_Front.png"))</f>
        <v>https://cdn.shopify.com/s/files/1/1773/1117/files/WWMS_-_Bath_Treatment_-_100g_-_Traditional_-_Sweetgrass_-_Front.png</v>
      </c>
      <c r="AG118" s="0" t="n">
        <v>1</v>
      </c>
      <c r="AH118" s="0" t="s">
        <v>158</v>
      </c>
      <c r="AI118" s="1" t="s">
        <v>61</v>
      </c>
      <c r="AY118" s="2" t="str">
        <f aca="false">_xlfn.CONCAT("https://cdn.shopify.com/s/files/1/1773/1117/files/WWMS_-_",N118,"_-_",P118,"_-_",M118,"_-_",O118,"_-_Front.png")</f>
        <v>https://cdn.shopify.com/s/files/1/1773/1117/files/WWMS_-_Bath_Treatment_-_100g_-_Traditional_-_Sweetgrass_-_Front.png</v>
      </c>
      <c r="AZ118" s="0" t="s">
        <v>62</v>
      </c>
      <c r="BC118" s="0" t="s">
        <v>63</v>
      </c>
    </row>
    <row r="119" customFormat="false" ht="12.75" hidden="false" customHeight="true" outlineLevel="0" collapsed="false">
      <c r="A119" s="0" t="str">
        <f aca="false">SUBSTITUTE(LOWER(_xlfn.CONCAT(M119, "-", O119,"-", N119)), "_", "-")</f>
        <v>traditional-sweetgrass-bath-treatment</v>
      </c>
      <c r="I119" s="2" t="n">
        <f aca="false">IF(B119 = "",I118,FIND("-", B119, 1))</f>
        <v>13</v>
      </c>
      <c r="J119" s="2" t="e">
        <f aca="false">IF(B119 = "",J118,FIND("-", B119, FIND("-", B119, FIND("-", B119, 1)+1)+1))</f>
        <v>#VALUE!</v>
      </c>
      <c r="K119" s="2" t="n">
        <f aca="false">IF(B119 = "",K118,FIND("-", B119, FIND("-", B119, 1)+1))</f>
        <v>26</v>
      </c>
      <c r="L119" s="2" t="n">
        <f aca="false">IF(B119 = "",L118,IF(ISERROR(J119),K119,J119))</f>
        <v>26</v>
      </c>
      <c r="M119" s="2" t="str">
        <f aca="false">IF(B119 = "",M118,SUBSTITUTE(LEFT(B119,I119-2)," ","_"))</f>
        <v>Traditional</v>
      </c>
      <c r="N119" s="2" t="str">
        <f aca="false">IF(B119 = "",N118,SUBSTITUTE(RIGHT(B119, LEN(B119)-L119-1)," ","_"))</f>
        <v>Bath_Treatment</v>
      </c>
      <c r="O119" s="2" t="str">
        <f aca="false">IF(B119 = "",O118,SUBSTITUTE(SUBSTITUTE(MID(B119,I119+2,L119-I119-3)," ","_"),"/","_"))</f>
        <v>Sweetgrass</v>
      </c>
      <c r="P119" s="0" t="s">
        <v>64</v>
      </c>
      <c r="U119" s="0" t="str">
        <f aca="false">SUBSTITUTE(_xlfn.CONCAT(M119, " - ", O119, " - ",N119, " - ", P119), "_", " ")</f>
        <v>Traditional - Sweetgrass - Bath Treatment - 250g</v>
      </c>
      <c r="V119" s="0" t="n">
        <v>250</v>
      </c>
      <c r="X119" s="0" t="n">
        <v>0</v>
      </c>
      <c r="Y119" s="0" t="s">
        <v>59</v>
      </c>
      <c r="Z119" s="0" t="s">
        <v>60</v>
      </c>
      <c r="AA119" s="0" t="n">
        <v>12</v>
      </c>
      <c r="AC119" s="1" t="s">
        <v>56</v>
      </c>
      <c r="AD119" s="1" t="s">
        <v>56</v>
      </c>
      <c r="AF119" s="2" t="str">
        <f aca="false">IF(B119 = "","",_xlfn.CONCAT("https://cdn.shopify.com/s/files/1/1773/1117/files/WWMS_-_",N119,"_-_",P119,"_-_",M119,"_-_",O119,"_-_Front.png"))</f>
        <v/>
      </c>
      <c r="AI119" s="1" t="s">
        <v>61</v>
      </c>
      <c r="AY119" s="2" t="str">
        <f aca="false">_xlfn.CONCAT("https://cdn.shopify.com/s/files/1/1773/1117/files/WWMS_-_",N119,"_-_",P119,"_-_",M119,"_-_",O119,"_-_Front.png")</f>
        <v>https://cdn.shopify.com/s/files/1/1773/1117/files/WWMS_-_Bath_Treatment_-_250g_-_Traditional_-_Sweetgrass_-_Front.png</v>
      </c>
      <c r="AZ119" s="0" t="s">
        <v>62</v>
      </c>
      <c r="BC119" s="0" t="s">
        <v>63</v>
      </c>
    </row>
    <row r="120" customFormat="false" ht="12.75" hidden="false" customHeight="true" outlineLevel="0" collapsed="false">
      <c r="A120" s="0" t="str">
        <f aca="false">SUBSTITUTE(LOWER(_xlfn.CONCAT(M120, "-", O120,"-", N120)), "_", "-")</f>
        <v>traditional-sweetgrass-bath-treatment</v>
      </c>
      <c r="I120" s="2" t="n">
        <f aca="false">IF(B120 = "",I119,FIND("-", B120, 1))</f>
        <v>13</v>
      </c>
      <c r="J120" s="2" t="e">
        <f aca="false">IF(B120 = "",J119,FIND("-", B120, FIND("-", B120, FIND("-", B120, 1)+1)+1))</f>
        <v>#VALUE!</v>
      </c>
      <c r="K120" s="2" t="n">
        <f aca="false">IF(B120 = "",K119,FIND("-", B120, FIND("-", B120, 1)+1))</f>
        <v>26</v>
      </c>
      <c r="L120" s="2" t="n">
        <f aca="false">IF(B120 = "",L119,IF(ISERROR(J120),K120,J120))</f>
        <v>26</v>
      </c>
      <c r="M120" s="2" t="str">
        <f aca="false">IF(B120 = "",M119,SUBSTITUTE(LEFT(B120,I120-2)," ","_"))</f>
        <v>Traditional</v>
      </c>
      <c r="N120" s="2" t="str">
        <f aca="false">IF(B120 = "",N119,SUBSTITUTE(RIGHT(B120, LEN(B120)-L120-1)," ","_"))</f>
        <v>Bath_Treatment</v>
      </c>
      <c r="O120" s="2" t="str">
        <f aca="false">IF(B120 = "",O119,SUBSTITUTE(SUBSTITUTE(MID(B120,I120+2,L120-I120-3)," ","_"),"/","_"))</f>
        <v>Sweetgrass</v>
      </c>
      <c r="P120" s="0" t="s">
        <v>65</v>
      </c>
      <c r="U120" s="0" t="str">
        <f aca="false">SUBSTITUTE(_xlfn.CONCAT(M120, " - ", O120, " - ",N120, " - ", P120), "_", " ")</f>
        <v>Traditional - Sweetgrass - Bath Treatment - 1kg</v>
      </c>
      <c r="V120" s="0" t="n">
        <v>1000</v>
      </c>
      <c r="X120" s="0" t="n">
        <v>0</v>
      </c>
      <c r="Y120" s="0" t="s">
        <v>59</v>
      </c>
      <c r="Z120" s="0" t="s">
        <v>60</v>
      </c>
      <c r="AA120" s="0" t="n">
        <v>30</v>
      </c>
      <c r="AC120" s="1" t="s">
        <v>56</v>
      </c>
      <c r="AD120" s="1" t="s">
        <v>56</v>
      </c>
      <c r="AF120" s="2" t="str">
        <f aca="false">IF(B120 = "","",_xlfn.CONCAT("https://cdn.shopify.com/s/files/1/1773/1117/files/WWMS_-_",N120,"_-_",P120,"_-_",M120,"_-_",O120,"_-_Front.png"))</f>
        <v/>
      </c>
      <c r="AI120" s="1" t="s">
        <v>61</v>
      </c>
      <c r="AY120" s="2" t="str">
        <f aca="false">_xlfn.CONCAT("https://cdn.shopify.com/s/files/1/1773/1117/files/WWMS_-_",N120,"_-_",P120,"_-_",M120,"_-_",O120,"_-_Front.png")</f>
        <v>https://cdn.shopify.com/s/files/1/1773/1117/files/WWMS_-_Bath_Treatment_-_1kg_-_Traditional_-_Sweetgrass_-_Front.png</v>
      </c>
      <c r="AZ120" s="0" t="s">
        <v>62</v>
      </c>
      <c r="BC120" s="0" t="s">
        <v>63</v>
      </c>
    </row>
    <row r="121" customFormat="false" ht="12.75" hidden="false" customHeight="true" outlineLevel="0" collapsed="false">
      <c r="A121" s="0" t="str">
        <f aca="false">SUBSTITUTE(LOWER(_xlfn.CONCAT(M121, "-", O121,"-", N121)), "_", "-")</f>
        <v>traditional-shine-bath-treatment</v>
      </c>
      <c r="B121" s="0" t="s">
        <v>159</v>
      </c>
      <c r="D121" s="0" t="s">
        <v>53</v>
      </c>
      <c r="E121" s="0" t="s">
        <v>54</v>
      </c>
      <c r="F121" s="0" t="s">
        <v>156</v>
      </c>
      <c r="G121" s="1" t="s">
        <v>56</v>
      </c>
      <c r="H121" s="0" t="s">
        <v>57</v>
      </c>
      <c r="I121" s="2" t="n">
        <f aca="false">IF(B121 = "",I120,FIND("-", B121, 1))</f>
        <v>13</v>
      </c>
      <c r="J121" s="2" t="e">
        <f aca="false">IF(B121 = "",J120,FIND("-", B121, FIND("-", B121, FIND("-", B121, 1)+1)+1))</f>
        <v>#VALUE!</v>
      </c>
      <c r="K121" s="2" t="n">
        <f aca="false">IF(B121 = "",K120,FIND("-", B121, FIND("-", B121, 1)+1))</f>
        <v>21</v>
      </c>
      <c r="L121" s="2" t="n">
        <f aca="false">IF(B121 = "",L120,IF(ISERROR(J121),K121,J121))</f>
        <v>21</v>
      </c>
      <c r="M121" s="2" t="str">
        <f aca="false">IF(B121 = "",M120,SUBSTITUTE(LEFT(B121,I121-2)," ","_"))</f>
        <v>Traditional</v>
      </c>
      <c r="N121" s="2" t="str">
        <f aca="false">IF(B121 = "",N120,SUBSTITUTE(RIGHT(B121, LEN(B121)-L121-1)," ","_"))</f>
        <v>Bath_Treatment</v>
      </c>
      <c r="O121" s="2" t="str">
        <f aca="false">IF(B121 = "",O120,SUBSTITUTE(SUBSTITUTE(MID(B121,I121+2,L121-I121-3)," ","_"),"/","_"))</f>
        <v>Shine</v>
      </c>
      <c r="P121" s="0" t="s">
        <v>58</v>
      </c>
      <c r="U121" s="0" t="str">
        <f aca="false">SUBSTITUTE(_xlfn.CONCAT(M121, " - ", O121, " - ",N121, " - ", P121), "_", " ")</f>
        <v>Traditional - Shine - Bath Treatment - 100g</v>
      </c>
      <c r="V121" s="0" t="n">
        <v>100</v>
      </c>
      <c r="X121" s="0" t="n">
        <v>0</v>
      </c>
      <c r="Y121" s="0" t="s">
        <v>59</v>
      </c>
      <c r="Z121" s="0" t="s">
        <v>60</v>
      </c>
      <c r="AA121" s="0" t="n">
        <v>6</v>
      </c>
      <c r="AC121" s="1" t="s">
        <v>56</v>
      </c>
      <c r="AD121" s="1" t="s">
        <v>56</v>
      </c>
      <c r="AF121" s="2" t="str">
        <f aca="false">IF(B121 = "","",_xlfn.CONCAT("https://cdn.shopify.com/s/files/1/1773/1117/files/WWMS_-_",N121,"_-_",P121,"_-_",M121,"_-_",O121,"_-_Front.png"))</f>
        <v>https://cdn.shopify.com/s/files/1/1773/1117/files/WWMS_-_Bath_Treatment_-_100g_-_Traditional_-_Shine_-_Front.png</v>
      </c>
      <c r="AG121" s="0" t="n">
        <v>1</v>
      </c>
      <c r="AH121" s="0" t="s">
        <v>159</v>
      </c>
      <c r="AI121" s="1" t="s">
        <v>61</v>
      </c>
      <c r="AY121" s="2" t="str">
        <f aca="false">_xlfn.CONCAT("https://cdn.shopify.com/s/files/1/1773/1117/files/WWMS_-_",N121,"_-_",P121,"_-_",M121,"_-_",O121,"_-_Front.png")</f>
        <v>https://cdn.shopify.com/s/files/1/1773/1117/files/WWMS_-_Bath_Treatment_-_100g_-_Traditional_-_Shine_-_Front.png</v>
      </c>
      <c r="AZ121" s="0" t="s">
        <v>62</v>
      </c>
      <c r="BC121" s="0" t="s">
        <v>63</v>
      </c>
    </row>
    <row r="122" customFormat="false" ht="12.75" hidden="false" customHeight="true" outlineLevel="0" collapsed="false">
      <c r="A122" s="0" t="str">
        <f aca="false">SUBSTITUTE(LOWER(_xlfn.CONCAT(M122, "-", O122,"-", N122)), "_", "-")</f>
        <v>traditional-shine-bath-treatment</v>
      </c>
      <c r="I122" s="2" t="n">
        <f aca="false">IF(B122 = "",I121,FIND("-", B122, 1))</f>
        <v>13</v>
      </c>
      <c r="J122" s="2" t="e">
        <f aca="false">IF(B122 = "",J121,FIND("-", B122, FIND("-", B122, FIND("-", B122, 1)+1)+1))</f>
        <v>#VALUE!</v>
      </c>
      <c r="K122" s="2" t="n">
        <f aca="false">IF(B122 = "",K121,FIND("-", B122, FIND("-", B122, 1)+1))</f>
        <v>21</v>
      </c>
      <c r="L122" s="2" t="n">
        <f aca="false">IF(B122 = "",L121,IF(ISERROR(J122),K122,J122))</f>
        <v>21</v>
      </c>
      <c r="M122" s="2" t="str">
        <f aca="false">IF(B122 = "",M121,SUBSTITUTE(LEFT(B122,I122-2)," ","_"))</f>
        <v>Traditional</v>
      </c>
      <c r="N122" s="2" t="str">
        <f aca="false">IF(B122 = "",N121,SUBSTITUTE(RIGHT(B122, LEN(B122)-L122-1)," ","_"))</f>
        <v>Bath_Treatment</v>
      </c>
      <c r="O122" s="2" t="str">
        <f aca="false">IF(B122 = "",O121,SUBSTITUTE(SUBSTITUTE(MID(B122,I122+2,L122-I122-3)," ","_"),"/","_"))</f>
        <v>Shine</v>
      </c>
      <c r="P122" s="0" t="s">
        <v>64</v>
      </c>
      <c r="U122" s="0" t="str">
        <f aca="false">SUBSTITUTE(_xlfn.CONCAT(M122, " - ", O122, " - ",N122, " - ", P122), "_", " ")</f>
        <v>Traditional - Shine - Bath Treatment - 250g</v>
      </c>
      <c r="V122" s="0" t="n">
        <v>250</v>
      </c>
      <c r="X122" s="0" t="n">
        <v>0</v>
      </c>
      <c r="Y122" s="0" t="s">
        <v>59</v>
      </c>
      <c r="Z122" s="0" t="s">
        <v>60</v>
      </c>
      <c r="AA122" s="0" t="n">
        <v>12</v>
      </c>
      <c r="AC122" s="1" t="s">
        <v>56</v>
      </c>
      <c r="AD122" s="1" t="s">
        <v>56</v>
      </c>
      <c r="AF122" s="2" t="str">
        <f aca="false">IF(B122 = "","",_xlfn.CONCAT("https://cdn.shopify.com/s/files/1/1773/1117/files/WWMS_-_",N122,"_-_",P122,"_-_",M122,"_-_",O122,"_-_Front.png"))</f>
        <v/>
      </c>
      <c r="AI122" s="1" t="s">
        <v>61</v>
      </c>
      <c r="AY122" s="2" t="str">
        <f aca="false">_xlfn.CONCAT("https://cdn.shopify.com/s/files/1/1773/1117/files/WWMS_-_",N122,"_-_",P122,"_-_",M122,"_-_",O122,"_-_Front.png")</f>
        <v>https://cdn.shopify.com/s/files/1/1773/1117/files/WWMS_-_Bath_Treatment_-_250g_-_Traditional_-_Shine_-_Front.png</v>
      </c>
      <c r="AZ122" s="0" t="s">
        <v>62</v>
      </c>
      <c r="BC122" s="0" t="s">
        <v>63</v>
      </c>
    </row>
    <row r="123" customFormat="false" ht="12.75" hidden="false" customHeight="true" outlineLevel="0" collapsed="false">
      <c r="A123" s="0" t="str">
        <f aca="false">SUBSTITUTE(LOWER(_xlfn.CONCAT(M123, "-", O123,"-", N123)), "_", "-")</f>
        <v>traditional-shine-bath-treatment</v>
      </c>
      <c r="I123" s="2" t="n">
        <f aca="false">IF(B123 = "",I122,FIND("-", B123, 1))</f>
        <v>13</v>
      </c>
      <c r="J123" s="2" t="e">
        <f aca="false">IF(B123 = "",J122,FIND("-", B123, FIND("-", B123, FIND("-", B123, 1)+1)+1))</f>
        <v>#VALUE!</v>
      </c>
      <c r="K123" s="2" t="n">
        <f aca="false">IF(B123 = "",K122,FIND("-", B123, FIND("-", B123, 1)+1))</f>
        <v>21</v>
      </c>
      <c r="L123" s="2" t="n">
        <f aca="false">IF(B123 = "",L122,IF(ISERROR(J123),K123,J123))</f>
        <v>21</v>
      </c>
      <c r="M123" s="2" t="str">
        <f aca="false">IF(B123 = "",M122,SUBSTITUTE(LEFT(B123,I123-2)," ","_"))</f>
        <v>Traditional</v>
      </c>
      <c r="N123" s="2" t="str">
        <f aca="false">IF(B123 = "",N122,SUBSTITUTE(RIGHT(B123, LEN(B123)-L123-1)," ","_"))</f>
        <v>Bath_Treatment</v>
      </c>
      <c r="O123" s="2" t="str">
        <f aca="false">IF(B123 = "",O122,SUBSTITUTE(SUBSTITUTE(MID(B123,I123+2,L123-I123-3)," ","_"),"/","_"))</f>
        <v>Shine</v>
      </c>
      <c r="P123" s="0" t="s">
        <v>65</v>
      </c>
      <c r="U123" s="0" t="str">
        <f aca="false">SUBSTITUTE(_xlfn.CONCAT(M123, " - ", O123, " - ",N123, " - ", P123), "_", " ")</f>
        <v>Traditional - Shine - Bath Treatment - 1kg</v>
      </c>
      <c r="V123" s="0" t="n">
        <v>1000</v>
      </c>
      <c r="X123" s="0" t="n">
        <v>0</v>
      </c>
      <c r="Y123" s="0" t="s">
        <v>59</v>
      </c>
      <c r="Z123" s="0" t="s">
        <v>60</v>
      </c>
      <c r="AA123" s="0" t="n">
        <v>30</v>
      </c>
      <c r="AC123" s="1" t="s">
        <v>56</v>
      </c>
      <c r="AD123" s="1" t="s">
        <v>56</v>
      </c>
      <c r="AF123" s="2" t="str">
        <f aca="false">IF(B123 = "","",_xlfn.CONCAT("https://cdn.shopify.com/s/files/1/1773/1117/files/WWMS_-_",N123,"_-_",P123,"_-_",M123,"_-_",O123,"_-_Front.png"))</f>
        <v/>
      </c>
      <c r="AI123" s="1" t="s">
        <v>61</v>
      </c>
      <c r="AY123" s="2" t="str">
        <f aca="false">_xlfn.CONCAT("https://cdn.shopify.com/s/files/1/1773/1117/files/WWMS_-_",N123,"_-_",P123,"_-_",M123,"_-_",O123,"_-_Front.png")</f>
        <v>https://cdn.shopify.com/s/files/1/1773/1117/files/WWMS_-_Bath_Treatment_-_1kg_-_Traditional_-_Shine_-_Front.png</v>
      </c>
      <c r="AZ123" s="0" t="s">
        <v>62</v>
      </c>
      <c r="BC123" s="0" t="s">
        <v>63</v>
      </c>
    </row>
    <row r="124" customFormat="false" ht="12.75" hidden="false" customHeight="true" outlineLevel="0" collapsed="false">
      <c r="A124" s="0" t="str">
        <f aca="false">SUBSTITUTE(LOWER(_xlfn.CONCAT(M124, "-", O124,"-", N124)), "_", "-")</f>
        <v>traditional-sage-bath-treatment</v>
      </c>
      <c r="B124" s="0" t="s">
        <v>160</v>
      </c>
      <c r="D124" s="0" t="s">
        <v>53</v>
      </c>
      <c r="E124" s="0" t="s">
        <v>54</v>
      </c>
      <c r="F124" s="0" t="s">
        <v>156</v>
      </c>
      <c r="G124" s="1" t="s">
        <v>56</v>
      </c>
      <c r="H124" s="0" t="s">
        <v>57</v>
      </c>
      <c r="I124" s="2" t="n">
        <f aca="false">IF(B124 = "",I123,FIND("-", B124, 1))</f>
        <v>13</v>
      </c>
      <c r="J124" s="2" t="e">
        <f aca="false">IF(B124 = "",J123,FIND("-", B124, FIND("-", B124, FIND("-", B124, 1)+1)+1))</f>
        <v>#VALUE!</v>
      </c>
      <c r="K124" s="2" t="n">
        <f aca="false">IF(B124 = "",K123,FIND("-", B124, FIND("-", B124, 1)+1))</f>
        <v>20</v>
      </c>
      <c r="L124" s="2" t="n">
        <f aca="false">IF(B124 = "",L123,IF(ISERROR(J124),K124,J124))</f>
        <v>20</v>
      </c>
      <c r="M124" s="2" t="str">
        <f aca="false">IF(B124 = "",M123,SUBSTITUTE(LEFT(B124,I124-2)," ","_"))</f>
        <v>Traditional</v>
      </c>
      <c r="N124" s="2" t="str">
        <f aca="false">IF(B124 = "",N123,SUBSTITUTE(RIGHT(B124, LEN(B124)-L124-1)," ","_"))</f>
        <v>Bath_Treatment</v>
      </c>
      <c r="O124" s="2" t="str">
        <f aca="false">IF(B124 = "",O123,SUBSTITUTE(SUBSTITUTE(MID(B124,I124+2,L124-I124-3)," ","_"),"/","_"))</f>
        <v>Sage</v>
      </c>
      <c r="P124" s="0" t="s">
        <v>58</v>
      </c>
      <c r="U124" s="0" t="str">
        <f aca="false">SUBSTITUTE(_xlfn.CONCAT(M124, " - ", O124, " - ",N124, " - ", P124), "_", " ")</f>
        <v>Traditional - Sage - Bath Treatment - 100g</v>
      </c>
      <c r="V124" s="0" t="n">
        <v>100</v>
      </c>
      <c r="X124" s="0" t="n">
        <v>0</v>
      </c>
      <c r="Y124" s="0" t="s">
        <v>59</v>
      </c>
      <c r="Z124" s="0" t="s">
        <v>60</v>
      </c>
      <c r="AA124" s="0" t="n">
        <v>6</v>
      </c>
      <c r="AC124" s="1" t="s">
        <v>56</v>
      </c>
      <c r="AD124" s="1" t="s">
        <v>56</v>
      </c>
      <c r="AF124" s="2" t="str">
        <f aca="false">IF(B124 = "","",_xlfn.CONCAT("https://cdn.shopify.com/s/files/1/1773/1117/files/WWMS_-_",N124,"_-_",P124,"_-_",M124,"_-_",O124,"_-_Front.png"))</f>
        <v>https://cdn.shopify.com/s/files/1/1773/1117/files/WWMS_-_Bath_Treatment_-_100g_-_Traditional_-_Sage_-_Front.png</v>
      </c>
      <c r="AG124" s="0" t="n">
        <v>1</v>
      </c>
      <c r="AH124" s="0" t="s">
        <v>160</v>
      </c>
      <c r="AI124" s="1" t="s">
        <v>61</v>
      </c>
      <c r="AY124" s="2" t="str">
        <f aca="false">_xlfn.CONCAT("https://cdn.shopify.com/s/files/1/1773/1117/files/WWMS_-_",N124,"_-_",P124,"_-_",M124,"_-_",O124,"_-_Front.png")</f>
        <v>https://cdn.shopify.com/s/files/1/1773/1117/files/WWMS_-_Bath_Treatment_-_100g_-_Traditional_-_Sage_-_Front.png</v>
      </c>
      <c r="AZ124" s="0" t="s">
        <v>62</v>
      </c>
      <c r="BC124" s="0" t="s">
        <v>63</v>
      </c>
    </row>
    <row r="125" customFormat="false" ht="12.75" hidden="false" customHeight="true" outlineLevel="0" collapsed="false">
      <c r="A125" s="0" t="str">
        <f aca="false">SUBSTITUTE(LOWER(_xlfn.CONCAT(M125, "-", O125,"-", N125)), "_", "-")</f>
        <v>traditional-sage-bath-treatment</v>
      </c>
      <c r="I125" s="2" t="n">
        <f aca="false">IF(B125 = "",I124,FIND("-", B125, 1))</f>
        <v>13</v>
      </c>
      <c r="J125" s="2" t="e">
        <f aca="false">IF(B125 = "",J124,FIND("-", B125, FIND("-", B125, FIND("-", B125, 1)+1)+1))</f>
        <v>#VALUE!</v>
      </c>
      <c r="K125" s="2" t="n">
        <f aca="false">IF(B125 = "",K124,FIND("-", B125, FIND("-", B125, 1)+1))</f>
        <v>20</v>
      </c>
      <c r="L125" s="2" t="n">
        <f aca="false">IF(B125 = "",L124,IF(ISERROR(J125),K125,J125))</f>
        <v>20</v>
      </c>
      <c r="M125" s="2" t="str">
        <f aca="false">IF(B125 = "",M124,SUBSTITUTE(LEFT(B125,I125-2)," ","_"))</f>
        <v>Traditional</v>
      </c>
      <c r="N125" s="2" t="str">
        <f aca="false">IF(B125 = "",N124,SUBSTITUTE(RIGHT(B125, LEN(B125)-L125-1)," ","_"))</f>
        <v>Bath_Treatment</v>
      </c>
      <c r="O125" s="2" t="str">
        <f aca="false">IF(B125 = "",O124,SUBSTITUTE(SUBSTITUTE(MID(B125,I125+2,L125-I125-3)," ","_"),"/","_"))</f>
        <v>Sage</v>
      </c>
      <c r="P125" s="0" t="s">
        <v>64</v>
      </c>
      <c r="U125" s="0" t="str">
        <f aca="false">SUBSTITUTE(_xlfn.CONCAT(M125, " - ", O125, " - ",N125, " - ", P125), "_", " ")</f>
        <v>Traditional - Sage - Bath Treatment - 250g</v>
      </c>
      <c r="V125" s="0" t="n">
        <v>250</v>
      </c>
      <c r="X125" s="0" t="n">
        <v>0</v>
      </c>
      <c r="Y125" s="0" t="s">
        <v>59</v>
      </c>
      <c r="Z125" s="0" t="s">
        <v>60</v>
      </c>
      <c r="AA125" s="0" t="n">
        <v>12</v>
      </c>
      <c r="AC125" s="1" t="s">
        <v>56</v>
      </c>
      <c r="AD125" s="1" t="s">
        <v>56</v>
      </c>
      <c r="AF125" s="2" t="str">
        <f aca="false">IF(B125 = "","",_xlfn.CONCAT("https://cdn.shopify.com/s/files/1/1773/1117/files/WWMS_-_",N125,"_-_",P125,"_-_",M125,"_-_",O125,"_-_Front.png"))</f>
        <v/>
      </c>
      <c r="AI125" s="1" t="s">
        <v>61</v>
      </c>
      <c r="AY125" s="2" t="str">
        <f aca="false">_xlfn.CONCAT("https://cdn.shopify.com/s/files/1/1773/1117/files/WWMS_-_",N125,"_-_",P125,"_-_",M125,"_-_",O125,"_-_Front.png")</f>
        <v>https://cdn.shopify.com/s/files/1/1773/1117/files/WWMS_-_Bath_Treatment_-_250g_-_Traditional_-_Sage_-_Front.png</v>
      </c>
      <c r="AZ125" s="0" t="s">
        <v>62</v>
      </c>
      <c r="BC125" s="0" t="s">
        <v>63</v>
      </c>
    </row>
    <row r="126" customFormat="false" ht="12.75" hidden="false" customHeight="true" outlineLevel="0" collapsed="false">
      <c r="A126" s="0" t="str">
        <f aca="false">SUBSTITUTE(LOWER(_xlfn.CONCAT(M126, "-", O126,"-", N126)), "_", "-")</f>
        <v>traditional-sage-bath-treatment</v>
      </c>
      <c r="I126" s="2" t="n">
        <f aca="false">IF(B126 = "",I125,FIND("-", B126, 1))</f>
        <v>13</v>
      </c>
      <c r="J126" s="2" t="e">
        <f aca="false">IF(B126 = "",J125,FIND("-", B126, FIND("-", B126, FIND("-", B126, 1)+1)+1))</f>
        <v>#VALUE!</v>
      </c>
      <c r="K126" s="2" t="n">
        <f aca="false">IF(B126 = "",K125,FIND("-", B126, FIND("-", B126, 1)+1))</f>
        <v>20</v>
      </c>
      <c r="L126" s="2" t="n">
        <f aca="false">IF(B126 = "",L125,IF(ISERROR(J126),K126,J126))</f>
        <v>20</v>
      </c>
      <c r="M126" s="2" t="str">
        <f aca="false">IF(B126 = "",M125,SUBSTITUTE(LEFT(B126,I126-2)," ","_"))</f>
        <v>Traditional</v>
      </c>
      <c r="N126" s="2" t="str">
        <f aca="false">IF(B126 = "",N125,SUBSTITUTE(RIGHT(B126, LEN(B126)-L126-1)," ","_"))</f>
        <v>Bath_Treatment</v>
      </c>
      <c r="O126" s="2" t="str">
        <f aca="false">IF(B126 = "",O125,SUBSTITUTE(SUBSTITUTE(MID(B126,I126+2,L126-I126-3)," ","_"),"/","_"))</f>
        <v>Sage</v>
      </c>
      <c r="P126" s="0" t="s">
        <v>65</v>
      </c>
      <c r="U126" s="0" t="str">
        <f aca="false">SUBSTITUTE(_xlfn.CONCAT(M126, " - ", O126, " - ",N126, " - ", P126), "_", " ")</f>
        <v>Traditional - Sage - Bath Treatment - 1kg</v>
      </c>
      <c r="V126" s="0" t="n">
        <v>1000</v>
      </c>
      <c r="X126" s="0" t="n">
        <v>0</v>
      </c>
      <c r="Y126" s="0" t="s">
        <v>59</v>
      </c>
      <c r="Z126" s="0" t="s">
        <v>60</v>
      </c>
      <c r="AA126" s="0" t="n">
        <v>30</v>
      </c>
      <c r="AC126" s="1" t="s">
        <v>56</v>
      </c>
      <c r="AD126" s="1" t="s">
        <v>56</v>
      </c>
      <c r="AF126" s="2" t="str">
        <f aca="false">IF(B126 = "","",_xlfn.CONCAT("https://cdn.shopify.com/s/files/1/1773/1117/files/WWMS_-_",N126,"_-_",P126,"_-_",M126,"_-_",O126,"_-_Front.png"))</f>
        <v/>
      </c>
      <c r="AI126" s="1" t="s">
        <v>61</v>
      </c>
      <c r="AY126" s="2" t="str">
        <f aca="false">_xlfn.CONCAT("https://cdn.shopify.com/s/files/1/1773/1117/files/WWMS_-_",N126,"_-_",P126,"_-_",M126,"_-_",O126,"_-_Front.png")</f>
        <v>https://cdn.shopify.com/s/files/1/1773/1117/files/WWMS_-_Bath_Treatment_-_1kg_-_Traditional_-_Sage_-_Front.png</v>
      </c>
      <c r="AZ126" s="0" t="s">
        <v>62</v>
      </c>
      <c r="BC126" s="0" t="s">
        <v>63</v>
      </c>
    </row>
    <row r="127" customFormat="false" ht="12.75" hidden="false" customHeight="true" outlineLevel="0" collapsed="false">
      <c r="A127" s="0" t="str">
        <f aca="false">SUBSTITUTE(LOWER(_xlfn.CONCAT(M127, "-", O127,"-", N127)), "_", "-")</f>
        <v>traditional-mint-bath-treatment</v>
      </c>
      <c r="B127" s="0" t="s">
        <v>161</v>
      </c>
      <c r="D127" s="0" t="s">
        <v>53</v>
      </c>
      <c r="E127" s="0" t="s">
        <v>54</v>
      </c>
      <c r="F127" s="0" t="s">
        <v>156</v>
      </c>
      <c r="G127" s="1" t="s">
        <v>56</v>
      </c>
      <c r="H127" s="0" t="s">
        <v>57</v>
      </c>
      <c r="I127" s="2" t="n">
        <f aca="false">IF(B127 = "",I126,FIND("-", B127, 1))</f>
        <v>13</v>
      </c>
      <c r="J127" s="2" t="e">
        <f aca="false">IF(B127 = "",J126,FIND("-", B127, FIND("-", B127, FIND("-", B127, 1)+1)+1))</f>
        <v>#VALUE!</v>
      </c>
      <c r="K127" s="2" t="n">
        <f aca="false">IF(B127 = "",K126,FIND("-", B127, FIND("-", B127, 1)+1))</f>
        <v>20</v>
      </c>
      <c r="L127" s="2" t="n">
        <f aca="false">IF(B127 = "",L126,IF(ISERROR(J127),K127,J127))</f>
        <v>20</v>
      </c>
      <c r="M127" s="2" t="str">
        <f aca="false">IF(B127 = "",M126,SUBSTITUTE(LEFT(B127,I127-2)," ","_"))</f>
        <v>Traditional</v>
      </c>
      <c r="N127" s="2" t="str">
        <f aca="false">IF(B127 = "",N126,SUBSTITUTE(RIGHT(B127, LEN(B127)-L127-1)," ","_"))</f>
        <v>Bath_Treatment</v>
      </c>
      <c r="O127" s="2" t="str">
        <f aca="false">IF(B127 = "",O126,SUBSTITUTE(SUBSTITUTE(MID(B127,I127+2,L127-I127-3)," ","_"),"/","_"))</f>
        <v>Mint</v>
      </c>
      <c r="P127" s="0" t="s">
        <v>58</v>
      </c>
      <c r="U127" s="0" t="str">
        <f aca="false">SUBSTITUTE(_xlfn.CONCAT(M127, " - ", O127, " - ",N127, " - ", P127), "_", " ")</f>
        <v>Traditional - Mint - Bath Treatment - 100g</v>
      </c>
      <c r="V127" s="0" t="n">
        <v>100</v>
      </c>
      <c r="X127" s="0" t="n">
        <v>0</v>
      </c>
      <c r="Y127" s="0" t="s">
        <v>59</v>
      </c>
      <c r="Z127" s="0" t="s">
        <v>60</v>
      </c>
      <c r="AA127" s="0" t="n">
        <v>6</v>
      </c>
      <c r="AC127" s="1" t="s">
        <v>56</v>
      </c>
      <c r="AD127" s="1" t="s">
        <v>56</v>
      </c>
      <c r="AF127" s="2" t="str">
        <f aca="false">IF(B127 = "","",_xlfn.CONCAT("https://cdn.shopify.com/s/files/1/1773/1117/files/WWMS_-_",N127,"_-_",P127,"_-_",M127,"_-_",O127,"_-_Front.png"))</f>
        <v>https://cdn.shopify.com/s/files/1/1773/1117/files/WWMS_-_Bath_Treatment_-_100g_-_Traditional_-_Mint_-_Front.png</v>
      </c>
      <c r="AG127" s="0" t="n">
        <v>1</v>
      </c>
      <c r="AH127" s="0" t="s">
        <v>161</v>
      </c>
      <c r="AI127" s="1" t="s">
        <v>61</v>
      </c>
      <c r="AY127" s="2" t="str">
        <f aca="false">_xlfn.CONCAT("https://cdn.shopify.com/s/files/1/1773/1117/files/WWMS_-_",N127,"_-_",P127,"_-_",M127,"_-_",O127,"_-_Front.png")</f>
        <v>https://cdn.shopify.com/s/files/1/1773/1117/files/WWMS_-_Bath_Treatment_-_100g_-_Traditional_-_Mint_-_Front.png</v>
      </c>
      <c r="AZ127" s="0" t="s">
        <v>62</v>
      </c>
      <c r="BC127" s="0" t="s">
        <v>63</v>
      </c>
    </row>
    <row r="128" customFormat="false" ht="12.75" hidden="false" customHeight="true" outlineLevel="0" collapsed="false">
      <c r="A128" s="0" t="str">
        <f aca="false">SUBSTITUTE(LOWER(_xlfn.CONCAT(M128, "-", O128,"-", N128)), "_", "-")</f>
        <v>traditional-mint-bath-treatment</v>
      </c>
      <c r="I128" s="2" t="n">
        <f aca="false">IF(B128 = "",I127,FIND("-", B128, 1))</f>
        <v>13</v>
      </c>
      <c r="J128" s="2" t="e">
        <f aca="false">IF(B128 = "",J127,FIND("-", B128, FIND("-", B128, FIND("-", B128, 1)+1)+1))</f>
        <v>#VALUE!</v>
      </c>
      <c r="K128" s="2" t="n">
        <f aca="false">IF(B128 = "",K127,FIND("-", B128, FIND("-", B128, 1)+1))</f>
        <v>20</v>
      </c>
      <c r="L128" s="2" t="n">
        <f aca="false">IF(B128 = "",L127,IF(ISERROR(J128),K128,J128))</f>
        <v>20</v>
      </c>
      <c r="M128" s="2" t="str">
        <f aca="false">IF(B128 = "",M127,SUBSTITUTE(LEFT(B128,I128-2)," ","_"))</f>
        <v>Traditional</v>
      </c>
      <c r="N128" s="2" t="str">
        <f aca="false">IF(B128 = "",N127,SUBSTITUTE(RIGHT(B128, LEN(B128)-L128-1)," ","_"))</f>
        <v>Bath_Treatment</v>
      </c>
      <c r="O128" s="2" t="str">
        <f aca="false">IF(B128 = "",O127,SUBSTITUTE(SUBSTITUTE(MID(B128,I128+2,L128-I128-3)," ","_"),"/","_"))</f>
        <v>Mint</v>
      </c>
      <c r="P128" s="0" t="s">
        <v>64</v>
      </c>
      <c r="U128" s="0" t="str">
        <f aca="false">SUBSTITUTE(_xlfn.CONCAT(M128, " - ", O128, " - ",N128, " - ", P128), "_", " ")</f>
        <v>Traditional - Mint - Bath Treatment - 250g</v>
      </c>
      <c r="V128" s="0" t="n">
        <v>250</v>
      </c>
      <c r="X128" s="0" t="n">
        <v>0</v>
      </c>
      <c r="Y128" s="0" t="s">
        <v>59</v>
      </c>
      <c r="Z128" s="0" t="s">
        <v>60</v>
      </c>
      <c r="AA128" s="0" t="n">
        <v>12</v>
      </c>
      <c r="AC128" s="1" t="s">
        <v>56</v>
      </c>
      <c r="AD128" s="1" t="s">
        <v>56</v>
      </c>
      <c r="AF128" s="2" t="str">
        <f aca="false">IF(B128 = "","",_xlfn.CONCAT("https://cdn.shopify.com/s/files/1/1773/1117/files/WWMS_-_",N128,"_-_",P128,"_-_",M128,"_-_",O128,"_-_Front.png"))</f>
        <v/>
      </c>
      <c r="AI128" s="1" t="s">
        <v>61</v>
      </c>
      <c r="AY128" s="2" t="str">
        <f aca="false">_xlfn.CONCAT("https://cdn.shopify.com/s/files/1/1773/1117/files/WWMS_-_",N128,"_-_",P128,"_-_",M128,"_-_",O128,"_-_Front.png")</f>
        <v>https://cdn.shopify.com/s/files/1/1773/1117/files/WWMS_-_Bath_Treatment_-_250g_-_Traditional_-_Mint_-_Front.png</v>
      </c>
      <c r="AZ128" s="0" t="s">
        <v>62</v>
      </c>
      <c r="BC128" s="0" t="s">
        <v>63</v>
      </c>
    </row>
    <row r="129" customFormat="false" ht="12.75" hidden="false" customHeight="true" outlineLevel="0" collapsed="false">
      <c r="A129" s="0" t="str">
        <f aca="false">SUBSTITUTE(LOWER(_xlfn.CONCAT(M129, "-", O129,"-", N129)), "_", "-")</f>
        <v>traditional-mint-bath-treatment</v>
      </c>
      <c r="I129" s="2" t="n">
        <f aca="false">IF(B129 = "",I128,FIND("-", B129, 1))</f>
        <v>13</v>
      </c>
      <c r="J129" s="2" t="e">
        <f aca="false">IF(B129 = "",J128,FIND("-", B129, FIND("-", B129, FIND("-", B129, 1)+1)+1))</f>
        <v>#VALUE!</v>
      </c>
      <c r="K129" s="2" t="n">
        <f aca="false">IF(B129 = "",K128,FIND("-", B129, FIND("-", B129, 1)+1))</f>
        <v>20</v>
      </c>
      <c r="L129" s="2" t="n">
        <f aca="false">IF(B129 = "",L128,IF(ISERROR(J129),K129,J129))</f>
        <v>20</v>
      </c>
      <c r="M129" s="2" t="str">
        <f aca="false">IF(B129 = "",M128,SUBSTITUTE(LEFT(B129,I129-2)," ","_"))</f>
        <v>Traditional</v>
      </c>
      <c r="N129" s="2" t="str">
        <f aca="false">IF(B129 = "",N128,SUBSTITUTE(RIGHT(B129, LEN(B129)-L129-1)," ","_"))</f>
        <v>Bath_Treatment</v>
      </c>
      <c r="O129" s="2" t="str">
        <f aca="false">IF(B129 = "",O128,SUBSTITUTE(SUBSTITUTE(MID(B129,I129+2,L129-I129-3)," ","_"),"/","_"))</f>
        <v>Mint</v>
      </c>
      <c r="P129" s="0" t="s">
        <v>65</v>
      </c>
      <c r="U129" s="0" t="str">
        <f aca="false">SUBSTITUTE(_xlfn.CONCAT(M129, " - ", O129, " - ",N129, " - ", P129), "_", " ")</f>
        <v>Traditional - Mint - Bath Treatment - 1kg</v>
      </c>
      <c r="V129" s="0" t="n">
        <v>1000</v>
      </c>
      <c r="X129" s="0" t="n">
        <v>0</v>
      </c>
      <c r="Y129" s="0" t="s">
        <v>59</v>
      </c>
      <c r="Z129" s="0" t="s">
        <v>60</v>
      </c>
      <c r="AA129" s="0" t="n">
        <v>30</v>
      </c>
      <c r="AC129" s="1" t="s">
        <v>56</v>
      </c>
      <c r="AD129" s="1" t="s">
        <v>56</v>
      </c>
      <c r="AF129" s="2" t="str">
        <f aca="false">IF(B129 = "","",_xlfn.CONCAT("https://cdn.shopify.com/s/files/1/1773/1117/files/WWMS_-_",N129,"_-_",P129,"_-_",M129,"_-_",O129,"_-_Front.png"))</f>
        <v/>
      </c>
      <c r="AI129" s="1" t="s">
        <v>61</v>
      </c>
      <c r="AY129" s="2" t="str">
        <f aca="false">_xlfn.CONCAT("https://cdn.shopify.com/s/files/1/1773/1117/files/WWMS_-_",N129,"_-_",P129,"_-_",M129,"_-_",O129,"_-_Front.png")</f>
        <v>https://cdn.shopify.com/s/files/1/1773/1117/files/WWMS_-_Bath_Treatment_-_1kg_-_Traditional_-_Mint_-_Front.png</v>
      </c>
      <c r="AZ129" s="0" t="s">
        <v>62</v>
      </c>
      <c r="BC129" s="0" t="s">
        <v>63</v>
      </c>
    </row>
    <row r="130" customFormat="false" ht="12.75" hidden="false" customHeight="true" outlineLevel="0" collapsed="false">
      <c r="A130" s="0" t="str">
        <f aca="false">SUBSTITUTE(LOWER(_xlfn.CONCAT(M130, "-", O130,"-", N130)), "_", "-")</f>
        <v>traditional-melissa-bath-treatment</v>
      </c>
      <c r="B130" s="0" t="s">
        <v>162</v>
      </c>
      <c r="D130" s="0" t="s">
        <v>53</v>
      </c>
      <c r="E130" s="0" t="s">
        <v>54</v>
      </c>
      <c r="F130" s="0" t="s">
        <v>156</v>
      </c>
      <c r="G130" s="1" t="s">
        <v>56</v>
      </c>
      <c r="H130" s="0" t="s">
        <v>57</v>
      </c>
      <c r="I130" s="2" t="n">
        <f aca="false">IF(B130 = "",I129,FIND("-", B130, 1))</f>
        <v>13</v>
      </c>
      <c r="J130" s="2" t="e">
        <f aca="false">IF(B130 = "",J129,FIND("-", B130, FIND("-", B130, FIND("-", B130, 1)+1)+1))</f>
        <v>#VALUE!</v>
      </c>
      <c r="K130" s="2" t="n">
        <f aca="false">IF(B130 = "",K129,FIND("-", B130, FIND("-", B130, 1)+1))</f>
        <v>23</v>
      </c>
      <c r="L130" s="2" t="n">
        <f aca="false">IF(B130 = "",L129,IF(ISERROR(J130),K130,J130))</f>
        <v>23</v>
      </c>
      <c r="M130" s="2" t="str">
        <f aca="false">IF(B130 = "",M129,SUBSTITUTE(LEFT(B130,I130-2)," ","_"))</f>
        <v>Traditional</v>
      </c>
      <c r="N130" s="2" t="str">
        <f aca="false">IF(B130 = "",N129,SUBSTITUTE(RIGHT(B130, LEN(B130)-L130-1)," ","_"))</f>
        <v>Bath_Treatment</v>
      </c>
      <c r="O130" s="2" t="str">
        <f aca="false">IF(B130 = "",O129,SUBSTITUTE(SUBSTITUTE(MID(B130,I130+2,L130-I130-3)," ","_"),"/","_"))</f>
        <v>Melissa</v>
      </c>
      <c r="P130" s="0" t="s">
        <v>58</v>
      </c>
      <c r="U130" s="0" t="str">
        <f aca="false">SUBSTITUTE(_xlfn.CONCAT(M130, " - ", O130, " - ",N130, " - ", P130), "_", " ")</f>
        <v>Traditional - Melissa - Bath Treatment - 100g</v>
      </c>
      <c r="V130" s="0" t="n">
        <v>100</v>
      </c>
      <c r="X130" s="0" t="n">
        <v>0</v>
      </c>
      <c r="Y130" s="0" t="s">
        <v>59</v>
      </c>
      <c r="Z130" s="0" t="s">
        <v>60</v>
      </c>
      <c r="AA130" s="0" t="n">
        <v>6</v>
      </c>
      <c r="AC130" s="1" t="s">
        <v>56</v>
      </c>
      <c r="AD130" s="1" t="s">
        <v>56</v>
      </c>
      <c r="AF130" s="2" t="str">
        <f aca="false">IF(B130 = "","",_xlfn.CONCAT("https://cdn.shopify.com/s/files/1/1773/1117/files/WWMS_-_",N130,"_-_",P130,"_-_",M130,"_-_",O130,"_-_Front.png"))</f>
        <v>https://cdn.shopify.com/s/files/1/1773/1117/files/WWMS_-_Bath_Treatment_-_100g_-_Traditional_-_Melissa_-_Front.png</v>
      </c>
      <c r="AG130" s="0" t="n">
        <v>1</v>
      </c>
      <c r="AH130" s="0" t="s">
        <v>162</v>
      </c>
      <c r="AI130" s="1" t="s">
        <v>61</v>
      </c>
      <c r="AY130" s="2" t="str">
        <f aca="false">_xlfn.CONCAT("https://cdn.shopify.com/s/files/1/1773/1117/files/WWMS_-_",N130,"_-_",P130,"_-_",M130,"_-_",O130,"_-_Front.png")</f>
        <v>https://cdn.shopify.com/s/files/1/1773/1117/files/WWMS_-_Bath_Treatment_-_100g_-_Traditional_-_Melissa_-_Front.png</v>
      </c>
      <c r="AZ130" s="0" t="s">
        <v>62</v>
      </c>
      <c r="BC130" s="0" t="s">
        <v>63</v>
      </c>
    </row>
    <row r="131" customFormat="false" ht="12.75" hidden="false" customHeight="true" outlineLevel="0" collapsed="false">
      <c r="A131" s="0" t="str">
        <f aca="false">SUBSTITUTE(LOWER(_xlfn.CONCAT(M131, "-", O131,"-", N131)), "_", "-")</f>
        <v>traditional-melissa-bath-treatment</v>
      </c>
      <c r="I131" s="2" t="n">
        <f aca="false">IF(B131 = "",I130,FIND("-", B131, 1))</f>
        <v>13</v>
      </c>
      <c r="J131" s="2" t="e">
        <f aca="false">IF(B131 = "",J130,FIND("-", B131, FIND("-", B131, FIND("-", B131, 1)+1)+1))</f>
        <v>#VALUE!</v>
      </c>
      <c r="K131" s="2" t="n">
        <f aca="false">IF(B131 = "",K130,FIND("-", B131, FIND("-", B131, 1)+1))</f>
        <v>23</v>
      </c>
      <c r="L131" s="2" t="n">
        <f aca="false">IF(B131 = "",L130,IF(ISERROR(J131),K131,J131))</f>
        <v>23</v>
      </c>
      <c r="M131" s="2" t="str">
        <f aca="false">IF(B131 = "",M130,SUBSTITUTE(LEFT(B131,I131-2)," ","_"))</f>
        <v>Traditional</v>
      </c>
      <c r="N131" s="2" t="str">
        <f aca="false">IF(B131 = "",N130,SUBSTITUTE(RIGHT(B131, LEN(B131)-L131-1)," ","_"))</f>
        <v>Bath_Treatment</v>
      </c>
      <c r="O131" s="2" t="str">
        <f aca="false">IF(B131 = "",O130,SUBSTITUTE(SUBSTITUTE(MID(B131,I131+2,L131-I131-3)," ","_"),"/","_"))</f>
        <v>Melissa</v>
      </c>
      <c r="P131" s="0" t="s">
        <v>64</v>
      </c>
      <c r="U131" s="0" t="str">
        <f aca="false">SUBSTITUTE(_xlfn.CONCAT(M131, " - ", O131, " - ",N131, " - ", P131), "_", " ")</f>
        <v>Traditional - Melissa - Bath Treatment - 250g</v>
      </c>
      <c r="V131" s="0" t="n">
        <v>250</v>
      </c>
      <c r="X131" s="0" t="n">
        <v>0</v>
      </c>
      <c r="Y131" s="0" t="s">
        <v>59</v>
      </c>
      <c r="Z131" s="0" t="s">
        <v>60</v>
      </c>
      <c r="AA131" s="0" t="n">
        <v>12</v>
      </c>
      <c r="AC131" s="1" t="s">
        <v>56</v>
      </c>
      <c r="AD131" s="1" t="s">
        <v>56</v>
      </c>
      <c r="AF131" s="2" t="str">
        <f aca="false">IF(B131 = "","",_xlfn.CONCAT("https://cdn.shopify.com/s/files/1/1773/1117/files/WWMS_-_",N131,"_-_",P131,"_-_",M131,"_-_",O131,"_-_Front.png"))</f>
        <v/>
      </c>
      <c r="AI131" s="1" t="s">
        <v>61</v>
      </c>
      <c r="AY131" s="2" t="str">
        <f aca="false">_xlfn.CONCAT("https://cdn.shopify.com/s/files/1/1773/1117/files/WWMS_-_",N131,"_-_",P131,"_-_",M131,"_-_",O131,"_-_Front.png")</f>
        <v>https://cdn.shopify.com/s/files/1/1773/1117/files/WWMS_-_Bath_Treatment_-_250g_-_Traditional_-_Melissa_-_Front.png</v>
      </c>
      <c r="AZ131" s="0" t="s">
        <v>62</v>
      </c>
      <c r="BC131" s="0" t="s">
        <v>63</v>
      </c>
    </row>
    <row r="132" customFormat="false" ht="12.75" hidden="false" customHeight="true" outlineLevel="0" collapsed="false">
      <c r="A132" s="0" t="str">
        <f aca="false">SUBSTITUTE(LOWER(_xlfn.CONCAT(M132, "-", O132,"-", N132)), "_", "-")</f>
        <v>traditional-melissa-bath-treatment</v>
      </c>
      <c r="I132" s="2" t="n">
        <f aca="false">IF(B132 = "",I131,FIND("-", B132, 1))</f>
        <v>13</v>
      </c>
      <c r="J132" s="2" t="e">
        <f aca="false">IF(B132 = "",J131,FIND("-", B132, FIND("-", B132, FIND("-", B132, 1)+1)+1))</f>
        <v>#VALUE!</v>
      </c>
      <c r="K132" s="2" t="n">
        <f aca="false">IF(B132 = "",K131,FIND("-", B132, FIND("-", B132, 1)+1))</f>
        <v>23</v>
      </c>
      <c r="L132" s="2" t="n">
        <f aca="false">IF(B132 = "",L131,IF(ISERROR(J132),K132,J132))</f>
        <v>23</v>
      </c>
      <c r="M132" s="2" t="str">
        <f aca="false">IF(B132 = "",M131,SUBSTITUTE(LEFT(B132,I132-2)," ","_"))</f>
        <v>Traditional</v>
      </c>
      <c r="N132" s="2" t="str">
        <f aca="false">IF(B132 = "",N131,SUBSTITUTE(RIGHT(B132, LEN(B132)-L132-1)," ","_"))</f>
        <v>Bath_Treatment</v>
      </c>
      <c r="O132" s="2" t="str">
        <f aca="false">IF(B132 = "",O131,SUBSTITUTE(SUBSTITUTE(MID(B132,I132+2,L132-I132-3)," ","_"),"/","_"))</f>
        <v>Melissa</v>
      </c>
      <c r="P132" s="0" t="s">
        <v>65</v>
      </c>
      <c r="U132" s="0" t="str">
        <f aca="false">SUBSTITUTE(_xlfn.CONCAT(M132, " - ", O132, " - ",N132, " - ", P132), "_", " ")</f>
        <v>Traditional - Melissa - Bath Treatment - 1kg</v>
      </c>
      <c r="V132" s="0" t="n">
        <v>1000</v>
      </c>
      <c r="X132" s="0" t="n">
        <v>0</v>
      </c>
      <c r="Y132" s="0" t="s">
        <v>59</v>
      </c>
      <c r="Z132" s="0" t="s">
        <v>60</v>
      </c>
      <c r="AA132" s="0" t="n">
        <v>30</v>
      </c>
      <c r="AC132" s="1" t="s">
        <v>56</v>
      </c>
      <c r="AD132" s="1" t="s">
        <v>56</v>
      </c>
      <c r="AF132" s="2" t="str">
        <f aca="false">IF(B132 = "","",_xlfn.CONCAT("https://cdn.shopify.com/s/files/1/1773/1117/files/WWMS_-_",N132,"_-_",P132,"_-_",M132,"_-_",O132,"_-_Front.png"))</f>
        <v/>
      </c>
      <c r="AI132" s="1" t="s">
        <v>61</v>
      </c>
      <c r="AY132" s="2" t="str">
        <f aca="false">_xlfn.CONCAT("https://cdn.shopify.com/s/files/1/1773/1117/files/WWMS_-_",N132,"_-_",P132,"_-_",M132,"_-_",O132,"_-_Front.png")</f>
        <v>https://cdn.shopify.com/s/files/1/1773/1117/files/WWMS_-_Bath_Treatment_-_1kg_-_Traditional_-_Melissa_-_Front.png</v>
      </c>
      <c r="AZ132" s="0" t="s">
        <v>62</v>
      </c>
      <c r="BC132" s="0" t="s">
        <v>63</v>
      </c>
    </row>
    <row r="133" customFormat="false" ht="12.75" hidden="false" customHeight="true" outlineLevel="0" collapsed="false">
      <c r="A133" s="0" t="str">
        <f aca="false">SUBSTITUTE(LOWER(_xlfn.CONCAT(M133, "-", O133,"-", N133)), "_", "-")</f>
        <v>traditional-master-zing-bath-treatment</v>
      </c>
      <c r="B133" s="0" t="s">
        <v>163</v>
      </c>
      <c r="D133" s="0" t="s">
        <v>53</v>
      </c>
      <c r="E133" s="0" t="s">
        <v>54</v>
      </c>
      <c r="F133" s="0" t="s">
        <v>156</v>
      </c>
      <c r="G133" s="1" t="s">
        <v>56</v>
      </c>
      <c r="H133" s="0" t="s">
        <v>57</v>
      </c>
      <c r="I133" s="2" t="n">
        <f aca="false">IF(B133 = "",I132,FIND("-", B133, 1))</f>
        <v>13</v>
      </c>
      <c r="J133" s="2" t="e">
        <f aca="false">IF(B133 = "",J132,FIND("-", B133, FIND("-", B133, FIND("-", B133, 1)+1)+1))</f>
        <v>#VALUE!</v>
      </c>
      <c r="K133" s="2" t="n">
        <f aca="false">IF(B133 = "",K132,FIND("-", B133, FIND("-", B133, 1)+1))</f>
        <v>27</v>
      </c>
      <c r="L133" s="2" t="n">
        <f aca="false">IF(B133 = "",L132,IF(ISERROR(J133),K133,J133))</f>
        <v>27</v>
      </c>
      <c r="M133" s="2" t="str">
        <f aca="false">IF(B133 = "",M132,SUBSTITUTE(LEFT(B133,I133-2)," ","_"))</f>
        <v>Traditional</v>
      </c>
      <c r="N133" s="2" t="str">
        <f aca="false">IF(B133 = "",N132,SUBSTITUTE(RIGHT(B133, LEN(B133)-L133-1)," ","_"))</f>
        <v>Bath_Treatment</v>
      </c>
      <c r="O133" s="2" t="str">
        <f aca="false">IF(B133 = "",O132,SUBSTITUTE(SUBSTITUTE(MID(B133,I133+2,L133-I133-3)," ","_"),"/","_"))</f>
        <v>Master_Zing</v>
      </c>
      <c r="P133" s="0" t="s">
        <v>58</v>
      </c>
      <c r="U133" s="0" t="str">
        <f aca="false">SUBSTITUTE(_xlfn.CONCAT(M133, " - ", O133, " - ",N133, " - ", P133), "_", " ")</f>
        <v>Traditional - Master Zing - Bath Treatment - 100g</v>
      </c>
      <c r="V133" s="0" t="n">
        <v>100</v>
      </c>
      <c r="X133" s="0" t="n">
        <v>0</v>
      </c>
      <c r="Y133" s="0" t="s">
        <v>59</v>
      </c>
      <c r="Z133" s="0" t="s">
        <v>60</v>
      </c>
      <c r="AA133" s="0" t="n">
        <v>6</v>
      </c>
      <c r="AC133" s="1" t="s">
        <v>56</v>
      </c>
      <c r="AD133" s="1" t="s">
        <v>56</v>
      </c>
      <c r="AF133" s="2" t="str">
        <f aca="false">IF(B133 = "","",_xlfn.CONCAT("https://cdn.shopify.com/s/files/1/1773/1117/files/WWMS_-_",N133,"_-_",P133,"_-_",M133,"_-_",O133,"_-_Front.png"))</f>
        <v>https://cdn.shopify.com/s/files/1/1773/1117/files/WWMS_-_Bath_Treatment_-_100g_-_Traditional_-_Master_Zing_-_Front.png</v>
      </c>
      <c r="AG133" s="0" t="n">
        <v>1</v>
      </c>
      <c r="AH133" s="0" t="s">
        <v>163</v>
      </c>
      <c r="AI133" s="1" t="s">
        <v>61</v>
      </c>
      <c r="AY133" s="2" t="str">
        <f aca="false">_xlfn.CONCAT("https://cdn.shopify.com/s/files/1/1773/1117/files/WWMS_-_",N133,"_-_",P133,"_-_",M133,"_-_",O133,"_-_Front.png")</f>
        <v>https://cdn.shopify.com/s/files/1/1773/1117/files/WWMS_-_Bath_Treatment_-_100g_-_Traditional_-_Master_Zing_-_Front.png</v>
      </c>
      <c r="AZ133" s="0" t="s">
        <v>62</v>
      </c>
      <c r="BC133" s="0" t="s">
        <v>63</v>
      </c>
    </row>
    <row r="134" customFormat="false" ht="12.75" hidden="false" customHeight="true" outlineLevel="0" collapsed="false">
      <c r="A134" s="0" t="str">
        <f aca="false">SUBSTITUTE(LOWER(_xlfn.CONCAT(M134, "-", O134,"-", N134)), "_", "-")</f>
        <v>traditional-master-zing-bath-treatment</v>
      </c>
      <c r="I134" s="2" t="n">
        <f aca="false">IF(B134 = "",I133,FIND("-", B134, 1))</f>
        <v>13</v>
      </c>
      <c r="J134" s="2" t="e">
        <f aca="false">IF(B134 = "",J133,FIND("-", B134, FIND("-", B134, FIND("-", B134, 1)+1)+1))</f>
        <v>#VALUE!</v>
      </c>
      <c r="K134" s="2" t="n">
        <f aca="false">IF(B134 = "",K133,FIND("-", B134, FIND("-", B134, 1)+1))</f>
        <v>27</v>
      </c>
      <c r="L134" s="2" t="n">
        <f aca="false">IF(B134 = "",L133,IF(ISERROR(J134),K134,J134))</f>
        <v>27</v>
      </c>
      <c r="M134" s="2" t="str">
        <f aca="false">IF(B134 = "",M133,SUBSTITUTE(LEFT(B134,I134-2)," ","_"))</f>
        <v>Traditional</v>
      </c>
      <c r="N134" s="2" t="str">
        <f aca="false">IF(B134 = "",N133,SUBSTITUTE(RIGHT(B134, LEN(B134)-L134-1)," ","_"))</f>
        <v>Bath_Treatment</v>
      </c>
      <c r="O134" s="2" t="str">
        <f aca="false">IF(B134 = "",O133,SUBSTITUTE(SUBSTITUTE(MID(B134,I134+2,L134-I134-3)," ","_"),"/","_"))</f>
        <v>Master_Zing</v>
      </c>
      <c r="P134" s="0" t="s">
        <v>64</v>
      </c>
      <c r="U134" s="0" t="str">
        <f aca="false">SUBSTITUTE(_xlfn.CONCAT(M134, " - ", O134, " - ",N134, " - ", P134), "_", " ")</f>
        <v>Traditional - Master Zing - Bath Treatment - 250g</v>
      </c>
      <c r="V134" s="0" t="n">
        <v>250</v>
      </c>
      <c r="X134" s="0" t="n">
        <v>0</v>
      </c>
      <c r="Y134" s="0" t="s">
        <v>59</v>
      </c>
      <c r="Z134" s="0" t="s">
        <v>60</v>
      </c>
      <c r="AA134" s="0" t="n">
        <v>12</v>
      </c>
      <c r="AC134" s="1" t="s">
        <v>56</v>
      </c>
      <c r="AD134" s="1" t="s">
        <v>56</v>
      </c>
      <c r="AF134" s="2" t="str">
        <f aca="false">IF(B134 = "","",_xlfn.CONCAT("https://cdn.shopify.com/s/files/1/1773/1117/files/WWMS_-_",N134,"_-_",P134,"_-_",M134,"_-_",O134,"_-_Front.png"))</f>
        <v/>
      </c>
      <c r="AI134" s="1" t="s">
        <v>61</v>
      </c>
      <c r="AY134" s="2" t="str">
        <f aca="false">_xlfn.CONCAT("https://cdn.shopify.com/s/files/1/1773/1117/files/WWMS_-_",N134,"_-_",P134,"_-_",M134,"_-_",O134,"_-_Front.png")</f>
        <v>https://cdn.shopify.com/s/files/1/1773/1117/files/WWMS_-_Bath_Treatment_-_250g_-_Traditional_-_Master_Zing_-_Front.png</v>
      </c>
      <c r="AZ134" s="0" t="s">
        <v>62</v>
      </c>
      <c r="BC134" s="0" t="s">
        <v>63</v>
      </c>
    </row>
    <row r="135" customFormat="false" ht="12.75" hidden="false" customHeight="true" outlineLevel="0" collapsed="false">
      <c r="A135" s="0" t="str">
        <f aca="false">SUBSTITUTE(LOWER(_xlfn.CONCAT(M135, "-", O135,"-", N135)), "_", "-")</f>
        <v>traditional-master-zing-bath-treatment</v>
      </c>
      <c r="I135" s="2" t="n">
        <f aca="false">IF(B135 = "",I134,FIND("-", B135, 1))</f>
        <v>13</v>
      </c>
      <c r="J135" s="2" t="e">
        <f aca="false">IF(B135 = "",J134,FIND("-", B135, FIND("-", B135, FIND("-", B135, 1)+1)+1))</f>
        <v>#VALUE!</v>
      </c>
      <c r="K135" s="2" t="n">
        <f aca="false">IF(B135 = "",K134,FIND("-", B135, FIND("-", B135, 1)+1))</f>
        <v>27</v>
      </c>
      <c r="L135" s="2" t="n">
        <f aca="false">IF(B135 = "",L134,IF(ISERROR(J135),K135,J135))</f>
        <v>27</v>
      </c>
      <c r="M135" s="2" t="str">
        <f aca="false">IF(B135 = "",M134,SUBSTITUTE(LEFT(B135,I135-2)," ","_"))</f>
        <v>Traditional</v>
      </c>
      <c r="N135" s="2" t="str">
        <f aca="false">IF(B135 = "",N134,SUBSTITUTE(RIGHT(B135, LEN(B135)-L135-1)," ","_"))</f>
        <v>Bath_Treatment</v>
      </c>
      <c r="O135" s="2" t="str">
        <f aca="false">IF(B135 = "",O134,SUBSTITUTE(SUBSTITUTE(MID(B135,I135+2,L135-I135-3)," ","_"),"/","_"))</f>
        <v>Master_Zing</v>
      </c>
      <c r="P135" s="0" t="s">
        <v>65</v>
      </c>
      <c r="U135" s="0" t="str">
        <f aca="false">SUBSTITUTE(_xlfn.CONCAT(M135, " - ", O135, " - ",N135, " - ", P135), "_", " ")</f>
        <v>Traditional - Master Zing - Bath Treatment - 1kg</v>
      </c>
      <c r="V135" s="0" t="n">
        <v>1000</v>
      </c>
      <c r="X135" s="0" t="n">
        <v>0</v>
      </c>
      <c r="Y135" s="0" t="s">
        <v>59</v>
      </c>
      <c r="Z135" s="0" t="s">
        <v>60</v>
      </c>
      <c r="AA135" s="0" t="n">
        <v>30</v>
      </c>
      <c r="AC135" s="1" t="s">
        <v>56</v>
      </c>
      <c r="AD135" s="1" t="s">
        <v>56</v>
      </c>
      <c r="AF135" s="2" t="str">
        <f aca="false">IF(B135 = "","",_xlfn.CONCAT("https://cdn.shopify.com/s/files/1/1773/1117/files/WWMS_-_",N135,"_-_",P135,"_-_",M135,"_-_",O135,"_-_Front.png"))</f>
        <v/>
      </c>
      <c r="AI135" s="1" t="s">
        <v>61</v>
      </c>
      <c r="AY135" s="2" t="str">
        <f aca="false">_xlfn.CONCAT("https://cdn.shopify.com/s/files/1/1773/1117/files/WWMS_-_",N135,"_-_",P135,"_-_",M135,"_-_",O135,"_-_Front.png")</f>
        <v>https://cdn.shopify.com/s/files/1/1773/1117/files/WWMS_-_Bath_Treatment_-_1kg_-_Traditional_-_Master_Zing_-_Front.png</v>
      </c>
      <c r="AZ135" s="0" t="s">
        <v>62</v>
      </c>
      <c r="BC135" s="0" t="s">
        <v>63</v>
      </c>
    </row>
    <row r="136" customFormat="false" ht="12.75" hidden="false" customHeight="true" outlineLevel="0" collapsed="false">
      <c r="A136" s="0" t="str">
        <f aca="false">SUBSTITUTE(LOWER(_xlfn.CONCAT(M136, "-", O136,"-", N136)), "_", "-")</f>
        <v>traditional-love-letters-bath-treatment</v>
      </c>
      <c r="B136" s="0" t="s">
        <v>164</v>
      </c>
      <c r="D136" s="0" t="s">
        <v>53</v>
      </c>
      <c r="E136" s="0" t="s">
        <v>54</v>
      </c>
      <c r="F136" s="0" t="s">
        <v>156</v>
      </c>
      <c r="G136" s="1" t="s">
        <v>56</v>
      </c>
      <c r="H136" s="0" t="s">
        <v>57</v>
      </c>
      <c r="I136" s="2" t="n">
        <f aca="false">IF(B136 = "",I135,FIND("-", B136, 1))</f>
        <v>13</v>
      </c>
      <c r="J136" s="2" t="e">
        <f aca="false">IF(B136 = "",J135,FIND("-", B136, FIND("-", B136, FIND("-", B136, 1)+1)+1))</f>
        <v>#VALUE!</v>
      </c>
      <c r="K136" s="2" t="n">
        <f aca="false">IF(B136 = "",K135,FIND("-", B136, FIND("-", B136, 1)+1))</f>
        <v>28</v>
      </c>
      <c r="L136" s="2" t="n">
        <f aca="false">IF(B136 = "",L135,IF(ISERROR(J136),K136,J136))</f>
        <v>28</v>
      </c>
      <c r="M136" s="2" t="str">
        <f aca="false">IF(B136 = "",M135,SUBSTITUTE(LEFT(B136,I136-2)," ","_"))</f>
        <v>Traditional</v>
      </c>
      <c r="N136" s="2" t="str">
        <f aca="false">IF(B136 = "",N135,SUBSTITUTE(RIGHT(B136, LEN(B136)-L136-1)," ","_"))</f>
        <v>Bath_Treatment</v>
      </c>
      <c r="O136" s="2" t="str">
        <f aca="false">IF(B136 = "",O135,SUBSTITUTE(SUBSTITUTE(MID(B136,I136+2,L136-I136-3)," ","_"),"/","_"))</f>
        <v>Love_Letters</v>
      </c>
      <c r="P136" s="0" t="s">
        <v>58</v>
      </c>
      <c r="U136" s="0" t="str">
        <f aca="false">SUBSTITUTE(_xlfn.CONCAT(M136, " - ", O136, " - ",N136, " - ", P136), "_", " ")</f>
        <v>Traditional - Love Letters - Bath Treatment - 100g</v>
      </c>
      <c r="V136" s="0" t="n">
        <v>100</v>
      </c>
      <c r="X136" s="0" t="n">
        <v>0</v>
      </c>
      <c r="Y136" s="0" t="s">
        <v>59</v>
      </c>
      <c r="Z136" s="0" t="s">
        <v>60</v>
      </c>
      <c r="AA136" s="0" t="n">
        <v>6</v>
      </c>
      <c r="AC136" s="1" t="s">
        <v>56</v>
      </c>
      <c r="AD136" s="1" t="s">
        <v>56</v>
      </c>
      <c r="AF136" s="2" t="str">
        <f aca="false">IF(B136 = "","",_xlfn.CONCAT("https://cdn.shopify.com/s/files/1/1773/1117/files/WWMS_-_",N136,"_-_",P136,"_-_",M136,"_-_",O136,"_-_Front.png"))</f>
        <v>https://cdn.shopify.com/s/files/1/1773/1117/files/WWMS_-_Bath_Treatment_-_100g_-_Traditional_-_Love_Letters_-_Front.png</v>
      </c>
      <c r="AG136" s="0" t="n">
        <v>1</v>
      </c>
      <c r="AH136" s="0" t="s">
        <v>164</v>
      </c>
      <c r="AI136" s="1" t="s">
        <v>61</v>
      </c>
      <c r="AY136" s="2" t="str">
        <f aca="false">_xlfn.CONCAT("https://cdn.shopify.com/s/files/1/1773/1117/files/WWMS_-_",N136,"_-_",P136,"_-_",M136,"_-_",O136,"_-_Front.png")</f>
        <v>https://cdn.shopify.com/s/files/1/1773/1117/files/WWMS_-_Bath_Treatment_-_100g_-_Traditional_-_Love_Letters_-_Front.png</v>
      </c>
      <c r="AZ136" s="0" t="s">
        <v>62</v>
      </c>
      <c r="BC136" s="0" t="s">
        <v>63</v>
      </c>
    </row>
    <row r="137" customFormat="false" ht="12.75" hidden="false" customHeight="true" outlineLevel="0" collapsed="false">
      <c r="A137" s="0" t="str">
        <f aca="false">SUBSTITUTE(LOWER(_xlfn.CONCAT(M137, "-", O137,"-", N137)), "_", "-")</f>
        <v>traditional-love-letters-bath-treatment</v>
      </c>
      <c r="I137" s="2" t="n">
        <f aca="false">IF(B137 = "",I136,FIND("-", B137, 1))</f>
        <v>13</v>
      </c>
      <c r="J137" s="2" t="e">
        <f aca="false">IF(B137 = "",J136,FIND("-", B137, FIND("-", B137, FIND("-", B137, 1)+1)+1))</f>
        <v>#VALUE!</v>
      </c>
      <c r="K137" s="2" t="n">
        <f aca="false">IF(B137 = "",K136,FIND("-", B137, FIND("-", B137, 1)+1))</f>
        <v>28</v>
      </c>
      <c r="L137" s="2" t="n">
        <f aca="false">IF(B137 = "",L136,IF(ISERROR(J137),K137,J137))</f>
        <v>28</v>
      </c>
      <c r="M137" s="2" t="str">
        <f aca="false">IF(B137 = "",M136,SUBSTITUTE(LEFT(B137,I137-2)," ","_"))</f>
        <v>Traditional</v>
      </c>
      <c r="N137" s="2" t="str">
        <f aca="false">IF(B137 = "",N136,SUBSTITUTE(RIGHT(B137, LEN(B137)-L137-1)," ","_"))</f>
        <v>Bath_Treatment</v>
      </c>
      <c r="O137" s="2" t="str">
        <f aca="false">IF(B137 = "",O136,SUBSTITUTE(SUBSTITUTE(MID(B137,I137+2,L137-I137-3)," ","_"),"/","_"))</f>
        <v>Love_Letters</v>
      </c>
      <c r="P137" s="0" t="s">
        <v>64</v>
      </c>
      <c r="U137" s="0" t="str">
        <f aca="false">SUBSTITUTE(_xlfn.CONCAT(M137, " - ", O137, " - ",N137, " - ", P137), "_", " ")</f>
        <v>Traditional - Love Letters - Bath Treatment - 250g</v>
      </c>
      <c r="V137" s="0" t="n">
        <v>250</v>
      </c>
      <c r="X137" s="0" t="n">
        <v>0</v>
      </c>
      <c r="Y137" s="0" t="s">
        <v>59</v>
      </c>
      <c r="Z137" s="0" t="s">
        <v>60</v>
      </c>
      <c r="AA137" s="0" t="n">
        <v>12</v>
      </c>
      <c r="AC137" s="1" t="s">
        <v>56</v>
      </c>
      <c r="AD137" s="1" t="s">
        <v>56</v>
      </c>
      <c r="AF137" s="2" t="str">
        <f aca="false">IF(B137 = "","",_xlfn.CONCAT("https://cdn.shopify.com/s/files/1/1773/1117/files/WWMS_-_",N137,"_-_",P137,"_-_",M137,"_-_",O137,"_-_Front.png"))</f>
        <v/>
      </c>
      <c r="AI137" s="1" t="s">
        <v>61</v>
      </c>
      <c r="AY137" s="2" t="str">
        <f aca="false">_xlfn.CONCAT("https://cdn.shopify.com/s/files/1/1773/1117/files/WWMS_-_",N137,"_-_",P137,"_-_",M137,"_-_",O137,"_-_Front.png")</f>
        <v>https://cdn.shopify.com/s/files/1/1773/1117/files/WWMS_-_Bath_Treatment_-_250g_-_Traditional_-_Love_Letters_-_Front.png</v>
      </c>
      <c r="AZ137" s="0" t="s">
        <v>62</v>
      </c>
      <c r="BC137" s="0" t="s">
        <v>63</v>
      </c>
    </row>
    <row r="138" customFormat="false" ht="12.75" hidden="false" customHeight="true" outlineLevel="0" collapsed="false">
      <c r="A138" s="0" t="str">
        <f aca="false">SUBSTITUTE(LOWER(_xlfn.CONCAT(M138, "-", O138,"-", N138)), "_", "-")</f>
        <v>traditional-love-letters-bath-treatment</v>
      </c>
      <c r="I138" s="2" t="n">
        <f aca="false">IF(B138 = "",I137,FIND("-", B138, 1))</f>
        <v>13</v>
      </c>
      <c r="J138" s="2" t="e">
        <f aca="false">IF(B138 = "",J137,FIND("-", B138, FIND("-", B138, FIND("-", B138, 1)+1)+1))</f>
        <v>#VALUE!</v>
      </c>
      <c r="K138" s="2" t="n">
        <f aca="false">IF(B138 = "",K137,FIND("-", B138, FIND("-", B138, 1)+1))</f>
        <v>28</v>
      </c>
      <c r="L138" s="2" t="n">
        <f aca="false">IF(B138 = "",L137,IF(ISERROR(J138),K138,J138))</f>
        <v>28</v>
      </c>
      <c r="M138" s="2" t="str">
        <f aca="false">IF(B138 = "",M137,SUBSTITUTE(LEFT(B138,I138-2)," ","_"))</f>
        <v>Traditional</v>
      </c>
      <c r="N138" s="2" t="str">
        <f aca="false">IF(B138 = "",N137,SUBSTITUTE(RIGHT(B138, LEN(B138)-L138-1)," ","_"))</f>
        <v>Bath_Treatment</v>
      </c>
      <c r="O138" s="2" t="str">
        <f aca="false">IF(B138 = "",O137,SUBSTITUTE(SUBSTITUTE(MID(B138,I138+2,L138-I138-3)," ","_"),"/","_"))</f>
        <v>Love_Letters</v>
      </c>
      <c r="P138" s="0" t="s">
        <v>65</v>
      </c>
      <c r="U138" s="0" t="str">
        <f aca="false">SUBSTITUTE(_xlfn.CONCAT(M138, " - ", O138, " - ",N138, " - ", P138), "_", " ")</f>
        <v>Traditional - Love Letters - Bath Treatment - 1kg</v>
      </c>
      <c r="V138" s="0" t="n">
        <v>1000</v>
      </c>
      <c r="X138" s="0" t="n">
        <v>0</v>
      </c>
      <c r="Y138" s="0" t="s">
        <v>59</v>
      </c>
      <c r="Z138" s="0" t="s">
        <v>60</v>
      </c>
      <c r="AA138" s="0" t="n">
        <v>30</v>
      </c>
      <c r="AC138" s="1" t="s">
        <v>56</v>
      </c>
      <c r="AD138" s="1" t="s">
        <v>56</v>
      </c>
      <c r="AF138" s="2" t="str">
        <f aca="false">IF(B138 = "","",_xlfn.CONCAT("https://cdn.shopify.com/s/files/1/1773/1117/files/WWMS_-_",N138,"_-_",P138,"_-_",M138,"_-_",O138,"_-_Front.png"))</f>
        <v/>
      </c>
      <c r="AI138" s="1" t="s">
        <v>61</v>
      </c>
      <c r="AY138" s="2" t="str">
        <f aca="false">_xlfn.CONCAT("https://cdn.shopify.com/s/files/1/1773/1117/files/WWMS_-_",N138,"_-_",P138,"_-_",M138,"_-_",O138,"_-_Front.png")</f>
        <v>https://cdn.shopify.com/s/files/1/1773/1117/files/WWMS_-_Bath_Treatment_-_1kg_-_Traditional_-_Love_Letters_-_Front.png</v>
      </c>
      <c r="AZ138" s="0" t="s">
        <v>62</v>
      </c>
      <c r="BC138" s="0" t="s">
        <v>63</v>
      </c>
    </row>
    <row r="139" customFormat="false" ht="12.75" hidden="false" customHeight="true" outlineLevel="0" collapsed="false">
      <c r="A139" s="0" t="str">
        <f aca="false">SUBSTITUTE(LOWER(_xlfn.CONCAT(M139, "-", O139,"-", N139)), "_", "-")</f>
        <v>traditional-lavender-bath-treatment</v>
      </c>
      <c r="B139" s="0" t="s">
        <v>165</v>
      </c>
      <c r="D139" s="0" t="s">
        <v>53</v>
      </c>
      <c r="E139" s="0" t="s">
        <v>54</v>
      </c>
      <c r="F139" s="0" t="s">
        <v>156</v>
      </c>
      <c r="G139" s="1" t="s">
        <v>56</v>
      </c>
      <c r="H139" s="0" t="s">
        <v>57</v>
      </c>
      <c r="I139" s="2" t="n">
        <f aca="false">IF(B139 = "",I138,FIND("-", B139, 1))</f>
        <v>13</v>
      </c>
      <c r="J139" s="2" t="e">
        <f aca="false">IF(B139 = "",J138,FIND("-", B139, FIND("-", B139, FIND("-", B139, 1)+1)+1))</f>
        <v>#VALUE!</v>
      </c>
      <c r="K139" s="2" t="n">
        <f aca="false">IF(B139 = "",K138,FIND("-", B139, FIND("-", B139, 1)+1))</f>
        <v>24</v>
      </c>
      <c r="L139" s="2" t="n">
        <f aca="false">IF(B139 = "",L138,IF(ISERROR(J139),K139,J139))</f>
        <v>24</v>
      </c>
      <c r="M139" s="2" t="str">
        <f aca="false">IF(B139 = "",M138,SUBSTITUTE(LEFT(B139,I139-2)," ","_"))</f>
        <v>Traditional</v>
      </c>
      <c r="N139" s="2" t="str">
        <f aca="false">IF(B139 = "",N138,SUBSTITUTE(RIGHT(B139, LEN(B139)-L139-1)," ","_"))</f>
        <v>Bath_Treatment</v>
      </c>
      <c r="O139" s="2" t="str">
        <f aca="false">IF(B139 = "",O138,SUBSTITUTE(SUBSTITUTE(MID(B139,I139+2,L139-I139-3)," ","_"),"/","_"))</f>
        <v>Lavender</v>
      </c>
      <c r="P139" s="0" t="s">
        <v>58</v>
      </c>
      <c r="U139" s="0" t="str">
        <f aca="false">SUBSTITUTE(_xlfn.CONCAT(M139, " - ", O139, " - ",N139, " - ", P139), "_", " ")</f>
        <v>Traditional - Lavender - Bath Treatment - 100g</v>
      </c>
      <c r="V139" s="0" t="n">
        <v>100</v>
      </c>
      <c r="X139" s="0" t="n">
        <v>0</v>
      </c>
      <c r="Y139" s="0" t="s">
        <v>59</v>
      </c>
      <c r="Z139" s="0" t="s">
        <v>60</v>
      </c>
      <c r="AA139" s="0" t="n">
        <v>6</v>
      </c>
      <c r="AC139" s="1" t="s">
        <v>56</v>
      </c>
      <c r="AD139" s="1" t="s">
        <v>56</v>
      </c>
      <c r="AF139" s="2" t="str">
        <f aca="false">IF(B139 = "","",_xlfn.CONCAT("https://cdn.shopify.com/s/files/1/1773/1117/files/WWMS_-_",N139,"_-_",P139,"_-_",M139,"_-_",O139,"_-_Front.png"))</f>
        <v>https://cdn.shopify.com/s/files/1/1773/1117/files/WWMS_-_Bath_Treatment_-_100g_-_Traditional_-_Lavender_-_Front.png</v>
      </c>
      <c r="AG139" s="0" t="n">
        <v>1</v>
      </c>
      <c r="AH139" s="0" t="s">
        <v>165</v>
      </c>
      <c r="AI139" s="1" t="s">
        <v>61</v>
      </c>
      <c r="AY139" s="2" t="str">
        <f aca="false">_xlfn.CONCAT("https://cdn.shopify.com/s/files/1/1773/1117/files/WWMS_-_",N139,"_-_",P139,"_-_",M139,"_-_",O139,"_-_Front.png")</f>
        <v>https://cdn.shopify.com/s/files/1/1773/1117/files/WWMS_-_Bath_Treatment_-_100g_-_Traditional_-_Lavender_-_Front.png</v>
      </c>
      <c r="AZ139" s="0" t="s">
        <v>62</v>
      </c>
      <c r="BC139" s="0" t="s">
        <v>63</v>
      </c>
    </row>
    <row r="140" customFormat="false" ht="12.75" hidden="false" customHeight="true" outlineLevel="0" collapsed="false">
      <c r="A140" s="0" t="str">
        <f aca="false">SUBSTITUTE(LOWER(_xlfn.CONCAT(M140, "-", O140,"-", N140)), "_", "-")</f>
        <v>traditional-lavender-bath-treatment</v>
      </c>
      <c r="I140" s="2" t="n">
        <f aca="false">IF(B140 = "",I139,FIND("-", B140, 1))</f>
        <v>13</v>
      </c>
      <c r="J140" s="2" t="e">
        <f aca="false">IF(B140 = "",J139,FIND("-", B140, FIND("-", B140, FIND("-", B140, 1)+1)+1))</f>
        <v>#VALUE!</v>
      </c>
      <c r="K140" s="2" t="n">
        <f aca="false">IF(B140 = "",K139,FIND("-", B140, FIND("-", B140, 1)+1))</f>
        <v>24</v>
      </c>
      <c r="L140" s="2" t="n">
        <f aca="false">IF(B140 = "",L139,IF(ISERROR(J140),K140,J140))</f>
        <v>24</v>
      </c>
      <c r="M140" s="2" t="str">
        <f aca="false">IF(B140 = "",M139,SUBSTITUTE(LEFT(B140,I140-2)," ","_"))</f>
        <v>Traditional</v>
      </c>
      <c r="N140" s="2" t="str">
        <f aca="false">IF(B140 = "",N139,SUBSTITUTE(RIGHT(B140, LEN(B140)-L140-1)," ","_"))</f>
        <v>Bath_Treatment</v>
      </c>
      <c r="O140" s="2" t="str">
        <f aca="false">IF(B140 = "",O139,SUBSTITUTE(SUBSTITUTE(MID(B140,I140+2,L140-I140-3)," ","_"),"/","_"))</f>
        <v>Lavender</v>
      </c>
      <c r="P140" s="0" t="s">
        <v>64</v>
      </c>
      <c r="U140" s="0" t="str">
        <f aca="false">SUBSTITUTE(_xlfn.CONCAT(M140, " - ", O140, " - ",N140, " - ", P140), "_", " ")</f>
        <v>Traditional - Lavender - Bath Treatment - 250g</v>
      </c>
      <c r="V140" s="0" t="n">
        <v>250</v>
      </c>
      <c r="X140" s="0" t="n">
        <v>0</v>
      </c>
      <c r="Y140" s="0" t="s">
        <v>59</v>
      </c>
      <c r="Z140" s="0" t="s">
        <v>60</v>
      </c>
      <c r="AA140" s="0" t="n">
        <v>12</v>
      </c>
      <c r="AC140" s="1" t="s">
        <v>56</v>
      </c>
      <c r="AD140" s="1" t="s">
        <v>56</v>
      </c>
      <c r="AF140" s="2" t="str">
        <f aca="false">IF(B140 = "","",_xlfn.CONCAT("https://cdn.shopify.com/s/files/1/1773/1117/files/WWMS_-_",N140,"_-_",P140,"_-_",M140,"_-_",O140,"_-_Front.png"))</f>
        <v/>
      </c>
      <c r="AI140" s="1" t="s">
        <v>61</v>
      </c>
      <c r="AY140" s="2" t="str">
        <f aca="false">_xlfn.CONCAT("https://cdn.shopify.com/s/files/1/1773/1117/files/WWMS_-_",N140,"_-_",P140,"_-_",M140,"_-_",O140,"_-_Front.png")</f>
        <v>https://cdn.shopify.com/s/files/1/1773/1117/files/WWMS_-_Bath_Treatment_-_250g_-_Traditional_-_Lavender_-_Front.png</v>
      </c>
      <c r="AZ140" s="0" t="s">
        <v>62</v>
      </c>
      <c r="BC140" s="0" t="s">
        <v>63</v>
      </c>
    </row>
    <row r="141" customFormat="false" ht="12.75" hidden="false" customHeight="true" outlineLevel="0" collapsed="false">
      <c r="A141" s="0" t="str">
        <f aca="false">SUBSTITUTE(LOWER(_xlfn.CONCAT(M141, "-", O141,"-", N141)), "_", "-")</f>
        <v>traditional-lavender-bath-treatment</v>
      </c>
      <c r="I141" s="2" t="n">
        <f aca="false">IF(B141 = "",I140,FIND("-", B141, 1))</f>
        <v>13</v>
      </c>
      <c r="J141" s="2" t="e">
        <f aca="false">IF(B141 = "",J140,FIND("-", B141, FIND("-", B141, FIND("-", B141, 1)+1)+1))</f>
        <v>#VALUE!</v>
      </c>
      <c r="K141" s="2" t="n">
        <f aca="false">IF(B141 = "",K140,FIND("-", B141, FIND("-", B141, 1)+1))</f>
        <v>24</v>
      </c>
      <c r="L141" s="2" t="n">
        <f aca="false">IF(B141 = "",L140,IF(ISERROR(J141),K141,J141))</f>
        <v>24</v>
      </c>
      <c r="M141" s="2" t="str">
        <f aca="false">IF(B141 = "",M140,SUBSTITUTE(LEFT(B141,I141-2)," ","_"))</f>
        <v>Traditional</v>
      </c>
      <c r="N141" s="2" t="str">
        <f aca="false">IF(B141 = "",N140,SUBSTITUTE(RIGHT(B141, LEN(B141)-L141-1)," ","_"))</f>
        <v>Bath_Treatment</v>
      </c>
      <c r="O141" s="2" t="str">
        <f aca="false">IF(B141 = "",O140,SUBSTITUTE(SUBSTITUTE(MID(B141,I141+2,L141-I141-3)," ","_"),"/","_"))</f>
        <v>Lavender</v>
      </c>
      <c r="P141" s="0" t="s">
        <v>65</v>
      </c>
      <c r="U141" s="0" t="str">
        <f aca="false">SUBSTITUTE(_xlfn.CONCAT(M141, " - ", O141, " - ",N141, " - ", P141), "_", " ")</f>
        <v>Traditional - Lavender - Bath Treatment - 1kg</v>
      </c>
      <c r="V141" s="0" t="n">
        <v>1000</v>
      </c>
      <c r="X141" s="0" t="n">
        <v>0</v>
      </c>
      <c r="Y141" s="0" t="s">
        <v>59</v>
      </c>
      <c r="Z141" s="0" t="s">
        <v>60</v>
      </c>
      <c r="AA141" s="0" t="n">
        <v>30</v>
      </c>
      <c r="AC141" s="1" t="s">
        <v>56</v>
      </c>
      <c r="AD141" s="1" t="s">
        <v>56</v>
      </c>
      <c r="AF141" s="2" t="str">
        <f aca="false">IF(B141 = "","",_xlfn.CONCAT("https://cdn.shopify.com/s/files/1/1773/1117/files/WWMS_-_",N141,"_-_",P141,"_-_",M141,"_-_",O141,"_-_Front.png"))</f>
        <v/>
      </c>
      <c r="AI141" s="1" t="s">
        <v>61</v>
      </c>
      <c r="AY141" s="2" t="str">
        <f aca="false">_xlfn.CONCAT("https://cdn.shopify.com/s/files/1/1773/1117/files/WWMS_-_",N141,"_-_",P141,"_-_",M141,"_-_",O141,"_-_Front.png")</f>
        <v>https://cdn.shopify.com/s/files/1/1773/1117/files/WWMS_-_Bath_Treatment_-_1kg_-_Traditional_-_Lavender_-_Front.png</v>
      </c>
      <c r="AZ141" s="0" t="s">
        <v>62</v>
      </c>
      <c r="BC141" s="0" t="s">
        <v>63</v>
      </c>
    </row>
    <row r="142" customFormat="false" ht="12.75" hidden="false" customHeight="true" outlineLevel="0" collapsed="false">
      <c r="A142" s="0" t="str">
        <f aca="false">SUBSTITUTE(LOWER(_xlfn.CONCAT(M142, "-", O142,"-", N142)), "_", "-")</f>
        <v>traditional-earth-bath-treatment</v>
      </c>
      <c r="B142" s="0" t="s">
        <v>166</v>
      </c>
      <c r="D142" s="0" t="s">
        <v>53</v>
      </c>
      <c r="E142" s="0" t="s">
        <v>54</v>
      </c>
      <c r="F142" s="0" t="s">
        <v>156</v>
      </c>
      <c r="G142" s="1" t="s">
        <v>56</v>
      </c>
      <c r="H142" s="0" t="s">
        <v>57</v>
      </c>
      <c r="I142" s="2" t="n">
        <f aca="false">IF(B142 = "",I141,FIND("-", B142, 1))</f>
        <v>13</v>
      </c>
      <c r="J142" s="2" t="e">
        <f aca="false">IF(B142 = "",J141,FIND("-", B142, FIND("-", B142, FIND("-", B142, 1)+1)+1))</f>
        <v>#VALUE!</v>
      </c>
      <c r="K142" s="2" t="n">
        <f aca="false">IF(B142 = "",K141,FIND("-", B142, FIND("-", B142, 1)+1))</f>
        <v>21</v>
      </c>
      <c r="L142" s="2" t="n">
        <f aca="false">IF(B142 = "",L141,IF(ISERROR(J142),K142,J142))</f>
        <v>21</v>
      </c>
      <c r="M142" s="2" t="str">
        <f aca="false">IF(B142 = "",M141,SUBSTITUTE(LEFT(B142,I142-2)," ","_"))</f>
        <v>Traditional</v>
      </c>
      <c r="N142" s="2" t="str">
        <f aca="false">IF(B142 = "",N141,SUBSTITUTE(RIGHT(B142, LEN(B142)-L142-1)," ","_"))</f>
        <v>Bath_Treatment</v>
      </c>
      <c r="O142" s="2" t="str">
        <f aca="false">IF(B142 = "",O141,SUBSTITUTE(SUBSTITUTE(MID(B142,I142+2,L142-I142-3)," ","_"),"/","_"))</f>
        <v>Earth</v>
      </c>
      <c r="P142" s="0" t="s">
        <v>58</v>
      </c>
      <c r="U142" s="0" t="str">
        <f aca="false">SUBSTITUTE(_xlfn.CONCAT(M142, " - ", O142, " - ",N142, " - ", P142), "_", " ")</f>
        <v>Traditional - Earth - Bath Treatment - 100g</v>
      </c>
      <c r="V142" s="0" t="n">
        <v>100</v>
      </c>
      <c r="X142" s="0" t="n">
        <v>0</v>
      </c>
      <c r="Y142" s="0" t="s">
        <v>59</v>
      </c>
      <c r="Z142" s="0" t="s">
        <v>60</v>
      </c>
      <c r="AA142" s="0" t="n">
        <v>6</v>
      </c>
      <c r="AC142" s="1" t="s">
        <v>56</v>
      </c>
      <c r="AD142" s="1" t="s">
        <v>56</v>
      </c>
      <c r="AF142" s="2" t="str">
        <f aca="false">IF(B142 = "","",_xlfn.CONCAT("https://cdn.shopify.com/s/files/1/1773/1117/files/WWMS_-_",N142,"_-_",P142,"_-_",M142,"_-_",O142,"_-_Front.png"))</f>
        <v>https://cdn.shopify.com/s/files/1/1773/1117/files/WWMS_-_Bath_Treatment_-_100g_-_Traditional_-_Earth_-_Front.png</v>
      </c>
      <c r="AG142" s="0" t="n">
        <v>1</v>
      </c>
      <c r="AH142" s="0" t="s">
        <v>166</v>
      </c>
      <c r="AI142" s="1" t="s">
        <v>61</v>
      </c>
      <c r="AY142" s="2" t="str">
        <f aca="false">_xlfn.CONCAT("https://cdn.shopify.com/s/files/1/1773/1117/files/WWMS_-_",N142,"_-_",P142,"_-_",M142,"_-_",O142,"_-_Front.png")</f>
        <v>https://cdn.shopify.com/s/files/1/1773/1117/files/WWMS_-_Bath_Treatment_-_100g_-_Traditional_-_Earth_-_Front.png</v>
      </c>
      <c r="AZ142" s="0" t="s">
        <v>62</v>
      </c>
      <c r="BC142" s="0" t="s">
        <v>63</v>
      </c>
    </row>
    <row r="143" customFormat="false" ht="12.75" hidden="false" customHeight="true" outlineLevel="0" collapsed="false">
      <c r="A143" s="0" t="str">
        <f aca="false">SUBSTITUTE(LOWER(_xlfn.CONCAT(M143, "-", O143,"-", N143)), "_", "-")</f>
        <v>traditional-earth-bath-treatment</v>
      </c>
      <c r="I143" s="2" t="n">
        <f aca="false">IF(B143 = "",I142,FIND("-", B143, 1))</f>
        <v>13</v>
      </c>
      <c r="J143" s="2" t="e">
        <f aca="false">IF(B143 = "",J142,FIND("-", B143, FIND("-", B143, FIND("-", B143, 1)+1)+1))</f>
        <v>#VALUE!</v>
      </c>
      <c r="K143" s="2" t="n">
        <f aca="false">IF(B143 = "",K142,FIND("-", B143, FIND("-", B143, 1)+1))</f>
        <v>21</v>
      </c>
      <c r="L143" s="2" t="n">
        <f aca="false">IF(B143 = "",L142,IF(ISERROR(J143),K143,J143))</f>
        <v>21</v>
      </c>
      <c r="M143" s="2" t="str">
        <f aca="false">IF(B143 = "",M142,SUBSTITUTE(LEFT(B143,I143-2)," ","_"))</f>
        <v>Traditional</v>
      </c>
      <c r="N143" s="2" t="str">
        <f aca="false">IF(B143 = "",N142,SUBSTITUTE(RIGHT(B143, LEN(B143)-L143-1)," ","_"))</f>
        <v>Bath_Treatment</v>
      </c>
      <c r="O143" s="2" t="str">
        <f aca="false">IF(B143 = "",O142,SUBSTITUTE(SUBSTITUTE(MID(B143,I143+2,L143-I143-3)," ","_"),"/","_"))</f>
        <v>Earth</v>
      </c>
      <c r="P143" s="0" t="s">
        <v>64</v>
      </c>
      <c r="U143" s="0" t="str">
        <f aca="false">SUBSTITUTE(_xlfn.CONCAT(M143, " - ", O143, " - ",N143, " - ", P143), "_", " ")</f>
        <v>Traditional - Earth - Bath Treatment - 250g</v>
      </c>
      <c r="V143" s="0" t="n">
        <v>250</v>
      </c>
      <c r="X143" s="0" t="n">
        <v>0</v>
      </c>
      <c r="Y143" s="0" t="s">
        <v>59</v>
      </c>
      <c r="Z143" s="0" t="s">
        <v>60</v>
      </c>
      <c r="AA143" s="0" t="n">
        <v>12</v>
      </c>
      <c r="AC143" s="1" t="s">
        <v>56</v>
      </c>
      <c r="AD143" s="1" t="s">
        <v>56</v>
      </c>
      <c r="AF143" s="2" t="str">
        <f aca="false">IF(B143 = "","",_xlfn.CONCAT("https://cdn.shopify.com/s/files/1/1773/1117/files/WWMS_-_",N143,"_-_",P143,"_-_",M143,"_-_",O143,"_-_Front.png"))</f>
        <v/>
      </c>
      <c r="AI143" s="1" t="s">
        <v>61</v>
      </c>
      <c r="AY143" s="2" t="str">
        <f aca="false">_xlfn.CONCAT("https://cdn.shopify.com/s/files/1/1773/1117/files/WWMS_-_",N143,"_-_",P143,"_-_",M143,"_-_",O143,"_-_Front.png")</f>
        <v>https://cdn.shopify.com/s/files/1/1773/1117/files/WWMS_-_Bath_Treatment_-_250g_-_Traditional_-_Earth_-_Front.png</v>
      </c>
      <c r="AZ143" s="0" t="s">
        <v>62</v>
      </c>
      <c r="BC143" s="0" t="s">
        <v>63</v>
      </c>
    </row>
    <row r="144" customFormat="false" ht="12.75" hidden="false" customHeight="true" outlineLevel="0" collapsed="false">
      <c r="A144" s="0" t="str">
        <f aca="false">SUBSTITUTE(LOWER(_xlfn.CONCAT(M144, "-", O144,"-", N144)), "_", "-")</f>
        <v>traditional-earth-bath-treatment</v>
      </c>
      <c r="I144" s="2" t="n">
        <f aca="false">IF(B144 = "",I143,FIND("-", B144, 1))</f>
        <v>13</v>
      </c>
      <c r="J144" s="2" t="e">
        <f aca="false">IF(B144 = "",J143,FIND("-", B144, FIND("-", B144, FIND("-", B144, 1)+1)+1))</f>
        <v>#VALUE!</v>
      </c>
      <c r="K144" s="2" t="n">
        <f aca="false">IF(B144 = "",K143,FIND("-", B144, FIND("-", B144, 1)+1))</f>
        <v>21</v>
      </c>
      <c r="L144" s="2" t="n">
        <f aca="false">IF(B144 = "",L143,IF(ISERROR(J144),K144,J144))</f>
        <v>21</v>
      </c>
      <c r="M144" s="2" t="str">
        <f aca="false">IF(B144 = "",M143,SUBSTITUTE(LEFT(B144,I144-2)," ","_"))</f>
        <v>Traditional</v>
      </c>
      <c r="N144" s="2" t="str">
        <f aca="false">IF(B144 = "",N143,SUBSTITUTE(RIGHT(B144, LEN(B144)-L144-1)," ","_"))</f>
        <v>Bath_Treatment</v>
      </c>
      <c r="O144" s="2" t="str">
        <f aca="false">IF(B144 = "",O143,SUBSTITUTE(SUBSTITUTE(MID(B144,I144+2,L144-I144-3)," ","_"),"/","_"))</f>
        <v>Earth</v>
      </c>
      <c r="P144" s="0" t="s">
        <v>65</v>
      </c>
      <c r="U144" s="0" t="str">
        <f aca="false">SUBSTITUTE(_xlfn.CONCAT(M144, " - ", O144, " - ",N144, " - ", P144), "_", " ")</f>
        <v>Traditional - Earth - Bath Treatment - 1kg</v>
      </c>
      <c r="V144" s="0" t="n">
        <v>1000</v>
      </c>
      <c r="X144" s="0" t="n">
        <v>0</v>
      </c>
      <c r="Y144" s="0" t="s">
        <v>59</v>
      </c>
      <c r="Z144" s="0" t="s">
        <v>60</v>
      </c>
      <c r="AA144" s="0" t="n">
        <v>30</v>
      </c>
      <c r="AC144" s="1" t="s">
        <v>56</v>
      </c>
      <c r="AD144" s="1" t="s">
        <v>56</v>
      </c>
      <c r="AF144" s="2" t="str">
        <f aca="false">IF(B144 = "","",_xlfn.CONCAT("https://cdn.shopify.com/s/files/1/1773/1117/files/WWMS_-_",N144,"_-_",P144,"_-_",M144,"_-_",O144,"_-_Front.png"))</f>
        <v/>
      </c>
      <c r="AI144" s="1" t="s">
        <v>61</v>
      </c>
      <c r="AY144" s="2" t="str">
        <f aca="false">_xlfn.CONCAT("https://cdn.shopify.com/s/files/1/1773/1117/files/WWMS_-_",N144,"_-_",P144,"_-_",M144,"_-_",O144,"_-_Front.png")</f>
        <v>https://cdn.shopify.com/s/files/1/1773/1117/files/WWMS_-_Bath_Treatment_-_1kg_-_Traditional_-_Earth_-_Front.png</v>
      </c>
      <c r="AZ144" s="0" t="s">
        <v>62</v>
      </c>
      <c r="BC144" s="0" t="s">
        <v>63</v>
      </c>
    </row>
    <row r="145" customFormat="false" ht="12.75" hidden="false" customHeight="true" outlineLevel="0" collapsed="false">
      <c r="A145" s="0" t="str">
        <f aca="false">SUBSTITUTE(LOWER(_xlfn.CONCAT(M145, "-", O145,"-", N145)), "_", "-")</f>
        <v>traditional-dreamtime-bath-treatment</v>
      </c>
      <c r="B145" s="0" t="s">
        <v>167</v>
      </c>
      <c r="D145" s="0" t="s">
        <v>53</v>
      </c>
      <c r="E145" s="0" t="s">
        <v>54</v>
      </c>
      <c r="F145" s="0" t="s">
        <v>156</v>
      </c>
      <c r="G145" s="1" t="s">
        <v>56</v>
      </c>
      <c r="H145" s="0" t="s">
        <v>57</v>
      </c>
      <c r="I145" s="2" t="n">
        <f aca="false">IF(B145 = "",I144,FIND("-", B145, 1))</f>
        <v>13</v>
      </c>
      <c r="J145" s="2" t="e">
        <f aca="false">IF(B145 = "",J144,FIND("-", B145, FIND("-", B145, FIND("-", B145, 1)+1)+1))</f>
        <v>#VALUE!</v>
      </c>
      <c r="K145" s="2" t="n">
        <f aca="false">IF(B145 = "",K144,FIND("-", B145, FIND("-", B145, 1)+1))</f>
        <v>25</v>
      </c>
      <c r="L145" s="2" t="n">
        <f aca="false">IF(B145 = "",L144,IF(ISERROR(J145),K145,J145))</f>
        <v>25</v>
      </c>
      <c r="M145" s="2" t="str">
        <f aca="false">IF(B145 = "",M144,SUBSTITUTE(LEFT(B145,I145-2)," ","_"))</f>
        <v>Traditional</v>
      </c>
      <c r="N145" s="2" t="str">
        <f aca="false">IF(B145 = "",N144,SUBSTITUTE(RIGHT(B145, LEN(B145)-L145-1)," ","_"))</f>
        <v>Bath_Treatment</v>
      </c>
      <c r="O145" s="2" t="str">
        <f aca="false">IF(B145 = "",O144,SUBSTITUTE(SUBSTITUTE(MID(B145,I145+2,L145-I145-3)," ","_"),"/","_"))</f>
        <v>Dreamtime</v>
      </c>
      <c r="P145" s="0" t="s">
        <v>58</v>
      </c>
      <c r="U145" s="0" t="str">
        <f aca="false">SUBSTITUTE(_xlfn.CONCAT(M145, " - ", O145, " - ",N145, " - ", P145), "_", " ")</f>
        <v>Traditional - Dreamtime - Bath Treatment - 100g</v>
      </c>
      <c r="V145" s="0" t="n">
        <v>100</v>
      </c>
      <c r="X145" s="0" t="n">
        <v>0</v>
      </c>
      <c r="Y145" s="0" t="s">
        <v>59</v>
      </c>
      <c r="Z145" s="0" t="s">
        <v>60</v>
      </c>
      <c r="AA145" s="0" t="n">
        <v>6</v>
      </c>
      <c r="AC145" s="1" t="s">
        <v>56</v>
      </c>
      <c r="AD145" s="1" t="s">
        <v>56</v>
      </c>
      <c r="AF145" s="2" t="str">
        <f aca="false">IF(B145 = "","",_xlfn.CONCAT("https://cdn.shopify.com/s/files/1/1773/1117/files/WWMS_-_",N145,"_-_",P145,"_-_",M145,"_-_",O145,"_-_Front.png"))</f>
        <v>https://cdn.shopify.com/s/files/1/1773/1117/files/WWMS_-_Bath_Treatment_-_100g_-_Traditional_-_Dreamtime_-_Front.png</v>
      </c>
      <c r="AG145" s="0" t="n">
        <v>1</v>
      </c>
      <c r="AH145" s="0" t="s">
        <v>167</v>
      </c>
      <c r="AI145" s="1" t="s">
        <v>61</v>
      </c>
      <c r="AY145" s="2" t="str">
        <f aca="false">_xlfn.CONCAT("https://cdn.shopify.com/s/files/1/1773/1117/files/WWMS_-_",N145,"_-_",P145,"_-_",M145,"_-_",O145,"_-_Front.png")</f>
        <v>https://cdn.shopify.com/s/files/1/1773/1117/files/WWMS_-_Bath_Treatment_-_100g_-_Traditional_-_Dreamtime_-_Front.png</v>
      </c>
      <c r="AZ145" s="0" t="s">
        <v>62</v>
      </c>
      <c r="BC145" s="0" t="s">
        <v>63</v>
      </c>
    </row>
    <row r="146" customFormat="false" ht="12.75" hidden="false" customHeight="true" outlineLevel="0" collapsed="false">
      <c r="A146" s="0" t="str">
        <f aca="false">SUBSTITUTE(LOWER(_xlfn.CONCAT(M146, "-", O146,"-", N146)), "_", "-")</f>
        <v>traditional-dreamtime-bath-treatment</v>
      </c>
      <c r="I146" s="2" t="n">
        <f aca="false">IF(B146 = "",I145,FIND("-", B146, 1))</f>
        <v>13</v>
      </c>
      <c r="J146" s="2" t="e">
        <f aca="false">IF(B146 = "",J145,FIND("-", B146, FIND("-", B146, FIND("-", B146, 1)+1)+1))</f>
        <v>#VALUE!</v>
      </c>
      <c r="K146" s="2" t="n">
        <f aca="false">IF(B146 = "",K145,FIND("-", B146, FIND("-", B146, 1)+1))</f>
        <v>25</v>
      </c>
      <c r="L146" s="2" t="n">
        <f aca="false">IF(B146 = "",L145,IF(ISERROR(J146),K146,J146))</f>
        <v>25</v>
      </c>
      <c r="M146" s="2" t="str">
        <f aca="false">IF(B146 = "",M145,SUBSTITUTE(LEFT(B146,I146-2)," ","_"))</f>
        <v>Traditional</v>
      </c>
      <c r="N146" s="2" t="str">
        <f aca="false">IF(B146 = "",N145,SUBSTITUTE(RIGHT(B146, LEN(B146)-L146-1)," ","_"))</f>
        <v>Bath_Treatment</v>
      </c>
      <c r="O146" s="2" t="str">
        <f aca="false">IF(B146 = "",O145,SUBSTITUTE(SUBSTITUTE(MID(B146,I146+2,L146-I146-3)," ","_"),"/","_"))</f>
        <v>Dreamtime</v>
      </c>
      <c r="P146" s="0" t="s">
        <v>64</v>
      </c>
      <c r="U146" s="0" t="str">
        <f aca="false">SUBSTITUTE(_xlfn.CONCAT(M146, " - ", O146, " - ",N146, " - ", P146), "_", " ")</f>
        <v>Traditional - Dreamtime - Bath Treatment - 250g</v>
      </c>
      <c r="V146" s="0" t="n">
        <v>250</v>
      </c>
      <c r="X146" s="0" t="n">
        <v>0</v>
      </c>
      <c r="Y146" s="0" t="s">
        <v>59</v>
      </c>
      <c r="Z146" s="0" t="s">
        <v>60</v>
      </c>
      <c r="AA146" s="0" t="n">
        <v>12</v>
      </c>
      <c r="AC146" s="1" t="s">
        <v>56</v>
      </c>
      <c r="AD146" s="1" t="s">
        <v>56</v>
      </c>
      <c r="AF146" s="2" t="str">
        <f aca="false">IF(B146 = "","",_xlfn.CONCAT("https://cdn.shopify.com/s/files/1/1773/1117/files/WWMS_-_",N146,"_-_",P146,"_-_",M146,"_-_",O146,"_-_Front.png"))</f>
        <v/>
      </c>
      <c r="AI146" s="1" t="s">
        <v>61</v>
      </c>
      <c r="AY146" s="2" t="str">
        <f aca="false">_xlfn.CONCAT("https://cdn.shopify.com/s/files/1/1773/1117/files/WWMS_-_",N146,"_-_",P146,"_-_",M146,"_-_",O146,"_-_Front.png")</f>
        <v>https://cdn.shopify.com/s/files/1/1773/1117/files/WWMS_-_Bath_Treatment_-_250g_-_Traditional_-_Dreamtime_-_Front.png</v>
      </c>
      <c r="AZ146" s="0" t="s">
        <v>62</v>
      </c>
      <c r="BC146" s="0" t="s">
        <v>63</v>
      </c>
    </row>
    <row r="147" customFormat="false" ht="12.75" hidden="false" customHeight="true" outlineLevel="0" collapsed="false">
      <c r="A147" s="0" t="str">
        <f aca="false">SUBSTITUTE(LOWER(_xlfn.CONCAT(M147, "-", O147,"-", N147)), "_", "-")</f>
        <v>traditional-dreamtime-bath-treatment</v>
      </c>
      <c r="I147" s="2" t="n">
        <f aca="false">IF(B147 = "",I146,FIND("-", B147, 1))</f>
        <v>13</v>
      </c>
      <c r="J147" s="2" t="e">
        <f aca="false">IF(B147 = "",J146,FIND("-", B147, FIND("-", B147, FIND("-", B147, 1)+1)+1))</f>
        <v>#VALUE!</v>
      </c>
      <c r="K147" s="2" t="n">
        <f aca="false">IF(B147 = "",K146,FIND("-", B147, FIND("-", B147, 1)+1))</f>
        <v>25</v>
      </c>
      <c r="L147" s="2" t="n">
        <f aca="false">IF(B147 = "",L146,IF(ISERROR(J147),K147,J147))</f>
        <v>25</v>
      </c>
      <c r="M147" s="2" t="str">
        <f aca="false">IF(B147 = "",M146,SUBSTITUTE(LEFT(B147,I147-2)," ","_"))</f>
        <v>Traditional</v>
      </c>
      <c r="N147" s="2" t="str">
        <f aca="false">IF(B147 = "",N146,SUBSTITUTE(RIGHT(B147, LEN(B147)-L147-1)," ","_"))</f>
        <v>Bath_Treatment</v>
      </c>
      <c r="O147" s="2" t="str">
        <f aca="false">IF(B147 = "",O146,SUBSTITUTE(SUBSTITUTE(MID(B147,I147+2,L147-I147-3)," ","_"),"/","_"))</f>
        <v>Dreamtime</v>
      </c>
      <c r="P147" s="0" t="s">
        <v>65</v>
      </c>
      <c r="U147" s="0" t="str">
        <f aca="false">SUBSTITUTE(_xlfn.CONCAT(M147, " - ", O147, " - ",N147, " - ", P147), "_", " ")</f>
        <v>Traditional - Dreamtime - Bath Treatment - 1kg</v>
      </c>
      <c r="V147" s="0" t="n">
        <v>1000</v>
      </c>
      <c r="X147" s="0" t="n">
        <v>0</v>
      </c>
      <c r="Y147" s="0" t="s">
        <v>59</v>
      </c>
      <c r="Z147" s="0" t="s">
        <v>60</v>
      </c>
      <c r="AA147" s="0" t="n">
        <v>30</v>
      </c>
      <c r="AC147" s="1" t="s">
        <v>56</v>
      </c>
      <c r="AD147" s="1" t="s">
        <v>56</v>
      </c>
      <c r="AF147" s="2" t="str">
        <f aca="false">IF(B147 = "","",_xlfn.CONCAT("https://cdn.shopify.com/s/files/1/1773/1117/files/WWMS_-_",N147,"_-_",P147,"_-_",M147,"_-_",O147,"_-_Front.png"))</f>
        <v/>
      </c>
      <c r="AI147" s="1" t="s">
        <v>61</v>
      </c>
      <c r="AY147" s="2" t="str">
        <f aca="false">_xlfn.CONCAT("https://cdn.shopify.com/s/files/1/1773/1117/files/WWMS_-_",N147,"_-_",P147,"_-_",M147,"_-_",O147,"_-_Front.png")</f>
        <v>https://cdn.shopify.com/s/files/1/1773/1117/files/WWMS_-_Bath_Treatment_-_1kg_-_Traditional_-_Dreamtime_-_Front.png</v>
      </c>
      <c r="AZ147" s="0" t="s">
        <v>62</v>
      </c>
      <c r="BC147" s="0" t="s">
        <v>63</v>
      </c>
    </row>
    <row r="148" customFormat="false" ht="12.75" hidden="false" customHeight="true" outlineLevel="0" collapsed="false">
      <c r="A148" s="0" t="str">
        <f aca="false">SUBSTITUTE(LOWER(_xlfn.CONCAT(M148, "-", O148,"-", N148)), "_", "-")</f>
        <v>traditional-detox-bath-treatment</v>
      </c>
      <c r="B148" s="0" t="s">
        <v>168</v>
      </c>
      <c r="D148" s="0" t="s">
        <v>53</v>
      </c>
      <c r="E148" s="0" t="s">
        <v>54</v>
      </c>
      <c r="F148" s="0" t="s">
        <v>156</v>
      </c>
      <c r="G148" s="1" t="s">
        <v>61</v>
      </c>
      <c r="H148" s="0" t="s">
        <v>57</v>
      </c>
      <c r="I148" s="2" t="n">
        <f aca="false">IF(B148 = "",I147,FIND("-", B148, 1))</f>
        <v>13</v>
      </c>
      <c r="J148" s="2" t="e">
        <f aca="false">IF(B148 = "",J147,FIND("-", B148, FIND("-", B148, FIND("-", B148, 1)+1)+1))</f>
        <v>#VALUE!</v>
      </c>
      <c r="K148" s="2" t="n">
        <f aca="false">IF(B148 = "",K147,FIND("-", B148, FIND("-", B148, 1)+1))</f>
        <v>21</v>
      </c>
      <c r="L148" s="2" t="n">
        <f aca="false">IF(B148 = "",L147,IF(ISERROR(J148),K148,J148))</f>
        <v>21</v>
      </c>
      <c r="M148" s="2" t="str">
        <f aca="false">IF(B148 = "",M147,SUBSTITUTE(LEFT(B148,I148-2)," ","_"))</f>
        <v>Traditional</v>
      </c>
      <c r="N148" s="2" t="str">
        <f aca="false">IF(B148 = "",N147,SUBSTITUTE(RIGHT(B148, LEN(B148)-L148-1)," ","_"))</f>
        <v>Bath_Treatment</v>
      </c>
      <c r="O148" s="2" t="str">
        <f aca="false">IF(B148 = "",O147,SUBSTITUTE(SUBSTITUTE(MID(B148,I148+2,L148-I148-3)," ","_"),"/","_"))</f>
        <v>Detox</v>
      </c>
      <c r="P148" s="0" t="s">
        <v>58</v>
      </c>
      <c r="U148" s="0" t="str">
        <f aca="false">SUBSTITUTE(_xlfn.CONCAT(M148, " - ", O148, " - ",N148, " - ", P148), "_", " ")</f>
        <v>Traditional - Detox - Bath Treatment - 100g</v>
      </c>
      <c r="V148" s="0" t="n">
        <v>100</v>
      </c>
      <c r="X148" s="0" t="n">
        <v>0</v>
      </c>
      <c r="Y148" s="0" t="s">
        <v>59</v>
      </c>
      <c r="Z148" s="0" t="s">
        <v>60</v>
      </c>
      <c r="AA148" s="0" t="n">
        <v>6</v>
      </c>
      <c r="AC148" s="1" t="s">
        <v>56</v>
      </c>
      <c r="AD148" s="1" t="s">
        <v>56</v>
      </c>
      <c r="AF148" s="2" t="str">
        <f aca="false">IF(B148 = "","",_xlfn.CONCAT("https://cdn.shopify.com/s/files/1/1773/1117/files/WWMS_-_",N148,"_-_",P148,"_-_",M148,"_-_",O148,"_-_Front.png"))</f>
        <v>https://cdn.shopify.com/s/files/1/1773/1117/files/WWMS_-_Bath_Treatment_-_100g_-_Traditional_-_Detox_-_Front.png</v>
      </c>
      <c r="AG148" s="0" t="n">
        <v>1</v>
      </c>
      <c r="AH148" s="0" t="s">
        <v>168</v>
      </c>
      <c r="AI148" s="1" t="s">
        <v>61</v>
      </c>
      <c r="AY148" s="2" t="str">
        <f aca="false">_xlfn.CONCAT("https://cdn.shopify.com/s/files/1/1773/1117/files/WWMS_-_",N148,"_-_",P148,"_-_",M148,"_-_",O148,"_-_Front.png")</f>
        <v>https://cdn.shopify.com/s/files/1/1773/1117/files/WWMS_-_Bath_Treatment_-_100g_-_Traditional_-_Detox_-_Front.png</v>
      </c>
      <c r="AZ148" s="0" t="s">
        <v>62</v>
      </c>
      <c r="BC148" s="0" t="s">
        <v>63</v>
      </c>
    </row>
    <row r="149" customFormat="false" ht="12.75" hidden="false" customHeight="true" outlineLevel="0" collapsed="false">
      <c r="A149" s="0" t="str">
        <f aca="false">SUBSTITUTE(LOWER(_xlfn.CONCAT(M149, "-", O149,"-", N149)), "_", "-")</f>
        <v>traditional-detox-bath-treatment</v>
      </c>
      <c r="I149" s="2" t="n">
        <f aca="false">IF(B149 = "",I148,FIND("-", B149, 1))</f>
        <v>13</v>
      </c>
      <c r="J149" s="2" t="e">
        <f aca="false">IF(B149 = "",J148,FIND("-", B149, FIND("-", B149, FIND("-", B149, 1)+1)+1))</f>
        <v>#VALUE!</v>
      </c>
      <c r="K149" s="2" t="n">
        <f aca="false">IF(B149 = "",K148,FIND("-", B149, FIND("-", B149, 1)+1))</f>
        <v>21</v>
      </c>
      <c r="L149" s="2" t="n">
        <f aca="false">IF(B149 = "",L148,IF(ISERROR(J149),K149,J149))</f>
        <v>21</v>
      </c>
      <c r="M149" s="2" t="str">
        <f aca="false">IF(B149 = "",M148,SUBSTITUTE(LEFT(B149,I149-2)," ","_"))</f>
        <v>Traditional</v>
      </c>
      <c r="N149" s="2" t="str">
        <f aca="false">IF(B149 = "",N148,SUBSTITUTE(RIGHT(B149, LEN(B149)-L149-1)," ","_"))</f>
        <v>Bath_Treatment</v>
      </c>
      <c r="O149" s="2" t="str">
        <f aca="false">IF(B149 = "",O148,SUBSTITUTE(SUBSTITUTE(MID(B149,I149+2,L149-I149-3)," ","_"),"/","_"))</f>
        <v>Detox</v>
      </c>
      <c r="P149" s="0" t="s">
        <v>64</v>
      </c>
      <c r="U149" s="0" t="str">
        <f aca="false">SUBSTITUTE(_xlfn.CONCAT(M149, " - ", O149, " - ",N149, " - ", P149), "_", " ")</f>
        <v>Traditional - Detox - Bath Treatment - 250g</v>
      </c>
      <c r="V149" s="0" t="n">
        <v>250</v>
      </c>
      <c r="X149" s="0" t="n">
        <v>0</v>
      </c>
      <c r="Y149" s="0" t="s">
        <v>59</v>
      </c>
      <c r="Z149" s="0" t="s">
        <v>60</v>
      </c>
      <c r="AA149" s="0" t="n">
        <v>13</v>
      </c>
      <c r="AC149" s="1" t="s">
        <v>56</v>
      </c>
      <c r="AD149" s="1" t="s">
        <v>56</v>
      </c>
      <c r="AF149" s="2" t="str">
        <f aca="false">IF(B149 = "","",_xlfn.CONCAT("https://cdn.shopify.com/s/files/1/1773/1117/files/WWMS_-_",N149,"_-_",P149,"_-_",M149,"_-_",O149,"_-_Front.png"))</f>
        <v/>
      </c>
      <c r="AI149" s="1" t="s">
        <v>61</v>
      </c>
      <c r="AY149" s="2" t="str">
        <f aca="false">_xlfn.CONCAT("https://cdn.shopify.com/s/files/1/1773/1117/files/WWMS_-_",N149,"_-_",P149,"_-_",M149,"_-_",O149,"_-_Front.png")</f>
        <v>https://cdn.shopify.com/s/files/1/1773/1117/files/WWMS_-_Bath_Treatment_-_250g_-_Traditional_-_Detox_-_Front.png</v>
      </c>
      <c r="AZ149" s="0" t="s">
        <v>62</v>
      </c>
      <c r="BC149" s="0" t="s">
        <v>63</v>
      </c>
    </row>
    <row r="150" customFormat="false" ht="12.75" hidden="false" customHeight="true" outlineLevel="0" collapsed="false">
      <c r="A150" s="0" t="str">
        <f aca="false">SUBSTITUTE(LOWER(_xlfn.CONCAT(M150, "-", O150,"-", N150)), "_", "-")</f>
        <v>traditional-detox-bath-treatment</v>
      </c>
      <c r="I150" s="2" t="n">
        <f aca="false">IF(B150 = "",I149,FIND("-", B150, 1))</f>
        <v>13</v>
      </c>
      <c r="J150" s="2" t="e">
        <f aca="false">IF(B150 = "",J149,FIND("-", B150, FIND("-", B150, FIND("-", B150, 1)+1)+1))</f>
        <v>#VALUE!</v>
      </c>
      <c r="K150" s="2" t="n">
        <f aca="false">IF(B150 = "",K149,FIND("-", B150, FIND("-", B150, 1)+1))</f>
        <v>21</v>
      </c>
      <c r="L150" s="2" t="n">
        <f aca="false">IF(B150 = "",L149,IF(ISERROR(J150),K150,J150))</f>
        <v>21</v>
      </c>
      <c r="M150" s="2" t="str">
        <f aca="false">IF(B150 = "",M149,SUBSTITUTE(LEFT(B150,I150-2)," ","_"))</f>
        <v>Traditional</v>
      </c>
      <c r="N150" s="2" t="str">
        <f aca="false">IF(B150 = "",N149,SUBSTITUTE(RIGHT(B150, LEN(B150)-L150-1)," ","_"))</f>
        <v>Bath_Treatment</v>
      </c>
      <c r="O150" s="2" t="str">
        <f aca="false">IF(B150 = "",O149,SUBSTITUTE(SUBSTITUTE(MID(B150,I150+2,L150-I150-3)," ","_"),"/","_"))</f>
        <v>Detox</v>
      </c>
      <c r="P150" s="0" t="s">
        <v>65</v>
      </c>
      <c r="U150" s="0" t="str">
        <f aca="false">SUBSTITUTE(_xlfn.CONCAT(M150, " - ", O150, " - ",N150, " - ", P150), "_", " ")</f>
        <v>Traditional - Detox - Bath Treatment - 1kg</v>
      </c>
      <c r="V150" s="0" t="n">
        <v>1000</v>
      </c>
      <c r="X150" s="0" t="n">
        <v>0</v>
      </c>
      <c r="Y150" s="0" t="s">
        <v>59</v>
      </c>
      <c r="Z150" s="0" t="s">
        <v>60</v>
      </c>
      <c r="AA150" s="0" t="n">
        <v>30</v>
      </c>
      <c r="AC150" s="1" t="s">
        <v>56</v>
      </c>
      <c r="AD150" s="1" t="s">
        <v>56</v>
      </c>
      <c r="AF150" s="2" t="str">
        <f aca="false">IF(B150 = "","",_xlfn.CONCAT("https://cdn.shopify.com/s/files/1/1773/1117/files/WWMS_-_",N150,"_-_",P150,"_-_",M150,"_-_",O150,"_-_Front.png"))</f>
        <v/>
      </c>
      <c r="AI150" s="1" t="s">
        <v>61</v>
      </c>
      <c r="AY150" s="2" t="str">
        <f aca="false">_xlfn.CONCAT("https://cdn.shopify.com/s/files/1/1773/1117/files/WWMS_-_",N150,"_-_",P150,"_-_",M150,"_-_",O150,"_-_Front.png")</f>
        <v>https://cdn.shopify.com/s/files/1/1773/1117/files/WWMS_-_Bath_Treatment_-_1kg_-_Traditional_-_Detox_-_Front.png</v>
      </c>
      <c r="AZ150" s="0" t="s">
        <v>62</v>
      </c>
      <c r="BC150" s="0" t="s">
        <v>63</v>
      </c>
    </row>
    <row r="151" customFormat="false" ht="12.75" hidden="false" customHeight="true" outlineLevel="0" collapsed="false">
      <c r="A151" s="0" t="str">
        <f aca="false">SUBSTITUTE(LOWER(_xlfn.CONCAT(M151, "-", O151,"-", N151)), "_", "-")</f>
        <v>traditional-bliss-bath-treatment</v>
      </c>
      <c r="B151" s="0" t="s">
        <v>169</v>
      </c>
      <c r="C151" s="3"/>
      <c r="D151" s="0" t="s">
        <v>53</v>
      </c>
      <c r="E151" s="0" t="s">
        <v>54</v>
      </c>
      <c r="F151" s="0" t="s">
        <v>156</v>
      </c>
      <c r="G151" s="1" t="s">
        <v>56</v>
      </c>
      <c r="H151" s="0" t="s">
        <v>57</v>
      </c>
      <c r="I151" s="2" t="n">
        <f aca="false">IF(B151 = "",I150,FIND("-", B151, 1))</f>
        <v>13</v>
      </c>
      <c r="J151" s="2" t="e">
        <f aca="false">IF(B151 = "",J150,FIND("-", B151, FIND("-", B151, FIND("-", B151, 1)+1)+1))</f>
        <v>#VALUE!</v>
      </c>
      <c r="K151" s="2" t="n">
        <f aca="false">IF(B151 = "",K150,FIND("-", B151, FIND("-", B151, 1)+1))</f>
        <v>21</v>
      </c>
      <c r="L151" s="2" t="n">
        <f aca="false">IF(B151 = "",L150,IF(ISERROR(J151),K151,J151))</f>
        <v>21</v>
      </c>
      <c r="M151" s="2" t="str">
        <f aca="false">IF(B151 = "",M150,SUBSTITUTE(LEFT(B151,I151-2)," ","_"))</f>
        <v>Traditional</v>
      </c>
      <c r="N151" s="2" t="str">
        <f aca="false">IF(B151 = "",N150,SUBSTITUTE(RIGHT(B151, LEN(B151)-L151-1)," ","_"))</f>
        <v>Bath_Treatment</v>
      </c>
      <c r="O151" s="2" t="str">
        <f aca="false">IF(B151 = "",O150,SUBSTITUTE(SUBSTITUTE(MID(B151,I151+2,L151-I151-3)," ","_"),"/","_"))</f>
        <v>Bliss</v>
      </c>
      <c r="P151" s="0" t="s">
        <v>58</v>
      </c>
      <c r="U151" s="0" t="str">
        <f aca="false">SUBSTITUTE(_xlfn.CONCAT(M151, " - ", O151, " - ",N151, " - ", P151), "_", " ")</f>
        <v>Traditional - Bliss - Bath Treatment - 100g</v>
      </c>
      <c r="V151" s="0" t="n">
        <v>100</v>
      </c>
      <c r="X151" s="0" t="n">
        <v>0</v>
      </c>
      <c r="Y151" s="0" t="s">
        <v>59</v>
      </c>
      <c r="Z151" s="0" t="s">
        <v>60</v>
      </c>
      <c r="AA151" s="0" t="n">
        <v>6</v>
      </c>
      <c r="AC151" s="1" t="s">
        <v>56</v>
      </c>
      <c r="AD151" s="1" t="s">
        <v>56</v>
      </c>
      <c r="AF151" s="2" t="str">
        <f aca="false">IF(B151 = "","",_xlfn.CONCAT("https://cdn.shopify.com/s/files/1/1773/1117/files/WWMS_-_",N151,"_-_",P151,"_-_",M151,"_-_",O151,"_-_Front.png"))</f>
        <v>https://cdn.shopify.com/s/files/1/1773/1117/files/WWMS_-_Bath_Treatment_-_100g_-_Traditional_-_Bliss_-_Front.png</v>
      </c>
      <c r="AG151" s="0" t="n">
        <v>1</v>
      </c>
      <c r="AH151" s="0" t="s">
        <v>169</v>
      </c>
      <c r="AI151" s="1" t="s">
        <v>61</v>
      </c>
      <c r="AY151" s="2" t="str">
        <f aca="false">_xlfn.CONCAT("https://cdn.shopify.com/s/files/1/1773/1117/files/WWMS_-_",N151,"_-_",P151,"_-_",M151,"_-_",O151,"_-_Front.png")</f>
        <v>https://cdn.shopify.com/s/files/1/1773/1117/files/WWMS_-_Bath_Treatment_-_100g_-_Traditional_-_Bliss_-_Front.png</v>
      </c>
      <c r="AZ151" s="0" t="s">
        <v>62</v>
      </c>
      <c r="BC151" s="0" t="s">
        <v>63</v>
      </c>
    </row>
    <row r="152" customFormat="false" ht="12.75" hidden="false" customHeight="true" outlineLevel="0" collapsed="false">
      <c r="A152" s="0" t="str">
        <f aca="false">SUBSTITUTE(LOWER(_xlfn.CONCAT(M152, "-", O152,"-", N152)), "_", "-")</f>
        <v>traditional-bliss-bath-treatment</v>
      </c>
      <c r="I152" s="2" t="n">
        <f aca="false">IF(B152 = "",I151,FIND("-", B152, 1))</f>
        <v>13</v>
      </c>
      <c r="J152" s="2" t="e">
        <f aca="false">IF(B152 = "",J151,FIND("-", B152, FIND("-", B152, FIND("-", B152, 1)+1)+1))</f>
        <v>#VALUE!</v>
      </c>
      <c r="K152" s="2" t="n">
        <f aca="false">IF(B152 = "",K151,FIND("-", B152, FIND("-", B152, 1)+1))</f>
        <v>21</v>
      </c>
      <c r="L152" s="2" t="n">
        <f aca="false">IF(B152 = "",L151,IF(ISERROR(J152),K152,J152))</f>
        <v>21</v>
      </c>
      <c r="M152" s="2" t="str">
        <f aca="false">IF(B152 = "",M151,SUBSTITUTE(LEFT(B152,I152-2)," ","_"))</f>
        <v>Traditional</v>
      </c>
      <c r="N152" s="2" t="str">
        <f aca="false">IF(B152 = "",N151,SUBSTITUTE(RIGHT(B152, LEN(B152)-L152-1)," ","_"))</f>
        <v>Bath_Treatment</v>
      </c>
      <c r="O152" s="2" t="str">
        <f aca="false">IF(B152 = "",O151,SUBSTITUTE(SUBSTITUTE(MID(B152,I152+2,L152-I152-3)," ","_"),"/","_"))</f>
        <v>Bliss</v>
      </c>
      <c r="P152" s="0" t="s">
        <v>64</v>
      </c>
      <c r="U152" s="0" t="str">
        <f aca="false">SUBSTITUTE(_xlfn.CONCAT(M152, " - ", O152, " - ",N152, " - ", P152), "_", " ")</f>
        <v>Traditional - Bliss - Bath Treatment - 250g</v>
      </c>
      <c r="V152" s="0" t="n">
        <v>250</v>
      </c>
      <c r="X152" s="0" t="n">
        <v>0</v>
      </c>
      <c r="Y152" s="0" t="s">
        <v>59</v>
      </c>
      <c r="Z152" s="0" t="s">
        <v>60</v>
      </c>
      <c r="AA152" s="0" t="n">
        <v>12</v>
      </c>
      <c r="AC152" s="1" t="s">
        <v>56</v>
      </c>
      <c r="AD152" s="1" t="s">
        <v>56</v>
      </c>
      <c r="AF152" s="2" t="str">
        <f aca="false">IF(B152 = "","",_xlfn.CONCAT("https://cdn.shopify.com/s/files/1/1773/1117/files/WWMS_-_",N152,"_-_",P152,"_-_",M152,"_-_",O152,"_-_Front.png"))</f>
        <v/>
      </c>
      <c r="AI152" s="1" t="s">
        <v>61</v>
      </c>
      <c r="AY152" s="2" t="str">
        <f aca="false">_xlfn.CONCAT("https://cdn.shopify.com/s/files/1/1773/1117/files/WWMS_-_",N152,"_-_",P152,"_-_",M152,"_-_",O152,"_-_Front.png")</f>
        <v>https://cdn.shopify.com/s/files/1/1773/1117/files/WWMS_-_Bath_Treatment_-_250g_-_Traditional_-_Bliss_-_Front.png</v>
      </c>
      <c r="AZ152" s="0" t="s">
        <v>62</v>
      </c>
      <c r="BC152" s="0" t="s">
        <v>63</v>
      </c>
    </row>
    <row r="153" customFormat="false" ht="12.75" hidden="false" customHeight="true" outlineLevel="0" collapsed="false">
      <c r="A153" s="0" t="str">
        <f aca="false">SUBSTITUTE(LOWER(_xlfn.CONCAT(M153, "-", O153,"-", N153)), "_", "-")</f>
        <v>traditional-bliss-bath-treatment</v>
      </c>
      <c r="I153" s="2" t="n">
        <f aca="false">IF(B153 = "",I152,FIND("-", B153, 1))</f>
        <v>13</v>
      </c>
      <c r="J153" s="2" t="e">
        <f aca="false">IF(B153 = "",J152,FIND("-", B153, FIND("-", B153, FIND("-", B153, 1)+1)+1))</f>
        <v>#VALUE!</v>
      </c>
      <c r="K153" s="2" t="n">
        <f aca="false">IF(B153 = "",K152,FIND("-", B153, FIND("-", B153, 1)+1))</f>
        <v>21</v>
      </c>
      <c r="L153" s="2" t="n">
        <f aca="false">IF(B153 = "",L152,IF(ISERROR(J153),K153,J153))</f>
        <v>21</v>
      </c>
      <c r="M153" s="2" t="str">
        <f aca="false">IF(B153 = "",M152,SUBSTITUTE(LEFT(B153,I153-2)," ","_"))</f>
        <v>Traditional</v>
      </c>
      <c r="N153" s="2" t="str">
        <f aca="false">IF(B153 = "",N152,SUBSTITUTE(RIGHT(B153, LEN(B153)-L153-1)," ","_"))</f>
        <v>Bath_Treatment</v>
      </c>
      <c r="O153" s="2" t="str">
        <f aca="false">IF(B153 = "",O152,SUBSTITUTE(SUBSTITUTE(MID(B153,I153+2,L153-I153-3)," ","_"),"/","_"))</f>
        <v>Bliss</v>
      </c>
      <c r="P153" s="0" t="s">
        <v>65</v>
      </c>
      <c r="U153" s="0" t="str">
        <f aca="false">SUBSTITUTE(_xlfn.CONCAT(M153, " - ", O153, " - ",N153, " - ", P153), "_", " ")</f>
        <v>Traditional - Bliss - Bath Treatment - 1kg</v>
      </c>
      <c r="V153" s="0" t="n">
        <v>1000</v>
      </c>
      <c r="X153" s="0" t="n">
        <v>0</v>
      </c>
      <c r="Y153" s="0" t="s">
        <v>59</v>
      </c>
      <c r="Z153" s="0" t="s">
        <v>60</v>
      </c>
      <c r="AA153" s="0" t="n">
        <v>30</v>
      </c>
      <c r="AC153" s="1" t="s">
        <v>56</v>
      </c>
      <c r="AD153" s="1" t="s">
        <v>56</v>
      </c>
      <c r="AF153" s="2" t="str">
        <f aca="false">IF(B153 = "","",_xlfn.CONCAT("https://cdn.shopify.com/s/files/1/1773/1117/files/WWMS_-_",N153,"_-_",P153,"_-_",M153,"_-_",O153,"_-_Front.png"))</f>
        <v/>
      </c>
      <c r="AI153" s="1" t="s">
        <v>61</v>
      </c>
      <c r="AY153" s="2" t="str">
        <f aca="false">_xlfn.CONCAT("https://cdn.shopify.com/s/files/1/1773/1117/files/WWMS_-_",N153,"_-_",P153,"_-_",M153,"_-_",O153,"_-_Front.png")</f>
        <v>https://cdn.shopify.com/s/files/1/1773/1117/files/WWMS_-_Bath_Treatment_-_1kg_-_Traditional_-_Bliss_-_Front.png</v>
      </c>
      <c r="AZ153" s="0" t="s">
        <v>62</v>
      </c>
      <c r="BC153" s="0" t="s">
        <v>63</v>
      </c>
    </row>
    <row r="154" customFormat="false" ht="12.75" hidden="false" customHeight="true" outlineLevel="0" collapsed="false">
      <c r="A154" s="0" t="str">
        <f aca="false">SUBSTITUTE(LOWER(_xlfn.CONCAT(M154, "-", O154,"-", N154)), "_", "-")</f>
        <v>traditional-bad-kitty-bath-treatment</v>
      </c>
      <c r="B154" s="0" t="s">
        <v>170</v>
      </c>
      <c r="C154" s="3"/>
      <c r="D154" s="0" t="s">
        <v>53</v>
      </c>
      <c r="E154" s="0" t="s">
        <v>54</v>
      </c>
      <c r="F154" s="0" t="s">
        <v>156</v>
      </c>
      <c r="G154" s="1" t="s">
        <v>56</v>
      </c>
      <c r="H154" s="0" t="s">
        <v>57</v>
      </c>
      <c r="I154" s="2" t="n">
        <f aca="false">IF(B154 = "",I153,FIND("-", B154, 1))</f>
        <v>13</v>
      </c>
      <c r="J154" s="2" t="e">
        <f aca="false">IF(B154 = "",J153,FIND("-", B154, FIND("-", B154, FIND("-", B154, 1)+1)+1))</f>
        <v>#VALUE!</v>
      </c>
      <c r="K154" s="2" t="n">
        <f aca="false">IF(B154 = "",K153,FIND("-", B154, FIND("-", B154, 1)+1))</f>
        <v>25</v>
      </c>
      <c r="L154" s="2" t="n">
        <f aca="false">IF(B154 = "",L153,IF(ISERROR(J154),K154,J154))</f>
        <v>25</v>
      </c>
      <c r="M154" s="2" t="str">
        <f aca="false">IF(B154 = "",M153,SUBSTITUTE(LEFT(B154,I154-2)," ","_"))</f>
        <v>Traditional</v>
      </c>
      <c r="N154" s="2" t="str">
        <f aca="false">IF(B154 = "",N153,SUBSTITUTE(RIGHT(B154, LEN(B154)-L154-1)," ","_"))</f>
        <v>Bath_Treatment</v>
      </c>
      <c r="O154" s="2" t="str">
        <f aca="false">IF(B154 = "",O153,SUBSTITUTE(SUBSTITUTE(MID(B154,I154+2,L154-I154-3)," ","_"),"/","_"))</f>
        <v>Bad_Kitty</v>
      </c>
      <c r="P154" s="0" t="s">
        <v>58</v>
      </c>
      <c r="U154" s="0" t="str">
        <f aca="false">SUBSTITUTE(_xlfn.CONCAT(M154, " - ", O154, " - ",N154, " - ", P154), "_", " ")</f>
        <v>Traditional - Bad Kitty - Bath Treatment - 100g</v>
      </c>
      <c r="V154" s="0" t="n">
        <v>100</v>
      </c>
      <c r="X154" s="0" t="n">
        <v>0</v>
      </c>
      <c r="Y154" s="0" t="s">
        <v>59</v>
      </c>
      <c r="Z154" s="0" t="s">
        <v>60</v>
      </c>
      <c r="AA154" s="0" t="n">
        <v>6</v>
      </c>
      <c r="AC154" s="1" t="s">
        <v>56</v>
      </c>
      <c r="AD154" s="1" t="s">
        <v>56</v>
      </c>
      <c r="AF154" s="2" t="str">
        <f aca="false">IF(B154 = "","",_xlfn.CONCAT("https://cdn.shopify.com/s/files/1/1773/1117/files/WWMS_-_",N154,"_-_",P154,"_-_",M154,"_-_",O154,"_-_Front.png"))</f>
        <v>https://cdn.shopify.com/s/files/1/1773/1117/files/WWMS_-_Bath_Treatment_-_100g_-_Traditional_-_Bad_Kitty_-_Front.png</v>
      </c>
      <c r="AG154" s="0" t="n">
        <v>1</v>
      </c>
      <c r="AH154" s="0" t="s">
        <v>170</v>
      </c>
      <c r="AI154" s="1" t="s">
        <v>61</v>
      </c>
      <c r="AY154" s="2" t="str">
        <f aca="false">_xlfn.CONCAT("https://cdn.shopify.com/s/files/1/1773/1117/files/WWMS_-_",N154,"_-_",P154,"_-_",M154,"_-_",O154,"_-_Front.png")</f>
        <v>https://cdn.shopify.com/s/files/1/1773/1117/files/WWMS_-_Bath_Treatment_-_100g_-_Traditional_-_Bad_Kitty_-_Front.png</v>
      </c>
      <c r="AZ154" s="0" t="s">
        <v>62</v>
      </c>
      <c r="BC154" s="0" t="s">
        <v>63</v>
      </c>
    </row>
    <row r="155" customFormat="false" ht="12.75" hidden="false" customHeight="true" outlineLevel="0" collapsed="false">
      <c r="A155" s="0" t="str">
        <f aca="false">SUBSTITUTE(LOWER(_xlfn.CONCAT(M155, "-", O155,"-", N155)), "_", "-")</f>
        <v>traditional-bad-kitty-bath-treatment</v>
      </c>
      <c r="I155" s="2" t="n">
        <f aca="false">IF(B155 = "",I154,FIND("-", B155, 1))</f>
        <v>13</v>
      </c>
      <c r="J155" s="2" t="e">
        <f aca="false">IF(B155 = "",J154,FIND("-", B155, FIND("-", B155, FIND("-", B155, 1)+1)+1))</f>
        <v>#VALUE!</v>
      </c>
      <c r="K155" s="2" t="n">
        <f aca="false">IF(B155 = "",K154,FIND("-", B155, FIND("-", B155, 1)+1))</f>
        <v>25</v>
      </c>
      <c r="L155" s="2" t="n">
        <f aca="false">IF(B155 = "",L154,IF(ISERROR(J155),K155,J155))</f>
        <v>25</v>
      </c>
      <c r="M155" s="2" t="str">
        <f aca="false">IF(B155 = "",M154,SUBSTITUTE(LEFT(B155,I155-2)," ","_"))</f>
        <v>Traditional</v>
      </c>
      <c r="N155" s="2" t="str">
        <f aca="false">IF(B155 = "",N154,SUBSTITUTE(RIGHT(B155, LEN(B155)-L155-1)," ","_"))</f>
        <v>Bath_Treatment</v>
      </c>
      <c r="O155" s="2" t="str">
        <f aca="false">IF(B155 = "",O154,SUBSTITUTE(SUBSTITUTE(MID(B155,I155+2,L155-I155-3)," ","_"),"/","_"))</f>
        <v>Bad_Kitty</v>
      </c>
      <c r="P155" s="0" t="s">
        <v>64</v>
      </c>
      <c r="U155" s="0" t="str">
        <f aca="false">SUBSTITUTE(_xlfn.CONCAT(M155, " - ", O155, " - ",N155, " - ", P155), "_", " ")</f>
        <v>Traditional - Bad Kitty - Bath Treatment - 250g</v>
      </c>
      <c r="V155" s="0" t="n">
        <v>250</v>
      </c>
      <c r="X155" s="0" t="n">
        <v>0</v>
      </c>
      <c r="Y155" s="0" t="s">
        <v>59</v>
      </c>
      <c r="Z155" s="0" t="s">
        <v>60</v>
      </c>
      <c r="AA155" s="0" t="n">
        <v>12</v>
      </c>
      <c r="AC155" s="1" t="s">
        <v>56</v>
      </c>
      <c r="AD155" s="1" t="s">
        <v>56</v>
      </c>
      <c r="AF155" s="2" t="str">
        <f aca="false">IF(B155 = "","",_xlfn.CONCAT("https://cdn.shopify.com/s/files/1/1773/1117/files/WWMS_-_",N155,"_-_",P155,"_-_",M155,"_-_",O155,"_-_Front.png"))</f>
        <v/>
      </c>
      <c r="AI155" s="1" t="s">
        <v>61</v>
      </c>
      <c r="AY155" s="2" t="str">
        <f aca="false">_xlfn.CONCAT("https://cdn.shopify.com/s/files/1/1773/1117/files/WWMS_-_",N155,"_-_",P155,"_-_",M155,"_-_",O155,"_-_Front.png")</f>
        <v>https://cdn.shopify.com/s/files/1/1773/1117/files/WWMS_-_Bath_Treatment_-_250g_-_Traditional_-_Bad_Kitty_-_Front.png</v>
      </c>
      <c r="AZ155" s="0" t="s">
        <v>62</v>
      </c>
      <c r="BC155" s="0" t="s">
        <v>63</v>
      </c>
    </row>
    <row r="156" customFormat="false" ht="12.75" hidden="false" customHeight="true" outlineLevel="0" collapsed="false">
      <c r="A156" s="0" t="str">
        <f aca="false">SUBSTITUTE(LOWER(_xlfn.CONCAT(M156, "-", O156,"-", N156)), "_", "-")</f>
        <v>traditional-bad-kitty-bath-treatment</v>
      </c>
      <c r="I156" s="2" t="n">
        <f aca="false">IF(B156 = "",I155,FIND("-", B156, 1))</f>
        <v>13</v>
      </c>
      <c r="J156" s="2" t="e">
        <f aca="false">IF(B156 = "",J155,FIND("-", B156, FIND("-", B156, FIND("-", B156, 1)+1)+1))</f>
        <v>#VALUE!</v>
      </c>
      <c r="K156" s="2" t="n">
        <f aca="false">IF(B156 = "",K155,FIND("-", B156, FIND("-", B156, 1)+1))</f>
        <v>25</v>
      </c>
      <c r="L156" s="2" t="n">
        <f aca="false">IF(B156 = "",L155,IF(ISERROR(J156),K156,J156))</f>
        <v>25</v>
      </c>
      <c r="M156" s="2" t="str">
        <f aca="false">IF(B156 = "",M155,SUBSTITUTE(LEFT(B156,I156-2)," ","_"))</f>
        <v>Traditional</v>
      </c>
      <c r="N156" s="2" t="str">
        <f aca="false">IF(B156 = "",N155,SUBSTITUTE(RIGHT(B156, LEN(B156)-L156-1)," ","_"))</f>
        <v>Bath_Treatment</v>
      </c>
      <c r="O156" s="2" t="str">
        <f aca="false">IF(B156 = "",O155,SUBSTITUTE(SUBSTITUTE(MID(B156,I156+2,L156-I156-3)," ","_"),"/","_"))</f>
        <v>Bad_Kitty</v>
      </c>
      <c r="P156" s="0" t="s">
        <v>65</v>
      </c>
      <c r="U156" s="0" t="str">
        <f aca="false">SUBSTITUTE(_xlfn.CONCAT(M156, " - ", O156, " - ",N156, " - ", P156), "_", " ")</f>
        <v>Traditional - Bad Kitty - Bath Treatment - 1kg</v>
      </c>
      <c r="V156" s="0" t="n">
        <v>1000</v>
      </c>
      <c r="X156" s="0" t="n">
        <v>0</v>
      </c>
      <c r="Y156" s="0" t="s">
        <v>59</v>
      </c>
      <c r="Z156" s="0" t="s">
        <v>60</v>
      </c>
      <c r="AA156" s="0" t="n">
        <v>30</v>
      </c>
      <c r="AC156" s="1" t="s">
        <v>56</v>
      </c>
      <c r="AD156" s="1" t="s">
        <v>56</v>
      </c>
      <c r="AF156" s="2" t="str">
        <f aca="false">IF(B156 = "","",_xlfn.CONCAT("https://cdn.shopify.com/s/files/1/1773/1117/files/WWMS_-_",N156,"_-_",P156,"_-_",M156,"_-_",O156,"_-_Front.png"))</f>
        <v/>
      </c>
      <c r="AI156" s="1" t="s">
        <v>61</v>
      </c>
      <c r="AY156" s="2" t="str">
        <f aca="false">_xlfn.CONCAT("https://cdn.shopify.com/s/files/1/1773/1117/files/WWMS_-_",N156,"_-_",P156,"_-_",M156,"_-_",O156,"_-_Front.png")</f>
        <v>https://cdn.shopify.com/s/files/1/1773/1117/files/WWMS_-_Bath_Treatment_-_1kg_-_Traditional_-_Bad_Kitty_-_Front.png</v>
      </c>
      <c r="AZ156" s="0" t="s">
        <v>62</v>
      </c>
      <c r="BC156" s="0" t="s">
        <v>63</v>
      </c>
    </row>
    <row r="157" customFormat="false" ht="12.75" hidden="false" customHeight="true" outlineLevel="0" collapsed="false">
      <c r="A157" s="0" t="str">
        <f aca="false">SUBSTITUTE(LOWER(_xlfn.CONCAT(M157, "-", O157,"-", N157)), "_", "-")</f>
        <v>traditional-transform-bath-treatment</v>
      </c>
      <c r="B157" s="0" t="s">
        <v>171</v>
      </c>
      <c r="D157" s="0" t="s">
        <v>53</v>
      </c>
      <c r="E157" s="0" t="s">
        <v>54</v>
      </c>
      <c r="F157" s="0" t="s">
        <v>156</v>
      </c>
      <c r="G157" s="1" t="s">
        <v>56</v>
      </c>
      <c r="H157" s="0" t="s">
        <v>57</v>
      </c>
      <c r="I157" s="2" t="n">
        <f aca="false">IF(B157 = "",I156,FIND("-", B157, 1))</f>
        <v>13</v>
      </c>
      <c r="J157" s="2" t="e">
        <f aca="false">IF(B157 = "",J156,FIND("-", B157, FIND("-", B157, FIND("-", B157, 1)+1)+1))</f>
        <v>#VALUE!</v>
      </c>
      <c r="K157" s="2" t="n">
        <f aca="false">IF(B157 = "",K156,FIND("-", B157, FIND("-", B157, 1)+1))</f>
        <v>25</v>
      </c>
      <c r="L157" s="2" t="n">
        <f aca="false">IF(B157 = "",L156,IF(ISERROR(J157),K157,J157))</f>
        <v>25</v>
      </c>
      <c r="M157" s="2" t="str">
        <f aca="false">IF(B157 = "",M156,SUBSTITUTE(LEFT(B157,I157-2)," ","_"))</f>
        <v>Traditional</v>
      </c>
      <c r="N157" s="2" t="str">
        <f aca="false">IF(B157 = "",N156,SUBSTITUTE(RIGHT(B157, LEN(B157)-L157-1)," ","_"))</f>
        <v>Bath_Treatment</v>
      </c>
      <c r="O157" s="2" t="str">
        <f aca="false">IF(B157 = "",O156,SUBSTITUTE(SUBSTITUTE(MID(B157,I157+2,L157-I157-3)," ","_"),"/","_"))</f>
        <v>Transform</v>
      </c>
      <c r="P157" s="0" t="s">
        <v>58</v>
      </c>
      <c r="U157" s="0" t="str">
        <f aca="false">SUBSTITUTE(_xlfn.CONCAT(M157, " - ", O157, " - ",N157, " - ", P157), "_", " ")</f>
        <v>Traditional - Transform - Bath Treatment - 100g</v>
      </c>
      <c r="V157" s="0" t="n">
        <v>100</v>
      </c>
      <c r="X157" s="0" t="n">
        <v>0</v>
      </c>
      <c r="Y157" s="0" t="s">
        <v>59</v>
      </c>
      <c r="Z157" s="0" t="s">
        <v>60</v>
      </c>
      <c r="AA157" s="0" t="n">
        <v>6</v>
      </c>
      <c r="AC157" s="1" t="s">
        <v>56</v>
      </c>
      <c r="AD157" s="1" t="s">
        <v>56</v>
      </c>
      <c r="AF157" s="2" t="str">
        <f aca="false">IF(B157 = "","",_xlfn.CONCAT("https://cdn.shopify.com/s/files/1/1773/1117/files/WWMS_-_",N157,"_-_",P157,"_-_",M157,"_-_",O157,"_-_Front.png"))</f>
        <v>https://cdn.shopify.com/s/files/1/1773/1117/files/WWMS_-_Bath_Treatment_-_100g_-_Traditional_-_Transform_-_Front.png</v>
      </c>
      <c r="AG157" s="0" t="n">
        <v>1</v>
      </c>
      <c r="AH157" s="0" t="s">
        <v>171</v>
      </c>
      <c r="AI157" s="1" t="s">
        <v>61</v>
      </c>
      <c r="AY157" s="2" t="str">
        <f aca="false">_xlfn.CONCAT("https://cdn.shopify.com/s/files/1/1773/1117/files/WWMS_-_",N157,"_-_",P157,"_-_",M157,"_-_",O157,"_-_Front.png")</f>
        <v>https://cdn.shopify.com/s/files/1/1773/1117/files/WWMS_-_Bath_Treatment_-_100g_-_Traditional_-_Transform_-_Front.png</v>
      </c>
      <c r="AZ157" s="0" t="s">
        <v>62</v>
      </c>
      <c r="BC157" s="0" t="s">
        <v>63</v>
      </c>
    </row>
    <row r="158" customFormat="false" ht="12.75" hidden="false" customHeight="true" outlineLevel="0" collapsed="false">
      <c r="A158" s="0" t="str">
        <f aca="false">SUBSTITUTE(LOWER(_xlfn.CONCAT(M158, "-", O158,"-", N158)), "_", "-")</f>
        <v>traditional-transform-bath-treatment</v>
      </c>
      <c r="I158" s="2" t="n">
        <f aca="false">IF(B158 = "",I157,FIND("-", B158, 1))</f>
        <v>13</v>
      </c>
      <c r="J158" s="2" t="e">
        <f aca="false">IF(B158 = "",J157,FIND("-", B158, FIND("-", B158, FIND("-", B158, 1)+1)+1))</f>
        <v>#VALUE!</v>
      </c>
      <c r="K158" s="2" t="n">
        <f aca="false">IF(B158 = "",K157,FIND("-", B158, FIND("-", B158, 1)+1))</f>
        <v>25</v>
      </c>
      <c r="L158" s="2" t="n">
        <f aca="false">IF(B158 = "",L157,IF(ISERROR(J158),K158,J158))</f>
        <v>25</v>
      </c>
      <c r="M158" s="2" t="str">
        <f aca="false">IF(B158 = "",M157,SUBSTITUTE(LEFT(B158,I158-2)," ","_"))</f>
        <v>Traditional</v>
      </c>
      <c r="N158" s="2" t="str">
        <f aca="false">IF(B158 = "",N157,SUBSTITUTE(RIGHT(B158, LEN(B158)-L158-1)," ","_"))</f>
        <v>Bath_Treatment</v>
      </c>
      <c r="O158" s="2" t="str">
        <f aca="false">IF(B158 = "",O157,SUBSTITUTE(SUBSTITUTE(MID(B158,I158+2,L158-I158-3)," ","_"),"/","_"))</f>
        <v>Transform</v>
      </c>
      <c r="P158" s="0" t="s">
        <v>64</v>
      </c>
      <c r="U158" s="0" t="str">
        <f aca="false">SUBSTITUTE(_xlfn.CONCAT(M158, " - ", O158, " - ",N158, " - ", P158), "_", " ")</f>
        <v>Traditional - Transform - Bath Treatment - 250g</v>
      </c>
      <c r="V158" s="0" t="n">
        <v>250</v>
      </c>
      <c r="X158" s="0" t="n">
        <v>0</v>
      </c>
      <c r="Y158" s="0" t="s">
        <v>59</v>
      </c>
      <c r="Z158" s="0" t="s">
        <v>60</v>
      </c>
      <c r="AA158" s="0" t="n">
        <v>12</v>
      </c>
      <c r="AC158" s="1" t="s">
        <v>56</v>
      </c>
      <c r="AD158" s="1" t="s">
        <v>56</v>
      </c>
      <c r="AF158" s="2" t="str">
        <f aca="false">IF(B158 = "","",_xlfn.CONCAT("https://cdn.shopify.com/s/files/1/1773/1117/files/WWMS_-_",N158,"_-_",P158,"_-_",M158,"_-_",O158,"_-_Front.png"))</f>
        <v/>
      </c>
      <c r="AI158" s="1" t="s">
        <v>61</v>
      </c>
      <c r="AY158" s="2" t="str">
        <f aca="false">_xlfn.CONCAT("https://cdn.shopify.com/s/files/1/1773/1117/files/WWMS_-_",N158,"_-_",P158,"_-_",M158,"_-_",O158,"_-_Front.png")</f>
        <v>https://cdn.shopify.com/s/files/1/1773/1117/files/WWMS_-_Bath_Treatment_-_250g_-_Traditional_-_Transform_-_Front.png</v>
      </c>
      <c r="AZ158" s="0" t="s">
        <v>62</v>
      </c>
      <c r="BC158" s="0" t="s">
        <v>63</v>
      </c>
    </row>
    <row r="159" customFormat="false" ht="12.75" hidden="false" customHeight="true" outlineLevel="0" collapsed="false">
      <c r="A159" s="0" t="str">
        <f aca="false">SUBSTITUTE(LOWER(_xlfn.CONCAT(M159, "-", O159,"-", N159)), "_", "-")</f>
        <v>traditional-transform-bath-treatment</v>
      </c>
      <c r="I159" s="2" t="n">
        <f aca="false">IF(B159 = "",I158,FIND("-", B159, 1))</f>
        <v>13</v>
      </c>
      <c r="J159" s="2" t="e">
        <f aca="false">IF(B159 = "",J158,FIND("-", B159, FIND("-", B159, FIND("-", B159, 1)+1)+1))</f>
        <v>#VALUE!</v>
      </c>
      <c r="K159" s="2" t="n">
        <f aca="false">IF(B159 = "",K158,FIND("-", B159, FIND("-", B159, 1)+1))</f>
        <v>25</v>
      </c>
      <c r="L159" s="2" t="n">
        <f aca="false">IF(B159 = "",L158,IF(ISERROR(J159),K159,J159))</f>
        <v>25</v>
      </c>
      <c r="M159" s="2" t="str">
        <f aca="false">IF(B159 = "",M158,SUBSTITUTE(LEFT(B159,I159-2)," ","_"))</f>
        <v>Traditional</v>
      </c>
      <c r="N159" s="2" t="str">
        <f aca="false">IF(B159 = "",N158,SUBSTITUTE(RIGHT(B159, LEN(B159)-L159-1)," ","_"))</f>
        <v>Bath_Treatment</v>
      </c>
      <c r="O159" s="2" t="str">
        <f aca="false">IF(B159 = "",O158,SUBSTITUTE(SUBSTITUTE(MID(B159,I159+2,L159-I159-3)," ","_"),"/","_"))</f>
        <v>Transform</v>
      </c>
      <c r="P159" s="0" t="s">
        <v>65</v>
      </c>
      <c r="U159" s="0" t="str">
        <f aca="false">SUBSTITUTE(_xlfn.CONCAT(M159, " - ", O159, " - ",N159, " - ", P159), "_", " ")</f>
        <v>Traditional - Transform - Bath Treatment - 1kg</v>
      </c>
      <c r="V159" s="0" t="n">
        <v>1000</v>
      </c>
      <c r="X159" s="0" t="n">
        <v>0</v>
      </c>
      <c r="Y159" s="0" t="s">
        <v>59</v>
      </c>
      <c r="Z159" s="0" t="s">
        <v>60</v>
      </c>
      <c r="AA159" s="0" t="n">
        <v>30</v>
      </c>
      <c r="AC159" s="1" t="s">
        <v>56</v>
      </c>
      <c r="AD159" s="1" t="s">
        <v>56</v>
      </c>
      <c r="AF159" s="2" t="str">
        <f aca="false">IF(B159 = "","",_xlfn.CONCAT("https://cdn.shopify.com/s/files/1/1773/1117/files/WWMS_-_",N159,"_-_",P159,"_-_",M159,"_-_",O159,"_-_Front.png"))</f>
        <v/>
      </c>
      <c r="AI159" s="1" t="s">
        <v>61</v>
      </c>
      <c r="AY159" s="2" t="str">
        <f aca="false">_xlfn.CONCAT("https://cdn.shopify.com/s/files/1/1773/1117/files/WWMS_-_",N159,"_-_",P159,"_-_",M159,"_-_",O159,"_-_Front.png")</f>
        <v>https://cdn.shopify.com/s/files/1/1773/1117/files/WWMS_-_Bath_Treatment_-_1kg_-_Traditional_-_Transform_-_Front.png</v>
      </c>
      <c r="AZ159" s="0" t="s">
        <v>62</v>
      </c>
      <c r="BC159" s="0" t="s">
        <v>63</v>
      </c>
    </row>
    <row r="160" customFormat="false" ht="12.75" hidden="false" customHeight="true" outlineLevel="0" collapsed="false">
      <c r="A160" s="0" t="str">
        <f aca="false">SUBSTITUTE(LOWER(_xlfn.CONCAT(M160, "-", O160,"-", N160)), "_", "-")</f>
        <v>traditional-patience-bath-treatment</v>
      </c>
      <c r="B160" s="0" t="s">
        <v>172</v>
      </c>
      <c r="D160" s="0" t="s">
        <v>53</v>
      </c>
      <c r="E160" s="0" t="s">
        <v>54</v>
      </c>
      <c r="F160" s="0" t="s">
        <v>156</v>
      </c>
      <c r="G160" s="1" t="s">
        <v>56</v>
      </c>
      <c r="H160" s="0" t="s">
        <v>57</v>
      </c>
      <c r="I160" s="2" t="n">
        <f aca="false">IF(B160 = "",I159,FIND("-", B160, 1))</f>
        <v>13</v>
      </c>
      <c r="J160" s="2" t="e">
        <f aca="false">IF(B160 = "",J159,FIND("-", B160, FIND("-", B160, FIND("-", B160, 1)+1)+1))</f>
        <v>#VALUE!</v>
      </c>
      <c r="K160" s="2" t="n">
        <f aca="false">IF(B160 = "",K159,FIND("-", B160, FIND("-", B160, 1)+1))</f>
        <v>24</v>
      </c>
      <c r="L160" s="2" t="n">
        <f aca="false">IF(B160 = "",L159,IF(ISERROR(J160),K160,J160))</f>
        <v>24</v>
      </c>
      <c r="M160" s="2" t="str">
        <f aca="false">IF(B160 = "",M159,SUBSTITUTE(LEFT(B160,I160-2)," ","_"))</f>
        <v>Traditional</v>
      </c>
      <c r="N160" s="2" t="str">
        <f aca="false">IF(B160 = "",N159,SUBSTITUTE(RIGHT(B160, LEN(B160)-L160-1)," ","_"))</f>
        <v>Bath_Treatment</v>
      </c>
      <c r="O160" s="2" t="str">
        <f aca="false">IF(B160 = "",O159,SUBSTITUTE(SUBSTITUTE(MID(B160,I160+2,L160-I160-3)," ","_"),"/","_"))</f>
        <v>Patience</v>
      </c>
      <c r="P160" s="0" t="s">
        <v>58</v>
      </c>
      <c r="U160" s="0" t="str">
        <f aca="false">SUBSTITUTE(_xlfn.CONCAT(M160, " - ", O160, " - ",N160, " - ", P160), "_", " ")</f>
        <v>Traditional - Patience - Bath Treatment - 100g</v>
      </c>
      <c r="V160" s="0" t="n">
        <v>100</v>
      </c>
      <c r="X160" s="0" t="n">
        <v>0</v>
      </c>
      <c r="Y160" s="0" t="s">
        <v>59</v>
      </c>
      <c r="Z160" s="0" t="s">
        <v>60</v>
      </c>
      <c r="AA160" s="0" t="n">
        <v>6</v>
      </c>
      <c r="AC160" s="1" t="s">
        <v>56</v>
      </c>
      <c r="AD160" s="1" t="s">
        <v>56</v>
      </c>
      <c r="AF160" s="2" t="str">
        <f aca="false">IF(B160 = "","",_xlfn.CONCAT("https://cdn.shopify.com/s/files/1/1773/1117/files/WWMS_-_",N160,"_-_",P160,"_-_",M160,"_-_",O160,"_-_Front.png"))</f>
        <v>https://cdn.shopify.com/s/files/1/1773/1117/files/WWMS_-_Bath_Treatment_-_100g_-_Traditional_-_Patience_-_Front.png</v>
      </c>
      <c r="AG160" s="0" t="n">
        <v>1</v>
      </c>
      <c r="AH160" s="0" t="s">
        <v>172</v>
      </c>
      <c r="AI160" s="1" t="s">
        <v>61</v>
      </c>
      <c r="AY160" s="2" t="str">
        <f aca="false">_xlfn.CONCAT("https://cdn.shopify.com/s/files/1/1773/1117/files/WWMS_-_",N160,"_-_",P160,"_-_",M160,"_-_",O160,"_-_Front.png")</f>
        <v>https://cdn.shopify.com/s/files/1/1773/1117/files/WWMS_-_Bath_Treatment_-_100g_-_Traditional_-_Patience_-_Front.png</v>
      </c>
      <c r="AZ160" s="0" t="s">
        <v>62</v>
      </c>
      <c r="BC160" s="0" t="s">
        <v>63</v>
      </c>
    </row>
    <row r="161" customFormat="false" ht="12.75" hidden="false" customHeight="true" outlineLevel="0" collapsed="false">
      <c r="A161" s="0" t="str">
        <f aca="false">SUBSTITUTE(LOWER(_xlfn.CONCAT(M161, "-", O161,"-", N161)), "_", "-")</f>
        <v>traditional-patience-bath-treatment</v>
      </c>
      <c r="I161" s="2" t="n">
        <f aca="false">IF(B161 = "",I160,FIND("-", B161, 1))</f>
        <v>13</v>
      </c>
      <c r="J161" s="2" t="e">
        <f aca="false">IF(B161 = "",J160,FIND("-", B161, FIND("-", B161, FIND("-", B161, 1)+1)+1))</f>
        <v>#VALUE!</v>
      </c>
      <c r="K161" s="2" t="n">
        <f aca="false">IF(B161 = "",K160,FIND("-", B161, FIND("-", B161, 1)+1))</f>
        <v>24</v>
      </c>
      <c r="L161" s="2" t="n">
        <f aca="false">IF(B161 = "",L160,IF(ISERROR(J161),K161,J161))</f>
        <v>24</v>
      </c>
      <c r="M161" s="2" t="str">
        <f aca="false">IF(B161 = "",M160,SUBSTITUTE(LEFT(B161,I161-2)," ","_"))</f>
        <v>Traditional</v>
      </c>
      <c r="N161" s="2" t="str">
        <f aca="false">IF(B161 = "",N160,SUBSTITUTE(RIGHT(B161, LEN(B161)-L161-1)," ","_"))</f>
        <v>Bath_Treatment</v>
      </c>
      <c r="O161" s="2" t="str">
        <f aca="false">IF(B161 = "",O160,SUBSTITUTE(SUBSTITUTE(MID(B161,I161+2,L161-I161-3)," ","_"),"/","_"))</f>
        <v>Patience</v>
      </c>
      <c r="P161" s="0" t="s">
        <v>64</v>
      </c>
      <c r="U161" s="0" t="str">
        <f aca="false">SUBSTITUTE(_xlfn.CONCAT(M161, " - ", O161, " - ",N161, " - ", P161), "_", " ")</f>
        <v>Traditional - Patience - Bath Treatment - 250g</v>
      </c>
      <c r="V161" s="0" t="n">
        <v>250</v>
      </c>
      <c r="X161" s="0" t="n">
        <v>0</v>
      </c>
      <c r="Y161" s="0" t="s">
        <v>59</v>
      </c>
      <c r="Z161" s="0" t="s">
        <v>60</v>
      </c>
      <c r="AA161" s="0" t="n">
        <v>12</v>
      </c>
      <c r="AC161" s="1" t="s">
        <v>56</v>
      </c>
      <c r="AD161" s="1" t="s">
        <v>56</v>
      </c>
      <c r="AF161" s="2" t="str">
        <f aca="false">IF(B161 = "","",_xlfn.CONCAT("https://cdn.shopify.com/s/files/1/1773/1117/files/WWMS_-_",N161,"_-_",P161,"_-_",M161,"_-_",O161,"_-_Front.png"))</f>
        <v/>
      </c>
      <c r="AI161" s="1" t="s">
        <v>61</v>
      </c>
      <c r="AY161" s="2" t="str">
        <f aca="false">_xlfn.CONCAT("https://cdn.shopify.com/s/files/1/1773/1117/files/WWMS_-_",N161,"_-_",P161,"_-_",M161,"_-_",O161,"_-_Front.png")</f>
        <v>https://cdn.shopify.com/s/files/1/1773/1117/files/WWMS_-_Bath_Treatment_-_250g_-_Traditional_-_Patience_-_Front.png</v>
      </c>
      <c r="AZ161" s="0" t="s">
        <v>62</v>
      </c>
      <c r="BC161" s="0" t="s">
        <v>63</v>
      </c>
    </row>
    <row r="162" customFormat="false" ht="12.75" hidden="false" customHeight="true" outlineLevel="0" collapsed="false">
      <c r="A162" s="0" t="str">
        <f aca="false">SUBSTITUTE(LOWER(_xlfn.CONCAT(M162, "-", O162,"-", N162)), "_", "-")</f>
        <v>traditional-patience-bath-treatment</v>
      </c>
      <c r="I162" s="2" t="n">
        <f aca="false">IF(B162 = "",I161,FIND("-", B162, 1))</f>
        <v>13</v>
      </c>
      <c r="J162" s="2" t="e">
        <f aca="false">IF(B162 = "",J161,FIND("-", B162, FIND("-", B162, FIND("-", B162, 1)+1)+1))</f>
        <v>#VALUE!</v>
      </c>
      <c r="K162" s="2" t="n">
        <f aca="false">IF(B162 = "",K161,FIND("-", B162, FIND("-", B162, 1)+1))</f>
        <v>24</v>
      </c>
      <c r="L162" s="2" t="n">
        <f aca="false">IF(B162 = "",L161,IF(ISERROR(J162),K162,J162))</f>
        <v>24</v>
      </c>
      <c r="M162" s="2" t="str">
        <f aca="false">IF(B162 = "",M161,SUBSTITUTE(LEFT(B162,I162-2)," ","_"))</f>
        <v>Traditional</v>
      </c>
      <c r="N162" s="2" t="str">
        <f aca="false">IF(B162 = "",N161,SUBSTITUTE(RIGHT(B162, LEN(B162)-L162-1)," ","_"))</f>
        <v>Bath_Treatment</v>
      </c>
      <c r="O162" s="2" t="str">
        <f aca="false">IF(B162 = "",O161,SUBSTITUTE(SUBSTITUTE(MID(B162,I162+2,L162-I162-3)," ","_"),"/","_"))</f>
        <v>Patience</v>
      </c>
      <c r="P162" s="0" t="s">
        <v>65</v>
      </c>
      <c r="U162" s="0" t="str">
        <f aca="false">SUBSTITUTE(_xlfn.CONCAT(M162, " - ", O162, " - ",N162, " - ", P162), "_", " ")</f>
        <v>Traditional - Patience - Bath Treatment - 1kg</v>
      </c>
      <c r="V162" s="0" t="n">
        <v>1000</v>
      </c>
      <c r="X162" s="0" t="n">
        <v>0</v>
      </c>
      <c r="Y162" s="0" t="s">
        <v>59</v>
      </c>
      <c r="Z162" s="0" t="s">
        <v>60</v>
      </c>
      <c r="AA162" s="0" t="n">
        <v>30</v>
      </c>
      <c r="AC162" s="1" t="s">
        <v>56</v>
      </c>
      <c r="AD162" s="1" t="s">
        <v>56</v>
      </c>
      <c r="AF162" s="2" t="str">
        <f aca="false">IF(B162 = "","",_xlfn.CONCAT("https://cdn.shopify.com/s/files/1/1773/1117/files/WWMS_-_",N162,"_-_",P162,"_-_",M162,"_-_",O162,"_-_Front.png"))</f>
        <v/>
      </c>
      <c r="AI162" s="1" t="s">
        <v>61</v>
      </c>
      <c r="AY162" s="2" t="str">
        <f aca="false">_xlfn.CONCAT("https://cdn.shopify.com/s/files/1/1773/1117/files/WWMS_-_",N162,"_-_",P162,"_-_",M162,"_-_",O162,"_-_Front.png")</f>
        <v>https://cdn.shopify.com/s/files/1/1773/1117/files/WWMS_-_Bath_Treatment_-_1kg_-_Traditional_-_Patience_-_Front.png</v>
      </c>
      <c r="AZ162" s="0" t="s">
        <v>62</v>
      </c>
      <c r="BC162" s="0" t="s">
        <v>63</v>
      </c>
    </row>
    <row r="163" customFormat="false" ht="12.75" hidden="false" customHeight="true" outlineLevel="0" collapsed="false">
      <c r="A163" s="0" t="str">
        <f aca="false">SUBSTITUTE(LOWER(_xlfn.CONCAT(M163, "-", O163,"-", N163)), "_", "-")</f>
        <v>traditional-keep-calm-and-transmute-bath-treatment</v>
      </c>
      <c r="B163" s="0" t="s">
        <v>173</v>
      </c>
      <c r="D163" s="0" t="s">
        <v>53</v>
      </c>
      <c r="E163" s="0" t="s">
        <v>54</v>
      </c>
      <c r="F163" s="0" t="s">
        <v>156</v>
      </c>
      <c r="G163" s="1" t="s">
        <v>56</v>
      </c>
      <c r="H163" s="0" t="s">
        <v>57</v>
      </c>
      <c r="I163" s="2" t="n">
        <f aca="false">IF(B163 = "",I162,FIND("-", B163, 1))</f>
        <v>13</v>
      </c>
      <c r="J163" s="2" t="e">
        <f aca="false">IF(B163 = "",J162,FIND("-", B163, FIND("-", B163, FIND("-", B163, 1)+1)+1))</f>
        <v>#VALUE!</v>
      </c>
      <c r="K163" s="2" t="n">
        <f aca="false">IF(B163 = "",K162,FIND("-", B163, FIND("-", B163, 1)+1))</f>
        <v>39</v>
      </c>
      <c r="L163" s="2" t="n">
        <f aca="false">IF(B163 = "",L162,IF(ISERROR(J163),K163,J163))</f>
        <v>39</v>
      </c>
      <c r="M163" s="2" t="str">
        <f aca="false">IF(B163 = "",M162,SUBSTITUTE(LEFT(B163,I163-2)," ","_"))</f>
        <v>Traditional</v>
      </c>
      <c r="N163" s="2" t="str">
        <f aca="false">IF(B163 = "",N162,SUBSTITUTE(RIGHT(B163, LEN(B163)-L163-1)," ","_"))</f>
        <v>Bath_Treatment</v>
      </c>
      <c r="O163" s="2" t="str">
        <f aca="false">IF(B163 = "",O162,SUBSTITUTE(SUBSTITUTE(MID(B163,I163+2,L163-I163-3)," ","_"),"/","_"))</f>
        <v>Keep_Calm_and_Transmute</v>
      </c>
      <c r="P163" s="0" t="s">
        <v>58</v>
      </c>
      <c r="U163" s="0" t="str">
        <f aca="false">SUBSTITUTE(_xlfn.CONCAT(M163, " - ", O163, " - ",N163, " - ", P163), "_", " ")</f>
        <v>Traditional - Keep Calm and Transmute - Bath Treatment - 100g</v>
      </c>
      <c r="V163" s="0" t="n">
        <v>100</v>
      </c>
      <c r="X163" s="0" t="n">
        <v>0</v>
      </c>
      <c r="Y163" s="0" t="s">
        <v>59</v>
      </c>
      <c r="Z163" s="0" t="s">
        <v>60</v>
      </c>
      <c r="AA163" s="0" t="n">
        <v>6</v>
      </c>
      <c r="AC163" s="1" t="s">
        <v>56</v>
      </c>
      <c r="AD163" s="1" t="s">
        <v>56</v>
      </c>
      <c r="AF163" s="2" t="str">
        <f aca="false">IF(B163 = "","",_xlfn.CONCAT("https://cdn.shopify.com/s/files/1/1773/1117/files/WWMS_-_",N163,"_-_",P163,"_-_",M163,"_-_",O163,"_-_Front.png"))</f>
        <v>https://cdn.shopify.com/s/files/1/1773/1117/files/WWMS_-_Bath_Treatment_-_100g_-_Traditional_-_Keep_Calm_and_Transmute_-_Front.png</v>
      </c>
      <c r="AG163" s="0" t="n">
        <v>1</v>
      </c>
      <c r="AH163" s="0" t="s">
        <v>173</v>
      </c>
      <c r="AI163" s="1" t="s">
        <v>61</v>
      </c>
      <c r="AY163" s="2" t="str">
        <f aca="false">_xlfn.CONCAT("https://cdn.shopify.com/s/files/1/1773/1117/files/WWMS_-_",N163,"_-_",P163,"_-_",M163,"_-_",O163,"_-_Front.png")</f>
        <v>https://cdn.shopify.com/s/files/1/1773/1117/files/WWMS_-_Bath_Treatment_-_100g_-_Traditional_-_Keep_Calm_and_Transmute_-_Front.png</v>
      </c>
      <c r="AZ163" s="0" t="s">
        <v>62</v>
      </c>
      <c r="BC163" s="0" t="s">
        <v>63</v>
      </c>
    </row>
    <row r="164" customFormat="false" ht="12.75" hidden="false" customHeight="true" outlineLevel="0" collapsed="false">
      <c r="A164" s="0" t="str">
        <f aca="false">SUBSTITUTE(LOWER(_xlfn.CONCAT(M164, "-", O164,"-", N164)), "_", "-")</f>
        <v>traditional-keep-calm-and-transmute-bath-treatment</v>
      </c>
      <c r="I164" s="2" t="n">
        <f aca="false">IF(B164 = "",I163,FIND("-", B164, 1))</f>
        <v>13</v>
      </c>
      <c r="J164" s="2" t="e">
        <f aca="false">IF(B164 = "",J163,FIND("-", B164, FIND("-", B164, FIND("-", B164, 1)+1)+1))</f>
        <v>#VALUE!</v>
      </c>
      <c r="K164" s="2" t="n">
        <f aca="false">IF(B164 = "",K163,FIND("-", B164, FIND("-", B164, 1)+1))</f>
        <v>39</v>
      </c>
      <c r="L164" s="2" t="n">
        <f aca="false">IF(B164 = "",L163,IF(ISERROR(J164),K164,J164))</f>
        <v>39</v>
      </c>
      <c r="M164" s="2" t="str">
        <f aca="false">IF(B164 = "",M163,SUBSTITUTE(LEFT(B164,I164-2)," ","_"))</f>
        <v>Traditional</v>
      </c>
      <c r="N164" s="2" t="str">
        <f aca="false">IF(B164 = "",N163,SUBSTITUTE(RIGHT(B164, LEN(B164)-L164-1)," ","_"))</f>
        <v>Bath_Treatment</v>
      </c>
      <c r="O164" s="2" t="str">
        <f aca="false">IF(B164 = "",O163,SUBSTITUTE(SUBSTITUTE(MID(B164,I164+2,L164-I164-3)," ","_"),"/","_"))</f>
        <v>Keep_Calm_and_Transmute</v>
      </c>
      <c r="P164" s="0" t="s">
        <v>64</v>
      </c>
      <c r="U164" s="0" t="str">
        <f aca="false">SUBSTITUTE(_xlfn.CONCAT(M164, " - ", O164, " - ",N164, " - ", P164), "_", " ")</f>
        <v>Traditional - Keep Calm and Transmute - Bath Treatment - 250g</v>
      </c>
      <c r="V164" s="0" t="n">
        <v>250</v>
      </c>
      <c r="X164" s="0" t="n">
        <v>0</v>
      </c>
      <c r="Y164" s="0" t="s">
        <v>59</v>
      </c>
      <c r="Z164" s="0" t="s">
        <v>60</v>
      </c>
      <c r="AA164" s="0" t="n">
        <v>12</v>
      </c>
      <c r="AC164" s="1" t="s">
        <v>56</v>
      </c>
      <c r="AD164" s="1" t="s">
        <v>56</v>
      </c>
      <c r="AF164" s="2" t="str">
        <f aca="false">IF(B164 = "","",_xlfn.CONCAT("https://cdn.shopify.com/s/files/1/1773/1117/files/WWMS_-_",N164,"_-_",P164,"_-_",M164,"_-_",O164,"_-_Front.png"))</f>
        <v/>
      </c>
      <c r="AI164" s="1" t="s">
        <v>61</v>
      </c>
      <c r="AY164" s="2" t="str">
        <f aca="false">_xlfn.CONCAT("https://cdn.shopify.com/s/files/1/1773/1117/files/WWMS_-_",N164,"_-_",P164,"_-_",M164,"_-_",O164,"_-_Front.png")</f>
        <v>https://cdn.shopify.com/s/files/1/1773/1117/files/WWMS_-_Bath_Treatment_-_250g_-_Traditional_-_Keep_Calm_and_Transmute_-_Front.png</v>
      </c>
      <c r="AZ164" s="0" t="s">
        <v>62</v>
      </c>
      <c r="BC164" s="0" t="s">
        <v>63</v>
      </c>
    </row>
    <row r="165" customFormat="false" ht="12.75" hidden="false" customHeight="true" outlineLevel="0" collapsed="false">
      <c r="A165" s="0" t="str">
        <f aca="false">SUBSTITUTE(LOWER(_xlfn.CONCAT(M165, "-", O165,"-", N165)), "_", "-")</f>
        <v>traditional-keep-calm-and-transmute-bath-treatment</v>
      </c>
      <c r="I165" s="2" t="n">
        <f aca="false">IF(B165 = "",I164,FIND("-", B165, 1))</f>
        <v>13</v>
      </c>
      <c r="J165" s="2" t="e">
        <f aca="false">IF(B165 = "",J164,FIND("-", B165, FIND("-", B165, FIND("-", B165, 1)+1)+1))</f>
        <v>#VALUE!</v>
      </c>
      <c r="K165" s="2" t="n">
        <f aca="false">IF(B165 = "",K164,FIND("-", B165, FIND("-", B165, 1)+1))</f>
        <v>39</v>
      </c>
      <c r="L165" s="2" t="n">
        <f aca="false">IF(B165 = "",L164,IF(ISERROR(J165),K165,J165))</f>
        <v>39</v>
      </c>
      <c r="M165" s="2" t="str">
        <f aca="false">IF(B165 = "",M164,SUBSTITUTE(LEFT(B165,I165-2)," ","_"))</f>
        <v>Traditional</v>
      </c>
      <c r="N165" s="2" t="str">
        <f aca="false">IF(B165 = "",N164,SUBSTITUTE(RIGHT(B165, LEN(B165)-L165-1)," ","_"))</f>
        <v>Bath_Treatment</v>
      </c>
      <c r="O165" s="2" t="str">
        <f aca="false">IF(B165 = "",O164,SUBSTITUTE(SUBSTITUTE(MID(B165,I165+2,L165-I165-3)," ","_"),"/","_"))</f>
        <v>Keep_Calm_and_Transmute</v>
      </c>
      <c r="P165" s="0" t="s">
        <v>65</v>
      </c>
      <c r="U165" s="0" t="str">
        <f aca="false">SUBSTITUTE(_xlfn.CONCAT(M165, " - ", O165, " - ",N165, " - ", P165), "_", " ")</f>
        <v>Traditional - Keep Calm and Transmute - Bath Treatment - 1kg</v>
      </c>
      <c r="V165" s="0" t="n">
        <v>1000</v>
      </c>
      <c r="X165" s="0" t="n">
        <v>0</v>
      </c>
      <c r="Y165" s="0" t="s">
        <v>59</v>
      </c>
      <c r="Z165" s="0" t="s">
        <v>60</v>
      </c>
      <c r="AA165" s="0" t="n">
        <v>30</v>
      </c>
      <c r="AC165" s="1" t="s">
        <v>56</v>
      </c>
      <c r="AD165" s="1" t="s">
        <v>56</v>
      </c>
      <c r="AF165" s="2" t="str">
        <f aca="false">IF(B165 = "","",_xlfn.CONCAT("https://cdn.shopify.com/s/files/1/1773/1117/files/WWMS_-_",N165,"_-_",P165,"_-_",M165,"_-_",O165,"_-_Front.png"))</f>
        <v/>
      </c>
      <c r="AI165" s="1" t="s">
        <v>61</v>
      </c>
      <c r="AY165" s="2" t="str">
        <f aca="false">_xlfn.CONCAT("https://cdn.shopify.com/s/files/1/1773/1117/files/WWMS_-_",N165,"_-_",P165,"_-_",M165,"_-_",O165,"_-_Front.png")</f>
        <v>https://cdn.shopify.com/s/files/1/1773/1117/files/WWMS_-_Bath_Treatment_-_1kg_-_Traditional_-_Keep_Calm_and_Transmute_-_Front.png</v>
      </c>
      <c r="AZ165" s="0" t="s">
        <v>62</v>
      </c>
      <c r="BC165" s="0" t="s">
        <v>63</v>
      </c>
    </row>
    <row r="166" customFormat="false" ht="12.75" hidden="false" customHeight="true" outlineLevel="0" collapsed="false">
      <c r="A166" s="0" t="str">
        <f aca="false">SUBSTITUTE(LOWER(_xlfn.CONCAT(M166, "-", O166,"-", N166)), "_", "-")</f>
        <v>traditional-freedom-bath-treatment</v>
      </c>
      <c r="B166" s="0" t="s">
        <v>174</v>
      </c>
      <c r="D166" s="0" t="s">
        <v>53</v>
      </c>
      <c r="E166" s="0" t="s">
        <v>54</v>
      </c>
      <c r="F166" s="0" t="s">
        <v>156</v>
      </c>
      <c r="G166" s="1" t="s">
        <v>56</v>
      </c>
      <c r="H166" s="0" t="s">
        <v>57</v>
      </c>
      <c r="I166" s="2" t="n">
        <f aca="false">IF(B166 = "",I165,FIND("-", B166, 1))</f>
        <v>13</v>
      </c>
      <c r="J166" s="2" t="e">
        <f aca="false">IF(B166 = "",J165,FIND("-", B166, FIND("-", B166, FIND("-", B166, 1)+1)+1))</f>
        <v>#VALUE!</v>
      </c>
      <c r="K166" s="2" t="n">
        <f aca="false">IF(B166 = "",K165,FIND("-", B166, FIND("-", B166, 1)+1))</f>
        <v>23</v>
      </c>
      <c r="L166" s="2" t="n">
        <f aca="false">IF(B166 = "",L165,IF(ISERROR(J166),K166,J166))</f>
        <v>23</v>
      </c>
      <c r="M166" s="2" t="str">
        <f aca="false">IF(B166 = "",M165,SUBSTITUTE(LEFT(B166,I166-2)," ","_"))</f>
        <v>Traditional</v>
      </c>
      <c r="N166" s="2" t="str">
        <f aca="false">IF(B166 = "",N165,SUBSTITUTE(RIGHT(B166, LEN(B166)-L166-1)," ","_"))</f>
        <v>Bath_Treatment</v>
      </c>
      <c r="O166" s="2" t="str">
        <f aca="false">IF(B166 = "",O165,SUBSTITUTE(SUBSTITUTE(MID(B166,I166+2,L166-I166-3)," ","_"),"/","_"))</f>
        <v>Freedom</v>
      </c>
      <c r="P166" s="0" t="s">
        <v>58</v>
      </c>
      <c r="U166" s="0" t="str">
        <f aca="false">SUBSTITUTE(_xlfn.CONCAT(M166, " - ", O166, " - ",N166, " - ", P166), "_", " ")</f>
        <v>Traditional - Freedom - Bath Treatment - 100g</v>
      </c>
      <c r="V166" s="0" t="n">
        <v>100</v>
      </c>
      <c r="X166" s="0" t="n">
        <v>0</v>
      </c>
      <c r="Y166" s="0" t="s">
        <v>59</v>
      </c>
      <c r="Z166" s="0" t="s">
        <v>60</v>
      </c>
      <c r="AA166" s="0" t="n">
        <v>6</v>
      </c>
      <c r="AC166" s="1" t="s">
        <v>56</v>
      </c>
      <c r="AD166" s="1" t="s">
        <v>56</v>
      </c>
      <c r="AF166" s="2" t="str">
        <f aca="false">IF(B166 = "","",_xlfn.CONCAT("https://cdn.shopify.com/s/files/1/1773/1117/files/WWMS_-_",N166,"_-_",P166,"_-_",M166,"_-_",O166,"_-_Front.png"))</f>
        <v>https://cdn.shopify.com/s/files/1/1773/1117/files/WWMS_-_Bath_Treatment_-_100g_-_Traditional_-_Freedom_-_Front.png</v>
      </c>
      <c r="AG166" s="0" t="n">
        <v>1</v>
      </c>
      <c r="AH166" s="0" t="s">
        <v>174</v>
      </c>
      <c r="AI166" s="1" t="s">
        <v>61</v>
      </c>
      <c r="AY166" s="2" t="str">
        <f aca="false">_xlfn.CONCAT("https://cdn.shopify.com/s/files/1/1773/1117/files/WWMS_-_",N166,"_-_",P166,"_-_",M166,"_-_",O166,"_-_Front.png")</f>
        <v>https://cdn.shopify.com/s/files/1/1773/1117/files/WWMS_-_Bath_Treatment_-_100g_-_Traditional_-_Freedom_-_Front.png</v>
      </c>
      <c r="AZ166" s="0" t="s">
        <v>62</v>
      </c>
      <c r="BC166" s="0" t="s">
        <v>63</v>
      </c>
    </row>
    <row r="167" customFormat="false" ht="12.75" hidden="false" customHeight="true" outlineLevel="0" collapsed="false">
      <c r="A167" s="0" t="str">
        <f aca="false">SUBSTITUTE(LOWER(_xlfn.CONCAT(M167, "-", O167,"-", N167)), "_", "-")</f>
        <v>traditional-freedom-bath-treatment</v>
      </c>
      <c r="I167" s="2" t="n">
        <f aca="false">IF(B167 = "",I166,FIND("-", B167, 1))</f>
        <v>13</v>
      </c>
      <c r="J167" s="2" t="e">
        <f aca="false">IF(B167 = "",J166,FIND("-", B167, FIND("-", B167, FIND("-", B167, 1)+1)+1))</f>
        <v>#VALUE!</v>
      </c>
      <c r="K167" s="2" t="n">
        <f aca="false">IF(B167 = "",K166,FIND("-", B167, FIND("-", B167, 1)+1))</f>
        <v>23</v>
      </c>
      <c r="L167" s="2" t="n">
        <f aca="false">IF(B167 = "",L166,IF(ISERROR(J167),K167,J167))</f>
        <v>23</v>
      </c>
      <c r="M167" s="2" t="str">
        <f aca="false">IF(B167 = "",M166,SUBSTITUTE(LEFT(B167,I167-2)," ","_"))</f>
        <v>Traditional</v>
      </c>
      <c r="N167" s="2" t="str">
        <f aca="false">IF(B167 = "",N166,SUBSTITUTE(RIGHT(B167, LEN(B167)-L167-1)," ","_"))</f>
        <v>Bath_Treatment</v>
      </c>
      <c r="O167" s="2" t="str">
        <f aca="false">IF(B167 = "",O166,SUBSTITUTE(SUBSTITUTE(MID(B167,I167+2,L167-I167-3)," ","_"),"/","_"))</f>
        <v>Freedom</v>
      </c>
      <c r="P167" s="0" t="s">
        <v>64</v>
      </c>
      <c r="U167" s="0" t="str">
        <f aca="false">SUBSTITUTE(_xlfn.CONCAT(M167, " - ", O167, " - ",N167, " - ", P167), "_", " ")</f>
        <v>Traditional - Freedom - Bath Treatment - 250g</v>
      </c>
      <c r="V167" s="0" t="n">
        <v>250</v>
      </c>
      <c r="X167" s="0" t="n">
        <v>0</v>
      </c>
      <c r="Y167" s="0" t="s">
        <v>59</v>
      </c>
      <c r="Z167" s="0" t="s">
        <v>60</v>
      </c>
      <c r="AA167" s="0" t="n">
        <v>12</v>
      </c>
      <c r="AC167" s="1" t="s">
        <v>56</v>
      </c>
      <c r="AD167" s="1" t="s">
        <v>56</v>
      </c>
      <c r="AF167" s="2" t="str">
        <f aca="false">IF(B167 = "","",_xlfn.CONCAT("https://cdn.shopify.com/s/files/1/1773/1117/files/WWMS_-_",N167,"_-_",P167,"_-_",M167,"_-_",O167,"_-_Front.png"))</f>
        <v/>
      </c>
      <c r="AI167" s="1" t="s">
        <v>61</v>
      </c>
      <c r="AY167" s="2" t="str">
        <f aca="false">_xlfn.CONCAT("https://cdn.shopify.com/s/files/1/1773/1117/files/WWMS_-_",N167,"_-_",P167,"_-_",M167,"_-_",O167,"_-_Front.png")</f>
        <v>https://cdn.shopify.com/s/files/1/1773/1117/files/WWMS_-_Bath_Treatment_-_250g_-_Traditional_-_Freedom_-_Front.png</v>
      </c>
      <c r="AZ167" s="0" t="s">
        <v>62</v>
      </c>
      <c r="BC167" s="0" t="s">
        <v>63</v>
      </c>
    </row>
    <row r="168" customFormat="false" ht="12.75" hidden="false" customHeight="true" outlineLevel="0" collapsed="false">
      <c r="A168" s="0" t="str">
        <f aca="false">SUBSTITUTE(LOWER(_xlfn.CONCAT(M168, "-", O168,"-", N168)), "_", "-")</f>
        <v>traditional-freedom-bath-treatment</v>
      </c>
      <c r="I168" s="2" t="n">
        <f aca="false">IF(B168 = "",I167,FIND("-", B168, 1))</f>
        <v>13</v>
      </c>
      <c r="J168" s="2" t="e">
        <f aca="false">IF(B168 = "",J167,FIND("-", B168, FIND("-", B168, FIND("-", B168, 1)+1)+1))</f>
        <v>#VALUE!</v>
      </c>
      <c r="K168" s="2" t="n">
        <f aca="false">IF(B168 = "",K167,FIND("-", B168, FIND("-", B168, 1)+1))</f>
        <v>23</v>
      </c>
      <c r="L168" s="2" t="n">
        <f aca="false">IF(B168 = "",L167,IF(ISERROR(J168),K168,J168))</f>
        <v>23</v>
      </c>
      <c r="M168" s="2" t="str">
        <f aca="false">IF(B168 = "",M167,SUBSTITUTE(LEFT(B168,I168-2)," ","_"))</f>
        <v>Traditional</v>
      </c>
      <c r="N168" s="2" t="str">
        <f aca="false">IF(B168 = "",N167,SUBSTITUTE(RIGHT(B168, LEN(B168)-L168-1)," ","_"))</f>
        <v>Bath_Treatment</v>
      </c>
      <c r="O168" s="2" t="str">
        <f aca="false">IF(B168 = "",O167,SUBSTITUTE(SUBSTITUTE(MID(B168,I168+2,L168-I168-3)," ","_"),"/","_"))</f>
        <v>Freedom</v>
      </c>
      <c r="P168" s="0" t="s">
        <v>65</v>
      </c>
      <c r="U168" s="0" t="str">
        <f aca="false">SUBSTITUTE(_xlfn.CONCAT(M168, " - ", O168, " - ",N168, " - ", P168), "_", " ")</f>
        <v>Traditional - Freedom - Bath Treatment - 1kg</v>
      </c>
      <c r="V168" s="0" t="n">
        <v>1000</v>
      </c>
      <c r="X168" s="0" t="n">
        <v>0</v>
      </c>
      <c r="Y168" s="0" t="s">
        <v>59</v>
      </c>
      <c r="Z168" s="0" t="s">
        <v>60</v>
      </c>
      <c r="AA168" s="0" t="n">
        <v>30</v>
      </c>
      <c r="AC168" s="1" t="s">
        <v>56</v>
      </c>
      <c r="AD168" s="1" t="s">
        <v>56</v>
      </c>
      <c r="AF168" s="2" t="str">
        <f aca="false">IF(B168 = "","",_xlfn.CONCAT("https://cdn.shopify.com/s/files/1/1773/1117/files/WWMS_-_",N168,"_-_",P168,"_-_",M168,"_-_",O168,"_-_Front.png"))</f>
        <v/>
      </c>
      <c r="AI168" s="1" t="s">
        <v>61</v>
      </c>
      <c r="AY168" s="2" t="str">
        <f aca="false">_xlfn.CONCAT("https://cdn.shopify.com/s/files/1/1773/1117/files/WWMS_-_",N168,"_-_",P168,"_-_",M168,"_-_",O168,"_-_Front.png")</f>
        <v>https://cdn.shopify.com/s/files/1/1773/1117/files/WWMS_-_Bath_Treatment_-_1kg_-_Traditional_-_Freedom_-_Front.png</v>
      </c>
      <c r="AZ168" s="0" t="s">
        <v>62</v>
      </c>
      <c r="BC168" s="0" t="s">
        <v>63</v>
      </c>
    </row>
    <row r="169" customFormat="false" ht="12.75" hidden="false" customHeight="true" outlineLevel="0" collapsed="false">
      <c r="A169" s="0" t="str">
        <f aca="false">SUBSTITUTE(LOWER(_xlfn.CONCAT(M169, "-", O169,"-", N169)), "_", "-")</f>
        <v>traditional-embrace-bath-treatment</v>
      </c>
      <c r="B169" s="0" t="s">
        <v>175</v>
      </c>
      <c r="D169" s="0" t="s">
        <v>53</v>
      </c>
      <c r="E169" s="0" t="s">
        <v>54</v>
      </c>
      <c r="F169" s="0" t="s">
        <v>156</v>
      </c>
      <c r="G169" s="1" t="s">
        <v>56</v>
      </c>
      <c r="H169" s="0" t="s">
        <v>57</v>
      </c>
      <c r="I169" s="2" t="n">
        <f aca="false">IF(B169 = "",I168,FIND("-", B169, 1))</f>
        <v>13</v>
      </c>
      <c r="J169" s="2" t="e">
        <f aca="false">IF(B169 = "",J168,FIND("-", B169, FIND("-", B169, FIND("-", B169, 1)+1)+1))</f>
        <v>#VALUE!</v>
      </c>
      <c r="K169" s="2" t="n">
        <f aca="false">IF(B169 = "",K168,FIND("-", B169, FIND("-", B169, 1)+1))</f>
        <v>23</v>
      </c>
      <c r="L169" s="2" t="n">
        <f aca="false">IF(B169 = "",L168,IF(ISERROR(J169),K169,J169))</f>
        <v>23</v>
      </c>
      <c r="M169" s="2" t="str">
        <f aca="false">IF(B169 = "",M168,SUBSTITUTE(LEFT(B169,I169-2)," ","_"))</f>
        <v>Traditional</v>
      </c>
      <c r="N169" s="2" t="str">
        <f aca="false">IF(B169 = "",N168,SUBSTITUTE(RIGHT(B169, LEN(B169)-L169-1)," ","_"))</f>
        <v>Bath_Treatment</v>
      </c>
      <c r="O169" s="2" t="str">
        <f aca="false">IF(B169 = "",O168,SUBSTITUTE(SUBSTITUTE(MID(B169,I169+2,L169-I169-3)," ","_"),"/","_"))</f>
        <v>Embrace</v>
      </c>
      <c r="P169" s="0" t="s">
        <v>58</v>
      </c>
      <c r="U169" s="0" t="str">
        <f aca="false">SUBSTITUTE(_xlfn.CONCAT(M169, " - ", O169, " - ",N169, " - ", P169), "_", " ")</f>
        <v>Traditional - Embrace - Bath Treatment - 100g</v>
      </c>
      <c r="V169" s="0" t="n">
        <v>100</v>
      </c>
      <c r="X169" s="0" t="n">
        <v>0</v>
      </c>
      <c r="Y169" s="0" t="s">
        <v>59</v>
      </c>
      <c r="Z169" s="0" t="s">
        <v>60</v>
      </c>
      <c r="AA169" s="0" t="n">
        <v>6</v>
      </c>
      <c r="AC169" s="1" t="s">
        <v>56</v>
      </c>
      <c r="AD169" s="1" t="s">
        <v>56</v>
      </c>
      <c r="AF169" s="2" t="str">
        <f aca="false">IF(B169 = "","",_xlfn.CONCAT("https://cdn.shopify.com/s/files/1/1773/1117/files/WWMS_-_",N169,"_-_",P169,"_-_",M169,"_-_",O169,"_-_Front.png"))</f>
        <v>https://cdn.shopify.com/s/files/1/1773/1117/files/WWMS_-_Bath_Treatment_-_100g_-_Traditional_-_Embrace_-_Front.png</v>
      </c>
      <c r="AG169" s="0" t="n">
        <v>1</v>
      </c>
      <c r="AH169" s="0" t="s">
        <v>175</v>
      </c>
      <c r="AI169" s="1" t="s">
        <v>61</v>
      </c>
      <c r="AY169" s="2" t="str">
        <f aca="false">_xlfn.CONCAT("https://cdn.shopify.com/s/files/1/1773/1117/files/WWMS_-_",N169,"_-_",P169,"_-_",M169,"_-_",O169,"_-_Front.png")</f>
        <v>https://cdn.shopify.com/s/files/1/1773/1117/files/WWMS_-_Bath_Treatment_-_100g_-_Traditional_-_Embrace_-_Front.png</v>
      </c>
      <c r="AZ169" s="0" t="s">
        <v>62</v>
      </c>
      <c r="BC169" s="0" t="s">
        <v>63</v>
      </c>
    </row>
    <row r="170" customFormat="false" ht="12.75" hidden="false" customHeight="true" outlineLevel="0" collapsed="false">
      <c r="A170" s="0" t="str">
        <f aca="false">SUBSTITUTE(LOWER(_xlfn.CONCAT(M170, "-", O170,"-", N170)), "_", "-")</f>
        <v>traditional-embrace-bath-treatment</v>
      </c>
      <c r="I170" s="2" t="n">
        <f aca="false">IF(B170 = "",I169,FIND("-", B170, 1))</f>
        <v>13</v>
      </c>
      <c r="J170" s="2" t="e">
        <f aca="false">IF(B170 = "",J169,FIND("-", B170, FIND("-", B170, FIND("-", B170, 1)+1)+1))</f>
        <v>#VALUE!</v>
      </c>
      <c r="K170" s="2" t="n">
        <f aca="false">IF(B170 = "",K169,FIND("-", B170, FIND("-", B170, 1)+1))</f>
        <v>23</v>
      </c>
      <c r="L170" s="2" t="n">
        <f aca="false">IF(B170 = "",L169,IF(ISERROR(J170),K170,J170))</f>
        <v>23</v>
      </c>
      <c r="M170" s="2" t="str">
        <f aca="false">IF(B170 = "",M169,SUBSTITUTE(LEFT(B170,I170-2)," ","_"))</f>
        <v>Traditional</v>
      </c>
      <c r="N170" s="2" t="str">
        <f aca="false">IF(B170 = "",N169,SUBSTITUTE(RIGHT(B170, LEN(B170)-L170-1)," ","_"))</f>
        <v>Bath_Treatment</v>
      </c>
      <c r="O170" s="2" t="str">
        <f aca="false">IF(B170 = "",O169,SUBSTITUTE(SUBSTITUTE(MID(B170,I170+2,L170-I170-3)," ","_"),"/","_"))</f>
        <v>Embrace</v>
      </c>
      <c r="P170" s="0" t="s">
        <v>64</v>
      </c>
      <c r="U170" s="0" t="str">
        <f aca="false">SUBSTITUTE(_xlfn.CONCAT(M170, " - ", O170, " - ",N170, " - ", P170), "_", " ")</f>
        <v>Traditional - Embrace - Bath Treatment - 250g</v>
      </c>
      <c r="V170" s="0" t="n">
        <v>250</v>
      </c>
      <c r="X170" s="0" t="n">
        <v>0</v>
      </c>
      <c r="Y170" s="0" t="s">
        <v>59</v>
      </c>
      <c r="Z170" s="0" t="s">
        <v>60</v>
      </c>
      <c r="AA170" s="0" t="n">
        <v>12</v>
      </c>
      <c r="AC170" s="1" t="s">
        <v>56</v>
      </c>
      <c r="AD170" s="1" t="s">
        <v>56</v>
      </c>
      <c r="AF170" s="2" t="str">
        <f aca="false">IF(B170 = "","",_xlfn.CONCAT("https://cdn.shopify.com/s/files/1/1773/1117/files/WWMS_-_",N170,"_-_",P170,"_-_",M170,"_-_",O170,"_-_Front.png"))</f>
        <v/>
      </c>
      <c r="AI170" s="1" t="s">
        <v>61</v>
      </c>
      <c r="AY170" s="2" t="str">
        <f aca="false">_xlfn.CONCAT("https://cdn.shopify.com/s/files/1/1773/1117/files/WWMS_-_",N170,"_-_",P170,"_-_",M170,"_-_",O170,"_-_Front.png")</f>
        <v>https://cdn.shopify.com/s/files/1/1773/1117/files/WWMS_-_Bath_Treatment_-_250g_-_Traditional_-_Embrace_-_Front.png</v>
      </c>
      <c r="AZ170" s="0" t="s">
        <v>62</v>
      </c>
      <c r="BC170" s="0" t="s">
        <v>63</v>
      </c>
    </row>
    <row r="171" customFormat="false" ht="12.75" hidden="false" customHeight="true" outlineLevel="0" collapsed="false">
      <c r="A171" s="0" t="str">
        <f aca="false">SUBSTITUTE(LOWER(_xlfn.CONCAT(M171, "-", O171,"-", N171)), "_", "-")</f>
        <v>traditional-embrace-bath-treatment</v>
      </c>
      <c r="I171" s="2" t="n">
        <f aca="false">IF(B171 = "",I170,FIND("-", B171, 1))</f>
        <v>13</v>
      </c>
      <c r="J171" s="2" t="e">
        <f aca="false">IF(B171 = "",J170,FIND("-", B171, FIND("-", B171, FIND("-", B171, 1)+1)+1))</f>
        <v>#VALUE!</v>
      </c>
      <c r="K171" s="2" t="n">
        <f aca="false">IF(B171 = "",K170,FIND("-", B171, FIND("-", B171, 1)+1))</f>
        <v>23</v>
      </c>
      <c r="L171" s="2" t="n">
        <f aca="false">IF(B171 = "",L170,IF(ISERROR(J171),K171,J171))</f>
        <v>23</v>
      </c>
      <c r="M171" s="2" t="str">
        <f aca="false">IF(B171 = "",M170,SUBSTITUTE(LEFT(B171,I171-2)," ","_"))</f>
        <v>Traditional</v>
      </c>
      <c r="N171" s="2" t="str">
        <f aca="false">IF(B171 = "",N170,SUBSTITUTE(RIGHT(B171, LEN(B171)-L171-1)," ","_"))</f>
        <v>Bath_Treatment</v>
      </c>
      <c r="O171" s="2" t="str">
        <f aca="false">IF(B171 = "",O170,SUBSTITUTE(SUBSTITUTE(MID(B171,I171+2,L171-I171-3)," ","_"),"/","_"))</f>
        <v>Embrace</v>
      </c>
      <c r="P171" s="0" t="s">
        <v>65</v>
      </c>
      <c r="U171" s="0" t="str">
        <f aca="false">SUBSTITUTE(_xlfn.CONCAT(M171, " - ", O171, " - ",N171, " - ", P171), "_", " ")</f>
        <v>Traditional - Embrace - Bath Treatment - 1kg</v>
      </c>
      <c r="V171" s="0" t="n">
        <v>1000</v>
      </c>
      <c r="X171" s="0" t="n">
        <v>0</v>
      </c>
      <c r="Y171" s="0" t="s">
        <v>59</v>
      </c>
      <c r="Z171" s="0" t="s">
        <v>60</v>
      </c>
      <c r="AA171" s="0" t="n">
        <v>30</v>
      </c>
      <c r="AC171" s="1" t="s">
        <v>56</v>
      </c>
      <c r="AD171" s="1" t="s">
        <v>56</v>
      </c>
      <c r="AF171" s="2" t="str">
        <f aca="false">IF(B171 = "","",_xlfn.CONCAT("https://cdn.shopify.com/s/files/1/1773/1117/files/WWMS_-_",N171,"_-_",P171,"_-_",M171,"_-_",O171,"_-_Front.png"))</f>
        <v/>
      </c>
      <c r="AI171" s="1" t="s">
        <v>61</v>
      </c>
      <c r="AY171" s="2" t="str">
        <f aca="false">_xlfn.CONCAT("https://cdn.shopify.com/s/files/1/1773/1117/files/WWMS_-_",N171,"_-_",P171,"_-_",M171,"_-_",O171,"_-_Front.png")</f>
        <v>https://cdn.shopify.com/s/files/1/1773/1117/files/WWMS_-_Bath_Treatment_-_1kg_-_Traditional_-_Embrace_-_Front.png</v>
      </c>
      <c r="AZ171" s="0" t="s">
        <v>62</v>
      </c>
      <c r="BC171" s="0" t="s">
        <v>63</v>
      </c>
    </row>
    <row r="172" customFormat="false" ht="12.75" hidden="false" customHeight="true" outlineLevel="0" collapsed="false">
      <c r="A172" s="0" t="str">
        <f aca="false">SUBSTITUTE(LOWER(_xlfn.CONCAT(M172, "-", O172,"-", N172)), "_", "-")</f>
        <v>traditional-nag-champa-balm</v>
      </c>
      <c r="B172" s="0" t="s">
        <v>176</v>
      </c>
      <c r="C172" s="3" t="s">
        <v>177</v>
      </c>
      <c r="D172" s="0" t="s">
        <v>53</v>
      </c>
      <c r="E172" s="0" t="s">
        <v>54</v>
      </c>
      <c r="F172" s="0" t="s">
        <v>178</v>
      </c>
      <c r="G172" s="1" t="s">
        <v>56</v>
      </c>
      <c r="H172" s="0" t="s">
        <v>57</v>
      </c>
      <c r="I172" s="2" t="n">
        <f aca="false">IF(B172 = "",#REF!,FIND("-", B172, 1))</f>
        <v>13</v>
      </c>
      <c r="J172" s="2" t="e">
        <f aca="false">IF(B172 = "",#REF!,FIND("-", B172, FIND("-", B172, FIND("-", B172, 1)+1)+1))</f>
        <v>#VALUE!</v>
      </c>
      <c r="K172" s="2" t="n">
        <f aca="false">IF(B172 = "",#REF!,FIND("-", B172, FIND("-", B172, 1)+1))</f>
        <v>26</v>
      </c>
      <c r="L172" s="2" t="n">
        <f aca="false">IF(B172 = "",#REF!,IF(ISERROR(J172),K172,J172))</f>
        <v>26</v>
      </c>
      <c r="M172" s="2" t="str">
        <f aca="false">IF(B172 = "",#REF!,SUBSTITUTE(LEFT(B172,I172-2)," ","_"))</f>
        <v>Traditional</v>
      </c>
      <c r="N172" s="2" t="str">
        <f aca="false">IF(B172 = "",#REF!,SUBSTITUTE(RIGHT(B172, LEN(B172)-L172-1)," ","_"))</f>
        <v>Balm</v>
      </c>
      <c r="O172" s="2" t="str">
        <f aca="false">IF(B172 = "",#REF!,SUBSTITUTE(SUBSTITUTE(MID(B172,I172+2,L172-I172-3)," ","_"),"/","_"))</f>
        <v>Nag_Champa</v>
      </c>
      <c r="P172" s="0" t="s">
        <v>97</v>
      </c>
      <c r="U172" s="0" t="str">
        <f aca="false">SUBSTITUTE(_xlfn.CONCAT(M172, " - ", O172, " - ",N172, " - ", P172), "_", " ")</f>
        <v>Traditional - Nag Champa - Balm - 60ml</v>
      </c>
      <c r="V172" s="0" t="n">
        <v>60</v>
      </c>
      <c r="X172" s="0" t="n">
        <v>0</v>
      </c>
      <c r="Y172" s="0" t="s">
        <v>59</v>
      </c>
      <c r="Z172" s="0" t="s">
        <v>60</v>
      </c>
      <c r="AA172" s="0" t="n">
        <v>45</v>
      </c>
      <c r="AC172" s="1" t="s">
        <v>56</v>
      </c>
      <c r="AD172" s="1" t="s">
        <v>56</v>
      </c>
      <c r="AF172" s="2" t="str">
        <f aca="false">IF(B172 = "","",_xlfn.CONCAT("https://cdn.shopify.com/s/files/1/1773/1117/files/WWMS_-_",N172,"_-_",P172,"_-_",M172,"_-_",O172,"_-_Front.png"))</f>
        <v>https://cdn.shopify.com/s/files/1/1773/1117/files/WWMS_-_Balm_-_60ml_-_Traditional_-_Nag_Champa_-_Front.png</v>
      </c>
      <c r="AG172" s="0" t="n">
        <v>1</v>
      </c>
      <c r="AH172" s="0" t="s">
        <v>176</v>
      </c>
      <c r="AI172" s="1" t="s">
        <v>61</v>
      </c>
      <c r="AY172" s="2" t="str">
        <f aca="false">_xlfn.CONCAT("https://cdn.shopify.com/s/files/1/1773/1117/files/WWMS_-_",N172,"_-_",P172,"_-_",M172,"_-_",O172,"_-_Front.png")</f>
        <v>https://cdn.shopify.com/s/files/1/1773/1117/files/WWMS_-_Balm_-_60ml_-_Traditional_-_Nag_Champa_-_Front.png</v>
      </c>
      <c r="AZ172" s="0" t="s">
        <v>62</v>
      </c>
      <c r="BC172" s="0" t="s">
        <v>63</v>
      </c>
    </row>
    <row r="173" customFormat="false" ht="12.75" hidden="false" customHeight="true" outlineLevel="0" collapsed="false">
      <c r="A173" s="0" t="str">
        <f aca="false">SUBSTITUTE(LOWER(_xlfn.CONCAT(M173, "-", O173,"-", N173)), "_", "-")</f>
        <v>traditional-nag-champa-balm</v>
      </c>
      <c r="I173" s="2" t="n">
        <f aca="false">IF(B173 = "",I172,FIND("-", B173, 1))</f>
        <v>13</v>
      </c>
      <c r="J173" s="2" t="e">
        <f aca="false">IF(B173 = "",J172,FIND("-", B173, FIND("-", B173, FIND("-", B173, 1)+1)+1))</f>
        <v>#VALUE!</v>
      </c>
      <c r="K173" s="2" t="n">
        <f aca="false">IF(B173 = "",K172,FIND("-", B173, FIND("-", B173, 1)+1))</f>
        <v>26</v>
      </c>
      <c r="L173" s="2" t="n">
        <f aca="false">IF(B173 = "",L172,IF(ISERROR(J173),K173,J173))</f>
        <v>26</v>
      </c>
      <c r="M173" s="2" t="str">
        <f aca="false">IF(B173 = "",M172,SUBSTITUTE(LEFT(B173,I173-2)," ","_"))</f>
        <v>Traditional</v>
      </c>
      <c r="N173" s="2" t="str">
        <f aca="false">IF(B173 = "",N172,SUBSTITUTE(RIGHT(B173, LEN(B173)-L173-1)," ","_"))</f>
        <v>Balm</v>
      </c>
      <c r="O173" s="2" t="str">
        <f aca="false">IF(B173 = "",O172,SUBSTITUTE(SUBSTITUTE(MID(B173,I173+2,L173-I173-3)," ","_"),"/","_"))</f>
        <v>Nag_Champa</v>
      </c>
      <c r="P173" s="0" t="s">
        <v>98</v>
      </c>
      <c r="U173" s="0" t="str">
        <f aca="false">SUBSTITUTE(_xlfn.CONCAT(M173, " - ", O173, " - ",N173, " - ", P173), "_", " ")</f>
        <v>Traditional - Nag Champa - Balm - 120ml</v>
      </c>
      <c r="V173" s="0" t="n">
        <v>120</v>
      </c>
      <c r="X173" s="0" t="n">
        <v>0</v>
      </c>
      <c r="Y173" s="0" t="s">
        <v>59</v>
      </c>
      <c r="Z173" s="0" t="s">
        <v>60</v>
      </c>
      <c r="AA173" s="0" t="n">
        <v>25</v>
      </c>
      <c r="AC173" s="1" t="s">
        <v>56</v>
      </c>
      <c r="AD173" s="1" t="s">
        <v>56</v>
      </c>
      <c r="AF173" s="2" t="str">
        <f aca="false">IF(B173 = "","",_xlfn.CONCAT("https://cdn.shopify.com/s/files/1/1773/1117/files/WWMS_-_",N173,"_-_",P173,"_-_",M173,"_-_",O173,"_-_Front.png"))</f>
        <v/>
      </c>
      <c r="AI173" s="1" t="s">
        <v>61</v>
      </c>
      <c r="AY173" s="2" t="str">
        <f aca="false">_xlfn.CONCAT("https://cdn.shopify.com/s/files/1/1773/1117/files/WWMS_-_",N173,"_-_",P173,"_-_",M173,"_-_",O173,"_-_Front.png")</f>
        <v>https://cdn.shopify.com/s/files/1/1773/1117/files/WWMS_-_Balm_-_120ml_-_Traditional_-_Nag_Champa_-_Front.png</v>
      </c>
      <c r="AZ173" s="0" t="s">
        <v>62</v>
      </c>
      <c r="BC173" s="0" t="s">
        <v>63</v>
      </c>
    </row>
    <row r="174" customFormat="false" ht="12.75" hidden="false" customHeight="true" outlineLevel="0" collapsed="false">
      <c r="A174" s="0" t="str">
        <f aca="false">SUBSTITUTE(LOWER(_xlfn.CONCAT(M174, "-", O174,"-", N174)), "_", "-")</f>
        <v>traditional-detox-balm</v>
      </c>
      <c r="B174" s="0" t="s">
        <v>179</v>
      </c>
      <c r="C174" s="3" t="s">
        <v>180</v>
      </c>
      <c r="D174" s="0" t="s">
        <v>53</v>
      </c>
      <c r="E174" s="0" t="s">
        <v>54</v>
      </c>
      <c r="F174" s="0" t="s">
        <v>178</v>
      </c>
      <c r="G174" s="1" t="s">
        <v>56</v>
      </c>
      <c r="H174" s="0" t="s">
        <v>57</v>
      </c>
      <c r="I174" s="2" t="n">
        <f aca="false">IF(B174 = "",I173,FIND("-", B174, 1))</f>
        <v>13</v>
      </c>
      <c r="J174" s="2" t="e">
        <f aca="false">IF(B174 = "",J173,FIND("-", B174, FIND("-", B174, FIND("-", B174, 1)+1)+1))</f>
        <v>#VALUE!</v>
      </c>
      <c r="K174" s="2" t="n">
        <f aca="false">IF(B174 = "",K173,FIND("-", B174, FIND("-", B174, 1)+1))</f>
        <v>21</v>
      </c>
      <c r="L174" s="2" t="n">
        <f aca="false">IF(B174 = "",L173,IF(ISERROR(J174),K174,J174))</f>
        <v>21</v>
      </c>
      <c r="M174" s="2" t="str">
        <f aca="false">IF(B174 = "",M173,SUBSTITUTE(LEFT(B174,I174-2)," ","_"))</f>
        <v>Traditional</v>
      </c>
      <c r="N174" s="2" t="str">
        <f aca="false">IF(B174 = "",N173,SUBSTITUTE(RIGHT(B174, LEN(B174)-L174-1)," ","_"))</f>
        <v>Balm</v>
      </c>
      <c r="O174" s="2" t="str">
        <f aca="false">IF(B174 = "",O173,SUBSTITUTE(SUBSTITUTE(MID(B174,I174+2,L174-I174-3)," ","_"),"/","_"))</f>
        <v>Detox</v>
      </c>
      <c r="P174" s="0" t="s">
        <v>97</v>
      </c>
      <c r="U174" s="0" t="str">
        <f aca="false">SUBSTITUTE(_xlfn.CONCAT(M174, " - ", O174, " - ",N174, " - ", P174), "_", " ")</f>
        <v>Traditional - Detox - Balm - 60ml</v>
      </c>
      <c r="V174" s="0" t="n">
        <v>60</v>
      </c>
      <c r="X174" s="0" t="n">
        <v>0</v>
      </c>
      <c r="Y174" s="0" t="s">
        <v>59</v>
      </c>
      <c r="Z174" s="0" t="s">
        <v>60</v>
      </c>
      <c r="AA174" s="0" t="n">
        <v>25</v>
      </c>
      <c r="AC174" s="1" t="s">
        <v>56</v>
      </c>
      <c r="AD174" s="1" t="s">
        <v>56</v>
      </c>
      <c r="AF174" s="2" t="str">
        <f aca="false">IF(B174 = "","",_xlfn.CONCAT("https://cdn.shopify.com/s/files/1/1773/1117/files/WWMS_-_",N174,"_-_",P174,"_-_",M174,"_-_",O174,"_-_Front.png"))</f>
        <v>https://cdn.shopify.com/s/files/1/1773/1117/files/WWMS_-_Balm_-_60ml_-_Traditional_-_Detox_-_Front.png</v>
      </c>
      <c r="AG174" s="0" t="n">
        <v>1</v>
      </c>
      <c r="AH174" s="0" t="s">
        <v>179</v>
      </c>
      <c r="AI174" s="1" t="s">
        <v>61</v>
      </c>
      <c r="AY174" s="2" t="str">
        <f aca="false">_xlfn.CONCAT("https://cdn.shopify.com/s/files/1/1773/1117/files/WWMS_-_",N174,"_-_",P174,"_-_",M174,"_-_",O174,"_-_Front.png")</f>
        <v>https://cdn.shopify.com/s/files/1/1773/1117/files/WWMS_-_Balm_-_60ml_-_Traditional_-_Detox_-_Front.png</v>
      </c>
      <c r="AZ174" s="0" t="s">
        <v>62</v>
      </c>
      <c r="BC174" s="0" t="s">
        <v>63</v>
      </c>
    </row>
    <row r="175" customFormat="false" ht="12.75" hidden="false" customHeight="true" outlineLevel="0" collapsed="false">
      <c r="A175" s="0" t="str">
        <f aca="false">SUBSTITUTE(LOWER(_xlfn.CONCAT(M175, "-", O175,"-", N175)), "_", "-")</f>
        <v>traditional-detox-balm</v>
      </c>
      <c r="I175" s="2" t="n">
        <f aca="false">IF(B175 = "",I174,FIND("-", B175, 1))</f>
        <v>13</v>
      </c>
      <c r="J175" s="2" t="e">
        <f aca="false">IF(B175 = "",J174,FIND("-", B175, FIND("-", B175, FIND("-", B175, 1)+1)+1))</f>
        <v>#VALUE!</v>
      </c>
      <c r="K175" s="2" t="n">
        <f aca="false">IF(B175 = "",K174,FIND("-", B175, FIND("-", B175, 1)+1))</f>
        <v>21</v>
      </c>
      <c r="L175" s="2" t="n">
        <f aca="false">IF(B175 = "",L174,IF(ISERROR(J175),K175,J175))</f>
        <v>21</v>
      </c>
      <c r="M175" s="2" t="str">
        <f aca="false">IF(B175 = "",M174,SUBSTITUTE(LEFT(B175,I175-2)," ","_"))</f>
        <v>Traditional</v>
      </c>
      <c r="N175" s="2" t="str">
        <f aca="false">IF(B175 = "",N174,SUBSTITUTE(RIGHT(B175, LEN(B175)-L175-1)," ","_"))</f>
        <v>Balm</v>
      </c>
      <c r="O175" s="2" t="str">
        <f aca="false">IF(B175 = "",O174,SUBSTITUTE(SUBSTITUTE(MID(B175,I175+2,L175-I175-3)," ","_"),"/","_"))</f>
        <v>Detox</v>
      </c>
      <c r="P175" s="0" t="s">
        <v>98</v>
      </c>
      <c r="U175" s="0" t="str">
        <f aca="false">SUBSTITUTE(_xlfn.CONCAT(M175, " - ", O175, " - ",N175, " - ", P175), "_", " ")</f>
        <v>Traditional - Detox - Balm - 120ml</v>
      </c>
      <c r="V175" s="0" t="n">
        <v>120</v>
      </c>
      <c r="X175" s="0" t="n">
        <v>0</v>
      </c>
      <c r="Y175" s="0" t="s">
        <v>59</v>
      </c>
      <c r="Z175" s="0" t="s">
        <v>60</v>
      </c>
      <c r="AA175" s="0" t="n">
        <v>45</v>
      </c>
      <c r="AC175" s="1" t="s">
        <v>56</v>
      </c>
      <c r="AD175" s="1" t="s">
        <v>56</v>
      </c>
      <c r="AF175" s="2" t="str">
        <f aca="false">IF(B175 = "","",_xlfn.CONCAT("https://cdn.shopify.com/s/files/1/1773/1117/files/WWMS_-_",N175,"_-_",P175,"_-_",M175,"_-_",O175,"_-_Front.png"))</f>
        <v/>
      </c>
      <c r="AI175" s="1" t="s">
        <v>61</v>
      </c>
      <c r="AY175" s="2" t="str">
        <f aca="false">_xlfn.CONCAT("https://cdn.shopify.com/s/files/1/1773/1117/files/WWMS_-_",N175,"_-_",P175,"_-_",M175,"_-_",O175,"_-_Front.png")</f>
        <v>https://cdn.shopify.com/s/files/1/1773/1117/files/WWMS_-_Balm_-_120ml_-_Traditional_-_Detox_-_Front.png</v>
      </c>
      <c r="AZ175" s="0" t="s">
        <v>62</v>
      </c>
      <c r="BC175" s="0" t="s">
        <v>63</v>
      </c>
    </row>
    <row r="176" customFormat="false" ht="12.75" hidden="false" customHeight="true" outlineLevel="0" collapsed="false">
      <c r="A176" s="0" t="str">
        <f aca="false">SUBSTITUTE(LOWER(_xlfn.CONCAT(M176, "-", O176,"-", N176)), "_", "-")</f>
        <v>traditional-love-my-life-balm</v>
      </c>
      <c r="B176" s="0" t="s">
        <v>181</v>
      </c>
      <c r="C176" s="3" t="s">
        <v>182</v>
      </c>
      <c r="D176" s="0" t="s">
        <v>53</v>
      </c>
      <c r="E176" s="0" t="s">
        <v>54</v>
      </c>
      <c r="F176" s="0" t="s">
        <v>178</v>
      </c>
      <c r="G176" s="1" t="s">
        <v>56</v>
      </c>
      <c r="H176" s="0" t="s">
        <v>57</v>
      </c>
      <c r="I176" s="2" t="n">
        <f aca="false">IF(B176 = "",I175,FIND("-", B176, 1))</f>
        <v>13</v>
      </c>
      <c r="J176" s="2" t="e">
        <f aca="false">IF(B176 = "",J175,FIND("-", B176, FIND("-", B176, FIND("-", B176, 1)+1)+1))</f>
        <v>#VALUE!</v>
      </c>
      <c r="K176" s="2" t="n">
        <f aca="false">IF(B176 = "",K175,FIND("-", B176, FIND("-", B176, 1)+1))</f>
        <v>28</v>
      </c>
      <c r="L176" s="2" t="n">
        <f aca="false">IF(B176 = "",L175,IF(ISERROR(J176),K176,J176))</f>
        <v>28</v>
      </c>
      <c r="M176" s="2" t="str">
        <f aca="false">IF(B176 = "",M175,SUBSTITUTE(LEFT(B176,I176-2)," ","_"))</f>
        <v>Traditional</v>
      </c>
      <c r="N176" s="2" t="str">
        <f aca="false">IF(B176 = "",N175,SUBSTITUTE(RIGHT(B176, LEN(B176)-L176-1)," ","_"))</f>
        <v>Balm</v>
      </c>
      <c r="O176" s="2" t="str">
        <f aca="false">IF(B176 = "",O175,SUBSTITUTE(SUBSTITUTE(MID(B176,I176+2,L176-I176-3)," ","_"),"/","_"))</f>
        <v>Love_My_Life</v>
      </c>
      <c r="P176" s="0" t="s">
        <v>97</v>
      </c>
      <c r="U176" s="0" t="str">
        <f aca="false">SUBSTITUTE(_xlfn.CONCAT(M176, " - ", O176, " - ",N176, " - ", P176), "_", " ")</f>
        <v>Traditional - Love My Life - Balm - 60ml</v>
      </c>
      <c r="V176" s="0" t="n">
        <v>60</v>
      </c>
      <c r="X176" s="0" t="n">
        <v>0</v>
      </c>
      <c r="Y176" s="0" t="s">
        <v>59</v>
      </c>
      <c r="Z176" s="0" t="s">
        <v>60</v>
      </c>
      <c r="AA176" s="0" t="n">
        <v>25</v>
      </c>
      <c r="AC176" s="1" t="s">
        <v>56</v>
      </c>
      <c r="AD176" s="1" t="s">
        <v>56</v>
      </c>
      <c r="AF176" s="2" t="str">
        <f aca="false">IF(B176 = "","",_xlfn.CONCAT("https://cdn.shopify.com/s/files/1/1773/1117/files/WWMS_-_",N176,"_-_",P176,"_-_",M176,"_-_",O176,"_-_Front.png"))</f>
        <v>https://cdn.shopify.com/s/files/1/1773/1117/files/WWMS_-_Balm_-_60ml_-_Traditional_-_Love_My_Life_-_Front.png</v>
      </c>
      <c r="AG176" s="0" t="n">
        <v>1</v>
      </c>
      <c r="AH176" s="0" t="s">
        <v>181</v>
      </c>
      <c r="AI176" s="1" t="s">
        <v>61</v>
      </c>
      <c r="AY176" s="2" t="str">
        <f aca="false">_xlfn.CONCAT("https://cdn.shopify.com/s/files/1/1773/1117/files/WWMS_-_",N176,"_-_",P176,"_-_",M176,"_-_",O176,"_-_Front.png")</f>
        <v>https://cdn.shopify.com/s/files/1/1773/1117/files/WWMS_-_Balm_-_60ml_-_Traditional_-_Love_My_Life_-_Front.png</v>
      </c>
      <c r="AZ176" s="0" t="s">
        <v>62</v>
      </c>
      <c r="BC176" s="0" t="s">
        <v>63</v>
      </c>
    </row>
    <row r="177" customFormat="false" ht="12.75" hidden="false" customHeight="true" outlineLevel="0" collapsed="false">
      <c r="A177" s="0" t="str">
        <f aca="false">SUBSTITUTE(LOWER(_xlfn.CONCAT(M177, "-", O177,"-", N177)), "_", "-")</f>
        <v>traditional-love-my-life-balm</v>
      </c>
      <c r="I177" s="2" t="n">
        <f aca="false">IF(B177 = "",I176,FIND("-", B177, 1))</f>
        <v>13</v>
      </c>
      <c r="J177" s="2" t="e">
        <f aca="false">IF(B177 = "",J176,FIND("-", B177, FIND("-", B177, FIND("-", B177, 1)+1)+1))</f>
        <v>#VALUE!</v>
      </c>
      <c r="K177" s="2" t="n">
        <f aca="false">IF(B177 = "",K176,FIND("-", B177, FIND("-", B177, 1)+1))</f>
        <v>28</v>
      </c>
      <c r="L177" s="2" t="n">
        <f aca="false">IF(B177 = "",L176,IF(ISERROR(J177),K177,J177))</f>
        <v>28</v>
      </c>
      <c r="M177" s="2" t="str">
        <f aca="false">IF(B177 = "",M176,SUBSTITUTE(LEFT(B177,I177-2)," ","_"))</f>
        <v>Traditional</v>
      </c>
      <c r="N177" s="2" t="str">
        <f aca="false">IF(B177 = "",N176,SUBSTITUTE(RIGHT(B177, LEN(B177)-L177-1)," ","_"))</f>
        <v>Balm</v>
      </c>
      <c r="O177" s="2" t="str">
        <f aca="false">IF(B177 = "",O176,SUBSTITUTE(SUBSTITUTE(MID(B177,I177+2,L177-I177-3)," ","_"),"/","_"))</f>
        <v>Love_My_Life</v>
      </c>
      <c r="P177" s="0" t="s">
        <v>98</v>
      </c>
      <c r="U177" s="0" t="str">
        <f aca="false">SUBSTITUTE(_xlfn.CONCAT(M177, " - ", O177, " - ",N177, " - ", P177), "_", " ")</f>
        <v>Traditional - Love My Life - Balm - 120ml</v>
      </c>
      <c r="V177" s="0" t="n">
        <v>120</v>
      </c>
      <c r="X177" s="0" t="n">
        <v>0</v>
      </c>
      <c r="Y177" s="0" t="s">
        <v>59</v>
      </c>
      <c r="Z177" s="0" t="s">
        <v>60</v>
      </c>
      <c r="AA177" s="0" t="n">
        <v>45</v>
      </c>
      <c r="AC177" s="1" t="s">
        <v>56</v>
      </c>
      <c r="AD177" s="1" t="s">
        <v>56</v>
      </c>
      <c r="AF177" s="2" t="str">
        <f aca="false">IF(B177 = "","",_xlfn.CONCAT("https://cdn.shopify.com/s/files/1/1773/1117/files/WWMS_-_",N177,"_-_",P177,"_-_",M177,"_-_",O177,"_-_Front.png"))</f>
        <v/>
      </c>
      <c r="AI177" s="1" t="s">
        <v>61</v>
      </c>
      <c r="AY177" s="2" t="str">
        <f aca="false">_xlfn.CONCAT("https://cdn.shopify.com/s/files/1/1773/1117/files/WWMS_-_",N177,"_-_",P177,"_-_",M177,"_-_",O177,"_-_Front.png")</f>
        <v>https://cdn.shopify.com/s/files/1/1773/1117/files/WWMS_-_Balm_-_120ml_-_Traditional_-_Love_My_Life_-_Front.png</v>
      </c>
      <c r="AZ177" s="0" t="s">
        <v>62</v>
      </c>
      <c r="BC177" s="0" t="s">
        <v>63</v>
      </c>
    </row>
    <row r="178" customFormat="false" ht="12.75" hidden="false" customHeight="true" outlineLevel="0" collapsed="false">
      <c r="A178" s="0" t="str">
        <f aca="false">SUBSTITUTE(LOWER(_xlfn.CONCAT(M178, "-", O178,"-", N178)), "_", "-")</f>
        <v>traditional-lime-balm</v>
      </c>
      <c r="B178" s="0" t="s">
        <v>183</v>
      </c>
      <c r="C178" s="3" t="s">
        <v>184</v>
      </c>
      <c r="D178" s="0" t="s">
        <v>53</v>
      </c>
      <c r="E178" s="0" t="s">
        <v>54</v>
      </c>
      <c r="F178" s="0" t="s">
        <v>178</v>
      </c>
      <c r="G178" s="1" t="s">
        <v>56</v>
      </c>
      <c r="H178" s="0" t="s">
        <v>57</v>
      </c>
      <c r="I178" s="2" t="n">
        <f aca="false">IF(B178 = "",I177,FIND("-", B178, 1))</f>
        <v>13</v>
      </c>
      <c r="J178" s="2" t="e">
        <f aca="false">IF(B178 = "",J177,FIND("-", B178, FIND("-", B178, FIND("-", B178, 1)+1)+1))</f>
        <v>#VALUE!</v>
      </c>
      <c r="K178" s="2" t="n">
        <f aca="false">IF(B178 = "",K177,FIND("-", B178, FIND("-", B178, 1)+1))</f>
        <v>20</v>
      </c>
      <c r="L178" s="2" t="n">
        <f aca="false">IF(B178 = "",L177,IF(ISERROR(J178),K178,J178))</f>
        <v>20</v>
      </c>
      <c r="M178" s="2" t="str">
        <f aca="false">IF(B178 = "",M177,SUBSTITUTE(LEFT(B178,I178-2)," ","_"))</f>
        <v>Traditional</v>
      </c>
      <c r="N178" s="2" t="str">
        <f aca="false">IF(B178 = "",N177,SUBSTITUTE(RIGHT(B178, LEN(B178)-L178-1)," ","_"))</f>
        <v>Balm</v>
      </c>
      <c r="O178" s="2" t="str">
        <f aca="false">IF(B178 = "",O177,SUBSTITUTE(SUBSTITUTE(MID(B178,I178+2,L178-I178-3)," ","_"),"/","_"))</f>
        <v>Lime</v>
      </c>
      <c r="P178" s="0" t="s">
        <v>97</v>
      </c>
      <c r="U178" s="0" t="str">
        <f aca="false">SUBSTITUTE(_xlfn.CONCAT(M178, " - ", O178, " - ",N178, " - ", P178), "_", " ")</f>
        <v>Traditional - Lime - Balm - 60ml</v>
      </c>
      <c r="V178" s="0" t="n">
        <v>60</v>
      </c>
      <c r="X178" s="0" t="n">
        <v>0</v>
      </c>
      <c r="Y178" s="0" t="s">
        <v>59</v>
      </c>
      <c r="Z178" s="0" t="s">
        <v>60</v>
      </c>
      <c r="AA178" s="0" t="n">
        <v>25</v>
      </c>
      <c r="AC178" s="1" t="s">
        <v>56</v>
      </c>
      <c r="AD178" s="1" t="s">
        <v>56</v>
      </c>
      <c r="AF178" s="2" t="str">
        <f aca="false">IF(B178 = "","",_xlfn.CONCAT("https://cdn.shopify.com/s/files/1/1773/1117/files/WWMS_-_",N178,"_-_",P178,"_-_",M178,"_-_",O178,"_-_Front.png"))</f>
        <v>https://cdn.shopify.com/s/files/1/1773/1117/files/WWMS_-_Balm_-_60ml_-_Traditional_-_Lime_-_Front.png</v>
      </c>
      <c r="AG178" s="0" t="n">
        <v>1</v>
      </c>
      <c r="AH178" s="0" t="s">
        <v>183</v>
      </c>
      <c r="AI178" s="1" t="s">
        <v>61</v>
      </c>
      <c r="AY178" s="2" t="str">
        <f aca="false">_xlfn.CONCAT("https://cdn.shopify.com/s/files/1/1773/1117/files/WWMS_-_",N178,"_-_",P178,"_-_",M178,"_-_",O178,"_-_Front.png")</f>
        <v>https://cdn.shopify.com/s/files/1/1773/1117/files/WWMS_-_Balm_-_60ml_-_Traditional_-_Lime_-_Front.png</v>
      </c>
      <c r="AZ178" s="0" t="s">
        <v>62</v>
      </c>
      <c r="BC178" s="0" t="s">
        <v>63</v>
      </c>
    </row>
    <row r="179" customFormat="false" ht="12.75" hidden="false" customHeight="true" outlineLevel="0" collapsed="false">
      <c r="A179" s="0" t="str">
        <f aca="false">SUBSTITUTE(LOWER(_xlfn.CONCAT(M179, "-", O179,"-", N179)), "_", "-")</f>
        <v>traditional-lime-balm</v>
      </c>
      <c r="I179" s="2" t="n">
        <f aca="false">IF(B179 = "",I178,FIND("-", B179, 1))</f>
        <v>13</v>
      </c>
      <c r="J179" s="2" t="e">
        <f aca="false">IF(B179 = "",J178,FIND("-", B179, FIND("-", B179, FIND("-", B179, 1)+1)+1))</f>
        <v>#VALUE!</v>
      </c>
      <c r="K179" s="2" t="n">
        <f aca="false">IF(B179 = "",K178,FIND("-", B179, FIND("-", B179, 1)+1))</f>
        <v>20</v>
      </c>
      <c r="L179" s="2" t="n">
        <f aca="false">IF(B179 = "",L178,IF(ISERROR(J179),K179,J179))</f>
        <v>20</v>
      </c>
      <c r="M179" s="2" t="str">
        <f aca="false">IF(B179 = "",M178,SUBSTITUTE(LEFT(B179,I179-2)," ","_"))</f>
        <v>Traditional</v>
      </c>
      <c r="N179" s="2" t="str">
        <f aca="false">IF(B179 = "",N178,SUBSTITUTE(RIGHT(B179, LEN(B179)-L179-1)," ","_"))</f>
        <v>Balm</v>
      </c>
      <c r="O179" s="2" t="str">
        <f aca="false">IF(B179 = "",O178,SUBSTITUTE(SUBSTITUTE(MID(B179,I179+2,L179-I179-3)," ","_"),"/","_"))</f>
        <v>Lime</v>
      </c>
      <c r="P179" s="0" t="s">
        <v>98</v>
      </c>
      <c r="U179" s="0" t="str">
        <f aca="false">SUBSTITUTE(_xlfn.CONCAT(M179, " - ", O179, " - ",N179, " - ", P179), "_", " ")</f>
        <v>Traditional - Lime - Balm - 120ml</v>
      </c>
      <c r="V179" s="0" t="n">
        <v>120</v>
      </c>
      <c r="X179" s="0" t="n">
        <v>0</v>
      </c>
      <c r="Y179" s="0" t="s">
        <v>59</v>
      </c>
      <c r="Z179" s="0" t="s">
        <v>60</v>
      </c>
      <c r="AA179" s="0" t="n">
        <v>45</v>
      </c>
      <c r="AC179" s="1" t="s">
        <v>56</v>
      </c>
      <c r="AD179" s="1" t="s">
        <v>56</v>
      </c>
      <c r="AF179" s="2" t="str">
        <f aca="false">IF(B179 = "","",_xlfn.CONCAT("https://cdn.shopify.com/s/files/1/1773/1117/files/WWMS_-_",N179,"_-_",P179,"_-_",M179,"_-_",O179,"_-_Front.png"))</f>
        <v/>
      </c>
      <c r="AI179" s="1" t="s">
        <v>61</v>
      </c>
      <c r="AY179" s="2" t="str">
        <f aca="false">_xlfn.CONCAT("https://cdn.shopify.com/s/files/1/1773/1117/files/WWMS_-_",N179,"_-_",P179,"_-_",M179,"_-_",O179,"_-_Front.png")</f>
        <v>https://cdn.shopify.com/s/files/1/1773/1117/files/WWMS_-_Balm_-_120ml_-_Traditional_-_Lime_-_Front.png</v>
      </c>
      <c r="AZ179" s="0" t="s">
        <v>62</v>
      </c>
      <c r="BC179" s="0" t="s">
        <v>63</v>
      </c>
    </row>
    <row r="180" customFormat="false" ht="12.75" hidden="false" customHeight="true" outlineLevel="0" collapsed="false">
      <c r="A180" s="0" t="str">
        <f aca="false">SUBSTITUTE(LOWER(_xlfn.CONCAT(M180, "-", O180,"-", N180)), "_", "-")</f>
        <v>traditional-mint-balm</v>
      </c>
      <c r="B180" s="0" t="s">
        <v>185</v>
      </c>
      <c r="C180" s="3" t="s">
        <v>186</v>
      </c>
      <c r="D180" s="0" t="s">
        <v>53</v>
      </c>
      <c r="E180" s="0" t="s">
        <v>54</v>
      </c>
      <c r="F180" s="0" t="s">
        <v>178</v>
      </c>
      <c r="G180" s="1" t="s">
        <v>56</v>
      </c>
      <c r="H180" s="0" t="s">
        <v>57</v>
      </c>
      <c r="I180" s="2" t="n">
        <f aca="false">IF(B180 = "",I179,FIND("-", B180, 1))</f>
        <v>13</v>
      </c>
      <c r="J180" s="2" t="e">
        <f aca="false">IF(B180 = "",J179,FIND("-", B180, FIND("-", B180, FIND("-", B180, 1)+1)+1))</f>
        <v>#VALUE!</v>
      </c>
      <c r="K180" s="2" t="n">
        <f aca="false">IF(B180 = "",K179,FIND("-", B180, FIND("-", B180, 1)+1))</f>
        <v>20</v>
      </c>
      <c r="L180" s="2" t="n">
        <f aca="false">IF(B180 = "",L179,IF(ISERROR(J180),K180,J180))</f>
        <v>20</v>
      </c>
      <c r="M180" s="2" t="str">
        <f aca="false">IF(B180 = "",M179,SUBSTITUTE(LEFT(B180,I180-2)," ","_"))</f>
        <v>Traditional</v>
      </c>
      <c r="N180" s="2" t="str">
        <f aca="false">IF(B180 = "",N179,SUBSTITUTE(RIGHT(B180, LEN(B180)-L180-1)," ","_"))</f>
        <v>Balm</v>
      </c>
      <c r="O180" s="2" t="str">
        <f aca="false">IF(B180 = "",O179,SUBSTITUTE(SUBSTITUTE(MID(B180,I180+2,L180-I180-3)," ","_"),"/","_"))</f>
        <v>Mint</v>
      </c>
      <c r="P180" s="0" t="s">
        <v>97</v>
      </c>
      <c r="U180" s="0" t="str">
        <f aca="false">SUBSTITUTE(_xlfn.CONCAT(M180, " - ", O180, " - ",N180, " - ", P180), "_", " ")</f>
        <v>Traditional - Mint - Balm - 60ml</v>
      </c>
      <c r="V180" s="0" t="n">
        <v>60</v>
      </c>
      <c r="X180" s="0" t="n">
        <v>0</v>
      </c>
      <c r="Y180" s="0" t="s">
        <v>59</v>
      </c>
      <c r="Z180" s="0" t="s">
        <v>60</v>
      </c>
      <c r="AA180" s="0" t="n">
        <v>25</v>
      </c>
      <c r="AC180" s="1" t="s">
        <v>56</v>
      </c>
      <c r="AD180" s="1" t="s">
        <v>56</v>
      </c>
      <c r="AF180" s="2" t="str">
        <f aca="false">IF(B180 = "","",_xlfn.CONCAT("https://cdn.shopify.com/s/files/1/1773/1117/files/WWMS_-_",N180,"_-_",P180,"_-_",M180,"_-_",O180,"_-_Front.png"))</f>
        <v>https://cdn.shopify.com/s/files/1/1773/1117/files/WWMS_-_Balm_-_60ml_-_Traditional_-_Mint_-_Front.png</v>
      </c>
      <c r="AG180" s="0" t="n">
        <v>1</v>
      </c>
      <c r="AH180" s="0" t="s">
        <v>185</v>
      </c>
      <c r="AI180" s="1" t="s">
        <v>61</v>
      </c>
      <c r="AY180" s="2" t="str">
        <f aca="false">_xlfn.CONCAT("https://cdn.shopify.com/s/files/1/1773/1117/files/WWMS_-_",N180,"_-_",P180,"_-_",M180,"_-_",O180,"_-_Front.png")</f>
        <v>https://cdn.shopify.com/s/files/1/1773/1117/files/WWMS_-_Balm_-_60ml_-_Traditional_-_Mint_-_Front.png</v>
      </c>
      <c r="AZ180" s="0" t="s">
        <v>62</v>
      </c>
      <c r="BC180" s="0" t="s">
        <v>63</v>
      </c>
    </row>
    <row r="181" customFormat="false" ht="12.75" hidden="false" customHeight="true" outlineLevel="0" collapsed="false">
      <c r="A181" s="0" t="str">
        <f aca="false">SUBSTITUTE(LOWER(_xlfn.CONCAT(M181, "-", O181,"-", N181)), "_", "-")</f>
        <v>traditional-mint-balm</v>
      </c>
      <c r="I181" s="2" t="n">
        <f aca="false">IF(B181 = "",I180,FIND("-", B181, 1))</f>
        <v>13</v>
      </c>
      <c r="J181" s="2" t="e">
        <f aca="false">IF(B181 = "",J180,FIND("-", B181, FIND("-", B181, FIND("-", B181, 1)+1)+1))</f>
        <v>#VALUE!</v>
      </c>
      <c r="K181" s="2" t="n">
        <f aca="false">IF(B181 = "",K180,FIND("-", B181, FIND("-", B181, 1)+1))</f>
        <v>20</v>
      </c>
      <c r="L181" s="2" t="n">
        <f aca="false">IF(B181 = "",L180,IF(ISERROR(J181),K181,J181))</f>
        <v>20</v>
      </c>
      <c r="M181" s="2" t="str">
        <f aca="false">IF(B181 = "",M180,SUBSTITUTE(LEFT(B181,I181-2)," ","_"))</f>
        <v>Traditional</v>
      </c>
      <c r="N181" s="2" t="str">
        <f aca="false">IF(B181 = "",N180,SUBSTITUTE(RIGHT(B181, LEN(B181)-L181-1)," ","_"))</f>
        <v>Balm</v>
      </c>
      <c r="O181" s="2" t="str">
        <f aca="false">IF(B181 = "",O180,SUBSTITUTE(SUBSTITUTE(MID(B181,I181+2,L181-I181-3)," ","_"),"/","_"))</f>
        <v>Mint</v>
      </c>
      <c r="P181" s="0" t="s">
        <v>98</v>
      </c>
      <c r="U181" s="0" t="str">
        <f aca="false">SUBSTITUTE(_xlfn.CONCAT(M181, " - ", O181, " - ",N181, " - ", P181), "_", " ")</f>
        <v>Traditional - Mint - Balm - 120ml</v>
      </c>
      <c r="V181" s="0" t="n">
        <v>120</v>
      </c>
      <c r="X181" s="0" t="n">
        <v>0</v>
      </c>
      <c r="Y181" s="0" t="s">
        <v>59</v>
      </c>
      <c r="Z181" s="0" t="s">
        <v>60</v>
      </c>
      <c r="AA181" s="0" t="n">
        <v>45</v>
      </c>
      <c r="AC181" s="1" t="s">
        <v>56</v>
      </c>
      <c r="AD181" s="1" t="s">
        <v>56</v>
      </c>
      <c r="AF181" s="2" t="str">
        <f aca="false">IF(B181 = "","",_xlfn.CONCAT("https://cdn.shopify.com/s/files/1/1773/1117/files/WWMS_-_",N181,"_-_",P181,"_-_",M181,"_-_",O181,"_-_Front.png"))</f>
        <v/>
      </c>
      <c r="AI181" s="1" t="s">
        <v>61</v>
      </c>
      <c r="AY181" s="2" t="str">
        <f aca="false">_xlfn.CONCAT("https://cdn.shopify.com/s/files/1/1773/1117/files/WWMS_-_",N181,"_-_",P181,"_-_",M181,"_-_",O181,"_-_Front.png")</f>
        <v>https://cdn.shopify.com/s/files/1/1773/1117/files/WWMS_-_Balm_-_120ml_-_Traditional_-_Mint_-_Front.png</v>
      </c>
      <c r="AZ181" s="0" t="s">
        <v>62</v>
      </c>
      <c r="BC181" s="0" t="s">
        <v>63</v>
      </c>
    </row>
    <row r="182" customFormat="false" ht="12.75" hidden="false" customHeight="true" outlineLevel="0" collapsed="false">
      <c r="A182" s="0" t="str">
        <f aca="false">SUBSTITUTE(LOWER(_xlfn.CONCAT(M182, "-", O182,"-", N182)), "_", "-")</f>
        <v>traditional-rose-balm</v>
      </c>
      <c r="B182" s="0" t="s">
        <v>187</v>
      </c>
      <c r="C182" s="0" t="s">
        <v>188</v>
      </c>
      <c r="D182" s="0" t="s">
        <v>53</v>
      </c>
      <c r="E182" s="0" t="s">
        <v>54</v>
      </c>
      <c r="F182" s="0" t="s">
        <v>178</v>
      </c>
      <c r="G182" s="1" t="s">
        <v>56</v>
      </c>
      <c r="H182" s="0" t="s">
        <v>57</v>
      </c>
      <c r="I182" s="2" t="n">
        <f aca="false">IF(B182 = "",I181,FIND("-", B182, 1))</f>
        <v>13</v>
      </c>
      <c r="J182" s="2" t="e">
        <f aca="false">IF(B182 = "",J181,FIND("-", B182, FIND("-", B182, FIND("-", B182, 1)+1)+1))</f>
        <v>#VALUE!</v>
      </c>
      <c r="K182" s="2" t="n">
        <f aca="false">IF(B182 = "",K181,FIND("-", B182, FIND("-", B182, 1)+1))</f>
        <v>20</v>
      </c>
      <c r="L182" s="2" t="n">
        <f aca="false">IF(B182 = "",L181,IF(ISERROR(J182),K182,J182))</f>
        <v>20</v>
      </c>
      <c r="M182" s="2" t="str">
        <f aca="false">IF(B182 = "",M181,SUBSTITUTE(LEFT(B182,I182-2)," ","_"))</f>
        <v>Traditional</v>
      </c>
      <c r="N182" s="2" t="str">
        <f aca="false">IF(B182 = "",N181,SUBSTITUTE(RIGHT(B182, LEN(B182)-L182-1)," ","_"))</f>
        <v>Balm</v>
      </c>
      <c r="O182" s="2" t="str">
        <f aca="false">IF(B182 = "",O181,SUBSTITUTE(SUBSTITUTE(MID(B182,I182+2,L182-I182-3)," ","_"),"/","_"))</f>
        <v>Rose</v>
      </c>
      <c r="P182" s="0" t="s">
        <v>97</v>
      </c>
      <c r="U182" s="0" t="str">
        <f aca="false">SUBSTITUTE(_xlfn.CONCAT(M182, " - ", O182, " - ",N182, " - ", P182), "_", " ")</f>
        <v>Traditional - Rose - Balm - 60ml</v>
      </c>
      <c r="V182" s="0" t="n">
        <v>60</v>
      </c>
      <c r="X182" s="0" t="n">
        <v>0</v>
      </c>
      <c r="Y182" s="0" t="s">
        <v>59</v>
      </c>
      <c r="Z182" s="0" t="s">
        <v>60</v>
      </c>
      <c r="AA182" s="0" t="n">
        <v>25</v>
      </c>
      <c r="AC182" s="1" t="s">
        <v>56</v>
      </c>
      <c r="AD182" s="1" t="s">
        <v>56</v>
      </c>
      <c r="AF182" s="2" t="str">
        <f aca="false">IF(B182 = "","",_xlfn.CONCAT("https://cdn.shopify.com/s/files/1/1773/1117/files/WWMS_-_",N182,"_-_",P182,"_-_",M182,"_-_",O182,"_-_Front.png"))</f>
        <v>https://cdn.shopify.com/s/files/1/1773/1117/files/WWMS_-_Balm_-_60ml_-_Traditional_-_Rose_-_Front.png</v>
      </c>
      <c r="AG182" s="0" t="n">
        <v>1</v>
      </c>
      <c r="AH182" s="0" t="s">
        <v>187</v>
      </c>
      <c r="AI182" s="1" t="s">
        <v>61</v>
      </c>
      <c r="AY182" s="2" t="str">
        <f aca="false">_xlfn.CONCAT("https://cdn.shopify.com/s/files/1/1773/1117/files/WWMS_-_",N182,"_-_",P182,"_-_",M182,"_-_",O182,"_-_Front.png")</f>
        <v>https://cdn.shopify.com/s/files/1/1773/1117/files/WWMS_-_Balm_-_60ml_-_Traditional_-_Rose_-_Front.png</v>
      </c>
      <c r="AZ182" s="0" t="s">
        <v>62</v>
      </c>
      <c r="BC182" s="0" t="s">
        <v>63</v>
      </c>
    </row>
    <row r="183" customFormat="false" ht="12.75" hidden="false" customHeight="true" outlineLevel="0" collapsed="false">
      <c r="A183" s="0" t="str">
        <f aca="false">SUBSTITUTE(LOWER(_xlfn.CONCAT(M183, "-", O183,"-", N183)), "_", "-")</f>
        <v>traditional-rose-balm</v>
      </c>
      <c r="I183" s="2" t="n">
        <f aca="false">IF(B183 = "",I182,FIND("-", B183, 1))</f>
        <v>13</v>
      </c>
      <c r="J183" s="2" t="e">
        <f aca="false">IF(B183 = "",J182,FIND("-", B183, FIND("-", B183, FIND("-", B183, 1)+1)+1))</f>
        <v>#VALUE!</v>
      </c>
      <c r="K183" s="2" t="n">
        <f aca="false">IF(B183 = "",K182,FIND("-", B183, FIND("-", B183, 1)+1))</f>
        <v>20</v>
      </c>
      <c r="L183" s="2" t="n">
        <f aca="false">IF(B183 = "",L182,IF(ISERROR(J183),K183,J183))</f>
        <v>20</v>
      </c>
      <c r="M183" s="2" t="str">
        <f aca="false">IF(B183 = "",M182,SUBSTITUTE(LEFT(B183,I183-2)," ","_"))</f>
        <v>Traditional</v>
      </c>
      <c r="N183" s="2" t="str">
        <f aca="false">IF(B183 = "",N182,SUBSTITUTE(RIGHT(B183, LEN(B183)-L183-1)," ","_"))</f>
        <v>Balm</v>
      </c>
      <c r="O183" s="2" t="str">
        <f aca="false">IF(B183 = "",O182,SUBSTITUTE(SUBSTITUTE(MID(B183,I183+2,L183-I183-3)," ","_"),"/","_"))</f>
        <v>Rose</v>
      </c>
      <c r="P183" s="0" t="s">
        <v>98</v>
      </c>
      <c r="U183" s="0" t="str">
        <f aca="false">SUBSTITUTE(_xlfn.CONCAT(M183, " - ", O183, " - ",N183, " - ", P183), "_", " ")</f>
        <v>Traditional - Rose - Balm - 120ml</v>
      </c>
      <c r="V183" s="0" t="n">
        <v>120</v>
      </c>
      <c r="X183" s="0" t="n">
        <v>0</v>
      </c>
      <c r="Y183" s="0" t="s">
        <v>59</v>
      </c>
      <c r="Z183" s="0" t="s">
        <v>60</v>
      </c>
      <c r="AA183" s="0" t="n">
        <v>45</v>
      </c>
      <c r="AC183" s="1" t="s">
        <v>56</v>
      </c>
      <c r="AD183" s="1" t="s">
        <v>56</v>
      </c>
      <c r="AF183" s="2" t="str">
        <f aca="false">IF(B183 = "","",_xlfn.CONCAT("https://cdn.shopify.com/s/files/1/1773/1117/files/WWMS_-_",N183,"_-_",P183,"_-_",M183,"_-_",O183,"_-_Front.png"))</f>
        <v/>
      </c>
      <c r="AI183" s="1" t="s">
        <v>61</v>
      </c>
      <c r="AY183" s="2" t="str">
        <f aca="false">_xlfn.CONCAT("https://cdn.shopify.com/s/files/1/1773/1117/files/WWMS_-_",N183,"_-_",P183,"_-_",M183,"_-_",O183,"_-_Front.png")</f>
        <v>https://cdn.shopify.com/s/files/1/1773/1117/files/WWMS_-_Balm_-_120ml_-_Traditional_-_Rose_-_Front.png</v>
      </c>
      <c r="AZ183" s="0" t="s">
        <v>62</v>
      </c>
      <c r="BC183" s="0" t="s">
        <v>63</v>
      </c>
    </row>
    <row r="184" customFormat="false" ht="12.75" hidden="false" customHeight="true" outlineLevel="0" collapsed="false">
      <c r="A184" s="0" t="str">
        <f aca="false">SUBSTITUTE(LOWER(_xlfn.CONCAT(M184, "-", O184,"-", N184)), "_", "-")</f>
        <v>traditional-transform-balm</v>
      </c>
      <c r="B184" s="0" t="s">
        <v>189</v>
      </c>
      <c r="D184" s="0" t="s">
        <v>53</v>
      </c>
      <c r="E184" s="0" t="s">
        <v>54</v>
      </c>
      <c r="F184" s="0" t="s">
        <v>178</v>
      </c>
      <c r="G184" s="1" t="s">
        <v>56</v>
      </c>
      <c r="H184" s="0" t="s">
        <v>57</v>
      </c>
      <c r="I184" s="2" t="n">
        <f aca="false">IF(B184 = "",I183,FIND("-", B184, 1))</f>
        <v>13</v>
      </c>
      <c r="J184" s="2" t="e">
        <f aca="false">IF(B184 = "",J183,FIND("-", B184, FIND("-", B184, FIND("-", B184, 1)+1)+1))</f>
        <v>#VALUE!</v>
      </c>
      <c r="K184" s="2" t="n">
        <f aca="false">IF(B184 = "",K183,FIND("-", B184, FIND("-", B184, 1)+1))</f>
        <v>25</v>
      </c>
      <c r="L184" s="2" t="n">
        <f aca="false">IF(B184 = "",L183,IF(ISERROR(J184),K184,J184))</f>
        <v>25</v>
      </c>
      <c r="M184" s="2" t="str">
        <f aca="false">IF(B184 = "",M183,SUBSTITUTE(LEFT(B184,I184-2)," ","_"))</f>
        <v>Traditional</v>
      </c>
      <c r="N184" s="2" t="str">
        <f aca="false">IF(B184 = "",N183,SUBSTITUTE(RIGHT(B184, LEN(B184)-L184-1)," ","_"))</f>
        <v>Balm</v>
      </c>
      <c r="O184" s="2" t="str">
        <f aca="false">IF(B184 = "",O183,SUBSTITUTE(SUBSTITUTE(MID(B184,I184+2,L184-I184-3)," ","_"),"/","_"))</f>
        <v>Transform</v>
      </c>
      <c r="P184" s="0" t="s">
        <v>97</v>
      </c>
      <c r="U184" s="0" t="str">
        <f aca="false">SUBSTITUTE(_xlfn.CONCAT(M184, " - ", O184, " - ",N184, " - ", P184), "_", " ")</f>
        <v>Traditional - Transform - Balm - 60ml</v>
      </c>
      <c r="V184" s="0" t="n">
        <v>60</v>
      </c>
      <c r="X184" s="0" t="n">
        <v>0</v>
      </c>
      <c r="Y184" s="0" t="s">
        <v>59</v>
      </c>
      <c r="Z184" s="0" t="s">
        <v>60</v>
      </c>
      <c r="AA184" s="0" t="n">
        <v>25</v>
      </c>
      <c r="AC184" s="1" t="s">
        <v>56</v>
      </c>
      <c r="AD184" s="1" t="s">
        <v>56</v>
      </c>
      <c r="AF184" s="2" t="str">
        <f aca="false">IF(B184 = "","",_xlfn.CONCAT("https://cdn.shopify.com/s/files/1/1773/1117/files/WWMS_-_",N184,"_-_",P184,"_-_",M184,"_-_",O184,"_-_Front.png"))</f>
        <v>https://cdn.shopify.com/s/files/1/1773/1117/files/WWMS_-_Balm_-_60ml_-_Traditional_-_Transform_-_Front.png</v>
      </c>
      <c r="AG184" s="0" t="n">
        <v>1</v>
      </c>
      <c r="AH184" s="0" t="s">
        <v>189</v>
      </c>
      <c r="AI184" s="1" t="s">
        <v>61</v>
      </c>
      <c r="AY184" s="2" t="str">
        <f aca="false">_xlfn.CONCAT("https://cdn.shopify.com/s/files/1/1773/1117/files/WWMS_-_",N184,"_-_",P184,"_-_",M184,"_-_",O184,"_-_Front.png")</f>
        <v>https://cdn.shopify.com/s/files/1/1773/1117/files/WWMS_-_Balm_-_60ml_-_Traditional_-_Transform_-_Front.png</v>
      </c>
      <c r="AZ184" s="0" t="s">
        <v>62</v>
      </c>
      <c r="BC184" s="0" t="s">
        <v>63</v>
      </c>
    </row>
    <row r="185" customFormat="false" ht="12.75" hidden="false" customHeight="true" outlineLevel="0" collapsed="false">
      <c r="A185" s="0" t="str">
        <f aca="false">SUBSTITUTE(LOWER(_xlfn.CONCAT(M185, "-", O185,"-", N185)), "_", "-")</f>
        <v>traditional-transform-balm</v>
      </c>
      <c r="I185" s="2" t="n">
        <f aca="false">IF(B185 = "",I184,FIND("-", B185, 1))</f>
        <v>13</v>
      </c>
      <c r="J185" s="2" t="e">
        <f aca="false">IF(B185 = "",J184,FIND("-", B185, FIND("-", B185, FIND("-", B185, 1)+1)+1))</f>
        <v>#VALUE!</v>
      </c>
      <c r="K185" s="2" t="n">
        <f aca="false">IF(B185 = "",K184,FIND("-", B185, FIND("-", B185, 1)+1))</f>
        <v>25</v>
      </c>
      <c r="L185" s="2" t="n">
        <f aca="false">IF(B185 = "",L184,IF(ISERROR(J185),K185,J185))</f>
        <v>25</v>
      </c>
      <c r="M185" s="2" t="str">
        <f aca="false">IF(B185 = "",M184,SUBSTITUTE(LEFT(B185,I185-2)," ","_"))</f>
        <v>Traditional</v>
      </c>
      <c r="N185" s="2" t="str">
        <f aca="false">IF(B185 = "",N184,SUBSTITUTE(RIGHT(B185, LEN(B185)-L185-1)," ","_"))</f>
        <v>Balm</v>
      </c>
      <c r="O185" s="2" t="str">
        <f aca="false">IF(B185 = "",O184,SUBSTITUTE(SUBSTITUTE(MID(B185,I185+2,L185-I185-3)," ","_"),"/","_"))</f>
        <v>Transform</v>
      </c>
      <c r="P185" s="0" t="s">
        <v>98</v>
      </c>
      <c r="U185" s="0" t="str">
        <f aca="false">SUBSTITUTE(_xlfn.CONCAT(M185, " - ", O185, " - ",N185, " - ", P185), "_", " ")</f>
        <v>Traditional - Transform - Balm - 120ml</v>
      </c>
      <c r="V185" s="0" t="n">
        <v>120</v>
      </c>
      <c r="X185" s="0" t="n">
        <v>0</v>
      </c>
      <c r="Y185" s="0" t="s">
        <v>59</v>
      </c>
      <c r="Z185" s="0" t="s">
        <v>60</v>
      </c>
      <c r="AA185" s="0" t="n">
        <v>45</v>
      </c>
      <c r="AC185" s="1" t="s">
        <v>56</v>
      </c>
      <c r="AD185" s="1" t="s">
        <v>56</v>
      </c>
      <c r="AF185" s="2" t="str">
        <f aca="false">IF(B185 = "","",_xlfn.CONCAT("https://cdn.shopify.com/s/files/1/1773/1117/files/WWMS_-_",N185,"_-_",P185,"_-_",M185,"_-_",O185,"_-_Front.png"))</f>
        <v/>
      </c>
      <c r="AI185" s="1" t="s">
        <v>61</v>
      </c>
      <c r="AY185" s="2" t="str">
        <f aca="false">_xlfn.CONCAT("https://cdn.shopify.com/s/files/1/1773/1117/files/WWMS_-_",N185,"_-_",P185,"_-_",M185,"_-_",O185,"_-_Front.png")</f>
        <v>https://cdn.shopify.com/s/files/1/1773/1117/files/WWMS_-_Balm_-_120ml_-_Traditional_-_Transform_-_Front.png</v>
      </c>
      <c r="AZ185" s="0" t="s">
        <v>62</v>
      </c>
      <c r="BC185" s="0" t="s">
        <v>63</v>
      </c>
    </row>
    <row r="186" customFormat="false" ht="12.75" hidden="false" customHeight="true" outlineLevel="0" collapsed="false">
      <c r="A186" s="0" t="str">
        <f aca="false">SUBSTITUTE(LOWER(_xlfn.CONCAT(M186, "-", O186,"-", N186)), "_", "-")</f>
        <v>traditional-dragon’s-blood-balm</v>
      </c>
      <c r="B186" s="0" t="s">
        <v>190</v>
      </c>
      <c r="C186" s="3" t="s">
        <v>191</v>
      </c>
      <c r="D186" s="0" t="s">
        <v>53</v>
      </c>
      <c r="E186" s="0" t="s">
        <v>54</v>
      </c>
      <c r="F186" s="0" t="s">
        <v>178</v>
      </c>
      <c r="G186" s="1" t="s">
        <v>56</v>
      </c>
      <c r="H186" s="0" t="s">
        <v>57</v>
      </c>
      <c r="I186" s="2" t="n">
        <f aca="false">IF(B186 = "",I185,FIND("-", B186, 1))</f>
        <v>13</v>
      </c>
      <c r="J186" s="2" t="e">
        <f aca="false">IF(B186 = "",J185,FIND("-", B186, FIND("-", B186, FIND("-", B186, 1)+1)+1))</f>
        <v>#VALUE!</v>
      </c>
      <c r="K186" s="2" t="n">
        <f aca="false">IF(B186 = "",K185,FIND("-", B186, FIND("-", B186, 1)+1))</f>
        <v>30</v>
      </c>
      <c r="L186" s="2" t="n">
        <f aca="false">IF(B186 = "",L185,IF(ISERROR(J186),K186,J186))</f>
        <v>30</v>
      </c>
      <c r="M186" s="2" t="str">
        <f aca="false">IF(B186 = "",M185,SUBSTITUTE(LEFT(B186,I186-2)," ","_"))</f>
        <v>Traditional</v>
      </c>
      <c r="N186" s="2" t="str">
        <f aca="false">IF(B186 = "",N185,SUBSTITUTE(RIGHT(B186, LEN(B186)-L186-1)," ","_"))</f>
        <v>Balm</v>
      </c>
      <c r="O186" s="2" t="str">
        <f aca="false">IF(B186 = "",O185,SUBSTITUTE(SUBSTITUTE(MID(B186,I186+2,L186-I186-3)," ","_"),"/","_"))</f>
        <v>Dragon’s_Blood</v>
      </c>
      <c r="P186" s="0" t="s">
        <v>97</v>
      </c>
      <c r="U186" s="0" t="str">
        <f aca="false">SUBSTITUTE(_xlfn.CONCAT(M186, " - ", O186, " - ",N186, " - ", P186), "_", " ")</f>
        <v>Traditional - Dragon’s Blood - Balm - 60ml</v>
      </c>
      <c r="V186" s="0" t="n">
        <v>60</v>
      </c>
      <c r="X186" s="0" t="n">
        <v>0</v>
      </c>
      <c r="Y186" s="0" t="s">
        <v>59</v>
      </c>
      <c r="Z186" s="0" t="s">
        <v>60</v>
      </c>
      <c r="AA186" s="0" t="n">
        <v>25</v>
      </c>
      <c r="AC186" s="1" t="s">
        <v>56</v>
      </c>
      <c r="AD186" s="1" t="s">
        <v>56</v>
      </c>
      <c r="AF186" s="2" t="str">
        <f aca="false">IF(B186 = "","",_xlfn.CONCAT("https://cdn.shopify.com/s/files/1/1773/1117/files/WWMS_-_",N186,"_-_",P186,"_-_",M186,"_-_",O186,"_-_Front.png"))</f>
        <v>https://cdn.shopify.com/s/files/1/1773/1117/files/WWMS_-_Balm_-_60ml_-_Traditional_-_Dragon’s_Blood_-_Front.png</v>
      </c>
      <c r="AG186" s="0" t="n">
        <v>1</v>
      </c>
      <c r="AH186" s="0" t="s">
        <v>190</v>
      </c>
      <c r="AI186" s="1" t="s">
        <v>61</v>
      </c>
      <c r="AY186" s="2" t="str">
        <f aca="false">_xlfn.CONCAT("https://cdn.shopify.com/s/files/1/1773/1117/files/WWMS_-_",N186,"_-_",P186,"_-_",M186,"_-_",O186,"_-_Front.png")</f>
        <v>https://cdn.shopify.com/s/files/1/1773/1117/files/WWMS_-_Balm_-_60ml_-_Traditional_-_Dragon’s_Blood_-_Front.png</v>
      </c>
      <c r="AZ186" s="0" t="s">
        <v>62</v>
      </c>
      <c r="BC186" s="0" t="s">
        <v>63</v>
      </c>
    </row>
    <row r="187" customFormat="false" ht="12.75" hidden="false" customHeight="true" outlineLevel="0" collapsed="false">
      <c r="A187" s="0" t="str">
        <f aca="false">SUBSTITUTE(LOWER(_xlfn.CONCAT(M187, "-", O187,"-", N187)), "_", "-")</f>
        <v>traditional-dragon’s-blood-balm</v>
      </c>
      <c r="I187" s="2" t="n">
        <f aca="false">IF(B187 = "",I186,FIND("-", B187, 1))</f>
        <v>13</v>
      </c>
      <c r="J187" s="2" t="e">
        <f aca="false">IF(B187 = "",J186,FIND("-", B187, FIND("-", B187, FIND("-", B187, 1)+1)+1))</f>
        <v>#VALUE!</v>
      </c>
      <c r="K187" s="2" t="n">
        <f aca="false">IF(B187 = "",K186,FIND("-", B187, FIND("-", B187, 1)+1))</f>
        <v>30</v>
      </c>
      <c r="L187" s="2" t="n">
        <f aca="false">IF(B187 = "",L186,IF(ISERROR(J187),K187,J187))</f>
        <v>30</v>
      </c>
      <c r="M187" s="2" t="str">
        <f aca="false">IF(B187 = "",M186,SUBSTITUTE(LEFT(B187,I187-2)," ","_"))</f>
        <v>Traditional</v>
      </c>
      <c r="N187" s="2" t="str">
        <f aca="false">IF(B187 = "",N186,SUBSTITUTE(RIGHT(B187, LEN(B187)-L187-1)," ","_"))</f>
        <v>Balm</v>
      </c>
      <c r="O187" s="2" t="str">
        <f aca="false">IF(B187 = "",O186,SUBSTITUTE(SUBSTITUTE(MID(B187,I187+2,L187-I187-3)," ","_"),"/","_"))</f>
        <v>Dragon’s_Blood</v>
      </c>
      <c r="P187" s="0" t="s">
        <v>98</v>
      </c>
      <c r="U187" s="0" t="str">
        <f aca="false">SUBSTITUTE(_xlfn.CONCAT(M187, " - ", O187, " - ",N187, " - ", P187), "_", " ")</f>
        <v>Traditional - Dragon’s Blood - Balm - 120ml</v>
      </c>
      <c r="V187" s="0" t="n">
        <v>120</v>
      </c>
      <c r="X187" s="0" t="n">
        <v>0</v>
      </c>
      <c r="Y187" s="0" t="s">
        <v>59</v>
      </c>
      <c r="Z187" s="0" t="s">
        <v>60</v>
      </c>
      <c r="AA187" s="0" t="n">
        <v>45</v>
      </c>
      <c r="AC187" s="1" t="s">
        <v>56</v>
      </c>
      <c r="AD187" s="1" t="s">
        <v>56</v>
      </c>
      <c r="AF187" s="2" t="str">
        <f aca="false">IF(B187 = "","",_xlfn.CONCAT("https://cdn.shopify.com/s/files/1/1773/1117/files/WWMS_-_",N187,"_-_",P187,"_-_",M187,"_-_",O187,"_-_Front.png"))</f>
        <v/>
      </c>
      <c r="AI187" s="1" t="s">
        <v>61</v>
      </c>
      <c r="AY187" s="2" t="str">
        <f aca="false">_xlfn.CONCAT("https://cdn.shopify.com/s/files/1/1773/1117/files/WWMS_-_",N187,"_-_",P187,"_-_",M187,"_-_",O187,"_-_Front.png")</f>
        <v>https://cdn.shopify.com/s/files/1/1773/1117/files/WWMS_-_Balm_-_120ml_-_Traditional_-_Dragon’s_Blood_-_Front.png</v>
      </c>
      <c r="AZ187" s="0" t="s">
        <v>62</v>
      </c>
      <c r="BC187" s="0" t="s">
        <v>63</v>
      </c>
    </row>
    <row r="188" customFormat="false" ht="12.75" hidden="false" customHeight="true" outlineLevel="0" collapsed="false">
      <c r="A188" s="0" t="str">
        <f aca="false">SUBSTITUTE(LOWER(_xlfn.CONCAT(M188, "-", O188,"-", N188)), "_", "-")</f>
        <v>traditional-thieves-balm</v>
      </c>
      <c r="B188" s="0" t="s">
        <v>192</v>
      </c>
      <c r="D188" s="0" t="s">
        <v>53</v>
      </c>
      <c r="E188" s="0" t="s">
        <v>54</v>
      </c>
      <c r="F188" s="0" t="s">
        <v>178</v>
      </c>
      <c r="G188" s="1" t="s">
        <v>56</v>
      </c>
      <c r="H188" s="0" t="s">
        <v>57</v>
      </c>
      <c r="I188" s="2" t="n">
        <f aca="false">IF(B188 = "",I187,FIND("-", B188, 1))</f>
        <v>13</v>
      </c>
      <c r="J188" s="2" t="e">
        <f aca="false">IF(B188 = "",J187,FIND("-", B188, FIND("-", B188, FIND("-", B188, 1)+1)+1))</f>
        <v>#VALUE!</v>
      </c>
      <c r="K188" s="2" t="n">
        <f aca="false">IF(B188 = "",K187,FIND("-", B188, FIND("-", B188, 1)+1))</f>
        <v>23</v>
      </c>
      <c r="L188" s="2" t="n">
        <f aca="false">IF(B188 = "",L187,IF(ISERROR(J188),K188,J188))</f>
        <v>23</v>
      </c>
      <c r="M188" s="2" t="str">
        <f aca="false">IF(B188 = "",M187,SUBSTITUTE(LEFT(B188,I188-2)," ","_"))</f>
        <v>Traditional</v>
      </c>
      <c r="N188" s="2" t="str">
        <f aca="false">IF(B188 = "",N187,SUBSTITUTE(RIGHT(B188, LEN(B188)-L188-1)," ","_"))</f>
        <v>Balm</v>
      </c>
      <c r="O188" s="2" t="str">
        <f aca="false">IF(B188 = "",O187,SUBSTITUTE(SUBSTITUTE(MID(B188,I188+2,L188-I188-3)," ","_"),"/","_"))</f>
        <v>Thieves</v>
      </c>
      <c r="P188" s="0" t="s">
        <v>97</v>
      </c>
      <c r="U188" s="0" t="str">
        <f aca="false">SUBSTITUTE(_xlfn.CONCAT(M188, " - ", O188, " - ",N188, " - ", P188), "_", " ")</f>
        <v>Traditional - Thieves - Balm - 60ml</v>
      </c>
      <c r="V188" s="0" t="n">
        <v>60</v>
      </c>
      <c r="X188" s="0" t="n">
        <v>0</v>
      </c>
      <c r="Y188" s="0" t="s">
        <v>59</v>
      </c>
      <c r="Z188" s="0" t="s">
        <v>60</v>
      </c>
      <c r="AA188" s="0" t="n">
        <v>25</v>
      </c>
      <c r="AC188" s="1" t="s">
        <v>56</v>
      </c>
      <c r="AD188" s="1" t="s">
        <v>56</v>
      </c>
      <c r="AF188" s="2" t="str">
        <f aca="false">IF(B188 = "","",_xlfn.CONCAT("https://cdn.shopify.com/s/files/1/1773/1117/files/WWMS_-_",N188,"_-_",P188,"_-_",M188,"_-_",O188,"_-_Front.png"))</f>
        <v>https://cdn.shopify.com/s/files/1/1773/1117/files/WWMS_-_Balm_-_60ml_-_Traditional_-_Thieves_-_Front.png</v>
      </c>
      <c r="AG188" s="0" t="n">
        <v>1</v>
      </c>
      <c r="AH188" s="0" t="s">
        <v>192</v>
      </c>
      <c r="AI188" s="1" t="s">
        <v>61</v>
      </c>
      <c r="AY188" s="2" t="str">
        <f aca="false">_xlfn.CONCAT("https://cdn.shopify.com/s/files/1/1773/1117/files/WWMS_-_",N188,"_-_",P188,"_-_",M188,"_-_",O188,"_-_Front.png")</f>
        <v>https://cdn.shopify.com/s/files/1/1773/1117/files/WWMS_-_Balm_-_60ml_-_Traditional_-_Thieves_-_Front.png</v>
      </c>
      <c r="AZ188" s="0" t="s">
        <v>62</v>
      </c>
      <c r="BC188" s="0" t="s">
        <v>63</v>
      </c>
    </row>
    <row r="189" customFormat="false" ht="12.75" hidden="false" customHeight="true" outlineLevel="0" collapsed="false">
      <c r="A189" s="0" t="str">
        <f aca="false">SUBSTITUTE(LOWER(_xlfn.CONCAT(M189, "-", O189,"-", N189)), "_", "-")</f>
        <v>traditional-thieves-balm</v>
      </c>
      <c r="I189" s="2" t="n">
        <f aca="false">IF(B189 = "",I188,FIND("-", B189, 1))</f>
        <v>13</v>
      </c>
      <c r="J189" s="2" t="e">
        <f aca="false">IF(B189 = "",J188,FIND("-", B189, FIND("-", B189, FIND("-", B189, 1)+1)+1))</f>
        <v>#VALUE!</v>
      </c>
      <c r="K189" s="2" t="n">
        <f aca="false">IF(B189 = "",K188,FIND("-", B189, FIND("-", B189, 1)+1))</f>
        <v>23</v>
      </c>
      <c r="L189" s="2" t="n">
        <f aca="false">IF(B189 = "",L188,IF(ISERROR(J189),K189,J189))</f>
        <v>23</v>
      </c>
      <c r="M189" s="2" t="str">
        <f aca="false">IF(B189 = "",M188,SUBSTITUTE(LEFT(B189,I189-2)," ","_"))</f>
        <v>Traditional</v>
      </c>
      <c r="N189" s="2" t="str">
        <f aca="false">IF(B189 = "",N188,SUBSTITUTE(RIGHT(B189, LEN(B189)-L189-1)," ","_"))</f>
        <v>Balm</v>
      </c>
      <c r="O189" s="2" t="str">
        <f aca="false">IF(B189 = "",O188,SUBSTITUTE(SUBSTITUTE(MID(B189,I189+2,L189-I189-3)," ","_"),"/","_"))</f>
        <v>Thieves</v>
      </c>
      <c r="P189" s="0" t="s">
        <v>98</v>
      </c>
      <c r="U189" s="0" t="str">
        <f aca="false">SUBSTITUTE(_xlfn.CONCAT(M189, " - ", O189, " - ",N189, " - ", P189), "_", " ")</f>
        <v>Traditional - Thieves - Balm - 120ml</v>
      </c>
      <c r="V189" s="0" t="n">
        <v>120</v>
      </c>
      <c r="X189" s="0" t="n">
        <v>0</v>
      </c>
      <c r="Y189" s="0" t="s">
        <v>59</v>
      </c>
      <c r="Z189" s="0" t="s">
        <v>60</v>
      </c>
      <c r="AA189" s="0" t="n">
        <v>45</v>
      </c>
      <c r="AC189" s="1" t="s">
        <v>56</v>
      </c>
      <c r="AD189" s="1" t="s">
        <v>56</v>
      </c>
      <c r="AF189" s="2" t="str">
        <f aca="false">IF(B189 = "","",_xlfn.CONCAT("https://cdn.shopify.com/s/files/1/1773/1117/files/WWMS_-_",N189,"_-_",P189,"_-_",M189,"_-_",O189,"_-_Front.png"))</f>
        <v/>
      </c>
      <c r="AI189" s="1" t="s">
        <v>61</v>
      </c>
      <c r="AY189" s="2" t="str">
        <f aca="false">_xlfn.CONCAT("https://cdn.shopify.com/s/files/1/1773/1117/files/WWMS_-_",N189,"_-_",P189,"_-_",M189,"_-_",O189,"_-_Front.png")</f>
        <v>https://cdn.shopify.com/s/files/1/1773/1117/files/WWMS_-_Balm_-_120ml_-_Traditional_-_Thieves_-_Front.png</v>
      </c>
      <c r="AZ189" s="0" t="s">
        <v>62</v>
      </c>
      <c r="BC189" s="0" t="s">
        <v>63</v>
      </c>
    </row>
    <row r="190" customFormat="false" ht="12.75" hidden="false" customHeight="true" outlineLevel="0" collapsed="false">
      <c r="A190" s="0" t="str">
        <f aca="false">SUBSTITUTE(LOWER(_xlfn.CONCAT(M190, "-", O190,"-", N190)), "_", "-")</f>
        <v>traditional-shine-balm</v>
      </c>
      <c r="B190" s="0" t="s">
        <v>193</v>
      </c>
      <c r="D190" s="0" t="s">
        <v>53</v>
      </c>
      <c r="E190" s="0" t="s">
        <v>54</v>
      </c>
      <c r="F190" s="0" t="s">
        <v>178</v>
      </c>
      <c r="G190" s="1" t="s">
        <v>56</v>
      </c>
      <c r="H190" s="0" t="s">
        <v>57</v>
      </c>
      <c r="I190" s="2" t="n">
        <f aca="false">IF(B190 = "",I189,FIND("-", B190, 1))</f>
        <v>13</v>
      </c>
      <c r="J190" s="2" t="e">
        <f aca="false">IF(B190 = "",J189,FIND("-", B190, FIND("-", B190, FIND("-", B190, 1)+1)+1))</f>
        <v>#VALUE!</v>
      </c>
      <c r="K190" s="2" t="n">
        <f aca="false">IF(B190 = "",K189,FIND("-", B190, FIND("-", B190, 1)+1))</f>
        <v>21</v>
      </c>
      <c r="L190" s="2" t="n">
        <f aca="false">IF(B190 = "",L189,IF(ISERROR(J190),K190,J190))</f>
        <v>21</v>
      </c>
      <c r="M190" s="2" t="str">
        <f aca="false">IF(B190 = "",M189,SUBSTITUTE(LEFT(B190,I190-2)," ","_"))</f>
        <v>Traditional</v>
      </c>
      <c r="N190" s="2" t="str">
        <f aca="false">IF(B190 = "",N189,SUBSTITUTE(RIGHT(B190, LEN(B190)-L190-1)," ","_"))</f>
        <v>Balm</v>
      </c>
      <c r="O190" s="2" t="str">
        <f aca="false">IF(B190 = "",O189,SUBSTITUTE(SUBSTITUTE(MID(B190,I190+2,L190-I190-3)," ","_"),"/","_"))</f>
        <v>Shine</v>
      </c>
      <c r="P190" s="0" t="s">
        <v>97</v>
      </c>
      <c r="U190" s="0" t="str">
        <f aca="false">SUBSTITUTE(_xlfn.CONCAT(M190, " - ", O190, " - ",N190, " - ", P190), "_", " ")</f>
        <v>Traditional - Shine - Balm - 60ml</v>
      </c>
      <c r="V190" s="0" t="n">
        <v>60</v>
      </c>
      <c r="X190" s="0" t="n">
        <v>0</v>
      </c>
      <c r="Y190" s="0" t="s">
        <v>59</v>
      </c>
      <c r="Z190" s="0" t="s">
        <v>60</v>
      </c>
      <c r="AA190" s="0" t="n">
        <v>25</v>
      </c>
      <c r="AC190" s="1" t="s">
        <v>56</v>
      </c>
      <c r="AD190" s="1" t="s">
        <v>56</v>
      </c>
      <c r="AF190" s="2" t="str">
        <f aca="false">IF(B190 = "","",_xlfn.CONCAT("https://cdn.shopify.com/s/files/1/1773/1117/files/WWMS_-_",N190,"_-_",P190,"_-_",M190,"_-_",O190,"_-_Front.png"))</f>
        <v>https://cdn.shopify.com/s/files/1/1773/1117/files/WWMS_-_Balm_-_60ml_-_Traditional_-_Shine_-_Front.png</v>
      </c>
      <c r="AG190" s="0" t="n">
        <v>1</v>
      </c>
      <c r="AH190" s="0" t="s">
        <v>193</v>
      </c>
      <c r="AI190" s="1" t="s">
        <v>61</v>
      </c>
      <c r="AY190" s="2" t="str">
        <f aca="false">_xlfn.CONCAT("https://cdn.shopify.com/s/files/1/1773/1117/files/WWMS_-_",N190,"_-_",P190,"_-_",M190,"_-_",O190,"_-_Front.png")</f>
        <v>https://cdn.shopify.com/s/files/1/1773/1117/files/WWMS_-_Balm_-_60ml_-_Traditional_-_Shine_-_Front.png</v>
      </c>
      <c r="AZ190" s="0" t="s">
        <v>62</v>
      </c>
      <c r="BC190" s="0" t="s">
        <v>63</v>
      </c>
    </row>
    <row r="191" customFormat="false" ht="12.75" hidden="false" customHeight="true" outlineLevel="0" collapsed="false">
      <c r="A191" s="0" t="str">
        <f aca="false">SUBSTITUTE(LOWER(_xlfn.CONCAT(M191, "-", O191,"-", N191)), "_", "-")</f>
        <v>traditional-shine-balm</v>
      </c>
      <c r="I191" s="2" t="n">
        <f aca="false">IF(B191 = "",I190,FIND("-", B191, 1))</f>
        <v>13</v>
      </c>
      <c r="J191" s="2" t="e">
        <f aca="false">IF(B191 = "",J190,FIND("-", B191, FIND("-", B191, FIND("-", B191, 1)+1)+1))</f>
        <v>#VALUE!</v>
      </c>
      <c r="K191" s="2" t="n">
        <f aca="false">IF(B191 = "",K190,FIND("-", B191, FIND("-", B191, 1)+1))</f>
        <v>21</v>
      </c>
      <c r="L191" s="2" t="n">
        <f aca="false">IF(B191 = "",L190,IF(ISERROR(J191),K191,J191))</f>
        <v>21</v>
      </c>
      <c r="M191" s="2" t="str">
        <f aca="false">IF(B191 = "",M190,SUBSTITUTE(LEFT(B191,I191-2)," ","_"))</f>
        <v>Traditional</v>
      </c>
      <c r="N191" s="2" t="str">
        <f aca="false">IF(B191 = "",N190,SUBSTITUTE(RIGHT(B191, LEN(B191)-L191-1)," ","_"))</f>
        <v>Balm</v>
      </c>
      <c r="O191" s="2" t="str">
        <f aca="false">IF(B191 = "",O190,SUBSTITUTE(SUBSTITUTE(MID(B191,I191+2,L191-I191-3)," ","_"),"/","_"))</f>
        <v>Shine</v>
      </c>
      <c r="P191" s="0" t="s">
        <v>98</v>
      </c>
      <c r="U191" s="0" t="str">
        <f aca="false">SUBSTITUTE(_xlfn.CONCAT(M191, " - ", O191, " - ",N191, " - ", P191), "_", " ")</f>
        <v>Traditional - Shine - Balm - 120ml</v>
      </c>
      <c r="V191" s="0" t="n">
        <v>120</v>
      </c>
      <c r="X191" s="0" t="n">
        <v>0</v>
      </c>
      <c r="Y191" s="0" t="s">
        <v>59</v>
      </c>
      <c r="Z191" s="0" t="s">
        <v>60</v>
      </c>
      <c r="AA191" s="0" t="n">
        <v>45</v>
      </c>
      <c r="AC191" s="1" t="s">
        <v>56</v>
      </c>
      <c r="AD191" s="1" t="s">
        <v>56</v>
      </c>
      <c r="AF191" s="2" t="str">
        <f aca="false">IF(B191 = "","",_xlfn.CONCAT("https://cdn.shopify.com/s/files/1/1773/1117/files/WWMS_-_",N191,"_-_",P191,"_-_",M191,"_-_",O191,"_-_Front.png"))</f>
        <v/>
      </c>
      <c r="AI191" s="1" t="s">
        <v>61</v>
      </c>
      <c r="AY191" s="2" t="str">
        <f aca="false">_xlfn.CONCAT("https://cdn.shopify.com/s/files/1/1773/1117/files/WWMS_-_",N191,"_-_",P191,"_-_",M191,"_-_",O191,"_-_Front.png")</f>
        <v>https://cdn.shopify.com/s/files/1/1773/1117/files/WWMS_-_Balm_-_120ml_-_Traditional_-_Shine_-_Front.png</v>
      </c>
      <c r="AZ191" s="0" t="s">
        <v>62</v>
      </c>
      <c r="BC191" s="0" t="s">
        <v>63</v>
      </c>
    </row>
    <row r="192" customFormat="false" ht="12.75" hidden="false" customHeight="true" outlineLevel="0" collapsed="false">
      <c r="A192" s="0" t="str">
        <f aca="false">SUBSTITUTE(LOWER(_xlfn.CONCAT(M192, "-", O192,"-", N192)), "_", "-")</f>
        <v>traditional-sage-essential-oil</v>
      </c>
      <c r="B192" s="0" t="s">
        <v>194</v>
      </c>
      <c r="D192" s="0" t="s">
        <v>53</v>
      </c>
      <c r="E192" s="0" t="s">
        <v>54</v>
      </c>
      <c r="F192" s="0" t="s">
        <v>195</v>
      </c>
      <c r="G192" s="1" t="s">
        <v>56</v>
      </c>
      <c r="H192" s="0" t="s">
        <v>57</v>
      </c>
      <c r="I192" s="2" t="n">
        <f aca="false">IF(B192 = "",I191,FIND("-", B192, 1))</f>
        <v>13</v>
      </c>
      <c r="J192" s="2" t="e">
        <f aca="false">IF(B192 = "",J191,FIND("-", B192, FIND("-", B192, FIND("-", B192, 1)+1)+1))</f>
        <v>#VALUE!</v>
      </c>
      <c r="K192" s="2" t="n">
        <f aca="false">IF(B192 = "",K191,FIND("-", B192, FIND("-", B192, 1)+1))</f>
        <v>20</v>
      </c>
      <c r="L192" s="2" t="n">
        <f aca="false">IF(B192 = "",L191,IF(ISERROR(J192),K192,J192))</f>
        <v>20</v>
      </c>
      <c r="M192" s="2" t="str">
        <f aca="false">IF(B192 = "",M191,SUBSTITUTE(LEFT(B192,I192-2)," ","_"))</f>
        <v>Traditional</v>
      </c>
      <c r="N192" s="2" t="str">
        <f aca="false">IF(B192 = "",N191,SUBSTITUTE(RIGHT(B192, LEN(B192)-L192-1)," ","_"))</f>
        <v>Essential_Oil</v>
      </c>
      <c r="O192" s="2" t="str">
        <f aca="false">IF(B192 = "",O191,SUBSTITUTE(SUBSTITUTE(MID(B192,I192+2,L192-I192-3)," ","_"),"/","_"))</f>
        <v>Sage</v>
      </c>
      <c r="P192" s="0" t="s">
        <v>118</v>
      </c>
      <c r="U192" s="0" t="str">
        <f aca="false">SUBSTITUTE(_xlfn.CONCAT(M192, " - ", O192, " - ",N192, " - ", P192), "_", " ")</f>
        <v>Traditional - Sage - Essential Oil - 15ml</v>
      </c>
      <c r="V192" s="0" t="n">
        <v>15</v>
      </c>
      <c r="X192" s="0" t="n">
        <v>0</v>
      </c>
      <c r="Y192" s="0" t="s">
        <v>59</v>
      </c>
      <c r="Z192" s="0" t="s">
        <v>60</v>
      </c>
      <c r="AA192" s="0" t="n">
        <v>40</v>
      </c>
      <c r="AC192" s="1" t="s">
        <v>56</v>
      </c>
      <c r="AD192" s="1" t="s">
        <v>56</v>
      </c>
      <c r="AF192" s="2" t="str">
        <f aca="false">IF(B192 = "","",_xlfn.CONCAT("https://cdn.shopify.com/s/files/1/1773/1117/files/WWMS_-_",N192,"_-_",P192,"_-_",M192,"_-_",O192,"_-_Front.png"))</f>
        <v>https://cdn.shopify.com/s/files/1/1773/1117/files/WWMS_-_Essential_Oil_-_15ml_-_Traditional_-_Sage_-_Front.png</v>
      </c>
      <c r="AG192" s="0" t="n">
        <v>1</v>
      </c>
      <c r="AH192" s="0" t="s">
        <v>194</v>
      </c>
      <c r="AI192" s="1" t="s">
        <v>61</v>
      </c>
      <c r="AY192" s="2" t="str">
        <f aca="false">_xlfn.CONCAT("https://cdn.shopify.com/s/files/1/1773/1117/files/WWMS_-_",N192,"_-_",P192,"_-_",M192,"_-_",O192,"_-_Front.png")</f>
        <v>https://cdn.shopify.com/s/files/1/1773/1117/files/WWMS_-_Essential_Oil_-_15ml_-_Traditional_-_Sage_-_Front.png</v>
      </c>
      <c r="AZ192" s="0" t="s">
        <v>62</v>
      </c>
      <c r="BC192" s="0" t="s">
        <v>63</v>
      </c>
    </row>
    <row r="193" customFormat="false" ht="12.75" hidden="false" customHeight="true" outlineLevel="0" collapsed="false">
      <c r="A193" s="0" t="str">
        <f aca="false">SUBSTITUTE(LOWER(_xlfn.CONCAT(M193, "-", O193,"-", N193)), "_", "-")</f>
        <v>traditional-shine-essential-oil</v>
      </c>
      <c r="B193" s="0" t="s">
        <v>196</v>
      </c>
      <c r="D193" s="0" t="s">
        <v>53</v>
      </c>
      <c r="E193" s="0" t="s">
        <v>54</v>
      </c>
      <c r="F193" s="0" t="s">
        <v>195</v>
      </c>
      <c r="G193" s="1" t="s">
        <v>56</v>
      </c>
      <c r="H193" s="0" t="s">
        <v>57</v>
      </c>
      <c r="I193" s="2" t="n">
        <f aca="false">IF(B193 = "",I192,FIND("-", B193, 1))</f>
        <v>13</v>
      </c>
      <c r="J193" s="2" t="e">
        <f aca="false">IF(B193 = "",J192,FIND("-", B193, FIND("-", B193, FIND("-", B193, 1)+1)+1))</f>
        <v>#VALUE!</v>
      </c>
      <c r="K193" s="2" t="n">
        <f aca="false">IF(B193 = "",K192,FIND("-", B193, FIND("-", B193, 1)+1))</f>
        <v>21</v>
      </c>
      <c r="L193" s="2" t="n">
        <f aca="false">IF(B193 = "",L192,IF(ISERROR(J193),K193,J193))</f>
        <v>21</v>
      </c>
      <c r="M193" s="2" t="str">
        <f aca="false">IF(B193 = "",M192,SUBSTITUTE(LEFT(B193,I193-2)," ","_"))</f>
        <v>Traditional</v>
      </c>
      <c r="N193" s="2" t="str">
        <f aca="false">IF(B193 = "",N192,SUBSTITUTE(RIGHT(B193, LEN(B193)-L193-1)," ","_"))</f>
        <v>Essential_Oil</v>
      </c>
      <c r="O193" s="2" t="str">
        <f aca="false">IF(B193 = "",O192,SUBSTITUTE(SUBSTITUTE(MID(B193,I193+2,L193-I193-3)," ","_"),"/","_"))</f>
        <v>Shine</v>
      </c>
      <c r="P193" s="0" t="s">
        <v>118</v>
      </c>
      <c r="U193" s="0" t="str">
        <f aca="false">SUBSTITUTE(_xlfn.CONCAT(M193, " - ", O193, " - ",N193, " - ", P193), "_", " ")</f>
        <v>Traditional - Shine - Essential Oil - 15ml</v>
      </c>
      <c r="V193" s="0" t="n">
        <v>15</v>
      </c>
      <c r="X193" s="0" t="n">
        <v>0</v>
      </c>
      <c r="Y193" s="0" t="s">
        <v>59</v>
      </c>
      <c r="Z193" s="0" t="s">
        <v>60</v>
      </c>
      <c r="AA193" s="0" t="n">
        <v>85</v>
      </c>
      <c r="AC193" s="1" t="s">
        <v>56</v>
      </c>
      <c r="AD193" s="1" t="s">
        <v>56</v>
      </c>
      <c r="AF193" s="2" t="str">
        <f aca="false">IF(B193 = "","",_xlfn.CONCAT("https://cdn.shopify.com/s/files/1/1773/1117/files/WWMS_-_",N193,"_-_",P193,"_-_",M193,"_-_",O193,"_-_Front.png"))</f>
        <v>https://cdn.shopify.com/s/files/1/1773/1117/files/WWMS_-_Essential_Oil_-_15ml_-_Traditional_-_Shine_-_Front.png</v>
      </c>
      <c r="AG193" s="0" t="n">
        <v>1</v>
      </c>
      <c r="AH193" s="0" t="s">
        <v>196</v>
      </c>
      <c r="AI193" s="1" t="s">
        <v>61</v>
      </c>
      <c r="AY193" s="2" t="str">
        <f aca="false">_xlfn.CONCAT("https://cdn.shopify.com/s/files/1/1773/1117/files/WWMS_-_",N193,"_-_",P193,"_-_",M193,"_-_",O193,"_-_Front.png")</f>
        <v>https://cdn.shopify.com/s/files/1/1773/1117/files/WWMS_-_Essential_Oil_-_15ml_-_Traditional_-_Shine_-_Front.png</v>
      </c>
      <c r="AZ193" s="0" t="s">
        <v>62</v>
      </c>
      <c r="BC193" s="0" t="s">
        <v>63</v>
      </c>
    </row>
    <row r="194" customFormat="false" ht="12.75" hidden="false" customHeight="true" outlineLevel="0" collapsed="false">
      <c r="A194" s="0" t="str">
        <f aca="false">SUBSTITUTE(LOWER(_xlfn.CONCAT(M194, "-", O194,"-", N194)), "_", "-")</f>
        <v>traditional-detox-essential-oil</v>
      </c>
      <c r="B194" s="0" t="s">
        <v>197</v>
      </c>
      <c r="D194" s="0" t="s">
        <v>53</v>
      </c>
      <c r="E194" s="0" t="s">
        <v>54</v>
      </c>
      <c r="F194" s="0" t="s">
        <v>195</v>
      </c>
      <c r="G194" s="1" t="s">
        <v>56</v>
      </c>
      <c r="H194" s="0" t="s">
        <v>57</v>
      </c>
      <c r="I194" s="2" t="n">
        <f aca="false">IF(B194 = "",I193,FIND("-", B194, 1))</f>
        <v>13</v>
      </c>
      <c r="J194" s="2" t="e">
        <f aca="false">IF(B194 = "",J193,FIND("-", B194, FIND("-", B194, FIND("-", B194, 1)+1)+1))</f>
        <v>#VALUE!</v>
      </c>
      <c r="K194" s="2" t="n">
        <f aca="false">IF(B194 = "",K193,FIND("-", B194, FIND("-", B194, 1)+1))</f>
        <v>21</v>
      </c>
      <c r="L194" s="2" t="n">
        <f aca="false">IF(B194 = "",L193,IF(ISERROR(J194),K194,J194))</f>
        <v>21</v>
      </c>
      <c r="M194" s="2" t="str">
        <f aca="false">IF(B194 = "",M193,SUBSTITUTE(LEFT(B194,I194-2)," ","_"))</f>
        <v>Traditional</v>
      </c>
      <c r="N194" s="2" t="str">
        <f aca="false">IF(B194 = "",N193,SUBSTITUTE(RIGHT(B194, LEN(B194)-L194-1)," ","_"))</f>
        <v>Essential_Oil</v>
      </c>
      <c r="O194" s="2" t="str">
        <f aca="false">IF(B194 = "",O193,SUBSTITUTE(SUBSTITUTE(MID(B194,I194+2,L194-I194-3)," ","_"),"/","_"))</f>
        <v>Detox</v>
      </c>
      <c r="P194" s="0" t="s">
        <v>118</v>
      </c>
      <c r="U194" s="0" t="str">
        <f aca="false">SUBSTITUTE(_xlfn.CONCAT(M194, " - ", O194, " - ",N194, " - ", P194), "_", " ")</f>
        <v>Traditional - Detox - Essential Oil - 15ml</v>
      </c>
      <c r="V194" s="0" t="n">
        <v>15</v>
      </c>
      <c r="X194" s="0" t="n">
        <v>0</v>
      </c>
      <c r="Y194" s="0" t="s">
        <v>59</v>
      </c>
      <c r="Z194" s="0" t="s">
        <v>60</v>
      </c>
      <c r="AA194" s="0" t="n">
        <v>30</v>
      </c>
      <c r="AC194" s="1" t="s">
        <v>56</v>
      </c>
      <c r="AD194" s="1" t="s">
        <v>56</v>
      </c>
      <c r="AF194" s="2" t="str">
        <f aca="false">IF(B194 = "","",_xlfn.CONCAT("https://cdn.shopify.com/s/files/1/1773/1117/files/WWMS_-_",N194,"_-_",P194,"_-_",M194,"_-_",O194,"_-_Front.png"))</f>
        <v>https://cdn.shopify.com/s/files/1/1773/1117/files/WWMS_-_Essential_Oil_-_15ml_-_Traditional_-_Detox_-_Front.png</v>
      </c>
      <c r="AG194" s="0" t="n">
        <v>1</v>
      </c>
      <c r="AH194" s="0" t="s">
        <v>197</v>
      </c>
      <c r="AI194" s="1" t="s">
        <v>61</v>
      </c>
      <c r="AY194" s="2" t="str">
        <f aca="false">_xlfn.CONCAT("https://cdn.shopify.com/s/files/1/1773/1117/files/WWMS_-_",N194,"_-_",P194,"_-_",M194,"_-_",O194,"_-_Front.png")</f>
        <v>https://cdn.shopify.com/s/files/1/1773/1117/files/WWMS_-_Essential_Oil_-_15ml_-_Traditional_-_Detox_-_Front.png</v>
      </c>
      <c r="AZ194" s="0" t="s">
        <v>62</v>
      </c>
      <c r="BC194" s="0" t="s">
        <v>63</v>
      </c>
    </row>
    <row r="195" customFormat="false" ht="12.75" hidden="false" customHeight="true" outlineLevel="0" collapsed="false">
      <c r="A195" s="0" t="str">
        <f aca="false">SUBSTITUTE(LOWER(_xlfn.CONCAT(M195, "-", O195,"-", N195)), "_", "-")</f>
        <v>traditional-dreamtime-essential-oil</v>
      </c>
      <c r="B195" s="0" t="s">
        <v>198</v>
      </c>
      <c r="D195" s="0" t="s">
        <v>53</v>
      </c>
      <c r="E195" s="0" t="s">
        <v>54</v>
      </c>
      <c r="F195" s="0" t="s">
        <v>195</v>
      </c>
      <c r="G195" s="1" t="s">
        <v>56</v>
      </c>
      <c r="H195" s="0" t="s">
        <v>57</v>
      </c>
      <c r="I195" s="2" t="n">
        <f aca="false">IF(B195 = "",I194,FIND("-", B195, 1))</f>
        <v>13</v>
      </c>
      <c r="J195" s="2" t="e">
        <f aca="false">IF(B195 = "",J194,FIND("-", B195, FIND("-", B195, FIND("-", B195, 1)+1)+1))</f>
        <v>#VALUE!</v>
      </c>
      <c r="K195" s="2" t="n">
        <f aca="false">IF(B195 = "",K194,FIND("-", B195, FIND("-", B195, 1)+1))</f>
        <v>25</v>
      </c>
      <c r="L195" s="2" t="n">
        <f aca="false">IF(B195 = "",L194,IF(ISERROR(J195),K195,J195))</f>
        <v>25</v>
      </c>
      <c r="M195" s="2" t="str">
        <f aca="false">IF(B195 = "",M194,SUBSTITUTE(LEFT(B195,I195-2)," ","_"))</f>
        <v>Traditional</v>
      </c>
      <c r="N195" s="2" t="str">
        <f aca="false">IF(B195 = "",N194,SUBSTITUTE(RIGHT(B195, LEN(B195)-L195-1)," ","_"))</f>
        <v>Essential_Oil</v>
      </c>
      <c r="O195" s="2" t="str">
        <f aca="false">IF(B195 = "",O194,SUBSTITUTE(SUBSTITUTE(MID(B195,I195+2,L195-I195-3)," ","_"),"/","_"))</f>
        <v>Dreamtime</v>
      </c>
      <c r="P195" s="0" t="s">
        <v>118</v>
      </c>
      <c r="U195" s="0" t="str">
        <f aca="false">SUBSTITUTE(_xlfn.CONCAT(M195, " - ", O195, " - ",N195, " - ", P195), "_", " ")</f>
        <v>Traditional - Dreamtime - Essential Oil - 15ml</v>
      </c>
      <c r="V195" s="0" t="n">
        <v>15</v>
      </c>
      <c r="X195" s="0" t="n">
        <v>0</v>
      </c>
      <c r="Y195" s="0" t="s">
        <v>59</v>
      </c>
      <c r="Z195" s="0" t="s">
        <v>60</v>
      </c>
      <c r="AA195" s="0" t="n">
        <v>40</v>
      </c>
      <c r="AC195" s="1" t="s">
        <v>56</v>
      </c>
      <c r="AD195" s="1" t="s">
        <v>56</v>
      </c>
      <c r="AF195" s="2" t="str">
        <f aca="false">IF(B195 = "","",_xlfn.CONCAT("https://cdn.shopify.com/s/files/1/1773/1117/files/WWMS_-_",N195,"_-_",P195,"_-_",M195,"_-_",O195,"_-_Front.png"))</f>
        <v>https://cdn.shopify.com/s/files/1/1773/1117/files/WWMS_-_Essential_Oil_-_15ml_-_Traditional_-_Dreamtime_-_Front.png</v>
      </c>
      <c r="AG195" s="0" t="n">
        <v>1</v>
      </c>
      <c r="AH195" s="0" t="s">
        <v>198</v>
      </c>
      <c r="AI195" s="1" t="s">
        <v>61</v>
      </c>
      <c r="AY195" s="2" t="str">
        <f aca="false">_xlfn.CONCAT("https://cdn.shopify.com/s/files/1/1773/1117/files/WWMS_-_",N195,"_-_",P195,"_-_",M195,"_-_",O195,"_-_Front.png")</f>
        <v>https://cdn.shopify.com/s/files/1/1773/1117/files/WWMS_-_Essential_Oil_-_15ml_-_Traditional_-_Dreamtime_-_Front.png</v>
      </c>
      <c r="AZ195" s="0" t="s">
        <v>62</v>
      </c>
      <c r="BC195" s="0" t="s">
        <v>63</v>
      </c>
    </row>
    <row r="196" customFormat="false" ht="12.75" hidden="false" customHeight="true" outlineLevel="0" collapsed="false">
      <c r="A196" s="0" t="str">
        <f aca="false">SUBSTITUTE(LOWER(_xlfn.CONCAT(M196, "-", O196,"-", N196)), "_", "-")</f>
        <v>traditional-blue-star-essential-oil</v>
      </c>
      <c r="B196" s="0" t="s">
        <v>199</v>
      </c>
      <c r="D196" s="0" t="s">
        <v>53</v>
      </c>
      <c r="E196" s="0" t="s">
        <v>54</v>
      </c>
      <c r="F196" s="0" t="s">
        <v>195</v>
      </c>
      <c r="G196" s="1" t="s">
        <v>56</v>
      </c>
      <c r="H196" s="0" t="s">
        <v>57</v>
      </c>
      <c r="I196" s="2" t="n">
        <f aca="false">IF(B196 = "",I195,FIND("-", B196, 1))</f>
        <v>13</v>
      </c>
      <c r="J196" s="2" t="e">
        <f aca="false">IF(B196 = "",J195,FIND("-", B196, FIND("-", B196, FIND("-", B196, 1)+1)+1))</f>
        <v>#VALUE!</v>
      </c>
      <c r="K196" s="2" t="n">
        <f aca="false">IF(B196 = "",K195,FIND("-", B196, FIND("-", B196, 1)+1))</f>
        <v>25</v>
      </c>
      <c r="L196" s="2" t="n">
        <f aca="false">IF(B196 = "",L195,IF(ISERROR(J196),K196,J196))</f>
        <v>25</v>
      </c>
      <c r="M196" s="2" t="str">
        <f aca="false">IF(B196 = "",M195,SUBSTITUTE(LEFT(B196,I196-2)," ","_"))</f>
        <v>Traditional</v>
      </c>
      <c r="N196" s="2" t="str">
        <f aca="false">IF(B196 = "",N195,SUBSTITUTE(RIGHT(B196, LEN(B196)-L196-1)," ","_"))</f>
        <v>Essential_Oil</v>
      </c>
      <c r="O196" s="2" t="str">
        <f aca="false">IF(B196 = "",O195,SUBSTITUTE(SUBSTITUTE(MID(B196,I196+2,L196-I196-3)," ","_"),"/","_"))</f>
        <v>Blue_Star</v>
      </c>
      <c r="P196" s="0" t="s">
        <v>118</v>
      </c>
      <c r="U196" s="0" t="str">
        <f aca="false">SUBSTITUTE(_xlfn.CONCAT(M196, " - ", O196, " - ",N196, " - ", P196), "_", " ")</f>
        <v>Traditional - Blue Star - Essential Oil - 15ml</v>
      </c>
      <c r="V196" s="0" t="n">
        <v>15</v>
      </c>
      <c r="X196" s="0" t="n">
        <v>0</v>
      </c>
      <c r="Y196" s="0" t="s">
        <v>59</v>
      </c>
      <c r="Z196" s="0" t="s">
        <v>60</v>
      </c>
      <c r="AA196" s="0" t="n">
        <v>40</v>
      </c>
      <c r="AC196" s="1" t="s">
        <v>56</v>
      </c>
      <c r="AD196" s="1" t="s">
        <v>56</v>
      </c>
      <c r="AF196" s="2" t="str">
        <f aca="false">IF(B196 = "","",_xlfn.CONCAT("https://cdn.shopify.com/s/files/1/1773/1117/files/WWMS_-_",N196,"_-_",P196,"_-_",M196,"_-_",O196,"_-_Front.png"))</f>
        <v>https://cdn.shopify.com/s/files/1/1773/1117/files/WWMS_-_Essential_Oil_-_15ml_-_Traditional_-_Blue_Star_-_Front.png</v>
      </c>
      <c r="AG196" s="0" t="n">
        <v>1</v>
      </c>
      <c r="AH196" s="0" t="s">
        <v>199</v>
      </c>
      <c r="AI196" s="1" t="s">
        <v>61</v>
      </c>
      <c r="AY196" s="2" t="str">
        <f aca="false">_xlfn.CONCAT("https://cdn.shopify.com/s/files/1/1773/1117/files/WWMS_-_",N196,"_-_",P196,"_-_",M196,"_-_",O196,"_-_Front.png")</f>
        <v>https://cdn.shopify.com/s/files/1/1773/1117/files/WWMS_-_Essential_Oil_-_15ml_-_Traditional_-_Blue_Star_-_Front.png</v>
      </c>
      <c r="AZ196" s="0" t="s">
        <v>62</v>
      </c>
      <c r="BC196" s="0" t="s">
        <v>63</v>
      </c>
    </row>
    <row r="197" customFormat="false" ht="12.75" hidden="false" customHeight="true" outlineLevel="0" collapsed="false">
      <c r="A197" s="0" t="str">
        <f aca="false">SUBSTITUTE(LOWER(_xlfn.CONCAT(M197, "-", O197,"-", N197)), "_", "-")</f>
        <v>traditional-bliss-essential-oil</v>
      </c>
      <c r="B197" s="0" t="s">
        <v>200</v>
      </c>
      <c r="D197" s="0" t="s">
        <v>53</v>
      </c>
      <c r="E197" s="0" t="s">
        <v>54</v>
      </c>
      <c r="F197" s="0" t="s">
        <v>195</v>
      </c>
      <c r="G197" s="1" t="s">
        <v>56</v>
      </c>
      <c r="H197" s="0" t="s">
        <v>57</v>
      </c>
      <c r="I197" s="2" t="n">
        <f aca="false">IF(B197 = "",I196,FIND("-", B197, 1))</f>
        <v>13</v>
      </c>
      <c r="J197" s="2" t="e">
        <f aca="false">IF(B197 = "",J196,FIND("-", B197, FIND("-", B197, FIND("-", B197, 1)+1)+1))</f>
        <v>#VALUE!</v>
      </c>
      <c r="K197" s="2" t="n">
        <f aca="false">IF(B197 = "",K196,FIND("-", B197, FIND("-", B197, 1)+1))</f>
        <v>21</v>
      </c>
      <c r="L197" s="2" t="n">
        <f aca="false">IF(B197 = "",L196,IF(ISERROR(J197),K197,J197))</f>
        <v>21</v>
      </c>
      <c r="M197" s="2" t="str">
        <f aca="false">IF(B197 = "",M196,SUBSTITUTE(LEFT(B197,I197-2)," ","_"))</f>
        <v>Traditional</v>
      </c>
      <c r="N197" s="2" t="str">
        <f aca="false">IF(B197 = "",N196,SUBSTITUTE(RIGHT(B197, LEN(B197)-L197-1)," ","_"))</f>
        <v>Essential_Oil</v>
      </c>
      <c r="O197" s="2" t="str">
        <f aca="false">IF(B197 = "",O196,SUBSTITUTE(SUBSTITUTE(MID(B197,I197+2,L197-I197-3)," ","_"),"/","_"))</f>
        <v>Bliss</v>
      </c>
      <c r="P197" s="0" t="s">
        <v>118</v>
      </c>
      <c r="U197" s="0" t="str">
        <f aca="false">SUBSTITUTE(_xlfn.CONCAT(M197, " - ", O197, " - ",N197, " - ", P197), "_", " ")</f>
        <v>Traditional - Bliss - Essential Oil - 15ml</v>
      </c>
      <c r="V197" s="0" t="n">
        <v>15</v>
      </c>
      <c r="X197" s="0" t="n">
        <v>0</v>
      </c>
      <c r="Y197" s="0" t="s">
        <v>59</v>
      </c>
      <c r="Z197" s="0" t="s">
        <v>60</v>
      </c>
      <c r="AA197" s="0" t="n">
        <v>40</v>
      </c>
      <c r="AC197" s="1" t="s">
        <v>56</v>
      </c>
      <c r="AD197" s="1" t="s">
        <v>56</v>
      </c>
      <c r="AF197" s="2" t="str">
        <f aca="false">IF(B197 = "","",_xlfn.CONCAT("https://cdn.shopify.com/s/files/1/1773/1117/files/WWMS_-_",N197,"_-_",P197,"_-_",M197,"_-_",O197,"_-_Front.png"))</f>
        <v>https://cdn.shopify.com/s/files/1/1773/1117/files/WWMS_-_Essential_Oil_-_15ml_-_Traditional_-_Bliss_-_Front.png</v>
      </c>
      <c r="AG197" s="0" t="n">
        <v>1</v>
      </c>
      <c r="AH197" s="0" t="s">
        <v>200</v>
      </c>
      <c r="AI197" s="1" t="s">
        <v>61</v>
      </c>
      <c r="AY197" s="2" t="str">
        <f aca="false">_xlfn.CONCAT("https://cdn.shopify.com/s/files/1/1773/1117/files/WWMS_-_",N197,"_-_",P197,"_-_",M197,"_-_",O197,"_-_Front.png")</f>
        <v>https://cdn.shopify.com/s/files/1/1773/1117/files/WWMS_-_Essential_Oil_-_15ml_-_Traditional_-_Bliss_-_Front.png</v>
      </c>
      <c r="AZ197" s="0" t="s">
        <v>62</v>
      </c>
      <c r="BC197" s="0" t="s">
        <v>63</v>
      </c>
    </row>
    <row r="198" customFormat="false" ht="12.75" hidden="false" customHeight="true" outlineLevel="0" collapsed="false">
      <c r="A198" s="0" t="str">
        <f aca="false">SUBSTITUTE(LOWER(_xlfn.CONCAT(M198, "-", O198,"-", N198)), "_", "-")</f>
        <v>traditional-bad-kitty-essential-oil</v>
      </c>
      <c r="B198" s="0" t="s">
        <v>201</v>
      </c>
      <c r="C198" s="3" t="s">
        <v>202</v>
      </c>
      <c r="D198" s="0" t="s">
        <v>53</v>
      </c>
      <c r="E198" s="0" t="s">
        <v>54</v>
      </c>
      <c r="F198" s="0" t="s">
        <v>195</v>
      </c>
      <c r="G198" s="1" t="s">
        <v>56</v>
      </c>
      <c r="H198" s="0" t="s">
        <v>57</v>
      </c>
      <c r="I198" s="2" t="n">
        <f aca="false">IF(B198 = "",I197,FIND("-", B198, 1))</f>
        <v>13</v>
      </c>
      <c r="J198" s="2" t="e">
        <f aca="false">IF(B198 = "",J197,FIND("-", B198, FIND("-", B198, FIND("-", B198, 1)+1)+1))</f>
        <v>#VALUE!</v>
      </c>
      <c r="K198" s="2" t="n">
        <f aca="false">IF(B198 = "",K197,FIND("-", B198, FIND("-", B198, 1)+1))</f>
        <v>25</v>
      </c>
      <c r="L198" s="2" t="n">
        <f aca="false">IF(B198 = "",L197,IF(ISERROR(J198),K198,J198))</f>
        <v>25</v>
      </c>
      <c r="M198" s="2" t="str">
        <f aca="false">IF(B198 = "",M197,SUBSTITUTE(LEFT(B198,I198-2)," ","_"))</f>
        <v>Traditional</v>
      </c>
      <c r="N198" s="2" t="str">
        <f aca="false">IF(B198 = "",N197,SUBSTITUTE(RIGHT(B198, LEN(B198)-L198-1)," ","_"))</f>
        <v>Essential_Oil</v>
      </c>
      <c r="O198" s="2" t="str">
        <f aca="false">IF(B198 = "",O197,SUBSTITUTE(SUBSTITUTE(MID(B198,I198+2,L198-I198-3)," ","_"),"/","_"))</f>
        <v>Bad_Kitty</v>
      </c>
      <c r="P198" s="0" t="s">
        <v>118</v>
      </c>
      <c r="U198" s="0" t="str">
        <f aca="false">SUBSTITUTE(_xlfn.CONCAT(M198, " - ", O198, " - ",N198, " - ", P198), "_", " ")</f>
        <v>Traditional - Bad Kitty - Essential Oil - 15ml</v>
      </c>
      <c r="V198" s="0" t="n">
        <v>15</v>
      </c>
      <c r="X198" s="0" t="n">
        <v>0</v>
      </c>
      <c r="Y198" s="0" t="s">
        <v>59</v>
      </c>
      <c r="Z198" s="0" t="s">
        <v>60</v>
      </c>
      <c r="AA198" s="0" t="n">
        <v>25</v>
      </c>
      <c r="AC198" s="1" t="s">
        <v>56</v>
      </c>
      <c r="AD198" s="1" t="s">
        <v>56</v>
      </c>
      <c r="AF198" s="2" t="str">
        <f aca="false">IF(B198 = "","",_xlfn.CONCAT("https://cdn.shopify.com/s/files/1/1773/1117/files/WWMS_-_",N198,"_-_",P198,"_-_",M198,"_-_",O198,"_-_Front.png"))</f>
        <v>https://cdn.shopify.com/s/files/1/1773/1117/files/WWMS_-_Essential_Oil_-_15ml_-_Traditional_-_Bad_Kitty_-_Front.png</v>
      </c>
      <c r="AG198" s="0" t="n">
        <v>1</v>
      </c>
      <c r="AH198" s="0" t="s">
        <v>201</v>
      </c>
      <c r="AI198" s="1" t="s">
        <v>61</v>
      </c>
      <c r="AY198" s="2" t="str">
        <f aca="false">_xlfn.CONCAT("https://cdn.shopify.com/s/files/1/1773/1117/files/WWMS_-_",N198,"_-_",P198,"_-_",M198,"_-_",O198,"_-_Front.png")</f>
        <v>https://cdn.shopify.com/s/files/1/1773/1117/files/WWMS_-_Essential_Oil_-_15ml_-_Traditional_-_Bad_Kitty_-_Front.png</v>
      </c>
      <c r="AZ198" s="0" t="s">
        <v>62</v>
      </c>
      <c r="BC198" s="0" t="s">
        <v>63</v>
      </c>
    </row>
    <row r="199" customFormat="false" ht="12.75" hidden="false" customHeight="true" outlineLevel="0" collapsed="false">
      <c r="A199" s="0" t="str">
        <f aca="false">SUBSTITUTE(LOWER(_xlfn.CONCAT(M199, "-", O199,"-", N199)), "_", "-")</f>
        <v>traditional-talk-like-a-pirate-essential-oil</v>
      </c>
      <c r="B199" s="0" t="s">
        <v>203</v>
      </c>
      <c r="C199" s="3" t="s">
        <v>204</v>
      </c>
      <c r="D199" s="0" t="s">
        <v>53</v>
      </c>
      <c r="E199" s="0" t="s">
        <v>54</v>
      </c>
      <c r="F199" s="0" t="s">
        <v>195</v>
      </c>
      <c r="G199" s="1" t="s">
        <v>56</v>
      </c>
      <c r="H199" s="0" t="s">
        <v>57</v>
      </c>
      <c r="I199" s="2" t="n">
        <f aca="false">IF(B199 = "",I198,FIND("-", B199, 1))</f>
        <v>13</v>
      </c>
      <c r="J199" s="2" t="e">
        <f aca="false">IF(B199 = "",J198,FIND("-", B199, FIND("-", B199, FIND("-", B199, 1)+1)+1))</f>
        <v>#VALUE!</v>
      </c>
      <c r="K199" s="2" t="n">
        <f aca="false">IF(B199 = "",K198,FIND("-", B199, FIND("-", B199, 1)+1))</f>
        <v>34</v>
      </c>
      <c r="L199" s="2" t="n">
        <f aca="false">IF(B199 = "",L198,IF(ISERROR(J199),K199,J199))</f>
        <v>34</v>
      </c>
      <c r="M199" s="2" t="str">
        <f aca="false">IF(B199 = "",M198,SUBSTITUTE(LEFT(B199,I199-2)," ","_"))</f>
        <v>Traditional</v>
      </c>
      <c r="N199" s="2" t="str">
        <f aca="false">IF(B199 = "",N198,SUBSTITUTE(RIGHT(B199, LEN(B199)-L199-1)," ","_"))</f>
        <v>Essential_Oil</v>
      </c>
      <c r="O199" s="2" t="str">
        <f aca="false">IF(B199 = "",O198,SUBSTITUTE(SUBSTITUTE(MID(B199,I199+2,L199-I199-3)," ","_"),"/","_"))</f>
        <v>Talk_Like_a_Pirate</v>
      </c>
      <c r="P199" s="0" t="s">
        <v>118</v>
      </c>
      <c r="U199" s="0" t="str">
        <f aca="false">SUBSTITUTE(_xlfn.CONCAT(M199, " - ", O199, " - ",N199, " - ", P199), "_", " ")</f>
        <v>Traditional - Talk Like a Pirate - Essential Oil - 15ml</v>
      </c>
      <c r="V199" s="0" t="n">
        <v>15</v>
      </c>
      <c r="X199" s="0" t="n">
        <v>0</v>
      </c>
      <c r="Y199" s="0" t="s">
        <v>59</v>
      </c>
      <c r="Z199" s="0" t="s">
        <v>60</v>
      </c>
      <c r="AA199" s="0" t="n">
        <v>28</v>
      </c>
      <c r="AC199" s="1" t="s">
        <v>56</v>
      </c>
      <c r="AD199" s="1" t="s">
        <v>56</v>
      </c>
      <c r="AF199" s="2" t="str">
        <f aca="false">IF(B199 = "","",_xlfn.CONCAT("https://cdn.shopify.com/s/files/1/1773/1117/files/WWMS_-_",N199,"_-_",P199,"_-_",M199,"_-_",O199,"_-_Front.png"))</f>
        <v>https://cdn.shopify.com/s/files/1/1773/1117/files/WWMS_-_Essential_Oil_-_15ml_-_Traditional_-_Talk_Like_a_Pirate_-_Front.png</v>
      </c>
      <c r="AG199" s="0" t="n">
        <v>1</v>
      </c>
      <c r="AH199" s="0" t="s">
        <v>203</v>
      </c>
      <c r="AI199" s="1" t="s">
        <v>61</v>
      </c>
      <c r="AY199" s="2" t="str">
        <f aca="false">_xlfn.CONCAT("https://cdn.shopify.com/s/files/1/1773/1117/files/WWMS_-_",N199,"_-_",P199,"_-_",M199,"_-_",O199,"_-_Front.png")</f>
        <v>https://cdn.shopify.com/s/files/1/1773/1117/files/WWMS_-_Essential_Oil_-_15ml_-_Traditional_-_Talk_Like_a_Pirate_-_Front.png</v>
      </c>
      <c r="AZ199" s="0" t="s">
        <v>62</v>
      </c>
      <c r="BC199" s="0" t="s">
        <v>63</v>
      </c>
    </row>
    <row r="200" customFormat="false" ht="12.75" hidden="false" customHeight="true" outlineLevel="0" collapsed="false">
      <c r="A200" s="0" t="str">
        <f aca="false">SUBSTITUTE(LOWER(_xlfn.CONCAT(M200, "-", O200,"-", N200)), "_", "-")</f>
        <v>traditional-tantra-fragrance-oil</v>
      </c>
      <c r="B200" s="0" t="s">
        <v>205</v>
      </c>
      <c r="C200" s="3" t="s">
        <v>206</v>
      </c>
      <c r="D200" s="0" t="s">
        <v>53</v>
      </c>
      <c r="E200" s="0" t="s">
        <v>54</v>
      </c>
      <c r="F200" s="0" t="s">
        <v>207</v>
      </c>
      <c r="G200" s="1" t="s">
        <v>56</v>
      </c>
      <c r="H200" s="0" t="s">
        <v>57</v>
      </c>
      <c r="I200" s="2" t="n">
        <f aca="false">IF(B200 = "",I199,FIND("-", B200, 1))</f>
        <v>13</v>
      </c>
      <c r="J200" s="2" t="e">
        <f aca="false">IF(B200 = "",J199,FIND("-", B200, FIND("-", B200, FIND("-", B200, 1)+1)+1))</f>
        <v>#VALUE!</v>
      </c>
      <c r="K200" s="2" t="n">
        <f aca="false">IF(B200 = "",K199,FIND("-", B200, FIND("-", B200, 1)+1))</f>
        <v>22</v>
      </c>
      <c r="L200" s="2" t="n">
        <f aca="false">IF(B200 = "",L199,IF(ISERROR(J200),K200,J200))</f>
        <v>22</v>
      </c>
      <c r="M200" s="2" t="str">
        <f aca="false">IF(B200 = "",M199,SUBSTITUTE(LEFT(B200,I200-2)," ","_"))</f>
        <v>Traditional</v>
      </c>
      <c r="N200" s="2" t="str">
        <f aca="false">IF(B200 = "",N199,SUBSTITUTE(RIGHT(B200, LEN(B200)-L200-1)," ","_"))</f>
        <v>Fragrance_Oil</v>
      </c>
      <c r="O200" s="2" t="str">
        <f aca="false">IF(B200 = "",O199,SUBSTITUTE(SUBSTITUTE(MID(B200,I200+2,L200-I200-3)," ","_"),"/","_"))</f>
        <v>Tantra</v>
      </c>
      <c r="P200" s="0" t="s">
        <v>118</v>
      </c>
      <c r="U200" s="0" t="str">
        <f aca="false">SUBSTITUTE(_xlfn.CONCAT(M200, " - ", O200, " - ",N200, " - ", P200), "_", " ")</f>
        <v>Traditional - Tantra - Fragrance Oil - 15ml</v>
      </c>
      <c r="V200" s="0" t="n">
        <v>15</v>
      </c>
      <c r="X200" s="0" t="n">
        <v>0</v>
      </c>
      <c r="Y200" s="0" t="s">
        <v>59</v>
      </c>
      <c r="Z200" s="0" t="s">
        <v>60</v>
      </c>
      <c r="AA200" s="0" t="n">
        <v>15</v>
      </c>
      <c r="AC200" s="1" t="s">
        <v>56</v>
      </c>
      <c r="AD200" s="1" t="s">
        <v>56</v>
      </c>
      <c r="AF200" s="2" t="str">
        <f aca="false">IF(B200 = "","",_xlfn.CONCAT("https://cdn.shopify.com/s/files/1/1773/1117/files/WWMS_-_",N200,"_-_",P200,"_-_",M200,"_-_",O200,"_-_Front.png"))</f>
        <v>https://cdn.shopify.com/s/files/1/1773/1117/files/WWMS_-_Fragrance_Oil_-_15ml_-_Traditional_-_Tantra_-_Front.png</v>
      </c>
      <c r="AG200" s="0" t="n">
        <v>1</v>
      </c>
      <c r="AH200" s="0" t="s">
        <v>205</v>
      </c>
      <c r="AI200" s="1" t="s">
        <v>61</v>
      </c>
      <c r="AY200" s="2" t="str">
        <f aca="false">_xlfn.CONCAT("https://cdn.shopify.com/s/files/1/1773/1117/files/WWMS_-_",N200,"_-_",P200,"_-_",M200,"_-_",O200,"_-_Front.png")</f>
        <v>https://cdn.shopify.com/s/files/1/1773/1117/files/WWMS_-_Fragrance_Oil_-_15ml_-_Traditional_-_Tantra_-_Front.png</v>
      </c>
      <c r="AZ200" s="0" t="s">
        <v>62</v>
      </c>
      <c r="BC200" s="0" t="s">
        <v>63</v>
      </c>
    </row>
    <row r="201" customFormat="false" ht="12.75" hidden="false" customHeight="true" outlineLevel="0" collapsed="false">
      <c r="A201" s="0" t="str">
        <f aca="false">SUBSTITUTE(LOWER(_xlfn.CONCAT(M201, "-", O201,"-", N201)), "_", "-")</f>
        <v>vintage-patchouli-essential-oil</v>
      </c>
      <c r="B201" s="0" t="s">
        <v>208</v>
      </c>
      <c r="D201" s="0" t="s">
        <v>53</v>
      </c>
      <c r="E201" s="0" t="s">
        <v>54</v>
      </c>
      <c r="F201" s="0" t="s">
        <v>209</v>
      </c>
      <c r="G201" s="1" t="s">
        <v>56</v>
      </c>
      <c r="H201" s="0" t="s">
        <v>57</v>
      </c>
      <c r="I201" s="2" t="n">
        <f aca="false">IF(B201 = "",I200,FIND("-", B201, 1))</f>
        <v>9</v>
      </c>
      <c r="J201" s="2" t="e">
        <f aca="false">IF(B201 = "",J200,FIND("-", B201, FIND("-", B201, FIND("-", B201, 1)+1)+1))</f>
        <v>#VALUE!</v>
      </c>
      <c r="K201" s="2" t="n">
        <f aca="false">IF(B201 = "",K200,FIND("-", B201, FIND("-", B201, 1)+1))</f>
        <v>21</v>
      </c>
      <c r="L201" s="2" t="n">
        <f aca="false">IF(B201 = "",L200,IF(ISERROR(J201),K201,J201))</f>
        <v>21</v>
      </c>
      <c r="M201" s="2" t="str">
        <f aca="false">IF(B201 = "",M200,SUBSTITUTE(LEFT(B201,I201-2)," ","_"))</f>
        <v>Vintage</v>
      </c>
      <c r="N201" s="2" t="str">
        <f aca="false">IF(B201 = "",N200,SUBSTITUTE(RIGHT(B201, LEN(B201)-L201-1)," ","_"))</f>
        <v>Essential_Oil</v>
      </c>
      <c r="O201" s="2" t="str">
        <f aca="false">IF(B201 = "",O200,SUBSTITUTE(SUBSTITUTE(MID(B201,I201+2,L201-I201-3)," ","_"),"/","_"))</f>
        <v>Patchouli</v>
      </c>
      <c r="P201" s="0" t="s">
        <v>118</v>
      </c>
      <c r="U201" s="0" t="str">
        <f aca="false">SUBSTITUTE(_xlfn.CONCAT(M201, " - ", O201, " - ",N201, " - ", P201), "_", " ")</f>
        <v>Vintage - Patchouli - Essential Oil - 15ml</v>
      </c>
      <c r="V201" s="0" t="n">
        <v>15</v>
      </c>
      <c r="X201" s="0" t="n">
        <v>0</v>
      </c>
      <c r="Y201" s="0" t="s">
        <v>59</v>
      </c>
      <c r="Z201" s="0" t="s">
        <v>60</v>
      </c>
      <c r="AA201" s="0" t="n">
        <v>36</v>
      </c>
      <c r="AC201" s="1" t="s">
        <v>56</v>
      </c>
      <c r="AD201" s="1" t="s">
        <v>56</v>
      </c>
      <c r="AF201" s="2" t="str">
        <f aca="false">IF(B201 = "","",_xlfn.CONCAT("https://cdn.shopify.com/s/files/1/1773/1117/files/WWMS_-_",N201,"_-_",P201,"_-_",M201,"_-_",O201,"_-_Front.png"))</f>
        <v>https://cdn.shopify.com/s/files/1/1773/1117/files/WWMS_-_Essential_Oil_-_15ml_-_Vintage_-_Patchouli_-_Front.png</v>
      </c>
      <c r="AG201" s="0" t="n">
        <v>1</v>
      </c>
      <c r="AH201" s="0" t="s">
        <v>208</v>
      </c>
      <c r="AI201" s="1" t="s">
        <v>61</v>
      </c>
      <c r="AY201" s="2" t="str">
        <f aca="false">_xlfn.CONCAT("https://cdn.shopify.com/s/files/1/1773/1117/files/WWMS_-_",N201,"_-_",P201,"_-_",M201,"_-_",O201,"_-_Front.png")</f>
        <v>https://cdn.shopify.com/s/files/1/1773/1117/files/WWMS_-_Essential_Oil_-_15ml_-_Vintage_-_Patchouli_-_Front.png</v>
      </c>
      <c r="AZ201" s="0" t="s">
        <v>62</v>
      </c>
      <c r="BC201" s="0" t="s">
        <v>63</v>
      </c>
    </row>
    <row r="202" customFormat="false" ht="12.75" hidden="false" customHeight="true" outlineLevel="0" collapsed="false">
      <c r="A202" s="0" t="str">
        <f aca="false">SUBSTITUTE(LOWER(_xlfn.CONCAT(M202, "-", O202,"-", N202)), "_", "-")</f>
        <v>vintage-and-now-for-the-rest-of-the-story-essential-oil</v>
      </c>
      <c r="B202" s="0" t="s">
        <v>210</v>
      </c>
      <c r="C202" s="3" t="s">
        <v>211</v>
      </c>
      <c r="D202" s="0" t="s">
        <v>53</v>
      </c>
      <c r="E202" s="0" t="s">
        <v>54</v>
      </c>
      <c r="F202" s="0" t="s">
        <v>209</v>
      </c>
      <c r="G202" s="1" t="s">
        <v>56</v>
      </c>
      <c r="H202" s="0" t="s">
        <v>57</v>
      </c>
      <c r="I202" s="2" t="n">
        <f aca="false">IF(B202 = "",I201,FIND("-", B202, 1))</f>
        <v>9</v>
      </c>
      <c r="J202" s="2" t="e">
        <f aca="false">IF(B202 = "",J201,FIND("-", B202, FIND("-", B202, FIND("-", B202, 1)+1)+1))</f>
        <v>#VALUE!</v>
      </c>
      <c r="K202" s="2" t="n">
        <f aca="false">IF(B202 = "",K201,FIND("-", B202, FIND("-", B202, 1)+1))</f>
        <v>45</v>
      </c>
      <c r="L202" s="2" t="n">
        <f aca="false">IF(B202 = "",L201,IF(ISERROR(J202),K202,J202))</f>
        <v>45</v>
      </c>
      <c r="M202" s="2" t="str">
        <f aca="false">IF(B202 = "",M201,SUBSTITUTE(LEFT(B202,I202-2)," ","_"))</f>
        <v>Vintage</v>
      </c>
      <c r="N202" s="2" t="str">
        <f aca="false">IF(B202 = "",N201,SUBSTITUTE(RIGHT(B202, LEN(B202)-L202-1)," ","_"))</f>
        <v>Essential_Oil</v>
      </c>
      <c r="O202" s="2" t="str">
        <f aca="false">IF(B202 = "",O201,SUBSTITUTE(SUBSTITUTE(MID(B202,I202+2,L202-I202-3)," ","_"),"/","_"))</f>
        <v>And_Now_For_The_Rest_Of_The_Story</v>
      </c>
      <c r="P202" s="0" t="s">
        <v>118</v>
      </c>
      <c r="U202" s="0" t="str">
        <f aca="false">SUBSTITUTE(_xlfn.CONCAT(M202, " - ", O202, " - ",N202, " - ", P202), "_", " ")</f>
        <v>Vintage - And Now For The Rest Of The Story - Essential Oil - 15ml</v>
      </c>
      <c r="V202" s="0" t="n">
        <v>15</v>
      </c>
      <c r="X202" s="0" t="n">
        <v>0</v>
      </c>
      <c r="Y202" s="0" t="s">
        <v>59</v>
      </c>
      <c r="Z202" s="0" t="s">
        <v>60</v>
      </c>
      <c r="AA202" s="0" t="n">
        <v>25</v>
      </c>
      <c r="AC202" s="1" t="s">
        <v>56</v>
      </c>
      <c r="AD202" s="1" t="s">
        <v>56</v>
      </c>
      <c r="AF202" s="2" t="str">
        <f aca="false">IF(B202 = "","",_xlfn.CONCAT("https://cdn.shopify.com/s/files/1/1773/1117/files/WWMS_-_",N202,"_-_",P202,"_-_",M202,"_-_",O202,"_-_Front.png"))</f>
        <v>https://cdn.shopify.com/s/files/1/1773/1117/files/WWMS_-_Essential_Oil_-_15ml_-_Vintage_-_And_Now_For_The_Rest_Of_The_Story_-_Front.png</v>
      </c>
      <c r="AG202" s="0" t="n">
        <v>1</v>
      </c>
      <c r="AH202" s="0" t="s">
        <v>210</v>
      </c>
      <c r="AI202" s="1" t="s">
        <v>61</v>
      </c>
      <c r="AY202" s="2" t="str">
        <f aca="false">_xlfn.CONCAT("https://cdn.shopify.com/s/files/1/1773/1117/files/WWMS_-_",N202,"_-_",P202,"_-_",M202,"_-_",O202,"_-_Front.png")</f>
        <v>https://cdn.shopify.com/s/files/1/1773/1117/files/WWMS_-_Essential_Oil_-_15ml_-_Vintage_-_And_Now_For_The_Rest_Of_The_Story_-_Front.png</v>
      </c>
      <c r="AZ202" s="0" t="s">
        <v>62</v>
      </c>
      <c r="BC202" s="0" t="s">
        <v>63</v>
      </c>
    </row>
    <row r="203" customFormat="false" ht="12.75" hidden="false" customHeight="true" outlineLevel="0" collapsed="false">
      <c r="A203" s="0" t="str">
        <f aca="false">SUBSTITUTE(LOWER(_xlfn.CONCAT(M203, "-", O203,"-", N203)), "_", "-")</f>
        <v>vintage-love-sweat-and-tears-essential-oil</v>
      </c>
      <c r="B203" s="0" t="s">
        <v>212</v>
      </c>
      <c r="C203" s="3" t="s">
        <v>213</v>
      </c>
      <c r="D203" s="0" t="s">
        <v>53</v>
      </c>
      <c r="E203" s="0" t="s">
        <v>54</v>
      </c>
      <c r="F203" s="0" t="s">
        <v>209</v>
      </c>
      <c r="G203" s="1" t="s">
        <v>56</v>
      </c>
      <c r="H203" s="0" t="s">
        <v>57</v>
      </c>
      <c r="I203" s="2" t="n">
        <f aca="false">IF(B203 = "",I202,FIND("-", B203, 1))</f>
        <v>9</v>
      </c>
      <c r="J203" s="2" t="e">
        <f aca="false">IF(B203 = "",J202,FIND("-", B203, FIND("-", B203, FIND("-", B203, 1)+1)+1))</f>
        <v>#VALUE!</v>
      </c>
      <c r="K203" s="2" t="n">
        <f aca="false">IF(B203 = "",K202,FIND("-", B203, FIND("-", B203, 1)+1))</f>
        <v>32</v>
      </c>
      <c r="L203" s="2" t="n">
        <f aca="false">IF(B203 = "",L202,IF(ISERROR(J203),K203,J203))</f>
        <v>32</v>
      </c>
      <c r="M203" s="2" t="str">
        <f aca="false">IF(B203 = "",M202,SUBSTITUTE(LEFT(B203,I203-2)," ","_"))</f>
        <v>Vintage</v>
      </c>
      <c r="N203" s="2" t="str">
        <f aca="false">IF(B203 = "",N202,SUBSTITUTE(RIGHT(B203, LEN(B203)-L203-1)," ","_"))</f>
        <v>Essential_Oil</v>
      </c>
      <c r="O203" s="2" t="str">
        <f aca="false">IF(B203 = "",O202,SUBSTITUTE(SUBSTITUTE(MID(B203,I203+2,L203-I203-3)," ","_"),"/","_"))</f>
        <v>Love_Sweat_and_Tears</v>
      </c>
      <c r="P203" s="0" t="s">
        <v>118</v>
      </c>
      <c r="U203" s="0" t="str">
        <f aca="false">SUBSTITUTE(_xlfn.CONCAT(M203, " - ", O203, " - ",N203, " - ", P203), "_", " ")</f>
        <v>Vintage - Love Sweat and Tears - Essential Oil - 15ml</v>
      </c>
      <c r="V203" s="0" t="n">
        <v>15</v>
      </c>
      <c r="X203" s="0" t="n">
        <v>0</v>
      </c>
      <c r="Y203" s="0" t="s">
        <v>59</v>
      </c>
      <c r="Z203" s="0" t="s">
        <v>60</v>
      </c>
      <c r="AA203" s="0" t="n">
        <v>35</v>
      </c>
      <c r="AC203" s="1" t="s">
        <v>56</v>
      </c>
      <c r="AD203" s="1" t="s">
        <v>56</v>
      </c>
      <c r="AF203" s="2" t="str">
        <f aca="false">IF(B203 = "","",_xlfn.CONCAT("https://cdn.shopify.com/s/files/1/1773/1117/files/WWMS_-_",N203,"_-_",P203,"_-_",M203,"_-_",O203,"_-_Front.png"))</f>
        <v>https://cdn.shopify.com/s/files/1/1773/1117/files/WWMS_-_Essential_Oil_-_15ml_-_Vintage_-_Love_Sweat_and_Tears_-_Front.png</v>
      </c>
      <c r="AG203" s="0" t="n">
        <v>1</v>
      </c>
      <c r="AH203" s="0" t="s">
        <v>212</v>
      </c>
      <c r="AI203" s="1" t="s">
        <v>61</v>
      </c>
      <c r="AY203" s="2" t="str">
        <f aca="false">_xlfn.CONCAT("https://cdn.shopify.com/s/files/1/1773/1117/files/WWMS_-_",N203,"_-_",P203,"_-_",M203,"_-_",O203,"_-_Front.png")</f>
        <v>https://cdn.shopify.com/s/files/1/1773/1117/files/WWMS_-_Essential_Oil_-_15ml_-_Vintage_-_Love_Sweat_and_Tears_-_Front.png</v>
      </c>
      <c r="AZ203" s="0" t="s">
        <v>62</v>
      </c>
      <c r="BC203" s="0" t="s">
        <v>63</v>
      </c>
    </row>
    <row r="204" customFormat="false" ht="12.75" hidden="false" customHeight="true" outlineLevel="0" collapsed="false">
      <c r="A204" s="0" t="str">
        <f aca="false">SUBSTITUTE(LOWER(_xlfn.CONCAT(M204, "-", O204,"-", N204)), "_", "-")</f>
        <v>vintage-ylang-ylang-essential-oil</v>
      </c>
      <c r="B204" s="0" t="s">
        <v>214</v>
      </c>
      <c r="C204" s="3" t="s">
        <v>215</v>
      </c>
      <c r="D204" s="0" t="s">
        <v>53</v>
      </c>
      <c r="E204" s="0" t="s">
        <v>54</v>
      </c>
      <c r="F204" s="0" t="s">
        <v>209</v>
      </c>
      <c r="G204" s="1" t="s">
        <v>56</v>
      </c>
      <c r="H204" s="0" t="s">
        <v>57</v>
      </c>
      <c r="I204" s="2" t="n">
        <f aca="false">IF(B204 = "",I203,FIND("-", B204, 1))</f>
        <v>9</v>
      </c>
      <c r="J204" s="2" t="e">
        <f aca="false">IF(B204 = "",J203,FIND("-", B204, FIND("-", B204, FIND("-", B204, 1)+1)+1))</f>
        <v>#VALUE!</v>
      </c>
      <c r="K204" s="2" t="n">
        <f aca="false">IF(B204 = "",K203,FIND("-", B204, FIND("-", B204, 1)+1))</f>
        <v>23</v>
      </c>
      <c r="L204" s="2" t="n">
        <f aca="false">IF(B204 = "",L203,IF(ISERROR(J204),K204,J204))</f>
        <v>23</v>
      </c>
      <c r="M204" s="2" t="str">
        <f aca="false">IF(B204 = "",M203,SUBSTITUTE(LEFT(B204,I204-2)," ","_"))</f>
        <v>Vintage</v>
      </c>
      <c r="N204" s="2" t="str">
        <f aca="false">IF(B204 = "",N203,SUBSTITUTE(RIGHT(B204, LEN(B204)-L204-1)," ","_"))</f>
        <v>Essential_Oil</v>
      </c>
      <c r="O204" s="2" t="str">
        <f aca="false">IF(B204 = "",O203,SUBSTITUTE(SUBSTITUTE(MID(B204,I204+2,L204-I204-3)," ","_"),"/","_"))</f>
        <v>Ylang_Ylang</v>
      </c>
      <c r="P204" s="0" t="s">
        <v>118</v>
      </c>
      <c r="U204" s="0" t="str">
        <f aca="false">SUBSTITUTE(_xlfn.CONCAT(M204, " - ", O204, " - ",N204, " - ", P204), "_", " ")</f>
        <v>Vintage - Ylang Ylang - Essential Oil - 15ml</v>
      </c>
      <c r="V204" s="0" t="n">
        <v>15</v>
      </c>
      <c r="X204" s="0" t="n">
        <v>0</v>
      </c>
      <c r="Y204" s="0" t="s">
        <v>59</v>
      </c>
      <c r="Z204" s="0" t="s">
        <v>60</v>
      </c>
      <c r="AA204" s="0" t="n">
        <v>32</v>
      </c>
      <c r="AC204" s="1" t="s">
        <v>56</v>
      </c>
      <c r="AD204" s="1" t="s">
        <v>56</v>
      </c>
      <c r="AF204" s="2" t="str">
        <f aca="false">IF(B204 = "","",_xlfn.CONCAT("https://cdn.shopify.com/s/files/1/1773/1117/files/WWMS_-_",N204,"_-_",P204,"_-_",M204,"_-_",O204,"_-_Front.png"))</f>
        <v>https://cdn.shopify.com/s/files/1/1773/1117/files/WWMS_-_Essential_Oil_-_15ml_-_Vintage_-_Ylang_Ylang_-_Front.png</v>
      </c>
      <c r="AG204" s="0" t="n">
        <v>1</v>
      </c>
      <c r="AH204" s="0" t="s">
        <v>214</v>
      </c>
      <c r="AI204" s="1" t="s">
        <v>61</v>
      </c>
      <c r="AY204" s="2" t="str">
        <f aca="false">_xlfn.CONCAT("https://cdn.shopify.com/s/files/1/1773/1117/files/WWMS_-_",N204,"_-_",P204,"_-_",M204,"_-_",O204,"_-_Front.png")</f>
        <v>https://cdn.shopify.com/s/files/1/1773/1117/files/WWMS_-_Essential_Oil_-_15ml_-_Vintage_-_Ylang_Ylang_-_Front.png</v>
      </c>
      <c r="AZ204" s="0" t="s">
        <v>62</v>
      </c>
      <c r="BC204" s="0" t="s">
        <v>63</v>
      </c>
    </row>
    <row r="205" customFormat="false" ht="12.75" hidden="false" customHeight="true" outlineLevel="0" collapsed="false">
      <c r="A205" s="0" t="str">
        <f aca="false">SUBSTITUTE(LOWER(_xlfn.CONCAT(M205, "-", O205,"-", N205)), "_", "-")</f>
        <v>vintage-yarrow-essential-oil</v>
      </c>
      <c r="B205" s="0" t="s">
        <v>216</v>
      </c>
      <c r="C205" s="3" t="s">
        <v>217</v>
      </c>
      <c r="D205" s="0" t="s">
        <v>53</v>
      </c>
      <c r="E205" s="0" t="s">
        <v>54</v>
      </c>
      <c r="F205" s="0" t="s">
        <v>209</v>
      </c>
      <c r="G205" s="1" t="s">
        <v>56</v>
      </c>
      <c r="H205" s="0" t="s">
        <v>57</v>
      </c>
      <c r="I205" s="2" t="n">
        <f aca="false">IF(B205 = "",I204,FIND("-", B205, 1))</f>
        <v>9</v>
      </c>
      <c r="J205" s="2" t="e">
        <f aca="false">IF(B205 = "",J204,FIND("-", B205, FIND("-", B205, FIND("-", B205, 1)+1)+1))</f>
        <v>#VALUE!</v>
      </c>
      <c r="K205" s="2" t="n">
        <f aca="false">IF(B205 = "",K204,FIND("-", B205, FIND("-", B205, 1)+1))</f>
        <v>18</v>
      </c>
      <c r="L205" s="2" t="n">
        <f aca="false">IF(B205 = "",L204,IF(ISERROR(J205),K205,J205))</f>
        <v>18</v>
      </c>
      <c r="M205" s="2" t="str">
        <f aca="false">IF(B205 = "",M204,SUBSTITUTE(LEFT(B205,I205-2)," ","_"))</f>
        <v>Vintage</v>
      </c>
      <c r="N205" s="2" t="str">
        <f aca="false">IF(B205 = "",N204,SUBSTITUTE(RIGHT(B205, LEN(B205)-L205-1)," ","_"))</f>
        <v>Essential_Oil</v>
      </c>
      <c r="O205" s="2" t="str">
        <f aca="false">IF(B205 = "",O204,SUBSTITUTE(SUBSTITUTE(MID(B205,I205+2,L205-I205-3)," ","_"),"/","_"))</f>
        <v>Yarrow</v>
      </c>
      <c r="P205" s="0" t="s">
        <v>118</v>
      </c>
      <c r="U205" s="0" t="str">
        <f aca="false">SUBSTITUTE(_xlfn.CONCAT(M205, " - ", O205, " - ",N205, " - ", P205), "_", " ")</f>
        <v>Vintage - Yarrow - Essential Oil - 15ml</v>
      </c>
      <c r="V205" s="0" t="n">
        <v>15</v>
      </c>
      <c r="X205" s="0" t="n">
        <v>0</v>
      </c>
      <c r="Y205" s="0" t="s">
        <v>59</v>
      </c>
      <c r="Z205" s="0" t="s">
        <v>60</v>
      </c>
      <c r="AA205" s="0" t="n">
        <v>94</v>
      </c>
      <c r="AC205" s="1" t="s">
        <v>56</v>
      </c>
      <c r="AD205" s="1" t="s">
        <v>56</v>
      </c>
      <c r="AF205" s="2" t="str">
        <f aca="false">IF(B205 = "","",_xlfn.CONCAT("https://cdn.shopify.com/s/files/1/1773/1117/files/WWMS_-_",N205,"_-_",P205,"_-_",M205,"_-_",O205,"_-_Front.png"))</f>
        <v>https://cdn.shopify.com/s/files/1/1773/1117/files/WWMS_-_Essential_Oil_-_15ml_-_Vintage_-_Yarrow_-_Front.png</v>
      </c>
      <c r="AG205" s="0" t="n">
        <v>1</v>
      </c>
      <c r="AH205" s="0" t="s">
        <v>216</v>
      </c>
      <c r="AI205" s="1" t="s">
        <v>61</v>
      </c>
      <c r="AY205" s="2" t="str">
        <f aca="false">_xlfn.CONCAT("https://cdn.shopify.com/s/files/1/1773/1117/files/WWMS_-_",N205,"_-_",P205,"_-_",M205,"_-_",O205,"_-_Front.png")</f>
        <v>https://cdn.shopify.com/s/files/1/1773/1117/files/WWMS_-_Essential_Oil_-_15ml_-_Vintage_-_Yarrow_-_Front.png</v>
      </c>
      <c r="AZ205" s="0" t="s">
        <v>62</v>
      </c>
      <c r="BC205" s="0" t="s">
        <v>63</v>
      </c>
    </row>
    <row r="206" customFormat="false" ht="12.75" hidden="false" customHeight="true" outlineLevel="0" collapsed="false">
      <c r="A206" s="0" t="str">
        <f aca="false">SUBSTITUTE(LOWER(_xlfn.CONCAT(M206, "-", O206,"-", N206)), "_", "-")</f>
        <v>vintage-wormwood-essential-oil</v>
      </c>
      <c r="B206" s="0" t="s">
        <v>218</v>
      </c>
      <c r="C206" s="3" t="s">
        <v>217</v>
      </c>
      <c r="D206" s="0" t="s">
        <v>53</v>
      </c>
      <c r="E206" s="0" t="s">
        <v>54</v>
      </c>
      <c r="F206" s="0" t="s">
        <v>209</v>
      </c>
      <c r="G206" s="1" t="s">
        <v>56</v>
      </c>
      <c r="H206" s="0" t="s">
        <v>57</v>
      </c>
      <c r="I206" s="2" t="n">
        <f aca="false">IF(B206 = "",I205,FIND("-", B206, 1))</f>
        <v>9</v>
      </c>
      <c r="J206" s="2" t="e">
        <f aca="false">IF(B206 = "",J205,FIND("-", B206, FIND("-", B206, FIND("-", B206, 1)+1)+1))</f>
        <v>#VALUE!</v>
      </c>
      <c r="K206" s="2" t="n">
        <f aca="false">IF(B206 = "",K205,FIND("-", B206, FIND("-", B206, 1)+1))</f>
        <v>20</v>
      </c>
      <c r="L206" s="2" t="n">
        <f aca="false">IF(B206 = "",L205,IF(ISERROR(J206),K206,J206))</f>
        <v>20</v>
      </c>
      <c r="M206" s="2" t="str">
        <f aca="false">IF(B206 = "",M205,SUBSTITUTE(LEFT(B206,I206-2)," ","_"))</f>
        <v>Vintage</v>
      </c>
      <c r="N206" s="2" t="str">
        <f aca="false">IF(B206 = "",N205,SUBSTITUTE(RIGHT(B206, LEN(B206)-L206-1)," ","_"))</f>
        <v>Essential_Oil</v>
      </c>
      <c r="O206" s="2" t="str">
        <f aca="false">IF(B206 = "",O205,SUBSTITUTE(SUBSTITUTE(MID(B206,I206+2,L206-I206-3)," ","_"),"/","_"))</f>
        <v>Wormwood</v>
      </c>
      <c r="P206" s="0" t="s">
        <v>118</v>
      </c>
      <c r="U206" s="0" t="str">
        <f aca="false">SUBSTITUTE(_xlfn.CONCAT(M206, " - ", O206, " - ",N206, " - ", P206), "_", " ")</f>
        <v>Vintage - Wormwood - Essential Oil - 15ml</v>
      </c>
      <c r="V206" s="0" t="n">
        <v>15</v>
      </c>
      <c r="X206" s="0" t="n">
        <v>0</v>
      </c>
      <c r="Y206" s="0" t="s">
        <v>59</v>
      </c>
      <c r="Z206" s="0" t="s">
        <v>60</v>
      </c>
      <c r="AA206" s="0" t="n">
        <v>92</v>
      </c>
      <c r="AC206" s="1" t="s">
        <v>56</v>
      </c>
      <c r="AD206" s="1" t="s">
        <v>56</v>
      </c>
      <c r="AF206" s="2" t="str">
        <f aca="false">IF(B206 = "","",_xlfn.CONCAT("https://cdn.shopify.com/s/files/1/1773/1117/files/WWMS_-_",N206,"_-_",P206,"_-_",M206,"_-_",O206,"_-_Front.png"))</f>
        <v>https://cdn.shopify.com/s/files/1/1773/1117/files/WWMS_-_Essential_Oil_-_15ml_-_Vintage_-_Wormwood_-_Front.png</v>
      </c>
      <c r="AG206" s="0" t="n">
        <v>1</v>
      </c>
      <c r="AH206" s="0" t="s">
        <v>218</v>
      </c>
      <c r="AI206" s="1" t="s">
        <v>61</v>
      </c>
      <c r="AY206" s="2" t="str">
        <f aca="false">_xlfn.CONCAT("https://cdn.shopify.com/s/files/1/1773/1117/files/WWMS_-_",N206,"_-_",P206,"_-_",M206,"_-_",O206,"_-_Front.png")</f>
        <v>https://cdn.shopify.com/s/files/1/1773/1117/files/WWMS_-_Essential_Oil_-_15ml_-_Vintage_-_Wormwood_-_Front.png</v>
      </c>
      <c r="AZ206" s="0" t="s">
        <v>62</v>
      </c>
      <c r="BC206" s="0" t="s">
        <v>63</v>
      </c>
    </row>
    <row r="207" customFormat="false" ht="12.75" hidden="false" customHeight="true" outlineLevel="0" collapsed="false">
      <c r="A207" s="0" t="str">
        <f aca="false">SUBSTITUTE(LOWER(_xlfn.CONCAT(M207, "-", O207,"-", N207)), "_", "-")</f>
        <v>vintage-wintergreen-essential-oil</v>
      </c>
      <c r="B207" s="0" t="s">
        <v>219</v>
      </c>
      <c r="C207" s="3" t="s">
        <v>215</v>
      </c>
      <c r="D207" s="0" t="s">
        <v>53</v>
      </c>
      <c r="E207" s="0" t="s">
        <v>54</v>
      </c>
      <c r="F207" s="0" t="s">
        <v>209</v>
      </c>
      <c r="G207" s="1" t="s">
        <v>56</v>
      </c>
      <c r="H207" s="0" t="s">
        <v>57</v>
      </c>
      <c r="I207" s="2" t="n">
        <f aca="false">IF(B207 = "",I206,FIND("-", B207, 1))</f>
        <v>9</v>
      </c>
      <c r="J207" s="2" t="e">
        <f aca="false">IF(B207 = "",J206,FIND("-", B207, FIND("-", B207, FIND("-", B207, 1)+1)+1))</f>
        <v>#VALUE!</v>
      </c>
      <c r="K207" s="2" t="n">
        <f aca="false">IF(B207 = "",K206,FIND("-", B207, FIND("-", B207, 1)+1))</f>
        <v>23</v>
      </c>
      <c r="L207" s="2" t="n">
        <f aca="false">IF(B207 = "",L206,IF(ISERROR(J207),K207,J207))</f>
        <v>23</v>
      </c>
      <c r="M207" s="2" t="str">
        <f aca="false">IF(B207 = "",M206,SUBSTITUTE(LEFT(B207,I207-2)," ","_"))</f>
        <v>Vintage</v>
      </c>
      <c r="N207" s="2" t="str">
        <f aca="false">IF(B207 = "",N206,SUBSTITUTE(RIGHT(B207, LEN(B207)-L207-1)," ","_"))</f>
        <v>Essential_Oil</v>
      </c>
      <c r="O207" s="2" t="str">
        <f aca="false">IF(B207 = "",O206,SUBSTITUTE(SUBSTITUTE(MID(B207,I207+2,L207-I207-3)," ","_"),"/","_"))</f>
        <v>Wintergreen</v>
      </c>
      <c r="P207" s="0" t="s">
        <v>118</v>
      </c>
      <c r="U207" s="0" t="str">
        <f aca="false">SUBSTITUTE(_xlfn.CONCAT(M207, " - ", O207, " - ",N207, " - ", P207), "_", " ")</f>
        <v>Vintage - Wintergreen - Essential Oil - 15ml</v>
      </c>
      <c r="V207" s="0" t="n">
        <v>15</v>
      </c>
      <c r="X207" s="0" t="n">
        <v>0</v>
      </c>
      <c r="Y207" s="0" t="s">
        <v>59</v>
      </c>
      <c r="Z207" s="0" t="s">
        <v>60</v>
      </c>
      <c r="AA207" s="0" t="n">
        <v>20</v>
      </c>
      <c r="AC207" s="1" t="s">
        <v>56</v>
      </c>
      <c r="AD207" s="1" t="s">
        <v>56</v>
      </c>
      <c r="AF207" s="2" t="str">
        <f aca="false">IF(B207 = "","",_xlfn.CONCAT("https://cdn.shopify.com/s/files/1/1773/1117/files/WWMS_-_",N207,"_-_",P207,"_-_",M207,"_-_",O207,"_-_Front.png"))</f>
        <v>https://cdn.shopify.com/s/files/1/1773/1117/files/WWMS_-_Essential_Oil_-_15ml_-_Vintage_-_Wintergreen_-_Front.png</v>
      </c>
      <c r="AG207" s="0" t="n">
        <v>1</v>
      </c>
      <c r="AH207" s="0" t="s">
        <v>219</v>
      </c>
      <c r="AI207" s="1" t="s">
        <v>61</v>
      </c>
      <c r="AY207" s="2" t="str">
        <f aca="false">_xlfn.CONCAT("https://cdn.shopify.com/s/files/1/1773/1117/files/WWMS_-_",N207,"_-_",P207,"_-_",M207,"_-_",O207,"_-_Front.png")</f>
        <v>https://cdn.shopify.com/s/files/1/1773/1117/files/WWMS_-_Essential_Oil_-_15ml_-_Vintage_-_Wintergreen_-_Front.png</v>
      </c>
      <c r="AZ207" s="0" t="s">
        <v>62</v>
      </c>
      <c r="BC207" s="0" t="s">
        <v>63</v>
      </c>
    </row>
    <row r="208" customFormat="false" ht="12.75" hidden="false" customHeight="true" outlineLevel="0" collapsed="false">
      <c r="A208" s="0" t="str">
        <f aca="false">SUBSTITUTE(LOWER(_xlfn.CONCAT(M208, "-", O208,"-", N208)), "_", "-")</f>
        <v>vintage-vetiver-essential-oil</v>
      </c>
      <c r="B208" s="0" t="s">
        <v>220</v>
      </c>
      <c r="C208" s="3" t="s">
        <v>221</v>
      </c>
      <c r="D208" s="0" t="s">
        <v>53</v>
      </c>
      <c r="E208" s="0" t="s">
        <v>54</v>
      </c>
      <c r="F208" s="0" t="s">
        <v>209</v>
      </c>
      <c r="G208" s="1" t="s">
        <v>56</v>
      </c>
      <c r="H208" s="0" t="s">
        <v>57</v>
      </c>
      <c r="I208" s="2" t="n">
        <f aca="false">IF(B208 = "",I207,FIND("-", B208, 1))</f>
        <v>9</v>
      </c>
      <c r="J208" s="2" t="e">
        <f aca="false">IF(B208 = "",J207,FIND("-", B208, FIND("-", B208, FIND("-", B208, 1)+1)+1))</f>
        <v>#VALUE!</v>
      </c>
      <c r="K208" s="2" t="n">
        <f aca="false">IF(B208 = "",K207,FIND("-", B208, FIND("-", B208, 1)+1))</f>
        <v>19</v>
      </c>
      <c r="L208" s="2" t="n">
        <f aca="false">IF(B208 = "",L207,IF(ISERROR(J208),K208,J208))</f>
        <v>19</v>
      </c>
      <c r="M208" s="2" t="str">
        <f aca="false">IF(B208 = "",M207,SUBSTITUTE(LEFT(B208,I208-2)," ","_"))</f>
        <v>Vintage</v>
      </c>
      <c r="N208" s="2" t="str">
        <f aca="false">IF(B208 = "",N207,SUBSTITUTE(RIGHT(B208, LEN(B208)-L208-1)," ","_"))</f>
        <v>Essential_Oil</v>
      </c>
      <c r="O208" s="2" t="str">
        <f aca="false">IF(B208 = "",O207,SUBSTITUTE(SUBSTITUTE(MID(B208,I208+2,L208-I208-3)," ","_"),"/","_"))</f>
        <v>Vetiver</v>
      </c>
      <c r="P208" s="0" t="s">
        <v>118</v>
      </c>
      <c r="U208" s="0" t="str">
        <f aca="false">SUBSTITUTE(_xlfn.CONCAT(M208, " - ", O208, " - ",N208, " - ", P208), "_", " ")</f>
        <v>Vintage - Vetiver - Essential Oil - 15ml</v>
      </c>
      <c r="V208" s="0" t="n">
        <v>15</v>
      </c>
      <c r="X208" s="0" t="n">
        <v>0</v>
      </c>
      <c r="Y208" s="0" t="s">
        <v>59</v>
      </c>
      <c r="Z208" s="0" t="s">
        <v>60</v>
      </c>
      <c r="AA208" s="0" t="n">
        <v>94</v>
      </c>
      <c r="AC208" s="1" t="s">
        <v>56</v>
      </c>
      <c r="AD208" s="1" t="s">
        <v>56</v>
      </c>
      <c r="AF208" s="2" t="str">
        <f aca="false">IF(B208 = "","",_xlfn.CONCAT("https://cdn.shopify.com/s/files/1/1773/1117/files/WWMS_-_",N208,"_-_",P208,"_-_",M208,"_-_",O208,"_-_Front.png"))</f>
        <v>https://cdn.shopify.com/s/files/1/1773/1117/files/WWMS_-_Essential_Oil_-_15ml_-_Vintage_-_Vetiver_-_Front.png</v>
      </c>
      <c r="AG208" s="0" t="n">
        <v>1</v>
      </c>
      <c r="AH208" s="0" t="s">
        <v>220</v>
      </c>
      <c r="AI208" s="1" t="s">
        <v>61</v>
      </c>
      <c r="AY208" s="2" t="str">
        <f aca="false">_xlfn.CONCAT("https://cdn.shopify.com/s/files/1/1773/1117/files/WWMS_-_",N208,"_-_",P208,"_-_",M208,"_-_",O208,"_-_Front.png")</f>
        <v>https://cdn.shopify.com/s/files/1/1773/1117/files/WWMS_-_Essential_Oil_-_15ml_-_Vintage_-_Vetiver_-_Front.png</v>
      </c>
      <c r="AZ208" s="0" t="s">
        <v>62</v>
      </c>
      <c r="BC208" s="0" t="s">
        <v>63</v>
      </c>
    </row>
    <row r="209" customFormat="false" ht="12.75" hidden="false" customHeight="true" outlineLevel="0" collapsed="false">
      <c r="A209" s="0" t="str">
        <f aca="false">SUBSTITUTE(LOWER(_xlfn.CONCAT(M209, "-", O209,"-", N209)), "_", "-")</f>
        <v>vintage-tea-tree-essential-oil</v>
      </c>
      <c r="B209" s="0" t="s">
        <v>222</v>
      </c>
      <c r="D209" s="0" t="s">
        <v>53</v>
      </c>
      <c r="E209" s="0" t="s">
        <v>54</v>
      </c>
      <c r="F209" s="0" t="s">
        <v>209</v>
      </c>
      <c r="G209" s="1" t="s">
        <v>56</v>
      </c>
      <c r="H209" s="0" t="s">
        <v>57</v>
      </c>
      <c r="I209" s="2" t="n">
        <f aca="false">IF(B209 = "",I208,FIND("-", B209, 1))</f>
        <v>9</v>
      </c>
      <c r="J209" s="2" t="e">
        <f aca="false">IF(B209 = "",J208,FIND("-", B209, FIND("-", B209, FIND("-", B209, 1)+1)+1))</f>
        <v>#VALUE!</v>
      </c>
      <c r="K209" s="2" t="n">
        <f aca="false">IF(B209 = "",K208,FIND("-", B209, FIND("-", B209, 1)+1))</f>
        <v>20</v>
      </c>
      <c r="L209" s="2" t="n">
        <f aca="false">IF(B209 = "",L208,IF(ISERROR(J209),K209,J209))</f>
        <v>20</v>
      </c>
      <c r="M209" s="2" t="str">
        <f aca="false">IF(B209 = "",M208,SUBSTITUTE(LEFT(B209,I209-2)," ","_"))</f>
        <v>Vintage</v>
      </c>
      <c r="N209" s="2" t="str">
        <f aca="false">IF(B209 = "",N208,SUBSTITUTE(RIGHT(B209, LEN(B209)-L209-1)," ","_"))</f>
        <v>Essential_Oil</v>
      </c>
      <c r="O209" s="2" t="str">
        <f aca="false">IF(B209 = "",O208,SUBSTITUTE(SUBSTITUTE(MID(B209,I209+2,L209-I209-3)," ","_"),"/","_"))</f>
        <v>Tea_Tree</v>
      </c>
      <c r="P209" s="0" t="s">
        <v>118</v>
      </c>
      <c r="U209" s="0" t="str">
        <f aca="false">SUBSTITUTE(_xlfn.CONCAT(M209, " - ", O209, " - ",N209, " - ", P209), "_", " ")</f>
        <v>Vintage - Tea Tree - Essential Oil - 15ml</v>
      </c>
      <c r="V209" s="0" t="n">
        <v>15</v>
      </c>
      <c r="X209" s="0" t="n">
        <v>0</v>
      </c>
      <c r="Y209" s="0" t="s">
        <v>59</v>
      </c>
      <c r="Z209" s="0" t="s">
        <v>60</v>
      </c>
      <c r="AA209" s="0" t="n">
        <v>18</v>
      </c>
      <c r="AC209" s="1" t="s">
        <v>56</v>
      </c>
      <c r="AD209" s="1" t="s">
        <v>56</v>
      </c>
      <c r="AF209" s="2" t="str">
        <f aca="false">IF(B209 = "","",_xlfn.CONCAT("https://cdn.shopify.com/s/files/1/1773/1117/files/WWMS_-_",N209,"_-_",P209,"_-_",M209,"_-_",O209,"_-_Front.png"))</f>
        <v>https://cdn.shopify.com/s/files/1/1773/1117/files/WWMS_-_Essential_Oil_-_15ml_-_Vintage_-_Tea_Tree_-_Front.png</v>
      </c>
      <c r="AG209" s="0" t="n">
        <v>1</v>
      </c>
      <c r="AH209" s="0" t="s">
        <v>222</v>
      </c>
      <c r="AI209" s="1" t="s">
        <v>61</v>
      </c>
      <c r="AY209" s="2" t="str">
        <f aca="false">_xlfn.CONCAT("https://cdn.shopify.com/s/files/1/1773/1117/files/WWMS_-_",N209,"_-_",P209,"_-_",M209,"_-_",O209,"_-_Front.png")</f>
        <v>https://cdn.shopify.com/s/files/1/1773/1117/files/WWMS_-_Essential_Oil_-_15ml_-_Vintage_-_Tea_Tree_-_Front.png</v>
      </c>
      <c r="AZ209" s="0" t="s">
        <v>62</v>
      </c>
      <c r="BC209" s="0" t="s">
        <v>63</v>
      </c>
    </row>
    <row r="210" customFormat="false" ht="12.75" hidden="false" customHeight="true" outlineLevel="0" collapsed="false">
      <c r="A210" s="0" t="str">
        <f aca="false">SUBSTITUTE(LOWER(_xlfn.CONCAT(M210, "-", O210,"-", N210)), "_", "-")</f>
        <v>vintage-sweetgrass-essential-oil</v>
      </c>
      <c r="B210" s="0" t="s">
        <v>223</v>
      </c>
      <c r="C210" s="3" t="s">
        <v>221</v>
      </c>
      <c r="D210" s="0" t="s">
        <v>53</v>
      </c>
      <c r="E210" s="0" t="s">
        <v>54</v>
      </c>
      <c r="F210" s="0" t="s">
        <v>209</v>
      </c>
      <c r="G210" s="1" t="s">
        <v>56</v>
      </c>
      <c r="H210" s="0" t="s">
        <v>57</v>
      </c>
      <c r="I210" s="2" t="n">
        <f aca="false">IF(B210 = "",I209,FIND("-", B210, 1))</f>
        <v>9</v>
      </c>
      <c r="J210" s="2" t="e">
        <f aca="false">IF(B210 = "",J209,FIND("-", B210, FIND("-", B210, FIND("-", B210, 1)+1)+1))</f>
        <v>#VALUE!</v>
      </c>
      <c r="K210" s="2" t="n">
        <f aca="false">IF(B210 = "",K209,FIND("-", B210, FIND("-", B210, 1)+1))</f>
        <v>22</v>
      </c>
      <c r="L210" s="2" t="n">
        <f aca="false">IF(B210 = "",L209,IF(ISERROR(J210),K210,J210))</f>
        <v>22</v>
      </c>
      <c r="M210" s="2" t="str">
        <f aca="false">IF(B210 = "",M209,SUBSTITUTE(LEFT(B210,I210-2)," ","_"))</f>
        <v>Vintage</v>
      </c>
      <c r="N210" s="2" t="str">
        <f aca="false">IF(B210 = "",N209,SUBSTITUTE(RIGHT(B210, LEN(B210)-L210-1)," ","_"))</f>
        <v>Essential_Oil</v>
      </c>
      <c r="O210" s="2" t="str">
        <f aca="false">IF(B210 = "",O209,SUBSTITUTE(SUBSTITUTE(MID(B210,I210+2,L210-I210-3)," ","_"),"/","_"))</f>
        <v>Sweetgrass</v>
      </c>
      <c r="P210" s="0" t="s">
        <v>118</v>
      </c>
      <c r="U210" s="0" t="str">
        <f aca="false">SUBSTITUTE(_xlfn.CONCAT(M210, " - ", O210, " - ",N210, " - ", P210), "_", " ")</f>
        <v>Vintage - Sweetgrass - Essential Oil - 15ml</v>
      </c>
      <c r="V210" s="0" t="n">
        <v>15</v>
      </c>
      <c r="X210" s="0" t="n">
        <v>0</v>
      </c>
      <c r="Y210" s="0" t="s">
        <v>59</v>
      </c>
      <c r="Z210" s="0" t="s">
        <v>60</v>
      </c>
      <c r="AA210" s="0" t="n">
        <v>28</v>
      </c>
      <c r="AC210" s="1" t="s">
        <v>56</v>
      </c>
      <c r="AD210" s="1" t="s">
        <v>56</v>
      </c>
      <c r="AF210" s="2" t="str">
        <f aca="false">IF(B210 = "","",_xlfn.CONCAT("https://cdn.shopify.com/s/files/1/1773/1117/files/WWMS_-_",N210,"_-_",P210,"_-_",M210,"_-_",O210,"_-_Front.png"))</f>
        <v>https://cdn.shopify.com/s/files/1/1773/1117/files/WWMS_-_Essential_Oil_-_15ml_-_Vintage_-_Sweetgrass_-_Front.png</v>
      </c>
      <c r="AG210" s="0" t="n">
        <v>1</v>
      </c>
      <c r="AH210" s="0" t="s">
        <v>223</v>
      </c>
      <c r="AI210" s="1" t="s">
        <v>61</v>
      </c>
      <c r="AY210" s="2" t="str">
        <f aca="false">_xlfn.CONCAT("https://cdn.shopify.com/s/files/1/1773/1117/files/WWMS_-_",N210,"_-_",P210,"_-_",M210,"_-_",O210,"_-_Front.png")</f>
        <v>https://cdn.shopify.com/s/files/1/1773/1117/files/WWMS_-_Essential_Oil_-_15ml_-_Vintage_-_Sweetgrass_-_Front.png</v>
      </c>
      <c r="AZ210" s="0" t="s">
        <v>62</v>
      </c>
      <c r="BC210" s="0" t="s">
        <v>63</v>
      </c>
    </row>
    <row r="211" customFormat="false" ht="12.75" hidden="false" customHeight="true" outlineLevel="0" collapsed="false">
      <c r="A211" s="0" t="str">
        <f aca="false">SUBSTITUTE(LOWER(_xlfn.CONCAT(M211, "-", O211,"-", N211)), "_", "-")</f>
        <v>vintage-sweet-orange-essential-oil</v>
      </c>
      <c r="B211" s="0" t="s">
        <v>224</v>
      </c>
      <c r="C211" s="3" t="s">
        <v>221</v>
      </c>
      <c r="D211" s="0" t="s">
        <v>53</v>
      </c>
      <c r="E211" s="0" t="s">
        <v>54</v>
      </c>
      <c r="F211" s="0" t="s">
        <v>209</v>
      </c>
      <c r="G211" s="1" t="s">
        <v>56</v>
      </c>
      <c r="H211" s="0" t="s">
        <v>57</v>
      </c>
      <c r="I211" s="2" t="n">
        <f aca="false">IF(B211 = "",I210,FIND("-", B211, 1))</f>
        <v>9</v>
      </c>
      <c r="J211" s="2" t="e">
        <f aca="false">IF(B211 = "",J210,FIND("-", B211, FIND("-", B211, FIND("-", B211, 1)+1)+1))</f>
        <v>#VALUE!</v>
      </c>
      <c r="K211" s="2" t="n">
        <f aca="false">IF(B211 = "",K210,FIND("-", B211, FIND("-", B211, 1)+1))</f>
        <v>24</v>
      </c>
      <c r="L211" s="2" t="n">
        <f aca="false">IF(B211 = "",L210,IF(ISERROR(J211),K211,J211))</f>
        <v>24</v>
      </c>
      <c r="M211" s="2" t="str">
        <f aca="false">IF(B211 = "",M210,SUBSTITUTE(LEFT(B211,I211-2)," ","_"))</f>
        <v>Vintage</v>
      </c>
      <c r="N211" s="2" t="str">
        <f aca="false">IF(B211 = "",N210,SUBSTITUTE(RIGHT(B211, LEN(B211)-L211-1)," ","_"))</f>
        <v>Essential_Oil</v>
      </c>
      <c r="O211" s="2" t="str">
        <f aca="false">IF(B211 = "",O210,SUBSTITUTE(SUBSTITUTE(MID(B211,I211+2,L211-I211-3)," ","_"),"/","_"))</f>
        <v>Sweet_Orange</v>
      </c>
      <c r="P211" s="0" t="s">
        <v>118</v>
      </c>
      <c r="U211" s="0" t="str">
        <f aca="false">SUBSTITUTE(_xlfn.CONCAT(M211, " - ", O211, " - ",N211, " - ", P211), "_", " ")</f>
        <v>Vintage - Sweet Orange - Essential Oil - 15ml</v>
      </c>
      <c r="V211" s="0" t="n">
        <v>15</v>
      </c>
      <c r="X211" s="0" t="n">
        <v>0</v>
      </c>
      <c r="Y211" s="0" t="s">
        <v>59</v>
      </c>
      <c r="Z211" s="0" t="s">
        <v>60</v>
      </c>
      <c r="AA211" s="0" t="n">
        <v>11</v>
      </c>
      <c r="AC211" s="1" t="s">
        <v>56</v>
      </c>
      <c r="AD211" s="1" t="s">
        <v>56</v>
      </c>
      <c r="AF211" s="2" t="str">
        <f aca="false">IF(B211 = "","",_xlfn.CONCAT("https://cdn.shopify.com/s/files/1/1773/1117/files/WWMS_-_",N211,"_-_",P211,"_-_",M211,"_-_",O211,"_-_Front.png"))</f>
        <v>https://cdn.shopify.com/s/files/1/1773/1117/files/WWMS_-_Essential_Oil_-_15ml_-_Vintage_-_Sweet_Orange_-_Front.png</v>
      </c>
      <c r="AG211" s="0" t="n">
        <v>1</v>
      </c>
      <c r="AH211" s="0" t="s">
        <v>224</v>
      </c>
      <c r="AI211" s="1" t="s">
        <v>61</v>
      </c>
      <c r="AY211" s="2" t="str">
        <f aca="false">_xlfn.CONCAT("https://cdn.shopify.com/s/files/1/1773/1117/files/WWMS_-_",N211,"_-_",P211,"_-_",M211,"_-_",O211,"_-_Front.png")</f>
        <v>https://cdn.shopify.com/s/files/1/1773/1117/files/WWMS_-_Essential_Oil_-_15ml_-_Vintage_-_Sweet_Orange_-_Front.png</v>
      </c>
      <c r="AZ211" s="0" t="s">
        <v>62</v>
      </c>
      <c r="BC211" s="0" t="s">
        <v>63</v>
      </c>
    </row>
    <row r="212" customFormat="false" ht="12.75" hidden="false" customHeight="true" outlineLevel="0" collapsed="false">
      <c r="A212" s="0" t="str">
        <f aca="false">SUBSTITUTE(LOWER(_xlfn.CONCAT(M212, "-", O212,"-", N212)), "_", "-")</f>
        <v>vintage-sweet-birch-essential-oil</v>
      </c>
      <c r="B212" s="0" t="s">
        <v>225</v>
      </c>
      <c r="C212" s="3" t="s">
        <v>221</v>
      </c>
      <c r="D212" s="0" t="s">
        <v>53</v>
      </c>
      <c r="E212" s="0" t="s">
        <v>54</v>
      </c>
      <c r="F212" s="0" t="s">
        <v>209</v>
      </c>
      <c r="G212" s="1" t="s">
        <v>56</v>
      </c>
      <c r="H212" s="0" t="s">
        <v>57</v>
      </c>
      <c r="I212" s="2" t="n">
        <f aca="false">IF(B212 = "",I211,FIND("-", B212, 1))</f>
        <v>9</v>
      </c>
      <c r="J212" s="2" t="e">
        <f aca="false">IF(B212 = "",J211,FIND("-", B212, FIND("-", B212, FIND("-", B212, 1)+1)+1))</f>
        <v>#VALUE!</v>
      </c>
      <c r="K212" s="2" t="n">
        <f aca="false">IF(B212 = "",K211,FIND("-", B212, FIND("-", B212, 1)+1))</f>
        <v>23</v>
      </c>
      <c r="L212" s="2" t="n">
        <f aca="false">IF(B212 = "",L211,IF(ISERROR(J212),K212,J212))</f>
        <v>23</v>
      </c>
      <c r="M212" s="2" t="str">
        <f aca="false">IF(B212 = "",M211,SUBSTITUTE(LEFT(B212,I212-2)," ","_"))</f>
        <v>Vintage</v>
      </c>
      <c r="N212" s="2" t="str">
        <f aca="false">IF(B212 = "",N211,SUBSTITUTE(RIGHT(B212, LEN(B212)-L212-1)," ","_"))</f>
        <v>Essential_Oil</v>
      </c>
      <c r="O212" s="2" t="str">
        <f aca="false">IF(B212 = "",O211,SUBSTITUTE(SUBSTITUTE(MID(B212,I212+2,L212-I212-3)," ","_"),"/","_"))</f>
        <v>Sweet_Birch</v>
      </c>
      <c r="P212" s="0" t="s">
        <v>118</v>
      </c>
      <c r="U212" s="0" t="str">
        <f aca="false">SUBSTITUTE(_xlfn.CONCAT(M212, " - ", O212, " - ",N212, " - ", P212), "_", " ")</f>
        <v>Vintage - Sweet Birch - Essential Oil - 15ml</v>
      </c>
      <c r="V212" s="0" t="n">
        <v>15</v>
      </c>
      <c r="X212" s="0" t="n">
        <v>0</v>
      </c>
      <c r="Y212" s="0" t="s">
        <v>59</v>
      </c>
      <c r="Z212" s="0" t="s">
        <v>60</v>
      </c>
      <c r="AA212" s="0" t="n">
        <v>38</v>
      </c>
      <c r="AC212" s="1" t="s">
        <v>56</v>
      </c>
      <c r="AD212" s="1" t="s">
        <v>56</v>
      </c>
      <c r="AF212" s="2" t="str">
        <f aca="false">IF(B212 = "","",_xlfn.CONCAT("https://cdn.shopify.com/s/files/1/1773/1117/files/WWMS_-_",N212,"_-_",P212,"_-_",M212,"_-_",O212,"_-_Front.png"))</f>
        <v>https://cdn.shopify.com/s/files/1/1773/1117/files/WWMS_-_Essential_Oil_-_15ml_-_Vintage_-_Sweet_Birch_-_Front.png</v>
      </c>
      <c r="AG212" s="0" t="n">
        <v>1</v>
      </c>
      <c r="AH212" s="0" t="s">
        <v>225</v>
      </c>
      <c r="AI212" s="1" t="s">
        <v>61</v>
      </c>
      <c r="AY212" s="2" t="str">
        <f aca="false">_xlfn.CONCAT("https://cdn.shopify.com/s/files/1/1773/1117/files/WWMS_-_",N212,"_-_",P212,"_-_",M212,"_-_",O212,"_-_Front.png")</f>
        <v>https://cdn.shopify.com/s/files/1/1773/1117/files/WWMS_-_Essential_Oil_-_15ml_-_Vintage_-_Sweet_Birch_-_Front.png</v>
      </c>
      <c r="AZ212" s="0" t="s">
        <v>62</v>
      </c>
      <c r="BC212" s="0" t="s">
        <v>63</v>
      </c>
    </row>
    <row r="213" customFormat="false" ht="12.75" hidden="false" customHeight="true" outlineLevel="0" collapsed="false">
      <c r="A213" s="0" t="str">
        <f aca="false">SUBSTITUTE(LOWER(_xlfn.CONCAT(M213, "-", O213,"-", N213)), "_", "-")</f>
        <v>vintage-spearmint-essential-oil</v>
      </c>
      <c r="B213" s="0" t="s">
        <v>226</v>
      </c>
      <c r="D213" s="0" t="s">
        <v>53</v>
      </c>
      <c r="E213" s="0" t="s">
        <v>54</v>
      </c>
      <c r="F213" s="0" t="s">
        <v>209</v>
      </c>
      <c r="G213" s="1" t="s">
        <v>56</v>
      </c>
      <c r="H213" s="0" t="s">
        <v>57</v>
      </c>
      <c r="I213" s="2" t="n">
        <f aca="false">IF(B213 = "",I212,FIND("-", B213, 1))</f>
        <v>9</v>
      </c>
      <c r="J213" s="2" t="e">
        <f aca="false">IF(B213 = "",J212,FIND("-", B213, FIND("-", B213, FIND("-", B213, 1)+1)+1))</f>
        <v>#VALUE!</v>
      </c>
      <c r="K213" s="2" t="n">
        <f aca="false">IF(B213 = "",K212,FIND("-", B213, FIND("-", B213, 1)+1))</f>
        <v>21</v>
      </c>
      <c r="L213" s="2" t="n">
        <f aca="false">IF(B213 = "",L212,IF(ISERROR(J213),K213,J213))</f>
        <v>21</v>
      </c>
      <c r="M213" s="2" t="str">
        <f aca="false">IF(B213 = "",M212,SUBSTITUTE(LEFT(B213,I213-2)," ","_"))</f>
        <v>Vintage</v>
      </c>
      <c r="N213" s="2" t="str">
        <f aca="false">IF(B213 = "",N212,SUBSTITUTE(RIGHT(B213, LEN(B213)-L213-1)," ","_"))</f>
        <v>Essential_Oil</v>
      </c>
      <c r="O213" s="2" t="str">
        <f aca="false">IF(B213 = "",O212,SUBSTITUTE(SUBSTITUTE(MID(B213,I213+2,L213-I213-3)," ","_"),"/","_"))</f>
        <v>Spearmint</v>
      </c>
      <c r="P213" s="0" t="s">
        <v>118</v>
      </c>
      <c r="U213" s="0" t="str">
        <f aca="false">SUBSTITUTE(_xlfn.CONCAT(M213, " - ", O213, " - ",N213, " - ", P213), "_", " ")</f>
        <v>Vintage - Spearmint - Essential Oil - 15ml</v>
      </c>
      <c r="V213" s="0" t="n">
        <v>15</v>
      </c>
      <c r="X213" s="0" t="n">
        <v>0</v>
      </c>
      <c r="Y213" s="0" t="s">
        <v>59</v>
      </c>
      <c r="Z213" s="0" t="s">
        <v>60</v>
      </c>
      <c r="AA213" s="0" t="n">
        <v>18</v>
      </c>
      <c r="AC213" s="1" t="s">
        <v>56</v>
      </c>
      <c r="AD213" s="1" t="s">
        <v>56</v>
      </c>
      <c r="AF213" s="2" t="str">
        <f aca="false">IF(B213 = "","",_xlfn.CONCAT("https://cdn.shopify.com/s/files/1/1773/1117/files/WWMS_-_",N213,"_-_",P213,"_-_",M213,"_-_",O213,"_-_Front.png"))</f>
        <v>https://cdn.shopify.com/s/files/1/1773/1117/files/WWMS_-_Essential_Oil_-_15ml_-_Vintage_-_Spearmint_-_Front.png</v>
      </c>
      <c r="AG213" s="0" t="n">
        <v>1</v>
      </c>
      <c r="AH213" s="0" t="s">
        <v>226</v>
      </c>
      <c r="AI213" s="1" t="s">
        <v>61</v>
      </c>
      <c r="AY213" s="2" t="str">
        <f aca="false">_xlfn.CONCAT("https://cdn.shopify.com/s/files/1/1773/1117/files/WWMS_-_",N213,"_-_",P213,"_-_",M213,"_-_",O213,"_-_Front.png")</f>
        <v>https://cdn.shopify.com/s/files/1/1773/1117/files/WWMS_-_Essential_Oil_-_15ml_-_Vintage_-_Spearmint_-_Front.png</v>
      </c>
      <c r="AZ213" s="0" t="s">
        <v>62</v>
      </c>
      <c r="BC213" s="0" t="s">
        <v>63</v>
      </c>
    </row>
    <row r="214" customFormat="false" ht="12.75" hidden="false" customHeight="true" outlineLevel="0" collapsed="false">
      <c r="A214" s="0" t="str">
        <f aca="false">SUBSTITUTE(LOWER(_xlfn.CONCAT(M214, "-", O214,"-", N214)), "_", "-")</f>
        <v>vintage-sage-essential-oil</v>
      </c>
      <c r="B214" s="0" t="s">
        <v>227</v>
      </c>
      <c r="C214" s="3" t="s">
        <v>221</v>
      </c>
      <c r="D214" s="0" t="s">
        <v>53</v>
      </c>
      <c r="E214" s="0" t="s">
        <v>54</v>
      </c>
      <c r="F214" s="0" t="s">
        <v>209</v>
      </c>
      <c r="G214" s="1" t="s">
        <v>56</v>
      </c>
      <c r="H214" s="0" t="s">
        <v>57</v>
      </c>
      <c r="I214" s="2" t="n">
        <f aca="false">IF(B214 = "",I213,FIND("-", B214, 1))</f>
        <v>9</v>
      </c>
      <c r="J214" s="2" t="e">
        <f aca="false">IF(B214 = "",J213,FIND("-", B214, FIND("-", B214, FIND("-", B214, 1)+1)+1))</f>
        <v>#VALUE!</v>
      </c>
      <c r="K214" s="2" t="n">
        <f aca="false">IF(B214 = "",K213,FIND("-", B214, FIND("-", B214, 1)+1))</f>
        <v>16</v>
      </c>
      <c r="L214" s="2" t="n">
        <f aca="false">IF(B214 = "",L213,IF(ISERROR(J214),K214,J214))</f>
        <v>16</v>
      </c>
      <c r="M214" s="2" t="str">
        <f aca="false">IF(B214 = "",M213,SUBSTITUTE(LEFT(B214,I214-2)," ","_"))</f>
        <v>Vintage</v>
      </c>
      <c r="N214" s="2" t="str">
        <f aca="false">IF(B214 = "",N213,SUBSTITUTE(RIGHT(B214, LEN(B214)-L214-1)," ","_"))</f>
        <v>Essential_Oil</v>
      </c>
      <c r="O214" s="2" t="str">
        <f aca="false">IF(B214 = "",O213,SUBSTITUTE(SUBSTITUTE(MID(B214,I214+2,L214-I214-3)," ","_"),"/","_"))</f>
        <v>Sage</v>
      </c>
      <c r="P214" s="0" t="s">
        <v>118</v>
      </c>
      <c r="U214" s="0" t="str">
        <f aca="false">SUBSTITUTE(_xlfn.CONCAT(M214, " - ", O214, " - ",N214, " - ", P214), "_", " ")</f>
        <v>Vintage - Sage - Essential Oil - 15ml</v>
      </c>
      <c r="V214" s="0" t="n">
        <v>15</v>
      </c>
      <c r="X214" s="0" t="n">
        <v>0</v>
      </c>
      <c r="Y214" s="0" t="s">
        <v>59</v>
      </c>
      <c r="Z214" s="0" t="s">
        <v>60</v>
      </c>
      <c r="AA214" s="0" t="n">
        <v>40</v>
      </c>
      <c r="AC214" s="1" t="s">
        <v>56</v>
      </c>
      <c r="AD214" s="1" t="s">
        <v>56</v>
      </c>
      <c r="AF214" s="2" t="str">
        <f aca="false">IF(B214 = "","",_xlfn.CONCAT("https://cdn.shopify.com/s/files/1/1773/1117/files/WWMS_-_",N214,"_-_",P214,"_-_",M214,"_-_",O214,"_-_Front.png"))</f>
        <v>https://cdn.shopify.com/s/files/1/1773/1117/files/WWMS_-_Essential_Oil_-_15ml_-_Vintage_-_Sage_-_Front.png</v>
      </c>
      <c r="AG214" s="0" t="n">
        <v>1</v>
      </c>
      <c r="AH214" s="0" t="s">
        <v>227</v>
      </c>
      <c r="AI214" s="1" t="s">
        <v>61</v>
      </c>
      <c r="AY214" s="2" t="str">
        <f aca="false">_xlfn.CONCAT("https://cdn.shopify.com/s/files/1/1773/1117/files/WWMS_-_",N214,"_-_",P214,"_-_",M214,"_-_",O214,"_-_Front.png")</f>
        <v>https://cdn.shopify.com/s/files/1/1773/1117/files/WWMS_-_Essential_Oil_-_15ml_-_Vintage_-_Sage_-_Front.png</v>
      </c>
      <c r="AZ214" s="0" t="s">
        <v>62</v>
      </c>
      <c r="BC214" s="0" t="s">
        <v>63</v>
      </c>
    </row>
    <row r="215" customFormat="false" ht="12.75" hidden="false" customHeight="true" outlineLevel="0" collapsed="false">
      <c r="A215" s="0" t="str">
        <f aca="false">SUBSTITUTE(LOWER(_xlfn.CONCAT(M215, "-", O215,"-", N215)), "_", "-")</f>
        <v>vintage-rosewood-essential-oil</v>
      </c>
      <c r="B215" s="0" t="s">
        <v>228</v>
      </c>
      <c r="C215" s="3" t="s">
        <v>221</v>
      </c>
      <c r="D215" s="0" t="s">
        <v>53</v>
      </c>
      <c r="E215" s="0" t="s">
        <v>54</v>
      </c>
      <c r="F215" s="0" t="s">
        <v>209</v>
      </c>
      <c r="G215" s="1" t="s">
        <v>56</v>
      </c>
      <c r="H215" s="0" t="s">
        <v>57</v>
      </c>
      <c r="I215" s="2" t="n">
        <f aca="false">IF(B215 = "",I214,FIND("-", B215, 1))</f>
        <v>9</v>
      </c>
      <c r="J215" s="2" t="e">
        <f aca="false">IF(B215 = "",J214,FIND("-", B215, FIND("-", B215, FIND("-", B215, 1)+1)+1))</f>
        <v>#VALUE!</v>
      </c>
      <c r="K215" s="2" t="n">
        <f aca="false">IF(B215 = "",K214,FIND("-", B215, FIND("-", B215, 1)+1))</f>
        <v>20</v>
      </c>
      <c r="L215" s="2" t="n">
        <f aca="false">IF(B215 = "",L214,IF(ISERROR(J215),K215,J215))</f>
        <v>20</v>
      </c>
      <c r="M215" s="2" t="str">
        <f aca="false">IF(B215 = "",M214,SUBSTITUTE(LEFT(B215,I215-2)," ","_"))</f>
        <v>Vintage</v>
      </c>
      <c r="N215" s="2" t="str">
        <f aca="false">IF(B215 = "",N214,SUBSTITUTE(RIGHT(B215, LEN(B215)-L215-1)," ","_"))</f>
        <v>Essential_Oil</v>
      </c>
      <c r="O215" s="2" t="str">
        <f aca="false">IF(B215 = "",O214,SUBSTITUTE(SUBSTITUTE(MID(B215,I215+2,L215-I215-3)," ","_"),"/","_"))</f>
        <v>Rosewood</v>
      </c>
      <c r="P215" s="0" t="s">
        <v>118</v>
      </c>
      <c r="U215" s="0" t="str">
        <f aca="false">SUBSTITUTE(_xlfn.CONCAT(M215, " - ", O215, " - ",N215, " - ", P215), "_", " ")</f>
        <v>Vintage - Rosewood - Essential Oil - 15ml</v>
      </c>
      <c r="V215" s="0" t="n">
        <v>15</v>
      </c>
      <c r="X215" s="0" t="n">
        <v>0</v>
      </c>
      <c r="Y215" s="0" t="s">
        <v>59</v>
      </c>
      <c r="Z215" s="0" t="s">
        <v>60</v>
      </c>
      <c r="AA215" s="0" t="n">
        <v>38</v>
      </c>
      <c r="AC215" s="1" t="s">
        <v>56</v>
      </c>
      <c r="AD215" s="1" t="s">
        <v>56</v>
      </c>
      <c r="AF215" s="2" t="str">
        <f aca="false">IF(B215 = "","",_xlfn.CONCAT("https://cdn.shopify.com/s/files/1/1773/1117/files/WWMS_-_",N215,"_-_",P215,"_-_",M215,"_-_",O215,"_-_Front.png"))</f>
        <v>https://cdn.shopify.com/s/files/1/1773/1117/files/WWMS_-_Essential_Oil_-_15ml_-_Vintage_-_Rosewood_-_Front.png</v>
      </c>
      <c r="AG215" s="0" t="n">
        <v>1</v>
      </c>
      <c r="AH215" s="0" t="s">
        <v>228</v>
      </c>
      <c r="AI215" s="1" t="s">
        <v>61</v>
      </c>
      <c r="AY215" s="2" t="str">
        <f aca="false">_xlfn.CONCAT("https://cdn.shopify.com/s/files/1/1773/1117/files/WWMS_-_",N215,"_-_",P215,"_-_",M215,"_-_",O215,"_-_Front.png")</f>
        <v>https://cdn.shopify.com/s/files/1/1773/1117/files/WWMS_-_Essential_Oil_-_15ml_-_Vintage_-_Rosewood_-_Front.png</v>
      </c>
      <c r="AZ215" s="0" t="s">
        <v>62</v>
      </c>
      <c r="BC215" s="0" t="s">
        <v>63</v>
      </c>
    </row>
    <row r="216" customFormat="false" ht="12.75" hidden="false" customHeight="true" outlineLevel="0" collapsed="false">
      <c r="A216" s="0" t="str">
        <f aca="false">SUBSTITUTE(LOWER(_xlfn.CONCAT(M216, "-", O216,"-", N216)), "_", "-")</f>
        <v>vintage-rosemary-essential-oil</v>
      </c>
      <c r="B216" s="0" t="s">
        <v>229</v>
      </c>
      <c r="C216" s="0" t="s">
        <v>230</v>
      </c>
      <c r="D216" s="0" t="s">
        <v>53</v>
      </c>
      <c r="E216" s="0" t="s">
        <v>54</v>
      </c>
      <c r="F216" s="0" t="s">
        <v>209</v>
      </c>
      <c r="G216" s="1" t="s">
        <v>56</v>
      </c>
      <c r="H216" s="0" t="s">
        <v>57</v>
      </c>
      <c r="I216" s="2" t="n">
        <f aca="false">IF(B216 = "",I215,FIND("-", B216, 1))</f>
        <v>9</v>
      </c>
      <c r="J216" s="2" t="e">
        <f aca="false">IF(B216 = "",J215,FIND("-", B216, FIND("-", B216, FIND("-", B216, 1)+1)+1))</f>
        <v>#VALUE!</v>
      </c>
      <c r="K216" s="2" t="n">
        <f aca="false">IF(B216 = "",K215,FIND("-", B216, FIND("-", B216, 1)+1))</f>
        <v>20</v>
      </c>
      <c r="L216" s="2" t="n">
        <f aca="false">IF(B216 = "",L215,IF(ISERROR(J216),K216,J216))</f>
        <v>20</v>
      </c>
      <c r="M216" s="2" t="str">
        <f aca="false">IF(B216 = "",M215,SUBSTITUTE(LEFT(B216,I216-2)," ","_"))</f>
        <v>Vintage</v>
      </c>
      <c r="N216" s="2" t="str">
        <f aca="false">IF(B216 = "",N215,SUBSTITUTE(RIGHT(B216, LEN(B216)-L216-1)," ","_"))</f>
        <v>Essential_Oil</v>
      </c>
      <c r="O216" s="2" t="str">
        <f aca="false">IF(B216 = "",O215,SUBSTITUTE(SUBSTITUTE(MID(B216,I216+2,L216-I216-3)," ","_"),"/","_"))</f>
        <v>Rosemary</v>
      </c>
      <c r="P216" s="0" t="s">
        <v>118</v>
      </c>
      <c r="U216" s="0" t="str">
        <f aca="false">SUBSTITUTE(_xlfn.CONCAT(M216, " - ", O216, " - ",N216, " - ", P216), "_", " ")</f>
        <v>Vintage - Rosemary - Essential Oil - 15ml</v>
      </c>
      <c r="V216" s="0" t="n">
        <v>15</v>
      </c>
      <c r="X216" s="0" t="n">
        <v>0</v>
      </c>
      <c r="Y216" s="0" t="s">
        <v>59</v>
      </c>
      <c r="Z216" s="0" t="s">
        <v>60</v>
      </c>
      <c r="AA216" s="0" t="n">
        <v>30</v>
      </c>
      <c r="AC216" s="1" t="s">
        <v>56</v>
      </c>
      <c r="AD216" s="1" t="s">
        <v>56</v>
      </c>
      <c r="AF216" s="2" t="str">
        <f aca="false">IF(B216 = "","",_xlfn.CONCAT("https://cdn.shopify.com/s/files/1/1773/1117/files/WWMS_-_",N216,"_-_",P216,"_-_",M216,"_-_",O216,"_-_Front.png"))</f>
        <v>https://cdn.shopify.com/s/files/1/1773/1117/files/WWMS_-_Essential_Oil_-_15ml_-_Vintage_-_Rosemary_-_Front.png</v>
      </c>
      <c r="AG216" s="0" t="n">
        <v>1</v>
      </c>
      <c r="AH216" s="0" t="s">
        <v>229</v>
      </c>
      <c r="AI216" s="1" t="s">
        <v>61</v>
      </c>
      <c r="AY216" s="2" t="str">
        <f aca="false">_xlfn.CONCAT("https://cdn.shopify.com/s/files/1/1773/1117/files/WWMS_-_",N216,"_-_",P216,"_-_",M216,"_-_",O216,"_-_Front.png")</f>
        <v>https://cdn.shopify.com/s/files/1/1773/1117/files/WWMS_-_Essential_Oil_-_15ml_-_Vintage_-_Rosemary_-_Front.png</v>
      </c>
      <c r="AZ216" s="0" t="s">
        <v>62</v>
      </c>
      <c r="BC216" s="0" t="s">
        <v>63</v>
      </c>
    </row>
    <row r="217" customFormat="false" ht="12.75" hidden="false" customHeight="true" outlineLevel="0" collapsed="false">
      <c r="A217" s="0" t="str">
        <f aca="false">SUBSTITUTE(LOWER(_xlfn.CONCAT(M217, "-", O217,"-", N217)), "_", "-")</f>
        <v>vintage-rose-essential-oil</v>
      </c>
      <c r="B217" s="0" t="s">
        <v>231</v>
      </c>
      <c r="C217" s="3" t="s">
        <v>221</v>
      </c>
      <c r="D217" s="0" t="s">
        <v>53</v>
      </c>
      <c r="E217" s="0" t="s">
        <v>54</v>
      </c>
      <c r="F217" s="0" t="s">
        <v>209</v>
      </c>
      <c r="G217" s="1" t="s">
        <v>56</v>
      </c>
      <c r="H217" s="0" t="s">
        <v>57</v>
      </c>
      <c r="I217" s="2" t="n">
        <f aca="false">IF(B217 = "",I216,FIND("-", B217, 1))</f>
        <v>9</v>
      </c>
      <c r="J217" s="2" t="e">
        <f aca="false">IF(B217 = "",J216,FIND("-", B217, FIND("-", B217, FIND("-", B217, 1)+1)+1))</f>
        <v>#VALUE!</v>
      </c>
      <c r="K217" s="2" t="n">
        <f aca="false">IF(B217 = "",K216,FIND("-", B217, FIND("-", B217, 1)+1))</f>
        <v>16</v>
      </c>
      <c r="L217" s="2" t="n">
        <f aca="false">IF(B217 = "",L216,IF(ISERROR(J217),K217,J217))</f>
        <v>16</v>
      </c>
      <c r="M217" s="2" t="str">
        <f aca="false">IF(B217 = "",M216,SUBSTITUTE(LEFT(B217,I217-2)," ","_"))</f>
        <v>Vintage</v>
      </c>
      <c r="N217" s="2" t="str">
        <f aca="false">IF(B217 = "",N216,SUBSTITUTE(RIGHT(B217, LEN(B217)-L217-1)," ","_"))</f>
        <v>Essential_Oil</v>
      </c>
      <c r="O217" s="2" t="str">
        <f aca="false">IF(B217 = "",O216,SUBSTITUTE(SUBSTITUTE(MID(B217,I217+2,L217-I217-3)," ","_"),"/","_"))</f>
        <v>Rose</v>
      </c>
      <c r="P217" s="0" t="s">
        <v>118</v>
      </c>
      <c r="U217" s="0" t="str">
        <f aca="false">SUBSTITUTE(_xlfn.CONCAT(M217, " - ", O217, " - ",N217, " - ", P217), "_", " ")</f>
        <v>Vintage - Rose - Essential Oil - 15ml</v>
      </c>
      <c r="V217" s="0" t="n">
        <v>15</v>
      </c>
      <c r="X217" s="0" t="n">
        <v>0</v>
      </c>
      <c r="Y217" s="0" t="s">
        <v>59</v>
      </c>
      <c r="Z217" s="0" t="s">
        <v>60</v>
      </c>
      <c r="AA217" s="0" t="n">
        <v>25</v>
      </c>
      <c r="AC217" s="1" t="s">
        <v>56</v>
      </c>
      <c r="AD217" s="1" t="s">
        <v>56</v>
      </c>
      <c r="AF217" s="2" t="str">
        <f aca="false">IF(B217 = "","",_xlfn.CONCAT("https://cdn.shopify.com/s/files/1/1773/1117/files/WWMS_-_",N217,"_-_",P217,"_-_",M217,"_-_",O217,"_-_Front.png"))</f>
        <v>https://cdn.shopify.com/s/files/1/1773/1117/files/WWMS_-_Essential_Oil_-_15ml_-_Vintage_-_Rose_-_Front.png</v>
      </c>
      <c r="AG217" s="0" t="n">
        <v>1</v>
      </c>
      <c r="AH217" s="0" t="s">
        <v>231</v>
      </c>
      <c r="AI217" s="1" t="s">
        <v>61</v>
      </c>
      <c r="AY217" s="2" t="str">
        <f aca="false">_xlfn.CONCAT("https://cdn.shopify.com/s/files/1/1773/1117/files/WWMS_-_",N217,"_-_",P217,"_-_",M217,"_-_",O217,"_-_Front.png")</f>
        <v>https://cdn.shopify.com/s/files/1/1773/1117/files/WWMS_-_Essential_Oil_-_15ml_-_Vintage_-_Rose_-_Front.png</v>
      </c>
      <c r="AZ217" s="0" t="s">
        <v>62</v>
      </c>
      <c r="BC217" s="0" t="s">
        <v>63</v>
      </c>
    </row>
    <row r="218" customFormat="false" ht="12.75" hidden="false" customHeight="true" outlineLevel="0" collapsed="false">
      <c r="A218" s="0" t="str">
        <f aca="false">SUBSTITUTE(LOWER(_xlfn.CONCAT(M218, "-", O218,"-", N218)), "_", "-")</f>
        <v>vintage-peppermint-essential-oil</v>
      </c>
      <c r="B218" s="0" t="s">
        <v>232</v>
      </c>
      <c r="C218" s="3" t="s">
        <v>221</v>
      </c>
      <c r="D218" s="0" t="s">
        <v>53</v>
      </c>
      <c r="E218" s="0" t="s">
        <v>54</v>
      </c>
      <c r="F218" s="0" t="s">
        <v>209</v>
      </c>
      <c r="G218" s="1" t="s">
        <v>56</v>
      </c>
      <c r="H218" s="0" t="s">
        <v>57</v>
      </c>
      <c r="I218" s="2" t="n">
        <f aca="false">IF(B218 = "",I217,FIND("-", B218, 1))</f>
        <v>9</v>
      </c>
      <c r="J218" s="2" t="e">
        <f aca="false">IF(B218 = "",J217,FIND("-", B218, FIND("-", B218, FIND("-", B218, 1)+1)+1))</f>
        <v>#VALUE!</v>
      </c>
      <c r="K218" s="2" t="n">
        <f aca="false">IF(B218 = "",K217,FIND("-", B218, FIND("-", B218, 1)+1))</f>
        <v>22</v>
      </c>
      <c r="L218" s="2" t="n">
        <f aca="false">IF(B218 = "",L217,IF(ISERROR(J218),K218,J218))</f>
        <v>22</v>
      </c>
      <c r="M218" s="2" t="str">
        <f aca="false">IF(B218 = "",M217,SUBSTITUTE(LEFT(B218,I218-2)," ","_"))</f>
        <v>Vintage</v>
      </c>
      <c r="N218" s="2" t="str">
        <f aca="false">IF(B218 = "",N217,SUBSTITUTE(RIGHT(B218, LEN(B218)-L218-1)," ","_"))</f>
        <v>Essential_Oil</v>
      </c>
      <c r="O218" s="2" t="str">
        <f aca="false">IF(B218 = "",O217,SUBSTITUTE(SUBSTITUTE(MID(B218,I218+2,L218-I218-3)," ","_"),"/","_"))</f>
        <v>Peppermint</v>
      </c>
      <c r="P218" s="0" t="s">
        <v>118</v>
      </c>
      <c r="U218" s="0" t="str">
        <f aca="false">SUBSTITUTE(_xlfn.CONCAT(M218, " - ", O218, " - ",N218, " - ", P218), "_", " ")</f>
        <v>Vintage - Peppermint - Essential Oil - 15ml</v>
      </c>
      <c r="V218" s="0" t="n">
        <v>15</v>
      </c>
      <c r="X218" s="0" t="n">
        <v>0</v>
      </c>
      <c r="Y218" s="0" t="s">
        <v>59</v>
      </c>
      <c r="Z218" s="0" t="s">
        <v>60</v>
      </c>
      <c r="AA218" s="0" t="n">
        <v>18</v>
      </c>
      <c r="AC218" s="1" t="s">
        <v>56</v>
      </c>
      <c r="AD218" s="1" t="s">
        <v>56</v>
      </c>
      <c r="AF218" s="2" t="str">
        <f aca="false">IF(B218 = "","",_xlfn.CONCAT("https://cdn.shopify.com/s/files/1/1773/1117/files/WWMS_-_",N218,"_-_",P218,"_-_",M218,"_-_",O218,"_-_Front.png"))</f>
        <v>https://cdn.shopify.com/s/files/1/1773/1117/files/WWMS_-_Essential_Oil_-_15ml_-_Vintage_-_Peppermint_-_Front.png</v>
      </c>
      <c r="AG218" s="0" t="n">
        <v>1</v>
      </c>
      <c r="AH218" s="0" t="s">
        <v>232</v>
      </c>
      <c r="AI218" s="1" t="s">
        <v>61</v>
      </c>
      <c r="AY218" s="2" t="str">
        <f aca="false">_xlfn.CONCAT("https://cdn.shopify.com/s/files/1/1773/1117/files/WWMS_-_",N218,"_-_",P218,"_-_",M218,"_-_",O218,"_-_Front.png")</f>
        <v>https://cdn.shopify.com/s/files/1/1773/1117/files/WWMS_-_Essential_Oil_-_15ml_-_Vintage_-_Peppermint_-_Front.png</v>
      </c>
      <c r="AZ218" s="0" t="s">
        <v>62</v>
      </c>
      <c r="BC218" s="0" t="s">
        <v>63</v>
      </c>
    </row>
    <row r="219" customFormat="false" ht="12.75" hidden="false" customHeight="true" outlineLevel="0" collapsed="false">
      <c r="A219" s="0" t="str">
        <f aca="false">SUBSTITUTE(LOWER(_xlfn.CONCAT(M219, "-", O219,"-", N219)), "_", "-")</f>
        <v>vintage-pennyroyal-essential-oil</v>
      </c>
      <c r="B219" s="0" t="s">
        <v>233</v>
      </c>
      <c r="D219" s="0" t="s">
        <v>53</v>
      </c>
      <c r="E219" s="0" t="s">
        <v>54</v>
      </c>
      <c r="F219" s="0" t="s">
        <v>209</v>
      </c>
      <c r="G219" s="1" t="s">
        <v>56</v>
      </c>
      <c r="H219" s="0" t="s">
        <v>57</v>
      </c>
      <c r="I219" s="2" t="n">
        <f aca="false">IF(B219 = "",I218,FIND("-", B219, 1))</f>
        <v>9</v>
      </c>
      <c r="J219" s="2" t="e">
        <f aca="false">IF(B219 = "",J218,FIND("-", B219, FIND("-", B219, FIND("-", B219, 1)+1)+1))</f>
        <v>#VALUE!</v>
      </c>
      <c r="K219" s="2" t="n">
        <f aca="false">IF(B219 = "",K218,FIND("-", B219, FIND("-", B219, 1)+1))</f>
        <v>22</v>
      </c>
      <c r="L219" s="2" t="n">
        <f aca="false">IF(B219 = "",L218,IF(ISERROR(J219),K219,J219))</f>
        <v>22</v>
      </c>
      <c r="M219" s="2" t="str">
        <f aca="false">IF(B219 = "",M218,SUBSTITUTE(LEFT(B219,I219-2)," ","_"))</f>
        <v>Vintage</v>
      </c>
      <c r="N219" s="2" t="str">
        <f aca="false">IF(B219 = "",N218,SUBSTITUTE(RIGHT(B219, LEN(B219)-L219-1)," ","_"))</f>
        <v>Essential_Oil</v>
      </c>
      <c r="O219" s="2" t="str">
        <f aca="false">IF(B219 = "",O218,SUBSTITUTE(SUBSTITUTE(MID(B219,I219+2,L219-I219-3)," ","_"),"/","_"))</f>
        <v>Pennyroyal</v>
      </c>
      <c r="P219" s="0" t="s">
        <v>118</v>
      </c>
      <c r="U219" s="0" t="str">
        <f aca="false">SUBSTITUTE(_xlfn.CONCAT(M219, " - ", O219, " - ",N219, " - ", P219), "_", " ")</f>
        <v>Vintage - Pennyroyal - Essential Oil - 15ml</v>
      </c>
      <c r="V219" s="0" t="n">
        <v>15</v>
      </c>
      <c r="X219" s="0" t="n">
        <v>0</v>
      </c>
      <c r="Y219" s="0" t="s">
        <v>59</v>
      </c>
      <c r="Z219" s="0" t="s">
        <v>60</v>
      </c>
      <c r="AA219" s="0" t="n">
        <v>48</v>
      </c>
      <c r="AC219" s="1" t="s">
        <v>56</v>
      </c>
      <c r="AD219" s="1" t="s">
        <v>56</v>
      </c>
      <c r="AF219" s="2" t="str">
        <f aca="false">IF(B219 = "","",_xlfn.CONCAT("https://cdn.shopify.com/s/files/1/1773/1117/files/WWMS_-_",N219,"_-_",P219,"_-_",M219,"_-_",O219,"_-_Front.png"))</f>
        <v>https://cdn.shopify.com/s/files/1/1773/1117/files/WWMS_-_Essential_Oil_-_15ml_-_Vintage_-_Pennyroyal_-_Front.png</v>
      </c>
      <c r="AG219" s="0" t="n">
        <v>1</v>
      </c>
      <c r="AH219" s="0" t="s">
        <v>233</v>
      </c>
      <c r="AI219" s="1" t="s">
        <v>61</v>
      </c>
      <c r="AY219" s="2" t="str">
        <f aca="false">_xlfn.CONCAT("https://cdn.shopify.com/s/files/1/1773/1117/files/WWMS_-_",N219,"_-_",P219,"_-_",M219,"_-_",O219,"_-_Front.png")</f>
        <v>https://cdn.shopify.com/s/files/1/1773/1117/files/WWMS_-_Essential_Oil_-_15ml_-_Vintage_-_Pennyroyal_-_Front.png</v>
      </c>
      <c r="AZ219" s="0" t="s">
        <v>62</v>
      </c>
      <c r="BC219" s="0" t="s">
        <v>63</v>
      </c>
    </row>
    <row r="220" customFormat="false" ht="12.75" hidden="false" customHeight="true" outlineLevel="0" collapsed="false">
      <c r="A220" s="0" t="str">
        <f aca="false">SUBSTITUTE(LOWER(_xlfn.CONCAT(M220, "-", O220,"-", N220)), "_", "-")</f>
        <v>vintage-patchouli-essential-oil</v>
      </c>
      <c r="B220" s="0" t="s">
        <v>208</v>
      </c>
      <c r="C220" s="3" t="s">
        <v>234</v>
      </c>
      <c r="D220" s="0" t="s">
        <v>53</v>
      </c>
      <c r="E220" s="0" t="s">
        <v>54</v>
      </c>
      <c r="F220" s="0" t="s">
        <v>209</v>
      </c>
      <c r="G220" s="1" t="s">
        <v>56</v>
      </c>
      <c r="H220" s="0" t="s">
        <v>57</v>
      </c>
      <c r="I220" s="2" t="n">
        <f aca="false">IF(B220 = "",I219,FIND("-", B220, 1))</f>
        <v>9</v>
      </c>
      <c r="J220" s="2" t="e">
        <f aca="false">IF(B220 = "",J219,FIND("-", B220, FIND("-", B220, FIND("-", B220, 1)+1)+1))</f>
        <v>#VALUE!</v>
      </c>
      <c r="K220" s="2" t="n">
        <f aca="false">IF(B220 = "",K219,FIND("-", B220, FIND("-", B220, 1)+1))</f>
        <v>21</v>
      </c>
      <c r="L220" s="2" t="n">
        <f aca="false">IF(B220 = "",L219,IF(ISERROR(J220),K220,J220))</f>
        <v>21</v>
      </c>
      <c r="M220" s="2" t="str">
        <f aca="false">IF(B220 = "",M219,SUBSTITUTE(LEFT(B220,I220-2)," ","_"))</f>
        <v>Vintage</v>
      </c>
      <c r="N220" s="2" t="str">
        <f aca="false">IF(B220 = "",N219,SUBSTITUTE(RIGHT(B220, LEN(B220)-L220-1)," ","_"))</f>
        <v>Essential_Oil</v>
      </c>
      <c r="O220" s="2" t="str">
        <f aca="false">IF(B220 = "",O219,SUBSTITUTE(SUBSTITUTE(MID(B220,I220+2,L220-I220-3)," ","_"),"/","_"))</f>
        <v>Patchouli</v>
      </c>
      <c r="P220" s="0" t="s">
        <v>118</v>
      </c>
      <c r="U220" s="0" t="str">
        <f aca="false">SUBSTITUTE(_xlfn.CONCAT(M220, " - ", O220, " - ",N220, " - ", P220), "_", " ")</f>
        <v>Vintage - Patchouli - Essential Oil - 15ml</v>
      </c>
      <c r="V220" s="0" t="n">
        <v>15</v>
      </c>
      <c r="X220" s="0" t="n">
        <v>0</v>
      </c>
      <c r="Y220" s="0" t="s">
        <v>59</v>
      </c>
      <c r="Z220" s="0" t="s">
        <v>60</v>
      </c>
      <c r="AA220" s="0" t="n">
        <v>38</v>
      </c>
      <c r="AC220" s="1" t="s">
        <v>56</v>
      </c>
      <c r="AD220" s="1" t="s">
        <v>56</v>
      </c>
      <c r="AF220" s="2" t="str">
        <f aca="false">IF(B220 = "","",_xlfn.CONCAT("https://cdn.shopify.com/s/files/1/1773/1117/files/WWMS_-_",N220,"_-_",P220,"_-_",M220,"_-_",O220,"_-_Front.png"))</f>
        <v>https://cdn.shopify.com/s/files/1/1773/1117/files/WWMS_-_Essential_Oil_-_15ml_-_Vintage_-_Patchouli_-_Front.png</v>
      </c>
      <c r="AG220" s="0" t="n">
        <v>1</v>
      </c>
      <c r="AH220" s="0" t="s">
        <v>208</v>
      </c>
      <c r="AI220" s="1" t="s">
        <v>61</v>
      </c>
      <c r="AY220" s="2" t="str">
        <f aca="false">_xlfn.CONCAT("https://cdn.shopify.com/s/files/1/1773/1117/files/WWMS_-_",N220,"_-_",P220,"_-_",M220,"_-_",O220,"_-_Front.png")</f>
        <v>https://cdn.shopify.com/s/files/1/1773/1117/files/WWMS_-_Essential_Oil_-_15ml_-_Vintage_-_Patchouli_-_Front.png</v>
      </c>
      <c r="AZ220" s="0" t="s">
        <v>62</v>
      </c>
      <c r="BC220" s="0" t="s">
        <v>63</v>
      </c>
    </row>
    <row r="221" customFormat="false" ht="12.75" hidden="false" customHeight="true" outlineLevel="0" collapsed="false">
      <c r="A221" s="0" t="str">
        <f aca="false">SUBSTITUTE(LOWER(_xlfn.CONCAT(M221, "-", O221,"-", N221)), "_", "-")</f>
        <v>vintage-palo-santo-essential-oil</v>
      </c>
      <c r="B221" s="0" t="s">
        <v>235</v>
      </c>
      <c r="C221" s="3" t="s">
        <v>221</v>
      </c>
      <c r="D221" s="0" t="s">
        <v>53</v>
      </c>
      <c r="E221" s="0" t="s">
        <v>54</v>
      </c>
      <c r="F221" s="0" t="s">
        <v>209</v>
      </c>
      <c r="G221" s="1" t="s">
        <v>56</v>
      </c>
      <c r="H221" s="0" t="s">
        <v>57</v>
      </c>
      <c r="I221" s="2" t="n">
        <f aca="false">IF(B221 = "",I220,FIND("-", B221, 1))</f>
        <v>9</v>
      </c>
      <c r="J221" s="2" t="e">
        <f aca="false">IF(B221 = "",J220,FIND("-", B221, FIND("-", B221, FIND("-", B221, 1)+1)+1))</f>
        <v>#VALUE!</v>
      </c>
      <c r="K221" s="2" t="n">
        <f aca="false">IF(B221 = "",K220,FIND("-", B221, FIND("-", B221, 1)+1))</f>
        <v>22</v>
      </c>
      <c r="L221" s="2" t="n">
        <f aca="false">IF(B221 = "",L220,IF(ISERROR(J221),K221,J221))</f>
        <v>22</v>
      </c>
      <c r="M221" s="2" t="str">
        <f aca="false">IF(B221 = "",M220,SUBSTITUTE(LEFT(B221,I221-2)," ","_"))</f>
        <v>Vintage</v>
      </c>
      <c r="N221" s="2" t="str">
        <f aca="false">IF(B221 = "",N220,SUBSTITUTE(RIGHT(B221, LEN(B221)-L221-1)," ","_"))</f>
        <v>Essential_Oil</v>
      </c>
      <c r="O221" s="2" t="str">
        <f aca="false">IF(B221 = "",O220,SUBSTITUTE(SUBSTITUTE(MID(B221,I221+2,L221-I221-3)," ","_"),"/","_"))</f>
        <v>Palo_Santo</v>
      </c>
      <c r="P221" s="0" t="s">
        <v>118</v>
      </c>
      <c r="U221" s="0" t="str">
        <f aca="false">SUBSTITUTE(_xlfn.CONCAT(M221, " - ", O221, " - ",N221, " - ", P221), "_", " ")</f>
        <v>Vintage - Palo Santo - Essential Oil - 15ml</v>
      </c>
      <c r="V221" s="0" t="n">
        <v>15</v>
      </c>
      <c r="X221" s="0" t="n">
        <v>0</v>
      </c>
      <c r="Y221" s="0" t="s">
        <v>59</v>
      </c>
      <c r="Z221" s="0" t="s">
        <v>60</v>
      </c>
      <c r="AA221" s="0" t="n">
        <v>120</v>
      </c>
      <c r="AC221" s="1" t="s">
        <v>56</v>
      </c>
      <c r="AD221" s="1" t="s">
        <v>56</v>
      </c>
      <c r="AF221" s="2" t="str">
        <f aca="false">IF(B221 = "","",_xlfn.CONCAT("https://cdn.shopify.com/s/files/1/1773/1117/files/WWMS_-_",N221,"_-_",P221,"_-_",M221,"_-_",O221,"_-_Front.png"))</f>
        <v>https://cdn.shopify.com/s/files/1/1773/1117/files/WWMS_-_Essential_Oil_-_15ml_-_Vintage_-_Palo_Santo_-_Front.png</v>
      </c>
      <c r="AG221" s="0" t="n">
        <v>1</v>
      </c>
      <c r="AH221" s="0" t="s">
        <v>235</v>
      </c>
      <c r="AI221" s="1" t="s">
        <v>61</v>
      </c>
      <c r="AY221" s="2" t="str">
        <f aca="false">_xlfn.CONCAT("https://cdn.shopify.com/s/files/1/1773/1117/files/WWMS_-_",N221,"_-_",P221,"_-_",M221,"_-_",O221,"_-_Front.png")</f>
        <v>https://cdn.shopify.com/s/files/1/1773/1117/files/WWMS_-_Essential_Oil_-_15ml_-_Vintage_-_Palo_Santo_-_Front.png</v>
      </c>
      <c r="AZ221" s="0" t="s">
        <v>62</v>
      </c>
      <c r="BC221" s="0" t="s">
        <v>63</v>
      </c>
    </row>
    <row r="222" customFormat="false" ht="12.75" hidden="false" customHeight="true" outlineLevel="0" collapsed="false">
      <c r="A222" s="0" t="str">
        <f aca="false">SUBSTITUTE(LOWER(_xlfn.CONCAT(M222, "-", O222,"-", N222)), "_", "-")</f>
        <v>vintage-palmarosa-essential-oil</v>
      </c>
      <c r="B222" s="0" t="s">
        <v>236</v>
      </c>
      <c r="C222" s="3" t="s">
        <v>221</v>
      </c>
      <c r="D222" s="0" t="s">
        <v>53</v>
      </c>
      <c r="E222" s="0" t="s">
        <v>54</v>
      </c>
      <c r="F222" s="0" t="s">
        <v>209</v>
      </c>
      <c r="G222" s="1" t="s">
        <v>56</v>
      </c>
      <c r="H222" s="0" t="s">
        <v>57</v>
      </c>
      <c r="I222" s="2" t="n">
        <f aca="false">IF(B222 = "",I221,FIND("-", B222, 1))</f>
        <v>9</v>
      </c>
      <c r="J222" s="2" t="e">
        <f aca="false">IF(B222 = "",J221,FIND("-", B222, FIND("-", B222, FIND("-", B222, 1)+1)+1))</f>
        <v>#VALUE!</v>
      </c>
      <c r="K222" s="2" t="n">
        <f aca="false">IF(B222 = "",K221,FIND("-", B222, FIND("-", B222, 1)+1))</f>
        <v>21</v>
      </c>
      <c r="L222" s="2" t="n">
        <f aca="false">IF(B222 = "",L221,IF(ISERROR(J222),K222,J222))</f>
        <v>21</v>
      </c>
      <c r="M222" s="2" t="str">
        <f aca="false">IF(B222 = "",M221,SUBSTITUTE(LEFT(B222,I222-2)," ","_"))</f>
        <v>Vintage</v>
      </c>
      <c r="N222" s="2" t="str">
        <f aca="false">IF(B222 = "",N221,SUBSTITUTE(RIGHT(B222, LEN(B222)-L222-1)," ","_"))</f>
        <v>Essential_Oil</v>
      </c>
      <c r="O222" s="2" t="str">
        <f aca="false">IF(B222 = "",O221,SUBSTITUTE(SUBSTITUTE(MID(B222,I222+2,L222-I222-3)," ","_"),"/","_"))</f>
        <v>Palmarosa</v>
      </c>
      <c r="P222" s="0" t="s">
        <v>118</v>
      </c>
      <c r="U222" s="0" t="str">
        <f aca="false">SUBSTITUTE(_xlfn.CONCAT(M222, " - ", O222, " - ",N222, " - ", P222), "_", " ")</f>
        <v>Vintage - Palmarosa - Essential Oil - 15ml</v>
      </c>
      <c r="V222" s="0" t="n">
        <v>15</v>
      </c>
      <c r="X222" s="0" t="n">
        <v>0</v>
      </c>
      <c r="Y222" s="0" t="s">
        <v>59</v>
      </c>
      <c r="Z222" s="0" t="s">
        <v>60</v>
      </c>
      <c r="AA222" s="0" t="n">
        <v>22</v>
      </c>
      <c r="AC222" s="1" t="s">
        <v>56</v>
      </c>
      <c r="AD222" s="1" t="s">
        <v>56</v>
      </c>
      <c r="AF222" s="2" t="str">
        <f aca="false">IF(B222 = "","",_xlfn.CONCAT("https://cdn.shopify.com/s/files/1/1773/1117/files/WWMS_-_",N222,"_-_",P222,"_-_",M222,"_-_",O222,"_-_Front.png"))</f>
        <v>https://cdn.shopify.com/s/files/1/1773/1117/files/WWMS_-_Essential_Oil_-_15ml_-_Vintage_-_Palmarosa_-_Front.png</v>
      </c>
      <c r="AG222" s="0" t="n">
        <v>1</v>
      </c>
      <c r="AH222" s="0" t="s">
        <v>236</v>
      </c>
      <c r="AI222" s="1" t="s">
        <v>61</v>
      </c>
      <c r="AY222" s="2" t="str">
        <f aca="false">_xlfn.CONCAT("https://cdn.shopify.com/s/files/1/1773/1117/files/WWMS_-_",N222,"_-_",P222,"_-_",M222,"_-_",O222,"_-_Front.png")</f>
        <v>https://cdn.shopify.com/s/files/1/1773/1117/files/WWMS_-_Essential_Oil_-_15ml_-_Vintage_-_Palmarosa_-_Front.png</v>
      </c>
      <c r="AZ222" s="0" t="s">
        <v>62</v>
      </c>
      <c r="BC222" s="0" t="s">
        <v>63</v>
      </c>
    </row>
    <row r="223" customFormat="false" ht="12.75" hidden="false" customHeight="true" outlineLevel="0" collapsed="false">
      <c r="A223" s="0" t="str">
        <f aca="false">SUBSTITUTE(LOWER(_xlfn.CONCAT(M223, "-", O223,"-", N223)), "_", "-")</f>
        <v>vintage-neroli-essential-oil</v>
      </c>
      <c r="B223" s="0" t="s">
        <v>237</v>
      </c>
      <c r="C223" s="3" t="s">
        <v>221</v>
      </c>
      <c r="D223" s="0" t="s">
        <v>53</v>
      </c>
      <c r="E223" s="0" t="s">
        <v>54</v>
      </c>
      <c r="F223" s="0" t="s">
        <v>209</v>
      </c>
      <c r="G223" s="1" t="s">
        <v>56</v>
      </c>
      <c r="H223" s="0" t="s">
        <v>57</v>
      </c>
      <c r="I223" s="2" t="n">
        <f aca="false">IF(B223 = "",I222,FIND("-", B223, 1))</f>
        <v>9</v>
      </c>
      <c r="J223" s="2" t="e">
        <f aca="false">IF(B223 = "",J222,FIND("-", B223, FIND("-", B223, FIND("-", B223, 1)+1)+1))</f>
        <v>#VALUE!</v>
      </c>
      <c r="K223" s="2" t="n">
        <f aca="false">IF(B223 = "",K222,FIND("-", B223, FIND("-", B223, 1)+1))</f>
        <v>18</v>
      </c>
      <c r="L223" s="2" t="n">
        <f aca="false">IF(B223 = "",L222,IF(ISERROR(J223),K223,J223))</f>
        <v>18</v>
      </c>
      <c r="M223" s="2" t="str">
        <f aca="false">IF(B223 = "",M222,SUBSTITUTE(LEFT(B223,I223-2)," ","_"))</f>
        <v>Vintage</v>
      </c>
      <c r="N223" s="2" t="str">
        <f aca="false">IF(B223 = "",N222,SUBSTITUTE(RIGHT(B223, LEN(B223)-L223-1)," ","_"))</f>
        <v>Essential_Oil</v>
      </c>
      <c r="O223" s="2" t="str">
        <f aca="false">IF(B223 = "",O222,SUBSTITUTE(SUBSTITUTE(MID(B223,I223+2,L223-I223-3)," ","_"),"/","_"))</f>
        <v>Neroli</v>
      </c>
      <c r="P223" s="0" t="s">
        <v>118</v>
      </c>
      <c r="U223" s="0" t="str">
        <f aca="false">SUBSTITUTE(_xlfn.CONCAT(M223, " - ", O223, " - ",N223, " - ", P223), "_", " ")</f>
        <v>Vintage - Neroli - Essential Oil - 15ml</v>
      </c>
      <c r="V223" s="0" t="n">
        <v>15</v>
      </c>
      <c r="X223" s="0" t="n">
        <v>0</v>
      </c>
      <c r="Y223" s="0" t="s">
        <v>59</v>
      </c>
      <c r="Z223" s="0" t="s">
        <v>60</v>
      </c>
      <c r="AA223" s="0" t="n">
        <v>25</v>
      </c>
      <c r="AC223" s="1" t="s">
        <v>56</v>
      </c>
      <c r="AD223" s="1" t="s">
        <v>56</v>
      </c>
      <c r="AF223" s="2" t="str">
        <f aca="false">IF(B223 = "","",_xlfn.CONCAT("https://cdn.shopify.com/s/files/1/1773/1117/files/WWMS_-_",N223,"_-_",P223,"_-_",M223,"_-_",O223,"_-_Front.png"))</f>
        <v>https://cdn.shopify.com/s/files/1/1773/1117/files/WWMS_-_Essential_Oil_-_15ml_-_Vintage_-_Neroli_-_Front.png</v>
      </c>
      <c r="AG223" s="0" t="n">
        <v>1</v>
      </c>
      <c r="AH223" s="0" t="s">
        <v>237</v>
      </c>
      <c r="AI223" s="1" t="s">
        <v>61</v>
      </c>
      <c r="AY223" s="2" t="str">
        <f aca="false">_xlfn.CONCAT("https://cdn.shopify.com/s/files/1/1773/1117/files/WWMS_-_",N223,"_-_",P223,"_-_",M223,"_-_",O223,"_-_Front.png")</f>
        <v>https://cdn.shopify.com/s/files/1/1773/1117/files/WWMS_-_Essential_Oil_-_15ml_-_Vintage_-_Neroli_-_Front.png</v>
      </c>
      <c r="AZ223" s="0" t="s">
        <v>62</v>
      </c>
      <c r="BC223" s="0" t="s">
        <v>63</v>
      </c>
    </row>
    <row r="224" customFormat="false" ht="12.75" hidden="false" customHeight="true" outlineLevel="0" collapsed="false">
      <c r="A224" s="0" t="str">
        <f aca="false">SUBSTITUTE(LOWER(_xlfn.CONCAT(M224, "-", O224,"-", N224)), "_", "-")</f>
        <v>vintage-nag-champa-essential-oil</v>
      </c>
      <c r="B224" s="0" t="s">
        <v>238</v>
      </c>
      <c r="C224" s="3" t="s">
        <v>221</v>
      </c>
      <c r="D224" s="0" t="s">
        <v>53</v>
      </c>
      <c r="E224" s="0" t="s">
        <v>54</v>
      </c>
      <c r="F224" s="0" t="s">
        <v>209</v>
      </c>
      <c r="G224" s="1" t="s">
        <v>56</v>
      </c>
      <c r="H224" s="0" t="s">
        <v>57</v>
      </c>
      <c r="I224" s="2" t="n">
        <f aca="false">IF(B224 = "",I223,FIND("-", B224, 1))</f>
        <v>9</v>
      </c>
      <c r="J224" s="2" t="e">
        <f aca="false">IF(B224 = "",J223,FIND("-", B224, FIND("-", B224, FIND("-", B224, 1)+1)+1))</f>
        <v>#VALUE!</v>
      </c>
      <c r="K224" s="2" t="n">
        <f aca="false">IF(B224 = "",K223,FIND("-", B224, FIND("-", B224, 1)+1))</f>
        <v>22</v>
      </c>
      <c r="L224" s="2" t="n">
        <f aca="false">IF(B224 = "",L223,IF(ISERROR(J224),K224,J224))</f>
        <v>22</v>
      </c>
      <c r="M224" s="2" t="str">
        <f aca="false">IF(B224 = "",M223,SUBSTITUTE(LEFT(B224,I224-2)," ","_"))</f>
        <v>Vintage</v>
      </c>
      <c r="N224" s="2" t="str">
        <f aca="false">IF(B224 = "",N223,SUBSTITUTE(RIGHT(B224, LEN(B224)-L224-1)," ","_"))</f>
        <v>Essential_Oil</v>
      </c>
      <c r="O224" s="2" t="str">
        <f aca="false">IF(B224 = "",O223,SUBSTITUTE(SUBSTITUTE(MID(B224,I224+2,L224-I224-3)," ","_"),"/","_"))</f>
        <v>Nag_Champa</v>
      </c>
      <c r="P224" s="0" t="s">
        <v>118</v>
      </c>
      <c r="U224" s="0" t="str">
        <f aca="false">SUBSTITUTE(_xlfn.CONCAT(M224, " - ", O224, " - ",N224, " - ", P224), "_", " ")</f>
        <v>Vintage - Nag Champa - Essential Oil - 15ml</v>
      </c>
      <c r="V224" s="0" t="n">
        <v>15</v>
      </c>
      <c r="X224" s="0" t="n">
        <v>0</v>
      </c>
      <c r="Y224" s="0" t="s">
        <v>59</v>
      </c>
      <c r="Z224" s="0" t="s">
        <v>60</v>
      </c>
      <c r="AA224" s="0" t="n">
        <v>15</v>
      </c>
      <c r="AC224" s="1" t="s">
        <v>56</v>
      </c>
      <c r="AD224" s="1" t="s">
        <v>56</v>
      </c>
      <c r="AF224" s="2" t="str">
        <f aca="false">IF(B224 = "","",_xlfn.CONCAT("https://cdn.shopify.com/s/files/1/1773/1117/files/WWMS_-_",N224,"_-_",P224,"_-_",M224,"_-_",O224,"_-_Front.png"))</f>
        <v>https://cdn.shopify.com/s/files/1/1773/1117/files/WWMS_-_Essential_Oil_-_15ml_-_Vintage_-_Nag_Champa_-_Front.png</v>
      </c>
      <c r="AG224" s="0" t="n">
        <v>1</v>
      </c>
      <c r="AH224" s="0" t="s">
        <v>238</v>
      </c>
      <c r="AI224" s="1" t="s">
        <v>61</v>
      </c>
      <c r="AY224" s="2" t="str">
        <f aca="false">_xlfn.CONCAT("https://cdn.shopify.com/s/files/1/1773/1117/files/WWMS_-_",N224,"_-_",P224,"_-_",M224,"_-_",O224,"_-_Front.png")</f>
        <v>https://cdn.shopify.com/s/files/1/1773/1117/files/WWMS_-_Essential_Oil_-_15ml_-_Vintage_-_Nag_Champa_-_Front.png</v>
      </c>
      <c r="AZ224" s="0" t="s">
        <v>62</v>
      </c>
      <c r="BC224" s="0" t="s">
        <v>63</v>
      </c>
    </row>
    <row r="225" customFormat="false" ht="12.75" hidden="false" customHeight="true" outlineLevel="0" collapsed="false">
      <c r="A225" s="0" t="str">
        <f aca="false">SUBSTITUTE(LOWER(_xlfn.CONCAT(M225, "-", O225,"-", N225)), "_", "-")</f>
        <v>vintage-myrtle-essential-oil</v>
      </c>
      <c r="B225" s="0" t="s">
        <v>239</v>
      </c>
      <c r="C225" s="3" t="s">
        <v>221</v>
      </c>
      <c r="D225" s="0" t="s">
        <v>53</v>
      </c>
      <c r="E225" s="0" t="s">
        <v>54</v>
      </c>
      <c r="F225" s="0" t="s">
        <v>209</v>
      </c>
      <c r="G225" s="1" t="s">
        <v>56</v>
      </c>
      <c r="H225" s="0" t="s">
        <v>57</v>
      </c>
      <c r="I225" s="2" t="n">
        <f aca="false">IF(B225 = "",I224,FIND("-", B225, 1))</f>
        <v>9</v>
      </c>
      <c r="J225" s="2" t="e">
        <f aca="false">IF(B225 = "",J224,FIND("-", B225, FIND("-", B225, FIND("-", B225, 1)+1)+1))</f>
        <v>#VALUE!</v>
      </c>
      <c r="K225" s="2" t="n">
        <f aca="false">IF(B225 = "",K224,FIND("-", B225, FIND("-", B225, 1)+1))</f>
        <v>18</v>
      </c>
      <c r="L225" s="2" t="n">
        <f aca="false">IF(B225 = "",L224,IF(ISERROR(J225),K225,J225))</f>
        <v>18</v>
      </c>
      <c r="M225" s="2" t="str">
        <f aca="false">IF(B225 = "",M224,SUBSTITUTE(LEFT(B225,I225-2)," ","_"))</f>
        <v>Vintage</v>
      </c>
      <c r="N225" s="2" t="str">
        <f aca="false">IF(B225 = "",N224,SUBSTITUTE(RIGHT(B225, LEN(B225)-L225-1)," ","_"))</f>
        <v>Essential_Oil</v>
      </c>
      <c r="O225" s="2" t="str">
        <f aca="false">IF(B225 = "",O224,SUBSTITUTE(SUBSTITUTE(MID(B225,I225+2,L225-I225-3)," ","_"),"/","_"))</f>
        <v>Myrtle</v>
      </c>
      <c r="P225" s="0" t="s">
        <v>118</v>
      </c>
      <c r="U225" s="0" t="str">
        <f aca="false">SUBSTITUTE(_xlfn.CONCAT(M225, " - ", O225, " - ",N225, " - ", P225), "_", " ")</f>
        <v>Vintage - Myrtle - Essential Oil - 15ml</v>
      </c>
      <c r="V225" s="0" t="n">
        <v>15</v>
      </c>
      <c r="X225" s="0" t="n">
        <v>0</v>
      </c>
      <c r="Y225" s="0" t="s">
        <v>59</v>
      </c>
      <c r="Z225" s="0" t="s">
        <v>60</v>
      </c>
      <c r="AA225" s="0" t="n">
        <v>50</v>
      </c>
      <c r="AC225" s="1" t="s">
        <v>56</v>
      </c>
      <c r="AD225" s="1" t="s">
        <v>56</v>
      </c>
      <c r="AF225" s="2" t="str">
        <f aca="false">IF(B225 = "","",_xlfn.CONCAT("https://cdn.shopify.com/s/files/1/1773/1117/files/WWMS_-_",N225,"_-_",P225,"_-_",M225,"_-_",O225,"_-_Front.png"))</f>
        <v>https://cdn.shopify.com/s/files/1/1773/1117/files/WWMS_-_Essential_Oil_-_15ml_-_Vintage_-_Myrtle_-_Front.png</v>
      </c>
      <c r="AG225" s="0" t="n">
        <v>1</v>
      </c>
      <c r="AH225" s="0" t="s">
        <v>239</v>
      </c>
      <c r="AI225" s="1" t="s">
        <v>61</v>
      </c>
      <c r="AY225" s="2" t="str">
        <f aca="false">_xlfn.CONCAT("https://cdn.shopify.com/s/files/1/1773/1117/files/WWMS_-_",N225,"_-_",P225,"_-_",M225,"_-_",O225,"_-_Front.png")</f>
        <v>https://cdn.shopify.com/s/files/1/1773/1117/files/WWMS_-_Essential_Oil_-_15ml_-_Vintage_-_Myrtle_-_Front.png</v>
      </c>
      <c r="AZ225" s="0" t="s">
        <v>62</v>
      </c>
      <c r="BC225" s="0" t="s">
        <v>63</v>
      </c>
    </row>
    <row r="226" customFormat="false" ht="12.75" hidden="false" customHeight="true" outlineLevel="0" collapsed="false">
      <c r="A226" s="0" t="str">
        <f aca="false">SUBSTITUTE(LOWER(_xlfn.CONCAT(M226, "-", O226,"-", N226)), "_", "-")</f>
        <v>vintage-melissa-essential-oil</v>
      </c>
      <c r="B226" s="0" t="s">
        <v>240</v>
      </c>
      <c r="D226" s="0" t="s">
        <v>53</v>
      </c>
      <c r="E226" s="0" t="s">
        <v>54</v>
      </c>
      <c r="F226" s="0" t="s">
        <v>209</v>
      </c>
      <c r="G226" s="1" t="s">
        <v>56</v>
      </c>
      <c r="H226" s="0" t="s">
        <v>57</v>
      </c>
      <c r="I226" s="2" t="n">
        <f aca="false">IF(B226 = "",I225,FIND("-", B226, 1))</f>
        <v>9</v>
      </c>
      <c r="J226" s="2" t="e">
        <f aca="false">IF(B226 = "",J225,FIND("-", B226, FIND("-", B226, FIND("-", B226, 1)+1)+1))</f>
        <v>#VALUE!</v>
      </c>
      <c r="K226" s="2" t="n">
        <f aca="false">IF(B226 = "",K225,FIND("-", B226, FIND("-", B226, 1)+1))</f>
        <v>19</v>
      </c>
      <c r="L226" s="2" t="n">
        <f aca="false">IF(B226 = "",L225,IF(ISERROR(J226),K226,J226))</f>
        <v>19</v>
      </c>
      <c r="M226" s="2" t="str">
        <f aca="false">IF(B226 = "",M225,SUBSTITUTE(LEFT(B226,I226-2)," ","_"))</f>
        <v>Vintage</v>
      </c>
      <c r="N226" s="2" t="str">
        <f aca="false">IF(B226 = "",N225,SUBSTITUTE(RIGHT(B226, LEN(B226)-L226-1)," ","_"))</f>
        <v>Essential_Oil</v>
      </c>
      <c r="O226" s="2" t="str">
        <f aca="false">IF(B226 = "",O225,SUBSTITUTE(SUBSTITUTE(MID(B226,I226+2,L226-I226-3)," ","_"),"/","_"))</f>
        <v>Melissa</v>
      </c>
      <c r="P226" s="0" t="s">
        <v>118</v>
      </c>
      <c r="U226" s="0" t="str">
        <f aca="false">SUBSTITUTE(_xlfn.CONCAT(M226, " - ", O226, " - ",N226, " - ", P226), "_", " ")</f>
        <v>Vintage - Melissa - Essential Oil - 15ml</v>
      </c>
      <c r="V226" s="0" t="n">
        <v>15</v>
      </c>
      <c r="X226" s="0" t="n">
        <v>0</v>
      </c>
      <c r="Y226" s="0" t="s">
        <v>59</v>
      </c>
      <c r="Z226" s="0" t="s">
        <v>60</v>
      </c>
      <c r="AA226" s="0" t="n">
        <v>48</v>
      </c>
      <c r="AC226" s="1" t="s">
        <v>56</v>
      </c>
      <c r="AD226" s="1" t="s">
        <v>56</v>
      </c>
      <c r="AF226" s="2" t="str">
        <f aca="false">IF(B226 = "","",_xlfn.CONCAT("https://cdn.shopify.com/s/files/1/1773/1117/files/WWMS_-_",N226,"_-_",P226,"_-_",M226,"_-_",O226,"_-_Front.png"))</f>
        <v>https://cdn.shopify.com/s/files/1/1773/1117/files/WWMS_-_Essential_Oil_-_15ml_-_Vintage_-_Melissa_-_Front.png</v>
      </c>
      <c r="AG226" s="0" t="n">
        <v>1</v>
      </c>
      <c r="AH226" s="0" t="s">
        <v>240</v>
      </c>
      <c r="AI226" s="1" t="s">
        <v>61</v>
      </c>
      <c r="AY226" s="2" t="str">
        <f aca="false">_xlfn.CONCAT("https://cdn.shopify.com/s/files/1/1773/1117/files/WWMS_-_",N226,"_-_",P226,"_-_",M226,"_-_",O226,"_-_Front.png")</f>
        <v>https://cdn.shopify.com/s/files/1/1773/1117/files/WWMS_-_Essential_Oil_-_15ml_-_Vintage_-_Melissa_-_Front.png</v>
      </c>
      <c r="AZ226" s="0" t="s">
        <v>62</v>
      </c>
      <c r="BC226" s="0" t="s">
        <v>63</v>
      </c>
    </row>
    <row r="227" customFormat="false" ht="12.75" hidden="false" customHeight="true" outlineLevel="0" collapsed="false">
      <c r="A227" s="0" t="str">
        <f aca="false">SUBSTITUTE(LOWER(_xlfn.CONCAT(M227, "-", O227,"-", N227)), "_", "-")</f>
        <v>vintage-marjoram-essential-oil</v>
      </c>
      <c r="B227" s="0" t="s">
        <v>241</v>
      </c>
      <c r="D227" s="0" t="s">
        <v>53</v>
      </c>
      <c r="E227" s="0" t="s">
        <v>54</v>
      </c>
      <c r="F227" s="0" t="s">
        <v>209</v>
      </c>
      <c r="G227" s="1" t="s">
        <v>56</v>
      </c>
      <c r="H227" s="0" t="s">
        <v>57</v>
      </c>
      <c r="I227" s="2" t="n">
        <f aca="false">IF(B227 = "",I226,FIND("-", B227, 1))</f>
        <v>9</v>
      </c>
      <c r="J227" s="2" t="e">
        <f aca="false">IF(B227 = "",J226,FIND("-", B227, FIND("-", B227, FIND("-", B227, 1)+1)+1))</f>
        <v>#VALUE!</v>
      </c>
      <c r="K227" s="2" t="n">
        <f aca="false">IF(B227 = "",K226,FIND("-", B227, FIND("-", B227, 1)+1))</f>
        <v>20</v>
      </c>
      <c r="L227" s="2" t="n">
        <f aca="false">IF(B227 = "",L226,IF(ISERROR(J227),K227,J227))</f>
        <v>20</v>
      </c>
      <c r="M227" s="2" t="str">
        <f aca="false">IF(B227 = "",M226,SUBSTITUTE(LEFT(B227,I227-2)," ","_"))</f>
        <v>Vintage</v>
      </c>
      <c r="N227" s="2" t="str">
        <f aca="false">IF(B227 = "",N226,SUBSTITUTE(RIGHT(B227, LEN(B227)-L227-1)," ","_"))</f>
        <v>Essential_Oil</v>
      </c>
      <c r="O227" s="2" t="str">
        <f aca="false">IF(B227 = "",O226,SUBSTITUTE(SUBSTITUTE(MID(B227,I227+2,L227-I227-3)," ","_"),"/","_"))</f>
        <v>Marjoram</v>
      </c>
      <c r="P227" s="0" t="s">
        <v>118</v>
      </c>
      <c r="U227" s="0" t="str">
        <f aca="false">SUBSTITUTE(_xlfn.CONCAT(M227, " - ", O227, " - ",N227, " - ", P227), "_", " ")</f>
        <v>Vintage - Marjoram - Essential Oil - 15ml</v>
      </c>
      <c r="V227" s="0" t="n">
        <v>15</v>
      </c>
      <c r="X227" s="0" t="n">
        <v>0</v>
      </c>
      <c r="Y227" s="0" t="s">
        <v>59</v>
      </c>
      <c r="Z227" s="0" t="s">
        <v>60</v>
      </c>
      <c r="AA227" s="0" t="n">
        <v>25</v>
      </c>
      <c r="AC227" s="1" t="s">
        <v>56</v>
      </c>
      <c r="AD227" s="1" t="s">
        <v>56</v>
      </c>
      <c r="AF227" s="2" t="str">
        <f aca="false">IF(B227 = "","",_xlfn.CONCAT("https://cdn.shopify.com/s/files/1/1773/1117/files/WWMS_-_",N227,"_-_",P227,"_-_",M227,"_-_",O227,"_-_Front.png"))</f>
        <v>https://cdn.shopify.com/s/files/1/1773/1117/files/WWMS_-_Essential_Oil_-_15ml_-_Vintage_-_Marjoram_-_Front.png</v>
      </c>
      <c r="AG227" s="0" t="n">
        <v>1</v>
      </c>
      <c r="AH227" s="0" t="s">
        <v>241</v>
      </c>
      <c r="AI227" s="1" t="s">
        <v>61</v>
      </c>
      <c r="AY227" s="2" t="str">
        <f aca="false">_xlfn.CONCAT("https://cdn.shopify.com/s/files/1/1773/1117/files/WWMS_-_",N227,"_-_",P227,"_-_",M227,"_-_",O227,"_-_Front.png")</f>
        <v>https://cdn.shopify.com/s/files/1/1773/1117/files/WWMS_-_Essential_Oil_-_15ml_-_Vintage_-_Marjoram_-_Front.png</v>
      </c>
      <c r="AZ227" s="0" t="s">
        <v>62</v>
      </c>
      <c r="BC227" s="0" t="s">
        <v>63</v>
      </c>
    </row>
    <row r="228" customFormat="false" ht="12.75" hidden="false" customHeight="true" outlineLevel="0" collapsed="false">
      <c r="A228" s="0" t="str">
        <f aca="false">SUBSTITUTE(LOWER(_xlfn.CONCAT(M228, "-", O228,"-", N228)), "_", "-")</f>
        <v>vintage-litsea-cubeba-essential-oil</v>
      </c>
      <c r="B228" s="0" t="s">
        <v>242</v>
      </c>
      <c r="C228" s="3" t="s">
        <v>221</v>
      </c>
      <c r="D228" s="0" t="s">
        <v>53</v>
      </c>
      <c r="E228" s="0" t="s">
        <v>54</v>
      </c>
      <c r="F228" s="0" t="s">
        <v>209</v>
      </c>
      <c r="G228" s="1" t="s">
        <v>56</v>
      </c>
      <c r="H228" s="0" t="s">
        <v>57</v>
      </c>
      <c r="I228" s="2" t="n">
        <f aca="false">IF(B228 = "",I227,FIND("-", B228, 1))</f>
        <v>9</v>
      </c>
      <c r="J228" s="2" t="e">
        <f aca="false">IF(B228 = "",J227,FIND("-", B228, FIND("-", B228, FIND("-", B228, 1)+1)+1))</f>
        <v>#VALUE!</v>
      </c>
      <c r="K228" s="2" t="n">
        <f aca="false">IF(B228 = "",K227,FIND("-", B228, FIND("-", B228, 1)+1))</f>
        <v>25</v>
      </c>
      <c r="L228" s="2" t="n">
        <f aca="false">IF(B228 = "",L227,IF(ISERROR(J228),K228,J228))</f>
        <v>25</v>
      </c>
      <c r="M228" s="2" t="str">
        <f aca="false">IF(B228 = "",M227,SUBSTITUTE(LEFT(B228,I228-2)," ","_"))</f>
        <v>Vintage</v>
      </c>
      <c r="N228" s="2" t="str">
        <f aca="false">IF(B228 = "",N227,SUBSTITUTE(RIGHT(B228, LEN(B228)-L228-1)," ","_"))</f>
        <v>Essential_Oil</v>
      </c>
      <c r="O228" s="2" t="str">
        <f aca="false">IF(B228 = "",O227,SUBSTITUTE(SUBSTITUTE(MID(B228,I228+2,L228-I228-3)," ","_"),"/","_"))</f>
        <v>Litsea_Cubeba</v>
      </c>
      <c r="P228" s="0" t="s">
        <v>118</v>
      </c>
      <c r="U228" s="0" t="str">
        <f aca="false">SUBSTITUTE(_xlfn.CONCAT(M228, " - ", O228, " - ",N228, " - ", P228), "_", " ")</f>
        <v>Vintage - Litsea Cubeba - Essential Oil - 15ml</v>
      </c>
      <c r="V228" s="0" t="n">
        <v>15</v>
      </c>
      <c r="X228" s="0" t="n">
        <v>0</v>
      </c>
      <c r="Y228" s="0" t="s">
        <v>59</v>
      </c>
      <c r="Z228" s="0" t="s">
        <v>60</v>
      </c>
      <c r="AA228" s="0" t="n">
        <v>22</v>
      </c>
      <c r="AC228" s="1" t="s">
        <v>56</v>
      </c>
      <c r="AD228" s="1" t="s">
        <v>56</v>
      </c>
      <c r="AF228" s="2" t="str">
        <f aca="false">IF(B228 = "","",_xlfn.CONCAT("https://cdn.shopify.com/s/files/1/1773/1117/files/WWMS_-_",N228,"_-_",P228,"_-_",M228,"_-_",O228,"_-_Front.png"))</f>
        <v>https://cdn.shopify.com/s/files/1/1773/1117/files/WWMS_-_Essential_Oil_-_15ml_-_Vintage_-_Litsea_Cubeba_-_Front.png</v>
      </c>
      <c r="AG228" s="0" t="n">
        <v>1</v>
      </c>
      <c r="AH228" s="0" t="s">
        <v>242</v>
      </c>
      <c r="AI228" s="1" t="s">
        <v>61</v>
      </c>
      <c r="AY228" s="2" t="str">
        <f aca="false">_xlfn.CONCAT("https://cdn.shopify.com/s/files/1/1773/1117/files/WWMS_-_",N228,"_-_",P228,"_-_",M228,"_-_",O228,"_-_Front.png")</f>
        <v>https://cdn.shopify.com/s/files/1/1773/1117/files/WWMS_-_Essential_Oil_-_15ml_-_Vintage_-_Litsea_Cubeba_-_Front.png</v>
      </c>
      <c r="AZ228" s="0" t="s">
        <v>62</v>
      </c>
      <c r="BC228" s="0" t="s">
        <v>63</v>
      </c>
    </row>
    <row r="229" customFormat="false" ht="12.75" hidden="false" customHeight="true" outlineLevel="0" collapsed="false">
      <c r="A229" s="0" t="str">
        <f aca="false">SUBSTITUTE(LOWER(_xlfn.CONCAT(M229, "-", O229,"-", N229)), "_", "-")</f>
        <v>vintage-lime-essential-oil</v>
      </c>
      <c r="B229" s="0" t="s">
        <v>243</v>
      </c>
      <c r="D229" s="0" t="s">
        <v>53</v>
      </c>
      <c r="E229" s="0" t="s">
        <v>54</v>
      </c>
      <c r="F229" s="0" t="s">
        <v>209</v>
      </c>
      <c r="G229" s="1" t="s">
        <v>56</v>
      </c>
      <c r="H229" s="0" t="s">
        <v>57</v>
      </c>
      <c r="I229" s="2" t="n">
        <f aca="false">IF(B229 = "",I228,FIND("-", B229, 1))</f>
        <v>9</v>
      </c>
      <c r="J229" s="2" t="e">
        <f aca="false">IF(B229 = "",J228,FIND("-", B229, FIND("-", B229, FIND("-", B229, 1)+1)+1))</f>
        <v>#VALUE!</v>
      </c>
      <c r="K229" s="2" t="n">
        <f aca="false">IF(B229 = "",K228,FIND("-", B229, FIND("-", B229, 1)+1))</f>
        <v>16</v>
      </c>
      <c r="L229" s="2" t="n">
        <f aca="false">IF(B229 = "",L228,IF(ISERROR(J229),K229,J229))</f>
        <v>16</v>
      </c>
      <c r="M229" s="2" t="str">
        <f aca="false">IF(B229 = "",M228,SUBSTITUTE(LEFT(B229,I229-2)," ","_"))</f>
        <v>Vintage</v>
      </c>
      <c r="N229" s="2" t="str">
        <f aca="false">IF(B229 = "",N228,SUBSTITUTE(RIGHT(B229, LEN(B229)-L229-1)," ","_"))</f>
        <v>Essential_Oil</v>
      </c>
      <c r="O229" s="2" t="str">
        <f aca="false">IF(B229 = "",O228,SUBSTITUTE(SUBSTITUTE(MID(B229,I229+2,L229-I229-3)," ","_"),"/","_"))</f>
        <v>Lime</v>
      </c>
      <c r="P229" s="0" t="s">
        <v>118</v>
      </c>
      <c r="U229" s="0" t="str">
        <f aca="false">SUBSTITUTE(_xlfn.CONCAT(M229, " - ", O229, " - ",N229, " - ", P229), "_", " ")</f>
        <v>Vintage - Lime - Essential Oil - 15ml</v>
      </c>
      <c r="V229" s="0" t="n">
        <v>15</v>
      </c>
      <c r="X229" s="0" t="n">
        <v>0</v>
      </c>
      <c r="Y229" s="0" t="s">
        <v>59</v>
      </c>
      <c r="Z229" s="0" t="s">
        <v>60</v>
      </c>
      <c r="AA229" s="0" t="n">
        <v>28</v>
      </c>
      <c r="AC229" s="1" t="s">
        <v>56</v>
      </c>
      <c r="AD229" s="1" t="s">
        <v>56</v>
      </c>
      <c r="AF229" s="2" t="str">
        <f aca="false">IF(B229 = "","",_xlfn.CONCAT("https://cdn.shopify.com/s/files/1/1773/1117/files/WWMS_-_",N229,"_-_",P229,"_-_",M229,"_-_",O229,"_-_Front.png"))</f>
        <v>https://cdn.shopify.com/s/files/1/1773/1117/files/WWMS_-_Essential_Oil_-_15ml_-_Vintage_-_Lime_-_Front.png</v>
      </c>
      <c r="AG229" s="0" t="n">
        <v>1</v>
      </c>
      <c r="AH229" s="0" t="s">
        <v>243</v>
      </c>
      <c r="AI229" s="1" t="s">
        <v>61</v>
      </c>
      <c r="AY229" s="2" t="str">
        <f aca="false">_xlfn.CONCAT("https://cdn.shopify.com/s/files/1/1773/1117/files/WWMS_-_",N229,"_-_",P229,"_-_",M229,"_-_",O229,"_-_Front.png")</f>
        <v>https://cdn.shopify.com/s/files/1/1773/1117/files/WWMS_-_Essential_Oil_-_15ml_-_Vintage_-_Lime_-_Front.png</v>
      </c>
      <c r="AZ229" s="0" t="s">
        <v>62</v>
      </c>
      <c r="BC229" s="0" t="s">
        <v>63</v>
      </c>
    </row>
    <row r="230" customFormat="false" ht="12.75" hidden="false" customHeight="true" outlineLevel="0" collapsed="false">
      <c r="A230" s="0" t="str">
        <f aca="false">SUBSTITUTE(LOWER(_xlfn.CONCAT(M230, "-", O230,"-", N230)), "_", "-")</f>
        <v>vintage-lemongrass-essential-oil</v>
      </c>
      <c r="B230" s="0" t="s">
        <v>244</v>
      </c>
      <c r="D230" s="0" t="s">
        <v>53</v>
      </c>
      <c r="E230" s="0" t="s">
        <v>54</v>
      </c>
      <c r="F230" s="0" t="s">
        <v>209</v>
      </c>
      <c r="G230" s="1" t="s">
        <v>56</v>
      </c>
      <c r="H230" s="0" t="s">
        <v>57</v>
      </c>
      <c r="I230" s="2" t="n">
        <f aca="false">IF(B230 = "",I229,FIND("-", B230, 1))</f>
        <v>9</v>
      </c>
      <c r="J230" s="2" t="e">
        <f aca="false">IF(B230 = "",J229,FIND("-", B230, FIND("-", B230, FIND("-", B230, 1)+1)+1))</f>
        <v>#VALUE!</v>
      </c>
      <c r="K230" s="2" t="n">
        <f aca="false">IF(B230 = "",K229,FIND("-", B230, FIND("-", B230, 1)+1))</f>
        <v>22</v>
      </c>
      <c r="L230" s="2" t="n">
        <f aca="false">IF(B230 = "",L229,IF(ISERROR(J230),K230,J230))</f>
        <v>22</v>
      </c>
      <c r="M230" s="2" t="str">
        <f aca="false">IF(B230 = "",M229,SUBSTITUTE(LEFT(B230,I230-2)," ","_"))</f>
        <v>Vintage</v>
      </c>
      <c r="N230" s="2" t="str">
        <f aca="false">IF(B230 = "",N229,SUBSTITUTE(RIGHT(B230, LEN(B230)-L230-1)," ","_"))</f>
        <v>Essential_Oil</v>
      </c>
      <c r="O230" s="2" t="str">
        <f aca="false">IF(B230 = "",O229,SUBSTITUTE(SUBSTITUTE(MID(B230,I230+2,L230-I230-3)," ","_"),"/","_"))</f>
        <v>Lemongrass</v>
      </c>
      <c r="P230" s="0" t="s">
        <v>118</v>
      </c>
      <c r="U230" s="0" t="str">
        <f aca="false">SUBSTITUTE(_xlfn.CONCAT(M230, " - ", O230, " - ",N230, " - ", P230), "_", " ")</f>
        <v>Vintage - Lemongrass - Essential Oil - 15ml</v>
      </c>
      <c r="V230" s="0" t="n">
        <v>15</v>
      </c>
      <c r="X230" s="0" t="n">
        <v>0</v>
      </c>
      <c r="Y230" s="0" t="s">
        <v>59</v>
      </c>
      <c r="Z230" s="0" t="s">
        <v>60</v>
      </c>
      <c r="AA230" s="0" t="n">
        <v>20</v>
      </c>
      <c r="AC230" s="1" t="s">
        <v>56</v>
      </c>
      <c r="AD230" s="1" t="s">
        <v>56</v>
      </c>
      <c r="AF230" s="2" t="str">
        <f aca="false">IF(B230 = "","",_xlfn.CONCAT("https://cdn.shopify.com/s/files/1/1773/1117/files/WWMS_-_",N230,"_-_",P230,"_-_",M230,"_-_",O230,"_-_Front.png"))</f>
        <v>https://cdn.shopify.com/s/files/1/1773/1117/files/WWMS_-_Essential_Oil_-_15ml_-_Vintage_-_Lemongrass_-_Front.png</v>
      </c>
      <c r="AG230" s="0" t="n">
        <v>1</v>
      </c>
      <c r="AH230" s="0" t="s">
        <v>244</v>
      </c>
      <c r="AI230" s="1" t="s">
        <v>61</v>
      </c>
      <c r="AY230" s="2" t="str">
        <f aca="false">_xlfn.CONCAT("https://cdn.shopify.com/s/files/1/1773/1117/files/WWMS_-_",N230,"_-_",P230,"_-_",M230,"_-_",O230,"_-_Front.png")</f>
        <v>https://cdn.shopify.com/s/files/1/1773/1117/files/WWMS_-_Essential_Oil_-_15ml_-_Vintage_-_Lemongrass_-_Front.png</v>
      </c>
      <c r="AZ230" s="0" t="s">
        <v>62</v>
      </c>
      <c r="BC230" s="0" t="s">
        <v>63</v>
      </c>
    </row>
    <row r="231" customFormat="false" ht="12.75" hidden="false" customHeight="true" outlineLevel="0" collapsed="false">
      <c r="A231" s="0" t="str">
        <f aca="false">SUBSTITUTE(LOWER(_xlfn.CONCAT(M231, "-", O231,"-", N231)), "_", "-")</f>
        <v>vintage-lemon-essential-oil</v>
      </c>
      <c r="B231" s="0" t="s">
        <v>245</v>
      </c>
      <c r="D231" s="0" t="s">
        <v>53</v>
      </c>
      <c r="E231" s="0" t="s">
        <v>54</v>
      </c>
      <c r="F231" s="0" t="s">
        <v>209</v>
      </c>
      <c r="G231" s="1" t="s">
        <v>56</v>
      </c>
      <c r="H231" s="0" t="s">
        <v>57</v>
      </c>
      <c r="I231" s="2" t="n">
        <f aca="false">IF(B231 = "",I230,FIND("-", B231, 1))</f>
        <v>9</v>
      </c>
      <c r="J231" s="2" t="e">
        <f aca="false">IF(B231 = "",J230,FIND("-", B231, FIND("-", B231, FIND("-", B231, 1)+1)+1))</f>
        <v>#VALUE!</v>
      </c>
      <c r="K231" s="2" t="n">
        <f aca="false">IF(B231 = "",K230,FIND("-", B231, FIND("-", B231, 1)+1))</f>
        <v>17</v>
      </c>
      <c r="L231" s="2" t="n">
        <f aca="false">IF(B231 = "",L230,IF(ISERROR(J231),K231,J231))</f>
        <v>17</v>
      </c>
      <c r="M231" s="2" t="str">
        <f aca="false">IF(B231 = "",M230,SUBSTITUTE(LEFT(B231,I231-2)," ","_"))</f>
        <v>Vintage</v>
      </c>
      <c r="N231" s="2" t="str">
        <f aca="false">IF(B231 = "",N230,SUBSTITUTE(RIGHT(B231, LEN(B231)-L231-1)," ","_"))</f>
        <v>Essential_Oil</v>
      </c>
      <c r="O231" s="2" t="str">
        <f aca="false">IF(B231 = "",O230,SUBSTITUTE(SUBSTITUTE(MID(B231,I231+2,L231-I231-3)," ","_"),"/","_"))</f>
        <v>Lemon</v>
      </c>
      <c r="P231" s="0" t="s">
        <v>118</v>
      </c>
      <c r="U231" s="0" t="str">
        <f aca="false">SUBSTITUTE(_xlfn.CONCAT(M231, " - ", O231, " - ",N231, " - ", P231), "_", " ")</f>
        <v>Vintage - Lemon - Essential Oil - 15ml</v>
      </c>
      <c r="V231" s="0" t="n">
        <v>15</v>
      </c>
      <c r="X231" s="0" t="n">
        <v>0</v>
      </c>
      <c r="Y231" s="0" t="s">
        <v>59</v>
      </c>
      <c r="Z231" s="0" t="s">
        <v>60</v>
      </c>
      <c r="AA231" s="0" t="n">
        <v>28</v>
      </c>
      <c r="AC231" s="1" t="s">
        <v>56</v>
      </c>
      <c r="AD231" s="1" t="s">
        <v>56</v>
      </c>
      <c r="AF231" s="2" t="str">
        <f aca="false">IF(B231 = "","",_xlfn.CONCAT("https://cdn.shopify.com/s/files/1/1773/1117/files/WWMS_-_",N231,"_-_",P231,"_-_",M231,"_-_",O231,"_-_Front.png"))</f>
        <v>https://cdn.shopify.com/s/files/1/1773/1117/files/WWMS_-_Essential_Oil_-_15ml_-_Vintage_-_Lemon_-_Front.png</v>
      </c>
      <c r="AG231" s="0" t="n">
        <v>1</v>
      </c>
      <c r="AH231" s="0" t="s">
        <v>245</v>
      </c>
      <c r="AI231" s="1" t="s">
        <v>61</v>
      </c>
      <c r="AY231" s="2" t="str">
        <f aca="false">_xlfn.CONCAT("https://cdn.shopify.com/s/files/1/1773/1117/files/WWMS_-_",N231,"_-_",P231,"_-_",M231,"_-_",O231,"_-_Front.png")</f>
        <v>https://cdn.shopify.com/s/files/1/1773/1117/files/WWMS_-_Essential_Oil_-_15ml_-_Vintage_-_Lemon_-_Front.png</v>
      </c>
      <c r="AZ231" s="0" t="s">
        <v>62</v>
      </c>
      <c r="BC231" s="0" t="s">
        <v>63</v>
      </c>
    </row>
    <row r="232" customFormat="false" ht="12.75" hidden="false" customHeight="true" outlineLevel="0" collapsed="false">
      <c r="A232" s="0" t="str">
        <f aca="false">SUBSTITUTE(LOWER(_xlfn.CONCAT(M232, "-", O232,"-", N232)), "_", "-")</f>
        <v>vintage-lavender-essential-oil</v>
      </c>
      <c r="B232" s="0" t="s">
        <v>246</v>
      </c>
      <c r="D232" s="0" t="s">
        <v>53</v>
      </c>
      <c r="E232" s="0" t="s">
        <v>54</v>
      </c>
      <c r="F232" s="0" t="s">
        <v>209</v>
      </c>
      <c r="G232" s="1" t="s">
        <v>56</v>
      </c>
      <c r="H232" s="0" t="s">
        <v>57</v>
      </c>
      <c r="I232" s="2" t="n">
        <f aca="false">IF(B232 = "",I231,FIND("-", B232, 1))</f>
        <v>9</v>
      </c>
      <c r="J232" s="2" t="e">
        <f aca="false">IF(B232 = "",J231,FIND("-", B232, FIND("-", B232, FIND("-", B232, 1)+1)+1))</f>
        <v>#VALUE!</v>
      </c>
      <c r="K232" s="2" t="n">
        <f aca="false">IF(B232 = "",K231,FIND("-", B232, FIND("-", B232, 1)+1))</f>
        <v>20</v>
      </c>
      <c r="L232" s="2" t="n">
        <f aca="false">IF(B232 = "",L231,IF(ISERROR(J232),K232,J232))</f>
        <v>20</v>
      </c>
      <c r="M232" s="2" t="str">
        <f aca="false">IF(B232 = "",M231,SUBSTITUTE(LEFT(B232,I232-2)," ","_"))</f>
        <v>Vintage</v>
      </c>
      <c r="N232" s="2" t="str">
        <f aca="false">IF(B232 = "",N231,SUBSTITUTE(RIGHT(B232, LEN(B232)-L232-1)," ","_"))</f>
        <v>Essential_Oil</v>
      </c>
      <c r="O232" s="2" t="str">
        <f aca="false">IF(B232 = "",O231,SUBSTITUTE(SUBSTITUTE(MID(B232,I232+2,L232-I232-3)," ","_"),"/","_"))</f>
        <v>Lavender</v>
      </c>
      <c r="P232" s="0" t="s">
        <v>118</v>
      </c>
      <c r="U232" s="0" t="str">
        <f aca="false">SUBSTITUTE(_xlfn.CONCAT(M232, " - ", O232, " - ",N232, " - ", P232), "_", " ")</f>
        <v>Vintage - Lavender - Essential Oil - 15ml</v>
      </c>
      <c r="V232" s="0" t="n">
        <v>15</v>
      </c>
      <c r="X232" s="0" t="n">
        <v>0</v>
      </c>
      <c r="Y232" s="0" t="s">
        <v>59</v>
      </c>
      <c r="Z232" s="0" t="s">
        <v>60</v>
      </c>
      <c r="AA232" s="0" t="n">
        <v>19</v>
      </c>
      <c r="AC232" s="1" t="s">
        <v>56</v>
      </c>
      <c r="AD232" s="1" t="s">
        <v>56</v>
      </c>
      <c r="AF232" s="2" t="str">
        <f aca="false">IF(B232 = "","",_xlfn.CONCAT("https://cdn.shopify.com/s/files/1/1773/1117/files/WWMS_-_",N232,"_-_",P232,"_-_",M232,"_-_",O232,"_-_Front.png"))</f>
        <v>https://cdn.shopify.com/s/files/1/1773/1117/files/WWMS_-_Essential_Oil_-_15ml_-_Vintage_-_Lavender_-_Front.png</v>
      </c>
      <c r="AG232" s="0" t="n">
        <v>1</v>
      </c>
      <c r="AH232" s="0" t="s">
        <v>246</v>
      </c>
      <c r="AI232" s="1" t="s">
        <v>61</v>
      </c>
      <c r="AY232" s="2" t="str">
        <f aca="false">_xlfn.CONCAT("https://cdn.shopify.com/s/files/1/1773/1117/files/WWMS_-_",N232,"_-_",P232,"_-_",M232,"_-_",O232,"_-_Front.png")</f>
        <v>https://cdn.shopify.com/s/files/1/1773/1117/files/WWMS_-_Essential_Oil_-_15ml_-_Vintage_-_Lavender_-_Front.png</v>
      </c>
      <c r="AZ232" s="0" t="s">
        <v>62</v>
      </c>
      <c r="BC232" s="0" t="s">
        <v>63</v>
      </c>
    </row>
    <row r="233" customFormat="false" ht="12.75" hidden="false" customHeight="true" outlineLevel="0" collapsed="false">
      <c r="A233" s="0" t="str">
        <f aca="false">SUBSTITUTE(LOWER(_xlfn.CONCAT(M233, "-", O233,"-", N233)), "_", "-")</f>
        <v>vintage-jasmine-essential-oil</v>
      </c>
      <c r="B233" s="0" t="s">
        <v>247</v>
      </c>
      <c r="C233" s="3" t="s">
        <v>221</v>
      </c>
      <c r="D233" s="0" t="s">
        <v>53</v>
      </c>
      <c r="E233" s="0" t="s">
        <v>54</v>
      </c>
      <c r="F233" s="0" t="s">
        <v>209</v>
      </c>
      <c r="G233" s="1" t="s">
        <v>56</v>
      </c>
      <c r="H233" s="0" t="s">
        <v>57</v>
      </c>
      <c r="I233" s="2" t="n">
        <f aca="false">IF(B233 = "",I232,FIND("-", B233, 1))</f>
        <v>9</v>
      </c>
      <c r="J233" s="2" t="e">
        <f aca="false">IF(B233 = "",J232,FIND("-", B233, FIND("-", B233, FIND("-", B233, 1)+1)+1))</f>
        <v>#VALUE!</v>
      </c>
      <c r="K233" s="2" t="n">
        <f aca="false">IF(B233 = "",K232,FIND("-", B233, FIND("-", B233, 1)+1))</f>
        <v>19</v>
      </c>
      <c r="L233" s="2" t="n">
        <f aca="false">IF(B233 = "",L232,IF(ISERROR(J233),K233,J233))</f>
        <v>19</v>
      </c>
      <c r="M233" s="2" t="str">
        <f aca="false">IF(B233 = "",M232,SUBSTITUTE(LEFT(B233,I233-2)," ","_"))</f>
        <v>Vintage</v>
      </c>
      <c r="N233" s="2" t="str">
        <f aca="false">IF(B233 = "",N232,SUBSTITUTE(RIGHT(B233, LEN(B233)-L233-1)," ","_"))</f>
        <v>Essential_Oil</v>
      </c>
      <c r="O233" s="2" t="str">
        <f aca="false">IF(B233 = "",O232,SUBSTITUTE(SUBSTITUTE(MID(B233,I233+2,L233-I233-3)," ","_"),"/","_"))</f>
        <v>Jasmine</v>
      </c>
      <c r="P233" s="0" t="s">
        <v>118</v>
      </c>
      <c r="U233" s="0" t="str">
        <f aca="false">SUBSTITUTE(_xlfn.CONCAT(M233, " - ", O233, " - ",N233, " - ", P233), "_", " ")</f>
        <v>Vintage - Jasmine - Essential Oil - 15ml</v>
      </c>
      <c r="V233" s="0" t="n">
        <v>15</v>
      </c>
      <c r="X233" s="0" t="n">
        <v>0</v>
      </c>
      <c r="Y233" s="0" t="s">
        <v>59</v>
      </c>
      <c r="Z233" s="0" t="s">
        <v>60</v>
      </c>
      <c r="AA233" s="0" t="n">
        <v>24</v>
      </c>
      <c r="AC233" s="1" t="s">
        <v>56</v>
      </c>
      <c r="AD233" s="1" t="s">
        <v>56</v>
      </c>
      <c r="AF233" s="2" t="str">
        <f aca="false">IF(B233 = "","",_xlfn.CONCAT("https://cdn.shopify.com/s/files/1/1773/1117/files/WWMS_-_",N233,"_-_",P233,"_-_",M233,"_-_",O233,"_-_Front.png"))</f>
        <v>https://cdn.shopify.com/s/files/1/1773/1117/files/WWMS_-_Essential_Oil_-_15ml_-_Vintage_-_Jasmine_-_Front.png</v>
      </c>
      <c r="AG233" s="0" t="n">
        <v>1</v>
      </c>
      <c r="AH233" s="0" t="s">
        <v>247</v>
      </c>
      <c r="AI233" s="1" t="s">
        <v>61</v>
      </c>
      <c r="AY233" s="2" t="str">
        <f aca="false">_xlfn.CONCAT("https://cdn.shopify.com/s/files/1/1773/1117/files/WWMS_-_",N233,"_-_",P233,"_-_",M233,"_-_",O233,"_-_Front.png")</f>
        <v>https://cdn.shopify.com/s/files/1/1773/1117/files/WWMS_-_Essential_Oil_-_15ml_-_Vintage_-_Jasmine_-_Front.png</v>
      </c>
      <c r="AZ233" s="0" t="s">
        <v>62</v>
      </c>
      <c r="BC233" s="0" t="s">
        <v>63</v>
      </c>
    </row>
    <row r="234" customFormat="false" ht="12.75" hidden="false" customHeight="true" outlineLevel="0" collapsed="false">
      <c r="A234" s="0" t="str">
        <f aca="false">SUBSTITUTE(LOWER(_xlfn.CONCAT(M234, "-", O234,"-", N234)), "_", "-")</f>
        <v>vintage-jamarosa-essential-oil</v>
      </c>
      <c r="B234" s="0" t="s">
        <v>248</v>
      </c>
      <c r="D234" s="0" t="s">
        <v>53</v>
      </c>
      <c r="E234" s="0" t="s">
        <v>54</v>
      </c>
      <c r="F234" s="0" t="s">
        <v>209</v>
      </c>
      <c r="G234" s="1" t="s">
        <v>56</v>
      </c>
      <c r="H234" s="0" t="s">
        <v>57</v>
      </c>
      <c r="I234" s="2" t="n">
        <f aca="false">IF(B234 = "",I233,FIND("-", B234, 1))</f>
        <v>9</v>
      </c>
      <c r="J234" s="2" t="e">
        <f aca="false">IF(B234 = "",J233,FIND("-", B234, FIND("-", B234, FIND("-", B234, 1)+1)+1))</f>
        <v>#VALUE!</v>
      </c>
      <c r="K234" s="2" t="n">
        <f aca="false">IF(B234 = "",K233,FIND("-", B234, FIND("-", B234, 1)+1))</f>
        <v>20</v>
      </c>
      <c r="L234" s="2" t="n">
        <f aca="false">IF(B234 = "",L233,IF(ISERROR(J234),K234,J234))</f>
        <v>20</v>
      </c>
      <c r="M234" s="2" t="str">
        <f aca="false">IF(B234 = "",M233,SUBSTITUTE(LEFT(B234,I234-2)," ","_"))</f>
        <v>Vintage</v>
      </c>
      <c r="N234" s="2" t="str">
        <f aca="false">IF(B234 = "",N233,SUBSTITUTE(RIGHT(B234, LEN(B234)-L234-1)," ","_"))</f>
        <v>Essential_Oil</v>
      </c>
      <c r="O234" s="2" t="str">
        <f aca="false">IF(B234 = "",O233,SUBSTITUTE(SUBSTITUTE(MID(B234,I234+2,L234-I234-3)," ","_"),"/","_"))</f>
        <v>Jamarosa</v>
      </c>
      <c r="P234" s="0" t="s">
        <v>118</v>
      </c>
      <c r="U234" s="0" t="str">
        <f aca="false">SUBSTITUTE(_xlfn.CONCAT(M234, " - ", O234, " - ",N234, " - ", P234), "_", " ")</f>
        <v>Vintage - Jamarosa - Essential Oil - 15ml</v>
      </c>
      <c r="V234" s="0" t="n">
        <v>15</v>
      </c>
      <c r="X234" s="0" t="n">
        <v>0</v>
      </c>
      <c r="Y234" s="0" t="s">
        <v>59</v>
      </c>
      <c r="Z234" s="0" t="s">
        <v>60</v>
      </c>
      <c r="AA234" s="0" t="n">
        <v>33</v>
      </c>
      <c r="AC234" s="1" t="s">
        <v>56</v>
      </c>
      <c r="AD234" s="1" t="s">
        <v>56</v>
      </c>
      <c r="AF234" s="2" t="str">
        <f aca="false">IF(B234 = "","",_xlfn.CONCAT("https://cdn.shopify.com/s/files/1/1773/1117/files/WWMS_-_",N234,"_-_",P234,"_-_",M234,"_-_",O234,"_-_Front.png"))</f>
        <v>https://cdn.shopify.com/s/files/1/1773/1117/files/WWMS_-_Essential_Oil_-_15ml_-_Vintage_-_Jamarosa_-_Front.png</v>
      </c>
      <c r="AG234" s="0" t="n">
        <v>1</v>
      </c>
      <c r="AH234" s="0" t="s">
        <v>248</v>
      </c>
      <c r="AI234" s="1" t="s">
        <v>61</v>
      </c>
      <c r="AY234" s="2" t="str">
        <f aca="false">_xlfn.CONCAT("https://cdn.shopify.com/s/files/1/1773/1117/files/WWMS_-_",N234,"_-_",P234,"_-_",M234,"_-_",O234,"_-_Front.png")</f>
        <v>https://cdn.shopify.com/s/files/1/1773/1117/files/WWMS_-_Essential_Oil_-_15ml_-_Vintage_-_Jamarosa_-_Front.png</v>
      </c>
      <c r="AZ234" s="0" t="s">
        <v>62</v>
      </c>
      <c r="BC234" s="0" t="s">
        <v>63</v>
      </c>
    </row>
    <row r="235" customFormat="false" ht="12.75" hidden="false" customHeight="true" outlineLevel="0" collapsed="false">
      <c r="A235" s="0" t="str">
        <f aca="false">SUBSTITUTE(LOWER(_xlfn.CONCAT(M235, "-", O235,"-", N235)), "_", "-")</f>
        <v>vintage-hyssop-essential-oil</v>
      </c>
      <c r="B235" s="0" t="s">
        <v>249</v>
      </c>
      <c r="C235" s="3" t="s">
        <v>221</v>
      </c>
      <c r="D235" s="0" t="s">
        <v>53</v>
      </c>
      <c r="E235" s="0" t="s">
        <v>54</v>
      </c>
      <c r="F235" s="0" t="s">
        <v>209</v>
      </c>
      <c r="G235" s="1" t="s">
        <v>56</v>
      </c>
      <c r="H235" s="0" t="s">
        <v>57</v>
      </c>
      <c r="I235" s="2" t="n">
        <f aca="false">IF(B235 = "",I234,FIND("-", B235, 1))</f>
        <v>9</v>
      </c>
      <c r="J235" s="2" t="e">
        <f aca="false">IF(B235 = "",J234,FIND("-", B235, FIND("-", B235, FIND("-", B235, 1)+1)+1))</f>
        <v>#VALUE!</v>
      </c>
      <c r="K235" s="2" t="n">
        <f aca="false">IF(B235 = "",K234,FIND("-", B235, FIND("-", B235, 1)+1))</f>
        <v>18</v>
      </c>
      <c r="L235" s="2" t="n">
        <f aca="false">IF(B235 = "",L234,IF(ISERROR(J235),K235,J235))</f>
        <v>18</v>
      </c>
      <c r="M235" s="2" t="str">
        <f aca="false">IF(B235 = "",M234,SUBSTITUTE(LEFT(B235,I235-2)," ","_"))</f>
        <v>Vintage</v>
      </c>
      <c r="N235" s="2" t="str">
        <f aca="false">IF(B235 = "",N234,SUBSTITUTE(RIGHT(B235, LEN(B235)-L235-1)," ","_"))</f>
        <v>Essential_Oil</v>
      </c>
      <c r="O235" s="2" t="str">
        <f aca="false">IF(B235 = "",O234,SUBSTITUTE(SUBSTITUTE(MID(B235,I235+2,L235-I235-3)," ","_"),"/","_"))</f>
        <v>Hyssop</v>
      </c>
      <c r="P235" s="0" t="s">
        <v>118</v>
      </c>
      <c r="U235" s="0" t="str">
        <f aca="false">SUBSTITUTE(_xlfn.CONCAT(M235, " - ", O235, " - ",N235, " - ", P235), "_", " ")</f>
        <v>Vintage - Hyssop - Essential Oil - 15ml</v>
      </c>
      <c r="V235" s="0" t="n">
        <v>15</v>
      </c>
      <c r="X235" s="0" t="n">
        <v>0</v>
      </c>
      <c r="Y235" s="0" t="s">
        <v>59</v>
      </c>
      <c r="Z235" s="0" t="s">
        <v>60</v>
      </c>
      <c r="AA235" s="0" t="n">
        <v>24</v>
      </c>
      <c r="AC235" s="1" t="s">
        <v>56</v>
      </c>
      <c r="AD235" s="1" t="s">
        <v>56</v>
      </c>
      <c r="AF235" s="2" t="str">
        <f aca="false">IF(B235 = "","",_xlfn.CONCAT("https://cdn.shopify.com/s/files/1/1773/1117/files/WWMS_-_",N235,"_-_",P235,"_-_",M235,"_-_",O235,"_-_Front.png"))</f>
        <v>https://cdn.shopify.com/s/files/1/1773/1117/files/WWMS_-_Essential_Oil_-_15ml_-_Vintage_-_Hyssop_-_Front.png</v>
      </c>
      <c r="AG235" s="0" t="n">
        <v>1</v>
      </c>
      <c r="AH235" s="0" t="s">
        <v>249</v>
      </c>
      <c r="AI235" s="1" t="s">
        <v>61</v>
      </c>
      <c r="AY235" s="2" t="str">
        <f aca="false">_xlfn.CONCAT("https://cdn.shopify.com/s/files/1/1773/1117/files/WWMS_-_",N235,"_-_",P235,"_-_",M235,"_-_",O235,"_-_Front.png")</f>
        <v>https://cdn.shopify.com/s/files/1/1773/1117/files/WWMS_-_Essential_Oil_-_15ml_-_Vintage_-_Hyssop_-_Front.png</v>
      </c>
      <c r="AZ235" s="0" t="s">
        <v>62</v>
      </c>
      <c r="BC235" s="0" t="s">
        <v>63</v>
      </c>
    </row>
    <row r="236" customFormat="false" ht="12.75" hidden="false" customHeight="true" outlineLevel="0" collapsed="false">
      <c r="A236" s="0" t="str">
        <f aca="false">SUBSTITUTE(LOWER(_xlfn.CONCAT(M236, "-", O236,"-", N236)), "_", "-")</f>
        <v>vintage-ho-wood-essential-oil</v>
      </c>
      <c r="B236" s="0" t="s">
        <v>250</v>
      </c>
      <c r="C236" s="3" t="s">
        <v>221</v>
      </c>
      <c r="D236" s="0" t="s">
        <v>53</v>
      </c>
      <c r="E236" s="0" t="s">
        <v>54</v>
      </c>
      <c r="F236" s="0" t="s">
        <v>209</v>
      </c>
      <c r="G236" s="1" t="s">
        <v>56</v>
      </c>
      <c r="H236" s="0" t="s">
        <v>57</v>
      </c>
      <c r="I236" s="2" t="n">
        <f aca="false">IF(B236 = "",I235,FIND("-", B236, 1))</f>
        <v>9</v>
      </c>
      <c r="J236" s="2" t="e">
        <f aca="false">IF(B236 = "",J235,FIND("-", B236, FIND("-", B236, FIND("-", B236, 1)+1)+1))</f>
        <v>#VALUE!</v>
      </c>
      <c r="K236" s="2" t="n">
        <f aca="false">IF(B236 = "",K235,FIND("-", B236, FIND("-", B236, 1)+1))</f>
        <v>19</v>
      </c>
      <c r="L236" s="2" t="n">
        <f aca="false">IF(B236 = "",L235,IF(ISERROR(J236),K236,J236))</f>
        <v>19</v>
      </c>
      <c r="M236" s="2" t="str">
        <f aca="false">IF(B236 = "",M235,SUBSTITUTE(LEFT(B236,I236-2)," ","_"))</f>
        <v>Vintage</v>
      </c>
      <c r="N236" s="2" t="str">
        <f aca="false">IF(B236 = "",N235,SUBSTITUTE(RIGHT(B236, LEN(B236)-L236-1)," ","_"))</f>
        <v>Essential_Oil</v>
      </c>
      <c r="O236" s="2" t="str">
        <f aca="false">IF(B236 = "",O235,SUBSTITUTE(SUBSTITUTE(MID(B236,I236+2,L236-I236-3)," ","_"),"/","_"))</f>
        <v>Ho_Wood</v>
      </c>
      <c r="P236" s="0" t="s">
        <v>118</v>
      </c>
      <c r="U236" s="0" t="str">
        <f aca="false">SUBSTITUTE(_xlfn.CONCAT(M236, " - ", O236, " - ",N236, " - ", P236), "_", " ")</f>
        <v>Vintage - Ho Wood - Essential Oil - 15ml</v>
      </c>
      <c r="V236" s="0" t="n">
        <v>15</v>
      </c>
      <c r="X236" s="0" t="n">
        <v>0</v>
      </c>
      <c r="Y236" s="0" t="s">
        <v>59</v>
      </c>
      <c r="Z236" s="0" t="s">
        <v>60</v>
      </c>
      <c r="AA236" s="0" t="n">
        <v>20</v>
      </c>
      <c r="AC236" s="1" t="s">
        <v>56</v>
      </c>
      <c r="AD236" s="1" t="s">
        <v>56</v>
      </c>
      <c r="AF236" s="2" t="str">
        <f aca="false">IF(B236 = "","",_xlfn.CONCAT("https://cdn.shopify.com/s/files/1/1773/1117/files/WWMS_-_",N236,"_-_",P236,"_-_",M236,"_-_",O236,"_-_Front.png"))</f>
        <v>https://cdn.shopify.com/s/files/1/1773/1117/files/WWMS_-_Essential_Oil_-_15ml_-_Vintage_-_Ho_Wood_-_Front.png</v>
      </c>
      <c r="AG236" s="0" t="n">
        <v>1</v>
      </c>
      <c r="AH236" s="0" t="s">
        <v>250</v>
      </c>
      <c r="AI236" s="1" t="s">
        <v>61</v>
      </c>
      <c r="AY236" s="2" t="str">
        <f aca="false">_xlfn.CONCAT("https://cdn.shopify.com/s/files/1/1773/1117/files/WWMS_-_",N236,"_-_",P236,"_-_",M236,"_-_",O236,"_-_Front.png")</f>
        <v>https://cdn.shopify.com/s/files/1/1773/1117/files/WWMS_-_Essential_Oil_-_15ml_-_Vintage_-_Ho_Wood_-_Front.png</v>
      </c>
      <c r="AZ236" s="0" t="s">
        <v>62</v>
      </c>
      <c r="BC236" s="0" t="s">
        <v>63</v>
      </c>
    </row>
    <row r="237" customFormat="false" ht="12.75" hidden="false" customHeight="true" outlineLevel="0" collapsed="false">
      <c r="A237" s="0" t="str">
        <f aca="false">SUBSTITUTE(LOWER(_xlfn.CONCAT(M237, "-", O237,"-", N237)), "_", "-")</f>
        <v>vintage-grapefruit-essential-oil</v>
      </c>
      <c r="B237" s="0" t="s">
        <v>251</v>
      </c>
      <c r="C237" s="3" t="s">
        <v>252</v>
      </c>
      <c r="D237" s="0" t="s">
        <v>53</v>
      </c>
      <c r="E237" s="0" t="s">
        <v>54</v>
      </c>
      <c r="F237" s="0" t="s">
        <v>209</v>
      </c>
      <c r="G237" s="1" t="s">
        <v>56</v>
      </c>
      <c r="H237" s="0" t="s">
        <v>57</v>
      </c>
      <c r="I237" s="2" t="n">
        <f aca="false">IF(B237 = "",I236,FIND("-", B237, 1))</f>
        <v>9</v>
      </c>
      <c r="J237" s="2" t="e">
        <f aca="false">IF(B237 = "",J236,FIND("-", B237, FIND("-", B237, FIND("-", B237, 1)+1)+1))</f>
        <v>#VALUE!</v>
      </c>
      <c r="K237" s="2" t="n">
        <f aca="false">IF(B237 = "",K236,FIND("-", B237, FIND("-", B237, 1)+1))</f>
        <v>22</v>
      </c>
      <c r="L237" s="2" t="n">
        <f aca="false">IF(B237 = "",L236,IF(ISERROR(J237),K237,J237))</f>
        <v>22</v>
      </c>
      <c r="M237" s="2" t="str">
        <f aca="false">IF(B237 = "",M236,SUBSTITUTE(LEFT(B237,I237-2)," ","_"))</f>
        <v>Vintage</v>
      </c>
      <c r="N237" s="2" t="str">
        <f aca="false">IF(B237 = "",N236,SUBSTITUTE(RIGHT(B237, LEN(B237)-L237-1)," ","_"))</f>
        <v>Essential_Oil</v>
      </c>
      <c r="O237" s="2" t="str">
        <f aca="false">IF(B237 = "",O236,SUBSTITUTE(SUBSTITUTE(MID(B237,I237+2,L237-I237-3)," ","_"),"/","_"))</f>
        <v>Grapefruit</v>
      </c>
      <c r="P237" s="0" t="s">
        <v>118</v>
      </c>
      <c r="U237" s="0" t="str">
        <f aca="false">SUBSTITUTE(_xlfn.CONCAT(M237, " - ", O237, " - ",N237, " - ", P237), "_", " ")</f>
        <v>Vintage - Grapefruit - Essential Oil - 15ml</v>
      </c>
      <c r="V237" s="0" t="n">
        <v>15</v>
      </c>
      <c r="X237" s="0" t="n">
        <v>0</v>
      </c>
      <c r="Y237" s="0" t="s">
        <v>59</v>
      </c>
      <c r="Z237" s="0" t="s">
        <v>60</v>
      </c>
      <c r="AA237" s="0" t="n">
        <v>36</v>
      </c>
      <c r="AC237" s="1" t="s">
        <v>56</v>
      </c>
      <c r="AD237" s="1" t="s">
        <v>56</v>
      </c>
      <c r="AF237" s="2" t="str">
        <f aca="false">IF(B237 = "","",_xlfn.CONCAT("https://cdn.shopify.com/s/files/1/1773/1117/files/WWMS_-_",N237,"_-_",P237,"_-_",M237,"_-_",O237,"_-_Front.png"))</f>
        <v>https://cdn.shopify.com/s/files/1/1773/1117/files/WWMS_-_Essential_Oil_-_15ml_-_Vintage_-_Grapefruit_-_Front.png</v>
      </c>
      <c r="AG237" s="0" t="n">
        <v>1</v>
      </c>
      <c r="AH237" s="0" t="s">
        <v>251</v>
      </c>
      <c r="AI237" s="1" t="s">
        <v>61</v>
      </c>
      <c r="AY237" s="2" t="str">
        <f aca="false">_xlfn.CONCAT("https://cdn.shopify.com/s/files/1/1773/1117/files/WWMS_-_",N237,"_-_",P237,"_-_",M237,"_-_",O237,"_-_Front.png")</f>
        <v>https://cdn.shopify.com/s/files/1/1773/1117/files/WWMS_-_Essential_Oil_-_15ml_-_Vintage_-_Grapefruit_-_Front.png</v>
      </c>
      <c r="AZ237" s="0" t="s">
        <v>62</v>
      </c>
      <c r="BC237" s="0" t="s">
        <v>63</v>
      </c>
    </row>
    <row r="238" customFormat="false" ht="12.75" hidden="false" customHeight="true" outlineLevel="0" collapsed="false">
      <c r="A238" s="0" t="str">
        <f aca="false">SUBSTITUTE(LOWER(_xlfn.CONCAT(M238, "-", O238,"-", N238)), "_", "-")</f>
        <v>vintage-ginger-essential-oil</v>
      </c>
      <c r="B238" s="0" t="s">
        <v>253</v>
      </c>
      <c r="C238" s="3" t="s">
        <v>254</v>
      </c>
      <c r="D238" s="0" t="s">
        <v>53</v>
      </c>
      <c r="E238" s="0" t="s">
        <v>54</v>
      </c>
      <c r="F238" s="0" t="s">
        <v>209</v>
      </c>
      <c r="G238" s="1" t="s">
        <v>56</v>
      </c>
      <c r="H238" s="0" t="s">
        <v>57</v>
      </c>
      <c r="I238" s="2" t="n">
        <f aca="false">IF(B238 = "",I237,FIND("-", B238, 1))</f>
        <v>9</v>
      </c>
      <c r="J238" s="2" t="e">
        <f aca="false">IF(B238 = "",J237,FIND("-", B238, FIND("-", B238, FIND("-", B238, 1)+1)+1))</f>
        <v>#VALUE!</v>
      </c>
      <c r="K238" s="2" t="n">
        <f aca="false">IF(B238 = "",K237,FIND("-", B238, FIND("-", B238, 1)+1))</f>
        <v>18</v>
      </c>
      <c r="L238" s="2" t="n">
        <f aca="false">IF(B238 = "",L237,IF(ISERROR(J238),K238,J238))</f>
        <v>18</v>
      </c>
      <c r="M238" s="2" t="str">
        <f aca="false">IF(B238 = "",M237,SUBSTITUTE(LEFT(B238,I238-2)," ","_"))</f>
        <v>Vintage</v>
      </c>
      <c r="N238" s="2" t="str">
        <f aca="false">IF(B238 = "",N237,SUBSTITUTE(RIGHT(B238, LEN(B238)-L238-1)," ","_"))</f>
        <v>Essential_Oil</v>
      </c>
      <c r="O238" s="2" t="str">
        <f aca="false">IF(B238 = "",O237,SUBSTITUTE(SUBSTITUTE(MID(B238,I238+2,L238-I238-3)," ","_"),"/","_"))</f>
        <v>Ginger</v>
      </c>
      <c r="P238" s="0" t="s">
        <v>118</v>
      </c>
      <c r="U238" s="0" t="str">
        <f aca="false">SUBSTITUTE(_xlfn.CONCAT(M238, " - ", O238, " - ",N238, " - ", P238), "_", " ")</f>
        <v>Vintage - Ginger - Essential Oil - 15ml</v>
      </c>
      <c r="V238" s="0" t="n">
        <v>15</v>
      </c>
      <c r="X238" s="0" t="n">
        <v>0</v>
      </c>
      <c r="Y238" s="0" t="s">
        <v>59</v>
      </c>
      <c r="Z238" s="0" t="s">
        <v>60</v>
      </c>
      <c r="AA238" s="0" t="n">
        <v>98</v>
      </c>
      <c r="AC238" s="1" t="s">
        <v>56</v>
      </c>
      <c r="AD238" s="1" t="s">
        <v>56</v>
      </c>
      <c r="AF238" s="2" t="str">
        <f aca="false">IF(B238 = "","",_xlfn.CONCAT("https://cdn.shopify.com/s/files/1/1773/1117/files/WWMS_-_",N238,"_-_",P238,"_-_",M238,"_-_",O238,"_-_Front.png"))</f>
        <v>https://cdn.shopify.com/s/files/1/1773/1117/files/WWMS_-_Essential_Oil_-_15ml_-_Vintage_-_Ginger_-_Front.png</v>
      </c>
      <c r="AG238" s="0" t="n">
        <v>1</v>
      </c>
      <c r="AH238" s="0" t="s">
        <v>253</v>
      </c>
      <c r="AI238" s="1" t="s">
        <v>61</v>
      </c>
      <c r="AY238" s="2" t="str">
        <f aca="false">_xlfn.CONCAT("https://cdn.shopify.com/s/files/1/1773/1117/files/WWMS_-_",N238,"_-_",P238,"_-_",M238,"_-_",O238,"_-_Front.png")</f>
        <v>https://cdn.shopify.com/s/files/1/1773/1117/files/WWMS_-_Essential_Oil_-_15ml_-_Vintage_-_Ginger_-_Front.png</v>
      </c>
      <c r="AZ238" s="0" t="s">
        <v>62</v>
      </c>
      <c r="BC238" s="0" t="s">
        <v>63</v>
      </c>
    </row>
    <row r="239" customFormat="false" ht="12.75" hidden="false" customHeight="true" outlineLevel="0" collapsed="false">
      <c r="A239" s="0" t="str">
        <f aca="false">SUBSTITUTE(LOWER(_xlfn.CONCAT(M239, "-", O239,"-", N239)), "_", "-")</f>
        <v>vintage-frankincense-&amp;-myrrh-essential-oil</v>
      </c>
      <c r="B239" s="0" t="s">
        <v>255</v>
      </c>
      <c r="D239" s="0" t="s">
        <v>53</v>
      </c>
      <c r="E239" s="0" t="s">
        <v>54</v>
      </c>
      <c r="F239" s="0" t="s">
        <v>209</v>
      </c>
      <c r="G239" s="1" t="s">
        <v>56</v>
      </c>
      <c r="H239" s="0" t="s">
        <v>57</v>
      </c>
      <c r="I239" s="2" t="n">
        <f aca="false">IF(B239 = "",I238,FIND("-", B239, 1))</f>
        <v>9</v>
      </c>
      <c r="J239" s="2" t="e">
        <f aca="false">IF(B239 = "",J238,FIND("-", B239, FIND("-", B239, FIND("-", B239, 1)+1)+1))</f>
        <v>#VALUE!</v>
      </c>
      <c r="K239" s="2" t="n">
        <f aca="false">IF(B239 = "",K238,FIND("-", B239, FIND("-", B239, 1)+1))</f>
        <v>32</v>
      </c>
      <c r="L239" s="2" t="n">
        <f aca="false">IF(B239 = "",L238,IF(ISERROR(J239),K239,J239))</f>
        <v>32</v>
      </c>
      <c r="M239" s="2" t="str">
        <f aca="false">IF(B239 = "",M238,SUBSTITUTE(LEFT(B239,I239-2)," ","_"))</f>
        <v>Vintage</v>
      </c>
      <c r="N239" s="2" t="str">
        <f aca="false">IF(B239 = "",N238,SUBSTITUTE(RIGHT(B239, LEN(B239)-L239-1)," ","_"))</f>
        <v>Essential_Oil</v>
      </c>
      <c r="O239" s="2" t="str">
        <f aca="false">IF(B239 = "",O238,SUBSTITUTE(SUBSTITUTE(MID(B239,I239+2,L239-I239-3)," ","_"),"/","_"))</f>
        <v>Frankincense_&amp;_Myrrh</v>
      </c>
      <c r="P239" s="0" t="s">
        <v>118</v>
      </c>
      <c r="U239" s="0" t="str">
        <f aca="false">SUBSTITUTE(_xlfn.CONCAT(M239, " - ", O239, " - ",N239, " - ", P239), "_", " ")</f>
        <v>Vintage - Frankincense &amp; Myrrh - Essential Oil - 15ml</v>
      </c>
      <c r="V239" s="0" t="n">
        <v>15</v>
      </c>
      <c r="X239" s="0" t="n">
        <v>0</v>
      </c>
      <c r="Y239" s="0" t="s">
        <v>59</v>
      </c>
      <c r="Z239" s="0" t="s">
        <v>60</v>
      </c>
      <c r="AA239" s="0" t="n">
        <v>58</v>
      </c>
      <c r="AC239" s="1" t="s">
        <v>56</v>
      </c>
      <c r="AD239" s="1" t="s">
        <v>56</v>
      </c>
      <c r="AF239" s="2" t="str">
        <f aca="false">IF(B239 = "","",_xlfn.CONCAT("https://cdn.shopify.com/s/files/1/1773/1117/files/WWMS_-_",N239,"_-_",P239,"_-_",M239,"_-_",O239,"_-_Front.png"))</f>
        <v>https://cdn.shopify.com/s/files/1/1773/1117/files/WWMS_-_Essential_Oil_-_15ml_-_Vintage_-_Frankincense_&amp;_Myrrh_-_Front.png</v>
      </c>
      <c r="AG239" s="0" t="n">
        <v>1</v>
      </c>
      <c r="AH239" s="0" t="s">
        <v>255</v>
      </c>
      <c r="AI239" s="1" t="s">
        <v>61</v>
      </c>
      <c r="AY239" s="2" t="str">
        <f aca="false">_xlfn.CONCAT("https://cdn.shopify.com/s/files/1/1773/1117/files/WWMS_-_",N239,"_-_",P239,"_-_",M239,"_-_",O239,"_-_Front.png")</f>
        <v>https://cdn.shopify.com/s/files/1/1773/1117/files/WWMS_-_Essential_Oil_-_15ml_-_Vintage_-_Frankincense_&amp;_Myrrh_-_Front.png</v>
      </c>
      <c r="AZ239" s="0" t="s">
        <v>62</v>
      </c>
      <c r="BC239" s="0" t="s">
        <v>63</v>
      </c>
    </row>
    <row r="240" customFormat="false" ht="12.75" hidden="false" customHeight="true" outlineLevel="0" collapsed="false">
      <c r="A240" s="0" t="str">
        <f aca="false">SUBSTITUTE(LOWER(_xlfn.CONCAT(M240, "-", O240,"-", N240)), "_", "-")</f>
        <v>vintage-frankincense-essential-oil</v>
      </c>
      <c r="B240" s="0" t="s">
        <v>256</v>
      </c>
      <c r="D240" s="0" t="s">
        <v>53</v>
      </c>
      <c r="E240" s="0" t="s">
        <v>54</v>
      </c>
      <c r="F240" s="0" t="s">
        <v>209</v>
      </c>
      <c r="G240" s="1" t="s">
        <v>56</v>
      </c>
      <c r="H240" s="0" t="s">
        <v>57</v>
      </c>
      <c r="I240" s="2" t="n">
        <f aca="false">IF(B240 = "",I239,FIND("-", B240, 1))</f>
        <v>9</v>
      </c>
      <c r="J240" s="2" t="e">
        <f aca="false">IF(B240 = "",J239,FIND("-", B240, FIND("-", B240, FIND("-", B240, 1)+1)+1))</f>
        <v>#VALUE!</v>
      </c>
      <c r="K240" s="2" t="n">
        <f aca="false">IF(B240 = "",K239,FIND("-", B240, FIND("-", B240, 1)+1))</f>
        <v>24</v>
      </c>
      <c r="L240" s="2" t="n">
        <f aca="false">IF(B240 = "",L239,IF(ISERROR(J240),K240,J240))</f>
        <v>24</v>
      </c>
      <c r="M240" s="2" t="str">
        <f aca="false">IF(B240 = "",M239,SUBSTITUTE(LEFT(B240,I240-2)," ","_"))</f>
        <v>Vintage</v>
      </c>
      <c r="N240" s="2" t="str">
        <f aca="false">IF(B240 = "",N239,SUBSTITUTE(RIGHT(B240, LEN(B240)-L240-1)," ","_"))</f>
        <v>Essential_Oil</v>
      </c>
      <c r="O240" s="2" t="str">
        <f aca="false">IF(B240 = "",O239,SUBSTITUTE(SUBSTITUTE(MID(B240,I240+2,L240-I240-3)," ","_"),"/","_"))</f>
        <v>Frankincense</v>
      </c>
      <c r="P240" s="0" t="s">
        <v>118</v>
      </c>
      <c r="U240" s="0" t="str">
        <f aca="false">SUBSTITUTE(_xlfn.CONCAT(M240, " - ", O240, " - ",N240, " - ", P240), "_", " ")</f>
        <v>Vintage - Frankincense - Essential Oil - 15ml</v>
      </c>
      <c r="V240" s="0" t="n">
        <v>15</v>
      </c>
      <c r="X240" s="0" t="n">
        <v>0</v>
      </c>
      <c r="Y240" s="0" t="s">
        <v>59</v>
      </c>
      <c r="Z240" s="0" t="s">
        <v>60</v>
      </c>
      <c r="AA240" s="0" t="n">
        <v>22</v>
      </c>
      <c r="AC240" s="1" t="s">
        <v>56</v>
      </c>
      <c r="AD240" s="1" t="s">
        <v>56</v>
      </c>
      <c r="AF240" s="2" t="str">
        <f aca="false">IF(B240 = "","",_xlfn.CONCAT("https://cdn.shopify.com/s/files/1/1773/1117/files/WWMS_-_",N240,"_-_",P240,"_-_",M240,"_-_",O240,"_-_Front.png"))</f>
        <v>https://cdn.shopify.com/s/files/1/1773/1117/files/WWMS_-_Essential_Oil_-_15ml_-_Vintage_-_Frankincense_-_Front.png</v>
      </c>
      <c r="AG240" s="0" t="n">
        <v>1</v>
      </c>
      <c r="AH240" s="0" t="s">
        <v>256</v>
      </c>
      <c r="AI240" s="1" t="s">
        <v>61</v>
      </c>
      <c r="AY240" s="2" t="str">
        <f aca="false">_xlfn.CONCAT("https://cdn.shopify.com/s/files/1/1773/1117/files/WWMS_-_",N240,"_-_",P240,"_-_",M240,"_-_",O240,"_-_Front.png")</f>
        <v>https://cdn.shopify.com/s/files/1/1773/1117/files/WWMS_-_Essential_Oil_-_15ml_-_Vintage_-_Frankincense_-_Front.png</v>
      </c>
      <c r="AZ240" s="0" t="s">
        <v>62</v>
      </c>
      <c r="BC240" s="0" t="s">
        <v>63</v>
      </c>
    </row>
    <row r="241" customFormat="false" ht="12.75" hidden="false" customHeight="true" outlineLevel="0" collapsed="false">
      <c r="A241" s="0" t="str">
        <f aca="false">SUBSTITUTE(LOWER(_xlfn.CONCAT(M241, "-", O241,"-", N241)), "_", "-")</f>
        <v>vintage-five-fold-orange-essential-oil</v>
      </c>
      <c r="B241" s="0" t="s">
        <v>257</v>
      </c>
      <c r="C241" s="3" t="s">
        <v>221</v>
      </c>
      <c r="D241" s="0" t="s">
        <v>53</v>
      </c>
      <c r="E241" s="0" t="s">
        <v>54</v>
      </c>
      <c r="F241" s="0" t="s">
        <v>209</v>
      </c>
      <c r="G241" s="1" t="s">
        <v>56</v>
      </c>
      <c r="H241" s="0" t="s">
        <v>57</v>
      </c>
      <c r="I241" s="2" t="n">
        <f aca="false">IF(B241 = "",I240,FIND("-", B241, 1))</f>
        <v>9</v>
      </c>
      <c r="J241" s="2" t="e">
        <f aca="false">IF(B241 = "",J240,FIND("-", B241, FIND("-", B241, FIND("-", B241, 1)+1)+1))</f>
        <v>#VALUE!</v>
      </c>
      <c r="K241" s="2" t="n">
        <f aca="false">IF(B241 = "",K240,FIND("-", B241, FIND("-", B241, 1)+1))</f>
        <v>28</v>
      </c>
      <c r="L241" s="2" t="n">
        <f aca="false">IF(B241 = "",L240,IF(ISERROR(J241),K241,J241))</f>
        <v>28</v>
      </c>
      <c r="M241" s="2" t="str">
        <f aca="false">IF(B241 = "",M240,SUBSTITUTE(LEFT(B241,I241-2)," ","_"))</f>
        <v>Vintage</v>
      </c>
      <c r="N241" s="2" t="str">
        <f aca="false">IF(B241 = "",N240,SUBSTITUTE(RIGHT(B241, LEN(B241)-L241-1)," ","_"))</f>
        <v>Essential_Oil</v>
      </c>
      <c r="O241" s="2" t="str">
        <f aca="false">IF(B241 = "",O240,SUBSTITUTE(SUBSTITUTE(MID(B241,I241+2,L241-I241-3)," ","_"),"/","_"))</f>
        <v>Five_Fold_Orange</v>
      </c>
      <c r="P241" s="0" t="s">
        <v>118</v>
      </c>
      <c r="U241" s="0" t="str">
        <f aca="false">SUBSTITUTE(_xlfn.CONCAT(M241, " - ", O241, " - ",N241, " - ", P241), "_", " ")</f>
        <v>Vintage - Five Fold Orange - Essential Oil - 15ml</v>
      </c>
      <c r="V241" s="0" t="n">
        <v>15</v>
      </c>
      <c r="X241" s="0" t="n">
        <v>0</v>
      </c>
      <c r="Y241" s="0" t="s">
        <v>59</v>
      </c>
      <c r="Z241" s="0" t="s">
        <v>60</v>
      </c>
      <c r="AA241" s="0" t="n">
        <v>18</v>
      </c>
      <c r="AC241" s="1" t="s">
        <v>56</v>
      </c>
      <c r="AD241" s="1" t="s">
        <v>56</v>
      </c>
      <c r="AF241" s="2" t="str">
        <f aca="false">IF(B241 = "","",_xlfn.CONCAT("https://cdn.shopify.com/s/files/1/1773/1117/files/WWMS_-_",N241,"_-_",P241,"_-_",M241,"_-_",O241,"_-_Front.png"))</f>
        <v>https://cdn.shopify.com/s/files/1/1773/1117/files/WWMS_-_Essential_Oil_-_15ml_-_Vintage_-_Five_Fold_Orange_-_Front.png</v>
      </c>
      <c r="AG241" s="0" t="n">
        <v>1</v>
      </c>
      <c r="AH241" s="0" t="s">
        <v>257</v>
      </c>
      <c r="AI241" s="1" t="s">
        <v>61</v>
      </c>
      <c r="AY241" s="2" t="str">
        <f aca="false">_xlfn.CONCAT("https://cdn.shopify.com/s/files/1/1773/1117/files/WWMS_-_",N241,"_-_",P241,"_-_",M241,"_-_",O241,"_-_Front.png")</f>
        <v>https://cdn.shopify.com/s/files/1/1773/1117/files/WWMS_-_Essential_Oil_-_15ml_-_Vintage_-_Five_Fold_Orange_-_Front.png</v>
      </c>
      <c r="AZ241" s="0" t="s">
        <v>62</v>
      </c>
      <c r="BC241" s="0" t="s">
        <v>63</v>
      </c>
    </row>
    <row r="242" customFormat="false" ht="12.75" hidden="false" customHeight="true" outlineLevel="0" collapsed="false">
      <c r="A242" s="0" t="str">
        <f aca="false">SUBSTITUTE(LOWER(_xlfn.CONCAT(M242, "-", O242,"-", N242)), "_", "-")</f>
        <v>vintage-eucalyptus-essential-oil</v>
      </c>
      <c r="B242" s="0" t="s">
        <v>258</v>
      </c>
      <c r="C242" s="0" t="s">
        <v>68</v>
      </c>
      <c r="D242" s="0" t="s">
        <v>53</v>
      </c>
      <c r="E242" s="0" t="s">
        <v>54</v>
      </c>
      <c r="F242" s="0" t="s">
        <v>209</v>
      </c>
      <c r="G242" s="1" t="s">
        <v>56</v>
      </c>
      <c r="H242" s="0" t="s">
        <v>57</v>
      </c>
      <c r="I242" s="2" t="n">
        <f aca="false">IF(B242 = "",I241,FIND("-", B242, 1))</f>
        <v>9</v>
      </c>
      <c r="J242" s="2" t="e">
        <f aca="false">IF(B242 = "",J241,FIND("-", B242, FIND("-", B242, FIND("-", B242, 1)+1)+1))</f>
        <v>#VALUE!</v>
      </c>
      <c r="K242" s="2" t="n">
        <f aca="false">IF(B242 = "",K241,FIND("-", B242, FIND("-", B242, 1)+1))</f>
        <v>22</v>
      </c>
      <c r="L242" s="2" t="n">
        <f aca="false">IF(B242 = "",L241,IF(ISERROR(J242),K242,J242))</f>
        <v>22</v>
      </c>
      <c r="M242" s="2" t="str">
        <f aca="false">IF(B242 = "",M241,SUBSTITUTE(LEFT(B242,I242-2)," ","_"))</f>
        <v>Vintage</v>
      </c>
      <c r="N242" s="2" t="str">
        <f aca="false">IF(B242 = "",N241,SUBSTITUTE(RIGHT(B242, LEN(B242)-L242-1)," ","_"))</f>
        <v>Essential_Oil</v>
      </c>
      <c r="O242" s="2" t="str">
        <f aca="false">IF(B242 = "",O241,SUBSTITUTE(SUBSTITUTE(MID(B242,I242+2,L242-I242-3)," ","_"),"/","_"))</f>
        <v>Eucalyptus</v>
      </c>
      <c r="P242" s="0" t="s">
        <v>118</v>
      </c>
      <c r="U242" s="0" t="str">
        <f aca="false">SUBSTITUTE(_xlfn.CONCAT(M242, " - ", O242, " - ",N242, " - ", P242), "_", " ")</f>
        <v>Vintage - Eucalyptus - Essential Oil - 15ml</v>
      </c>
      <c r="V242" s="0" t="n">
        <v>15</v>
      </c>
      <c r="X242" s="0" t="n">
        <v>0</v>
      </c>
      <c r="Y242" s="0" t="s">
        <v>59</v>
      </c>
      <c r="Z242" s="0" t="s">
        <v>60</v>
      </c>
      <c r="AA242" s="0" t="n">
        <v>28</v>
      </c>
      <c r="AC242" s="1" t="s">
        <v>56</v>
      </c>
      <c r="AD242" s="1" t="s">
        <v>56</v>
      </c>
      <c r="AF242" s="2" t="str">
        <f aca="false">IF(B242 = "","",_xlfn.CONCAT("https://cdn.shopify.com/s/files/1/1773/1117/files/WWMS_-_",N242,"_-_",P242,"_-_",M242,"_-_",O242,"_-_Front.png"))</f>
        <v>https://cdn.shopify.com/s/files/1/1773/1117/files/WWMS_-_Essential_Oil_-_15ml_-_Vintage_-_Eucalyptus_-_Front.png</v>
      </c>
      <c r="AG242" s="0" t="n">
        <v>1</v>
      </c>
      <c r="AH242" s="0" t="s">
        <v>258</v>
      </c>
      <c r="AI242" s="1" t="s">
        <v>61</v>
      </c>
      <c r="AY242" s="2" t="str">
        <f aca="false">_xlfn.CONCAT("https://cdn.shopify.com/s/files/1/1773/1117/files/WWMS_-_",N242,"_-_",P242,"_-_",M242,"_-_",O242,"_-_Front.png")</f>
        <v>https://cdn.shopify.com/s/files/1/1773/1117/files/WWMS_-_Essential_Oil_-_15ml_-_Vintage_-_Eucalyptus_-_Front.png</v>
      </c>
      <c r="AZ242" s="0" t="s">
        <v>62</v>
      </c>
      <c r="BC242" s="0" t="s">
        <v>63</v>
      </c>
    </row>
    <row r="243" customFormat="false" ht="12.75" hidden="false" customHeight="true" outlineLevel="0" collapsed="false">
      <c r="A243" s="0" t="str">
        <f aca="false">SUBSTITUTE(LOWER(_xlfn.CONCAT(M243, "-", O243,"-", N243)), "_", "-")</f>
        <v>vintage-dragon's-blood-essential-oil</v>
      </c>
      <c r="B243" s="0" t="s">
        <v>259</v>
      </c>
      <c r="C243" s="3" t="s">
        <v>221</v>
      </c>
      <c r="D243" s="0" t="s">
        <v>53</v>
      </c>
      <c r="E243" s="0" t="s">
        <v>54</v>
      </c>
      <c r="F243" s="0" t="s">
        <v>209</v>
      </c>
      <c r="G243" s="1" t="s">
        <v>56</v>
      </c>
      <c r="H243" s="0" t="s">
        <v>57</v>
      </c>
      <c r="I243" s="2" t="n">
        <f aca="false">IF(B243 = "",I242,FIND("-", B243, 1))</f>
        <v>9</v>
      </c>
      <c r="J243" s="2" t="e">
        <f aca="false">IF(B243 = "",J242,FIND("-", B243, FIND("-", B243, FIND("-", B243, 1)+1)+1))</f>
        <v>#VALUE!</v>
      </c>
      <c r="K243" s="2" t="n">
        <f aca="false">IF(B243 = "",K242,FIND("-", B243, FIND("-", B243, 1)+1))</f>
        <v>26</v>
      </c>
      <c r="L243" s="2" t="n">
        <f aca="false">IF(B243 = "",L242,IF(ISERROR(J243),K243,J243))</f>
        <v>26</v>
      </c>
      <c r="M243" s="2" t="str">
        <f aca="false">IF(B243 = "",M242,SUBSTITUTE(LEFT(B243,I243-2)," ","_"))</f>
        <v>Vintage</v>
      </c>
      <c r="N243" s="2" t="str">
        <f aca="false">IF(B243 = "",N242,SUBSTITUTE(RIGHT(B243, LEN(B243)-L243-1)," ","_"))</f>
        <v>Essential_Oil</v>
      </c>
      <c r="O243" s="2" t="str">
        <f aca="false">IF(B243 = "",O242,SUBSTITUTE(SUBSTITUTE(MID(B243,I243+2,L243-I243-3)," ","_"),"/","_"))</f>
        <v>Dragon's_Blood</v>
      </c>
      <c r="P243" s="0" t="s">
        <v>118</v>
      </c>
      <c r="U243" s="0" t="str">
        <f aca="false">SUBSTITUTE(_xlfn.CONCAT(M243, " - ", O243, " - ",N243, " - ", P243), "_", " ")</f>
        <v>Vintage - Dragon's Blood - Essential Oil - 15ml</v>
      </c>
      <c r="V243" s="0" t="n">
        <v>15</v>
      </c>
      <c r="X243" s="0" t="n">
        <v>0</v>
      </c>
      <c r="Y243" s="0" t="s">
        <v>59</v>
      </c>
      <c r="Z243" s="0" t="s">
        <v>60</v>
      </c>
      <c r="AA243" s="0" t="n">
        <v>22</v>
      </c>
      <c r="AC243" s="1" t="s">
        <v>56</v>
      </c>
      <c r="AD243" s="1" t="s">
        <v>56</v>
      </c>
      <c r="AF243" s="2" t="str">
        <f aca="false">IF(B243 = "","",_xlfn.CONCAT("https://cdn.shopify.com/s/files/1/1773/1117/files/WWMS_-_",N243,"_-_",P243,"_-_",M243,"_-_",O243,"_-_Front.png"))</f>
        <v>https://cdn.shopify.com/s/files/1/1773/1117/files/WWMS_-_Essential_Oil_-_15ml_-_Vintage_-_Dragon's_Blood_-_Front.png</v>
      </c>
      <c r="AG243" s="0" t="n">
        <v>1</v>
      </c>
      <c r="AH243" s="0" t="s">
        <v>259</v>
      </c>
      <c r="AI243" s="1" t="s">
        <v>61</v>
      </c>
      <c r="AY243" s="2" t="str">
        <f aca="false">_xlfn.CONCAT("https://cdn.shopify.com/s/files/1/1773/1117/files/WWMS_-_",N243,"_-_",P243,"_-_",M243,"_-_",O243,"_-_Front.png")</f>
        <v>https://cdn.shopify.com/s/files/1/1773/1117/files/WWMS_-_Essential_Oil_-_15ml_-_Vintage_-_Dragon's_Blood_-_Front.png</v>
      </c>
      <c r="AZ243" s="0" t="s">
        <v>62</v>
      </c>
      <c r="BC243" s="0" t="s">
        <v>63</v>
      </c>
    </row>
    <row r="244" customFormat="false" ht="12.75" hidden="false" customHeight="true" outlineLevel="0" collapsed="false">
      <c r="A244" s="0" t="str">
        <f aca="false">SUBSTITUTE(LOWER(_xlfn.CONCAT(M244, "-", O244,"-", N244)), "_", "-")</f>
        <v>vintage-clove-bud-essential-oil</v>
      </c>
      <c r="B244" s="0" t="s">
        <v>260</v>
      </c>
      <c r="C244" s="3" t="s">
        <v>261</v>
      </c>
      <c r="D244" s="0" t="s">
        <v>53</v>
      </c>
      <c r="E244" s="0" t="s">
        <v>54</v>
      </c>
      <c r="F244" s="0" t="s">
        <v>209</v>
      </c>
      <c r="G244" s="1" t="s">
        <v>56</v>
      </c>
      <c r="H244" s="0" t="s">
        <v>57</v>
      </c>
      <c r="I244" s="2" t="n">
        <f aca="false">IF(B244 = "",I243,FIND("-", B244, 1))</f>
        <v>9</v>
      </c>
      <c r="J244" s="2" t="e">
        <f aca="false">IF(B244 = "",J243,FIND("-", B244, FIND("-", B244, FIND("-", B244, 1)+1)+1))</f>
        <v>#VALUE!</v>
      </c>
      <c r="K244" s="2" t="n">
        <f aca="false">IF(B244 = "",K243,FIND("-", B244, FIND("-", B244, 1)+1))</f>
        <v>21</v>
      </c>
      <c r="L244" s="2" t="n">
        <f aca="false">IF(B244 = "",L243,IF(ISERROR(J244),K244,J244))</f>
        <v>21</v>
      </c>
      <c r="M244" s="2" t="str">
        <f aca="false">IF(B244 = "",M243,SUBSTITUTE(LEFT(B244,I244-2)," ","_"))</f>
        <v>Vintage</v>
      </c>
      <c r="N244" s="2" t="str">
        <f aca="false">IF(B244 = "",N243,SUBSTITUTE(RIGHT(B244, LEN(B244)-L244-1)," ","_"))</f>
        <v>Essential_Oil</v>
      </c>
      <c r="O244" s="2" t="str">
        <f aca="false">IF(B244 = "",O243,SUBSTITUTE(SUBSTITUTE(MID(B244,I244+2,L244-I244-3)," ","_"),"/","_"))</f>
        <v>Clove_Bud</v>
      </c>
      <c r="P244" s="0" t="s">
        <v>118</v>
      </c>
      <c r="U244" s="0" t="str">
        <f aca="false">SUBSTITUTE(_xlfn.CONCAT(M244, " - ", O244, " - ",N244, " - ", P244), "_", " ")</f>
        <v>Vintage - Clove Bud - Essential Oil - 15ml</v>
      </c>
      <c r="V244" s="0" t="n">
        <v>15</v>
      </c>
      <c r="X244" s="0" t="n">
        <v>0</v>
      </c>
      <c r="Y244" s="0" t="s">
        <v>59</v>
      </c>
      <c r="Z244" s="0" t="s">
        <v>60</v>
      </c>
      <c r="AA244" s="0" t="n">
        <v>22</v>
      </c>
      <c r="AC244" s="1" t="s">
        <v>56</v>
      </c>
      <c r="AD244" s="1" t="s">
        <v>56</v>
      </c>
      <c r="AF244" s="2" t="str">
        <f aca="false">IF(B244 = "","",_xlfn.CONCAT("https://cdn.shopify.com/s/files/1/1773/1117/files/WWMS_-_",N244,"_-_",P244,"_-_",M244,"_-_",O244,"_-_Front.png"))</f>
        <v>https://cdn.shopify.com/s/files/1/1773/1117/files/WWMS_-_Essential_Oil_-_15ml_-_Vintage_-_Clove_Bud_-_Front.png</v>
      </c>
      <c r="AG244" s="0" t="n">
        <v>1</v>
      </c>
      <c r="AH244" s="0" t="s">
        <v>260</v>
      </c>
      <c r="AI244" s="1" t="s">
        <v>61</v>
      </c>
      <c r="AY244" s="2" t="str">
        <f aca="false">_xlfn.CONCAT("https://cdn.shopify.com/s/files/1/1773/1117/files/WWMS_-_",N244,"_-_",P244,"_-_",M244,"_-_",O244,"_-_Front.png")</f>
        <v>https://cdn.shopify.com/s/files/1/1773/1117/files/WWMS_-_Essential_Oil_-_15ml_-_Vintage_-_Clove_Bud_-_Front.png</v>
      </c>
      <c r="AZ244" s="0" t="s">
        <v>62</v>
      </c>
      <c r="BC244" s="0" t="s">
        <v>63</v>
      </c>
    </row>
    <row r="245" customFormat="false" ht="12.75" hidden="false" customHeight="true" outlineLevel="0" collapsed="false">
      <c r="A245" s="0" t="str">
        <f aca="false">SUBSTITUTE(LOWER(_xlfn.CONCAT(M245, "-", O245,"-", N245)), "_", "-")</f>
        <v>vintage-cassia-essential-oil</v>
      </c>
      <c r="B245" s="0" t="s">
        <v>262</v>
      </c>
      <c r="C245" s="3" t="s">
        <v>263</v>
      </c>
      <c r="D245" s="0" t="s">
        <v>53</v>
      </c>
      <c r="E245" s="0" t="s">
        <v>54</v>
      </c>
      <c r="F245" s="0" t="s">
        <v>209</v>
      </c>
      <c r="G245" s="1" t="s">
        <v>56</v>
      </c>
      <c r="H245" s="0" t="s">
        <v>57</v>
      </c>
      <c r="I245" s="2" t="n">
        <f aca="false">IF(B245 = "",I244,FIND("-", B245, 1))</f>
        <v>9</v>
      </c>
      <c r="J245" s="2" t="e">
        <f aca="false">IF(B245 = "",J244,FIND("-", B245, FIND("-", B245, FIND("-", B245, 1)+1)+1))</f>
        <v>#VALUE!</v>
      </c>
      <c r="K245" s="2" t="n">
        <f aca="false">IF(B245 = "",K244,FIND("-", B245, FIND("-", B245, 1)+1))</f>
        <v>18</v>
      </c>
      <c r="L245" s="2" t="n">
        <f aca="false">IF(B245 = "",L244,IF(ISERROR(J245),K245,J245))</f>
        <v>18</v>
      </c>
      <c r="M245" s="2" t="str">
        <f aca="false">IF(B245 = "",M244,SUBSTITUTE(LEFT(B245,I245-2)," ","_"))</f>
        <v>Vintage</v>
      </c>
      <c r="N245" s="2" t="str">
        <f aca="false">IF(B245 = "",N244,SUBSTITUTE(RIGHT(B245, LEN(B245)-L245-1)," ","_"))</f>
        <v>Essential_Oil</v>
      </c>
      <c r="O245" s="2" t="str">
        <f aca="false">IF(B245 = "",O244,SUBSTITUTE(SUBSTITUTE(MID(B245,I245+2,L245-I245-3)," ","_"),"/","_"))</f>
        <v>Cassia</v>
      </c>
      <c r="P245" s="0" t="s">
        <v>118</v>
      </c>
      <c r="U245" s="0" t="str">
        <f aca="false">SUBSTITUTE(_xlfn.CONCAT(M245, " - ", O245, " - ",N245, " - ", P245), "_", " ")</f>
        <v>Vintage - Cassia - Essential Oil - 15ml</v>
      </c>
      <c r="V245" s="0" t="n">
        <v>15</v>
      </c>
      <c r="X245" s="0" t="n">
        <v>0</v>
      </c>
      <c r="Y245" s="0" t="s">
        <v>59</v>
      </c>
      <c r="Z245" s="0" t="s">
        <v>60</v>
      </c>
      <c r="AA245" s="0" t="n">
        <v>18</v>
      </c>
      <c r="AC245" s="1" t="s">
        <v>56</v>
      </c>
      <c r="AD245" s="1" t="s">
        <v>56</v>
      </c>
      <c r="AF245" s="2" t="str">
        <f aca="false">IF(B245 = "","",_xlfn.CONCAT("https://cdn.shopify.com/s/files/1/1773/1117/files/WWMS_-_",N245,"_-_",P245,"_-_",M245,"_-_",O245,"_-_Front.png"))</f>
        <v>https://cdn.shopify.com/s/files/1/1773/1117/files/WWMS_-_Essential_Oil_-_15ml_-_Vintage_-_Cassia_-_Front.png</v>
      </c>
      <c r="AG245" s="0" t="n">
        <v>1</v>
      </c>
      <c r="AH245" s="0" t="s">
        <v>262</v>
      </c>
      <c r="AI245" s="1" t="s">
        <v>61</v>
      </c>
      <c r="AY245" s="2" t="str">
        <f aca="false">_xlfn.CONCAT("https://cdn.shopify.com/s/files/1/1773/1117/files/WWMS_-_",N245,"_-_",P245,"_-_",M245,"_-_",O245,"_-_Front.png")</f>
        <v>https://cdn.shopify.com/s/files/1/1773/1117/files/WWMS_-_Essential_Oil_-_15ml_-_Vintage_-_Cassia_-_Front.png</v>
      </c>
      <c r="AZ245" s="0" t="s">
        <v>62</v>
      </c>
      <c r="BC245" s="0" t="s">
        <v>63</v>
      </c>
    </row>
    <row r="246" customFormat="false" ht="12.75" hidden="false" customHeight="true" outlineLevel="0" collapsed="false">
      <c r="A246" s="0" t="str">
        <f aca="false">SUBSTITUTE(LOWER(_xlfn.CONCAT(M246, "-", O246,"-", N246)), "_", "-")</f>
        <v>vintage-cedarwood-essential-oil</v>
      </c>
      <c r="B246" s="0" t="s">
        <v>264</v>
      </c>
      <c r="C246" s="3" t="s">
        <v>265</v>
      </c>
      <c r="D246" s="0" t="s">
        <v>53</v>
      </c>
      <c r="E246" s="0" t="s">
        <v>54</v>
      </c>
      <c r="F246" s="0" t="s">
        <v>209</v>
      </c>
      <c r="G246" s="1" t="s">
        <v>56</v>
      </c>
      <c r="H246" s="0" t="s">
        <v>57</v>
      </c>
      <c r="I246" s="2" t="n">
        <f aca="false">IF(B246 = "",I245,FIND("-", B246, 1))</f>
        <v>9</v>
      </c>
      <c r="J246" s="2" t="e">
        <f aca="false">IF(B246 = "",J245,FIND("-", B246, FIND("-", B246, FIND("-", B246, 1)+1)+1))</f>
        <v>#VALUE!</v>
      </c>
      <c r="K246" s="2" t="n">
        <f aca="false">IF(B246 = "",K245,FIND("-", B246, FIND("-", B246, 1)+1))</f>
        <v>21</v>
      </c>
      <c r="L246" s="2" t="n">
        <f aca="false">IF(B246 = "",L245,IF(ISERROR(J246),K246,J246))</f>
        <v>21</v>
      </c>
      <c r="M246" s="2" t="str">
        <f aca="false">IF(B246 = "",M245,SUBSTITUTE(LEFT(B246,I246-2)," ","_"))</f>
        <v>Vintage</v>
      </c>
      <c r="N246" s="2" t="str">
        <f aca="false">IF(B246 = "",N245,SUBSTITUTE(RIGHT(B246, LEN(B246)-L246-1)," ","_"))</f>
        <v>Essential_Oil</v>
      </c>
      <c r="O246" s="2" t="str">
        <f aca="false">IF(B246 = "",O245,SUBSTITUTE(SUBSTITUTE(MID(B246,I246+2,L246-I246-3)," ","_"),"/","_"))</f>
        <v>Cedarwood</v>
      </c>
      <c r="P246" s="0" t="s">
        <v>118</v>
      </c>
      <c r="U246" s="0" t="str">
        <f aca="false">SUBSTITUTE(_xlfn.CONCAT(M246, " - ", O246, " - ",N246, " - ", P246), "_", " ")</f>
        <v>Vintage - Cedarwood - Essential Oil - 15ml</v>
      </c>
      <c r="V246" s="0" t="n">
        <v>15</v>
      </c>
      <c r="X246" s="0" t="n">
        <v>0</v>
      </c>
      <c r="Y246" s="0" t="s">
        <v>59</v>
      </c>
      <c r="Z246" s="0" t="s">
        <v>60</v>
      </c>
      <c r="AA246" s="0" t="n">
        <v>44</v>
      </c>
      <c r="AC246" s="1" t="s">
        <v>56</v>
      </c>
      <c r="AD246" s="1" t="s">
        <v>56</v>
      </c>
      <c r="AF246" s="2" t="str">
        <f aca="false">IF(B246 = "","",_xlfn.CONCAT("https://cdn.shopify.com/s/files/1/1773/1117/files/WWMS_-_",N246,"_-_",P246,"_-_",M246,"_-_",O246,"_-_Front.png"))</f>
        <v>https://cdn.shopify.com/s/files/1/1773/1117/files/WWMS_-_Essential_Oil_-_15ml_-_Vintage_-_Cedarwood_-_Front.png</v>
      </c>
      <c r="AG246" s="0" t="n">
        <v>1</v>
      </c>
      <c r="AH246" s="0" t="s">
        <v>264</v>
      </c>
      <c r="AI246" s="1" t="s">
        <v>61</v>
      </c>
      <c r="AY246" s="2" t="str">
        <f aca="false">_xlfn.CONCAT("https://cdn.shopify.com/s/files/1/1773/1117/files/WWMS_-_",N246,"_-_",P246,"_-_",M246,"_-_",O246,"_-_Front.png")</f>
        <v>https://cdn.shopify.com/s/files/1/1773/1117/files/WWMS_-_Essential_Oil_-_15ml_-_Vintage_-_Cedarwood_-_Front.png</v>
      </c>
      <c r="AZ246" s="0" t="s">
        <v>62</v>
      </c>
      <c r="BC246" s="0" t="s">
        <v>63</v>
      </c>
    </row>
    <row r="247" customFormat="false" ht="12.75" hidden="false" customHeight="true" outlineLevel="0" collapsed="false">
      <c r="A247" s="0" t="str">
        <f aca="false">SUBSTITUTE(LOWER(_xlfn.CONCAT(M247, "-", O247,"-", N247)), "_", "-")</f>
        <v>vintage-cade-essential-oil</v>
      </c>
      <c r="B247" s="0" t="s">
        <v>266</v>
      </c>
      <c r="C247" s="3" t="s">
        <v>267</v>
      </c>
      <c r="D247" s="0" t="s">
        <v>53</v>
      </c>
      <c r="E247" s="0" t="s">
        <v>54</v>
      </c>
      <c r="F247" s="0" t="s">
        <v>209</v>
      </c>
      <c r="G247" s="1" t="s">
        <v>56</v>
      </c>
      <c r="H247" s="0" t="s">
        <v>57</v>
      </c>
      <c r="I247" s="2" t="n">
        <f aca="false">IF(B247 = "",I246,FIND("-", B247, 1))</f>
        <v>9</v>
      </c>
      <c r="J247" s="2" t="e">
        <f aca="false">IF(B247 = "",J246,FIND("-", B247, FIND("-", B247, FIND("-", B247, 1)+1)+1))</f>
        <v>#VALUE!</v>
      </c>
      <c r="K247" s="2" t="n">
        <f aca="false">IF(B247 = "",K246,FIND("-", B247, FIND("-", B247, 1)+1))</f>
        <v>16</v>
      </c>
      <c r="L247" s="2" t="n">
        <f aca="false">IF(B247 = "",L246,IF(ISERROR(J247),K247,J247))</f>
        <v>16</v>
      </c>
      <c r="M247" s="2" t="str">
        <f aca="false">IF(B247 = "",M246,SUBSTITUTE(LEFT(B247,I247-2)," ","_"))</f>
        <v>Vintage</v>
      </c>
      <c r="N247" s="2" t="str">
        <f aca="false">IF(B247 = "",N246,SUBSTITUTE(RIGHT(B247, LEN(B247)-L247-1)," ","_"))</f>
        <v>Essential_Oil</v>
      </c>
      <c r="O247" s="2" t="str">
        <f aca="false">IF(B247 = "",O246,SUBSTITUTE(SUBSTITUTE(MID(B247,I247+2,L247-I247-3)," ","_"),"/","_"))</f>
        <v>Cade</v>
      </c>
      <c r="P247" s="0" t="s">
        <v>118</v>
      </c>
      <c r="U247" s="0" t="str">
        <f aca="false">SUBSTITUTE(_xlfn.CONCAT(M247, " - ", O247, " - ",N247, " - ", P247), "_", " ")</f>
        <v>Vintage - Cade - Essential Oil - 15ml</v>
      </c>
      <c r="V247" s="0" t="n">
        <v>15</v>
      </c>
      <c r="X247" s="0" t="n">
        <v>0</v>
      </c>
      <c r="Y247" s="0" t="s">
        <v>59</v>
      </c>
      <c r="Z247" s="0" t="s">
        <v>60</v>
      </c>
      <c r="AA247" s="0" t="n">
        <v>40</v>
      </c>
      <c r="AC247" s="1" t="s">
        <v>56</v>
      </c>
      <c r="AD247" s="1" t="s">
        <v>56</v>
      </c>
      <c r="AF247" s="2" t="str">
        <f aca="false">IF(B247 = "","",_xlfn.CONCAT("https://cdn.shopify.com/s/files/1/1773/1117/files/WWMS_-_",N247,"_-_",P247,"_-_",M247,"_-_",O247,"_-_Front.png"))</f>
        <v>https://cdn.shopify.com/s/files/1/1773/1117/files/WWMS_-_Essential_Oil_-_15ml_-_Vintage_-_Cade_-_Front.png</v>
      </c>
      <c r="AG247" s="0" t="n">
        <v>1</v>
      </c>
      <c r="AH247" s="0" t="s">
        <v>266</v>
      </c>
      <c r="AI247" s="1" t="s">
        <v>61</v>
      </c>
      <c r="AY247" s="2" t="str">
        <f aca="false">_xlfn.CONCAT("https://cdn.shopify.com/s/files/1/1773/1117/files/WWMS_-_",N247,"_-_",P247,"_-_",M247,"_-_",O247,"_-_Front.png")</f>
        <v>https://cdn.shopify.com/s/files/1/1773/1117/files/WWMS_-_Essential_Oil_-_15ml_-_Vintage_-_Cade_-_Front.png</v>
      </c>
      <c r="AZ247" s="0" t="s">
        <v>62</v>
      </c>
      <c r="BC247" s="0" t="s">
        <v>63</v>
      </c>
    </row>
    <row r="248" customFormat="false" ht="12.75" hidden="false" customHeight="true" outlineLevel="0" collapsed="false">
      <c r="A248" s="0" t="str">
        <f aca="false">SUBSTITUTE(LOWER(_xlfn.CONCAT(M248, "-", O248,"-", N248)), "_", "-")</f>
        <v>vintage-black-pepper-essential-oil</v>
      </c>
      <c r="B248" s="0" t="s">
        <v>268</v>
      </c>
      <c r="C248" s="3" t="s">
        <v>269</v>
      </c>
      <c r="D248" s="0" t="s">
        <v>53</v>
      </c>
      <c r="E248" s="0" t="s">
        <v>54</v>
      </c>
      <c r="F248" s="0" t="s">
        <v>209</v>
      </c>
      <c r="G248" s="1" t="s">
        <v>56</v>
      </c>
      <c r="H248" s="0" t="s">
        <v>57</v>
      </c>
      <c r="I248" s="2" t="n">
        <f aca="false">IF(B248 = "",I247,FIND("-", B248, 1))</f>
        <v>9</v>
      </c>
      <c r="J248" s="2" t="e">
        <f aca="false">IF(B248 = "",J247,FIND("-", B248, FIND("-", B248, FIND("-", B248, 1)+1)+1))</f>
        <v>#VALUE!</v>
      </c>
      <c r="K248" s="2" t="n">
        <f aca="false">IF(B248 = "",K247,FIND("-", B248, FIND("-", B248, 1)+1))</f>
        <v>24</v>
      </c>
      <c r="L248" s="2" t="n">
        <f aca="false">IF(B248 = "",L247,IF(ISERROR(J248),K248,J248))</f>
        <v>24</v>
      </c>
      <c r="M248" s="2" t="str">
        <f aca="false">IF(B248 = "",M247,SUBSTITUTE(LEFT(B248,I248-2)," ","_"))</f>
        <v>Vintage</v>
      </c>
      <c r="N248" s="2" t="str">
        <f aca="false">IF(B248 = "",N247,SUBSTITUTE(RIGHT(B248, LEN(B248)-L248-1)," ","_"))</f>
        <v>Essential_Oil</v>
      </c>
      <c r="O248" s="2" t="str">
        <f aca="false">IF(B248 = "",O247,SUBSTITUTE(SUBSTITUTE(MID(B248,I248+2,L248-I248-3)," ","_"),"/","_"))</f>
        <v>Black_Pepper</v>
      </c>
      <c r="P248" s="0" t="s">
        <v>118</v>
      </c>
      <c r="U248" s="0" t="str">
        <f aca="false">SUBSTITUTE(_xlfn.CONCAT(M248, " - ", O248, " - ",N248, " - ", P248), "_", " ")</f>
        <v>Vintage - Black Pepper - Essential Oil - 15ml</v>
      </c>
      <c r="V248" s="0" t="n">
        <v>15</v>
      </c>
      <c r="X248" s="0" t="n">
        <v>0</v>
      </c>
      <c r="Y248" s="0" t="s">
        <v>59</v>
      </c>
      <c r="Z248" s="0" t="s">
        <v>60</v>
      </c>
      <c r="AA248" s="0" t="n">
        <v>25</v>
      </c>
      <c r="AC248" s="1" t="s">
        <v>56</v>
      </c>
      <c r="AD248" s="1" t="s">
        <v>56</v>
      </c>
      <c r="AF248" s="2" t="str">
        <f aca="false">IF(B248 = "","",_xlfn.CONCAT("https://cdn.shopify.com/s/files/1/1773/1117/files/WWMS_-_",N248,"_-_",P248,"_-_",M248,"_-_",O248,"_-_Front.png"))</f>
        <v>https://cdn.shopify.com/s/files/1/1773/1117/files/WWMS_-_Essential_Oil_-_15ml_-_Vintage_-_Black_Pepper_-_Front.png</v>
      </c>
      <c r="AG248" s="0" t="n">
        <v>1</v>
      </c>
      <c r="AH248" s="0" t="s">
        <v>268</v>
      </c>
      <c r="AI248" s="1" t="s">
        <v>61</v>
      </c>
      <c r="AY248" s="2" t="str">
        <f aca="false">_xlfn.CONCAT("https://cdn.shopify.com/s/files/1/1773/1117/files/WWMS_-_",N248,"_-_",P248,"_-_",M248,"_-_",O248,"_-_Front.png")</f>
        <v>https://cdn.shopify.com/s/files/1/1773/1117/files/WWMS_-_Essential_Oil_-_15ml_-_Vintage_-_Black_Pepper_-_Front.png</v>
      </c>
      <c r="AZ248" s="0" t="s">
        <v>62</v>
      </c>
      <c r="BC248" s="0" t="s">
        <v>63</v>
      </c>
    </row>
    <row r="249" customFormat="false" ht="12.75" hidden="false" customHeight="true" outlineLevel="0" collapsed="false">
      <c r="A249" s="0" t="str">
        <f aca="false">SUBSTITUTE(LOWER(_xlfn.CONCAT(M249, "-", O249,"-", N249)), "_", "-")</f>
        <v>vintage-bergamot-essential-oil</v>
      </c>
      <c r="B249" s="0" t="s">
        <v>270</v>
      </c>
      <c r="C249" s="3" t="s">
        <v>271</v>
      </c>
      <c r="D249" s="0" t="s">
        <v>53</v>
      </c>
      <c r="E249" s="0" t="s">
        <v>54</v>
      </c>
      <c r="F249" s="0" t="s">
        <v>209</v>
      </c>
      <c r="G249" s="1" t="s">
        <v>56</v>
      </c>
      <c r="H249" s="0" t="s">
        <v>57</v>
      </c>
      <c r="I249" s="2" t="n">
        <f aca="false">IF(B249 = "",I248,FIND("-", B249, 1))</f>
        <v>9</v>
      </c>
      <c r="J249" s="2" t="e">
        <f aca="false">IF(B249 = "",J248,FIND("-", B249, FIND("-", B249, FIND("-", B249, 1)+1)+1))</f>
        <v>#VALUE!</v>
      </c>
      <c r="K249" s="2" t="n">
        <f aca="false">IF(B249 = "",K248,FIND("-", B249, FIND("-", B249, 1)+1))</f>
        <v>20</v>
      </c>
      <c r="L249" s="2" t="n">
        <f aca="false">IF(B249 = "",L248,IF(ISERROR(J249),K249,J249))</f>
        <v>20</v>
      </c>
      <c r="M249" s="2" t="str">
        <f aca="false">IF(B249 = "",M248,SUBSTITUTE(LEFT(B249,I249-2)," ","_"))</f>
        <v>Vintage</v>
      </c>
      <c r="N249" s="2" t="str">
        <f aca="false">IF(B249 = "",N248,SUBSTITUTE(RIGHT(B249, LEN(B249)-L249-1)," ","_"))</f>
        <v>Essential_Oil</v>
      </c>
      <c r="O249" s="2" t="str">
        <f aca="false">IF(B249 = "",O248,SUBSTITUTE(SUBSTITUTE(MID(B249,I249+2,L249-I249-3)," ","_"),"/","_"))</f>
        <v>Bergamot</v>
      </c>
      <c r="P249" s="0" t="s">
        <v>118</v>
      </c>
      <c r="U249" s="0" t="str">
        <f aca="false">SUBSTITUTE(_xlfn.CONCAT(M249, " - ", O249, " - ",N249, " - ", P249), "_", " ")</f>
        <v>Vintage - Bergamot - Essential Oil - 15ml</v>
      </c>
      <c r="V249" s="0" t="n">
        <v>15</v>
      </c>
      <c r="X249" s="0" t="n">
        <v>0</v>
      </c>
      <c r="Y249" s="0" t="s">
        <v>59</v>
      </c>
      <c r="Z249" s="0" t="s">
        <v>60</v>
      </c>
      <c r="AA249" s="0" t="n">
        <v>54</v>
      </c>
      <c r="AC249" s="1" t="s">
        <v>56</v>
      </c>
      <c r="AD249" s="1" t="s">
        <v>56</v>
      </c>
      <c r="AF249" s="2" t="str">
        <f aca="false">IF(B249 = "","",_xlfn.CONCAT("https://cdn.shopify.com/s/files/1/1773/1117/files/WWMS_-_",N249,"_-_",P249,"_-_",M249,"_-_",O249,"_-_Front.png"))</f>
        <v>https://cdn.shopify.com/s/files/1/1773/1117/files/WWMS_-_Essential_Oil_-_15ml_-_Vintage_-_Bergamot_-_Front.png</v>
      </c>
      <c r="AG249" s="0" t="n">
        <v>1</v>
      </c>
      <c r="AH249" s="0" t="s">
        <v>270</v>
      </c>
      <c r="AI249" s="1" t="s">
        <v>61</v>
      </c>
      <c r="AY249" s="2" t="str">
        <f aca="false">_xlfn.CONCAT("https://cdn.shopify.com/s/files/1/1773/1117/files/WWMS_-_",N249,"_-_",P249,"_-_",M249,"_-_",O249,"_-_Front.png")</f>
        <v>https://cdn.shopify.com/s/files/1/1773/1117/files/WWMS_-_Essential_Oil_-_15ml_-_Vintage_-_Bergamot_-_Front.png</v>
      </c>
      <c r="AZ249" s="0" t="s">
        <v>62</v>
      </c>
      <c r="BC249" s="0" t="s">
        <v>63</v>
      </c>
    </row>
    <row r="250" customFormat="false" ht="12.75" hidden="false" customHeight="true" outlineLevel="0" collapsed="false">
      <c r="A250" s="0" t="str">
        <f aca="false">SUBSTITUTE(LOWER(_xlfn.CONCAT(M250, "-", O250,"-", N250)), "_", "-")</f>
        <v>vintage-armoise-mugwort-essential-oil</v>
      </c>
      <c r="B250" s="0" t="s">
        <v>272</v>
      </c>
      <c r="C250" s="3" t="s">
        <v>273</v>
      </c>
      <c r="D250" s="0" t="s">
        <v>53</v>
      </c>
      <c r="E250" s="0" t="s">
        <v>54</v>
      </c>
      <c r="F250" s="0" t="s">
        <v>209</v>
      </c>
      <c r="G250" s="1" t="s">
        <v>56</v>
      </c>
      <c r="H250" s="0" t="s">
        <v>57</v>
      </c>
      <c r="I250" s="2" t="n">
        <f aca="false">IF(B250 = "",I249,FIND("-", B250, 1))</f>
        <v>9</v>
      </c>
      <c r="J250" s="2" t="e">
        <f aca="false">IF(B250 = "",J249,FIND("-", B250, FIND("-", B250, FIND("-", B250, 1)+1)+1))</f>
        <v>#VALUE!</v>
      </c>
      <c r="K250" s="2" t="n">
        <f aca="false">IF(B250 = "",K249,FIND("-", B250, FIND("-", B250, 1)+1))</f>
        <v>27</v>
      </c>
      <c r="L250" s="2" t="n">
        <f aca="false">IF(B250 = "",L249,IF(ISERROR(J250),K250,J250))</f>
        <v>27</v>
      </c>
      <c r="M250" s="2" t="str">
        <f aca="false">IF(B250 = "",M249,SUBSTITUTE(LEFT(B250,I250-2)," ","_"))</f>
        <v>Vintage</v>
      </c>
      <c r="N250" s="2" t="str">
        <f aca="false">IF(B250 = "",N249,SUBSTITUTE(RIGHT(B250, LEN(B250)-L250-1)," ","_"))</f>
        <v>Essential_Oil</v>
      </c>
      <c r="O250" s="2" t="str">
        <f aca="false">IF(B250 = "",O249,SUBSTITUTE(SUBSTITUTE(MID(B250,I250+2,L250-I250-3)," ","_"),"/","_"))</f>
        <v>Armoise_Mugwort</v>
      </c>
      <c r="P250" s="0" t="s">
        <v>118</v>
      </c>
      <c r="U250" s="0" t="str">
        <f aca="false">SUBSTITUTE(_xlfn.CONCAT(M250, " - ", O250, " - ",N250, " - ", P250), "_", " ")</f>
        <v>Vintage - Armoise Mugwort - Essential Oil - 15ml</v>
      </c>
      <c r="V250" s="0" t="n">
        <v>15</v>
      </c>
      <c r="X250" s="0" t="n">
        <v>0</v>
      </c>
      <c r="Y250" s="0" t="s">
        <v>59</v>
      </c>
      <c r="Z250" s="0" t="s">
        <v>60</v>
      </c>
      <c r="AA250" s="0" t="n">
        <v>56</v>
      </c>
      <c r="AC250" s="1" t="s">
        <v>56</v>
      </c>
      <c r="AD250" s="1" t="s">
        <v>56</v>
      </c>
      <c r="AF250" s="2" t="str">
        <f aca="false">IF(B250 = "","",_xlfn.CONCAT("https://cdn.shopify.com/s/files/1/1773/1117/files/WWMS_-_",N250,"_-_",P250,"_-_",M250,"_-_",O250,"_-_Front.png"))</f>
        <v>https://cdn.shopify.com/s/files/1/1773/1117/files/WWMS_-_Essential_Oil_-_15ml_-_Vintage_-_Armoise_Mugwort_-_Front.png</v>
      </c>
      <c r="AG250" s="0" t="n">
        <v>1</v>
      </c>
      <c r="AH250" s="0" t="s">
        <v>272</v>
      </c>
      <c r="AI250" s="1" t="s">
        <v>61</v>
      </c>
      <c r="AY250" s="2" t="str">
        <f aca="false">_xlfn.CONCAT("https://cdn.shopify.com/s/files/1/1773/1117/files/WWMS_-_",N250,"_-_",P250,"_-_",M250,"_-_",O250,"_-_Front.png")</f>
        <v>https://cdn.shopify.com/s/files/1/1773/1117/files/WWMS_-_Essential_Oil_-_15ml_-_Vintage_-_Armoise_Mugwort_-_Front.png</v>
      </c>
      <c r="AZ250" s="0" t="s">
        <v>62</v>
      </c>
      <c r="BC250" s="0" t="s">
        <v>63</v>
      </c>
    </row>
    <row r="251" customFormat="false" ht="12.75" hidden="false" customHeight="true" outlineLevel="0" collapsed="false">
      <c r="A251" s="0" t="str">
        <f aca="false">SUBSTITUTE(LOWER(_xlfn.CONCAT(M251, "-", O251,"-", N251)), "_", "-")</f>
        <v>vintage-allspice-essential-oil</v>
      </c>
      <c r="B251" s="0" t="s">
        <v>274</v>
      </c>
      <c r="C251" s="3" t="s">
        <v>275</v>
      </c>
      <c r="D251" s="0" t="s">
        <v>53</v>
      </c>
      <c r="E251" s="0" t="s">
        <v>54</v>
      </c>
      <c r="F251" s="0" t="s">
        <v>209</v>
      </c>
      <c r="G251" s="1" t="s">
        <v>56</v>
      </c>
      <c r="H251" s="0" t="s">
        <v>57</v>
      </c>
      <c r="I251" s="2" t="n">
        <f aca="false">IF(B251 = "",I250,FIND("-", B251, 1))</f>
        <v>9</v>
      </c>
      <c r="J251" s="2" t="e">
        <f aca="false">IF(B251 = "",J250,FIND("-", B251, FIND("-", B251, FIND("-", B251, 1)+1)+1))</f>
        <v>#VALUE!</v>
      </c>
      <c r="K251" s="2" t="n">
        <f aca="false">IF(B251 = "",K250,FIND("-", B251, FIND("-", B251, 1)+1))</f>
        <v>20</v>
      </c>
      <c r="L251" s="2" t="n">
        <f aca="false">IF(B251 = "",L250,IF(ISERROR(J251),K251,J251))</f>
        <v>20</v>
      </c>
      <c r="M251" s="2" t="str">
        <f aca="false">IF(B251 = "",M250,SUBSTITUTE(LEFT(B251,I251-2)," ","_"))</f>
        <v>Vintage</v>
      </c>
      <c r="N251" s="2" t="str">
        <f aca="false">IF(B251 = "",N250,SUBSTITUTE(RIGHT(B251, LEN(B251)-L251-1)," ","_"))</f>
        <v>Essential_Oil</v>
      </c>
      <c r="O251" s="2" t="str">
        <f aca="false">IF(B251 = "",O250,SUBSTITUTE(SUBSTITUTE(MID(B251,I251+2,L251-I251-3)," ","_"),"/","_"))</f>
        <v>Allspice</v>
      </c>
      <c r="P251" s="0" t="s">
        <v>118</v>
      </c>
      <c r="U251" s="0" t="str">
        <f aca="false">SUBSTITUTE(_xlfn.CONCAT(M251, " - ", O251, " - ",N251, " - ", P251), "_", " ")</f>
        <v>Vintage - Allspice - Essential Oil - 15ml</v>
      </c>
      <c r="V251" s="0" t="n">
        <v>15</v>
      </c>
      <c r="X251" s="0" t="n">
        <v>0</v>
      </c>
      <c r="Y251" s="0" t="s">
        <v>59</v>
      </c>
      <c r="Z251" s="0" t="s">
        <v>60</v>
      </c>
      <c r="AA251" s="0" t="n">
        <v>56</v>
      </c>
      <c r="AC251" s="1" t="s">
        <v>56</v>
      </c>
      <c r="AD251" s="1" t="s">
        <v>56</v>
      </c>
      <c r="AF251" s="2" t="str">
        <f aca="false">IF(B251 = "","",_xlfn.CONCAT("https://cdn.shopify.com/s/files/1/1773/1117/files/WWMS_-_",N251,"_-_",P251,"_-_",M251,"_-_",O251,"_-_Front.png"))</f>
        <v>https://cdn.shopify.com/s/files/1/1773/1117/files/WWMS_-_Essential_Oil_-_15ml_-_Vintage_-_Allspice_-_Front.png</v>
      </c>
      <c r="AG251" s="0" t="n">
        <v>1</v>
      </c>
      <c r="AH251" s="0" t="s">
        <v>274</v>
      </c>
      <c r="AI251" s="1" t="s">
        <v>61</v>
      </c>
      <c r="AY251" s="2" t="str">
        <f aca="false">_xlfn.CONCAT("https://cdn.shopify.com/s/files/1/1773/1117/files/WWMS_-_",N251,"_-_",P251,"_-_",M251,"_-_",O251,"_-_Front.png")</f>
        <v>https://cdn.shopify.com/s/files/1/1773/1117/files/WWMS_-_Essential_Oil_-_15ml_-_Vintage_-_Allspice_-_Front.png</v>
      </c>
      <c r="AZ251" s="0" t="s">
        <v>62</v>
      </c>
      <c r="BC251" s="0" t="s">
        <v>63</v>
      </c>
    </row>
    <row r="252" customFormat="false" ht="12.75" hidden="false" customHeight="true" outlineLevel="0" collapsed="false">
      <c r="A252" s="0" t="str">
        <f aca="false">SUBSTITUTE(LOWER(_xlfn.CONCAT(M252, "-", O252,"-", N252)), "_", "-")</f>
        <v>vintage-smoke-on-the-water-essential-oil</v>
      </c>
      <c r="B252" s="0" t="s">
        <v>276</v>
      </c>
      <c r="C252" s="3" t="s">
        <v>277</v>
      </c>
      <c r="D252" s="0" t="s">
        <v>53</v>
      </c>
      <c r="E252" s="0" t="s">
        <v>54</v>
      </c>
      <c r="F252" s="0" t="s">
        <v>209</v>
      </c>
      <c r="G252" s="1" t="s">
        <v>56</v>
      </c>
      <c r="H252" s="0" t="s">
        <v>57</v>
      </c>
      <c r="I252" s="2" t="n">
        <f aca="false">IF(B252 = "",I251,FIND("-", B252, 1))</f>
        <v>9</v>
      </c>
      <c r="J252" s="2" t="e">
        <f aca="false">IF(B252 = "",J251,FIND("-", B252, FIND("-", B252, FIND("-", B252, 1)+1)+1))</f>
        <v>#VALUE!</v>
      </c>
      <c r="K252" s="2" t="n">
        <f aca="false">IF(B252 = "",K251,FIND("-", B252, FIND("-", B252, 1)+1))</f>
        <v>30</v>
      </c>
      <c r="L252" s="2" t="n">
        <f aca="false">IF(B252 = "",L251,IF(ISERROR(J252),K252,J252))</f>
        <v>30</v>
      </c>
      <c r="M252" s="2" t="str">
        <f aca="false">IF(B252 = "",M251,SUBSTITUTE(LEFT(B252,I252-2)," ","_"))</f>
        <v>Vintage</v>
      </c>
      <c r="N252" s="2" t="str">
        <f aca="false">IF(B252 = "",N251,SUBSTITUTE(RIGHT(B252, LEN(B252)-L252-1)," ","_"))</f>
        <v>Essential_Oil</v>
      </c>
      <c r="O252" s="2" t="str">
        <f aca="false">IF(B252 = "",O251,SUBSTITUTE(SUBSTITUTE(MID(B252,I252+2,L252-I252-3)," ","_"),"/","_"))</f>
        <v>Smoke_on_the_Water</v>
      </c>
      <c r="P252" s="0" t="s">
        <v>118</v>
      </c>
      <c r="U252" s="0" t="str">
        <f aca="false">SUBSTITUTE(_xlfn.CONCAT(M252, " - ", O252, " - ",N252, " - ", P252), "_", " ")</f>
        <v>Vintage - Smoke on the Water - Essential Oil - 15ml</v>
      </c>
      <c r="V252" s="0" t="n">
        <v>15</v>
      </c>
      <c r="X252" s="0" t="n">
        <v>0</v>
      </c>
      <c r="Y252" s="0" t="s">
        <v>59</v>
      </c>
      <c r="Z252" s="0" t="s">
        <v>60</v>
      </c>
      <c r="AA252" s="0" t="n">
        <v>30</v>
      </c>
      <c r="AC252" s="1" t="s">
        <v>56</v>
      </c>
      <c r="AD252" s="1" t="s">
        <v>56</v>
      </c>
      <c r="AF252" s="2" t="str">
        <f aca="false">IF(B252 = "","",_xlfn.CONCAT("https://cdn.shopify.com/s/files/1/1773/1117/files/WWMS_-_",N252,"_-_",P252,"_-_",M252,"_-_",O252,"_-_Front.png"))</f>
        <v>https://cdn.shopify.com/s/files/1/1773/1117/files/WWMS_-_Essential_Oil_-_15ml_-_Vintage_-_Smoke_on_the_Water_-_Front.png</v>
      </c>
      <c r="AG252" s="0" t="n">
        <v>1</v>
      </c>
      <c r="AH252" s="0" t="s">
        <v>276</v>
      </c>
      <c r="AI252" s="1" t="s">
        <v>61</v>
      </c>
      <c r="AY252" s="2" t="str">
        <f aca="false">_xlfn.CONCAT("https://cdn.shopify.com/s/files/1/1773/1117/files/WWMS_-_",N252,"_-_",P252,"_-_",M252,"_-_",O252,"_-_Front.png")</f>
        <v>https://cdn.shopify.com/s/files/1/1773/1117/files/WWMS_-_Essential_Oil_-_15ml_-_Vintage_-_Smoke_on_the_Water_-_Front.png</v>
      </c>
      <c r="AZ252" s="0" t="s">
        <v>62</v>
      </c>
      <c r="BC252" s="0" t="s">
        <v>63</v>
      </c>
    </row>
    <row r="253" customFormat="false" ht="12.75" hidden="false" customHeight="true" outlineLevel="0" collapsed="false">
      <c r="A253" s="0" t="str">
        <f aca="false">SUBSTITUTE(LOWER(_xlfn.CONCAT(M253, "-", O253,"-", N253)), "_", "-")</f>
        <v>vintage-aniseed-essential-oil</v>
      </c>
      <c r="B253" s="0" t="s">
        <v>278</v>
      </c>
      <c r="C253" s="3" t="s">
        <v>279</v>
      </c>
      <c r="D253" s="0" t="s">
        <v>53</v>
      </c>
      <c r="E253" s="0" t="s">
        <v>54</v>
      </c>
      <c r="F253" s="0" t="s">
        <v>209</v>
      </c>
      <c r="G253" s="1" t="s">
        <v>56</v>
      </c>
      <c r="H253" s="0" t="s">
        <v>57</v>
      </c>
      <c r="I253" s="2" t="n">
        <f aca="false">IF(B253 = "",I252,FIND("-", B253, 1))</f>
        <v>9</v>
      </c>
      <c r="J253" s="2" t="e">
        <f aca="false">IF(B253 = "",J252,FIND("-", B253, FIND("-", B253, FIND("-", B253, 1)+1)+1))</f>
        <v>#VALUE!</v>
      </c>
      <c r="K253" s="2" t="n">
        <f aca="false">IF(B253 = "",K252,FIND("-", B253, FIND("-", B253, 1)+1))</f>
        <v>19</v>
      </c>
      <c r="L253" s="2" t="n">
        <f aca="false">IF(B253 = "",L252,IF(ISERROR(J253),K253,J253))</f>
        <v>19</v>
      </c>
      <c r="M253" s="2" t="str">
        <f aca="false">IF(B253 = "",M252,SUBSTITUTE(LEFT(B253,I253-2)," ","_"))</f>
        <v>Vintage</v>
      </c>
      <c r="N253" s="2" t="str">
        <f aca="false">IF(B253 = "",N252,SUBSTITUTE(RIGHT(B253, LEN(B253)-L253-1)," ","_"))</f>
        <v>Essential_Oil</v>
      </c>
      <c r="O253" s="2" t="str">
        <f aca="false">IF(B253 = "",O252,SUBSTITUTE(SUBSTITUTE(MID(B253,I253+2,L253-I253-3)," ","_"),"/","_"))</f>
        <v>Aniseed</v>
      </c>
      <c r="P253" s="0" t="s">
        <v>118</v>
      </c>
      <c r="U253" s="0" t="str">
        <f aca="false">SUBSTITUTE(_xlfn.CONCAT(M253, " - ", O253, " - ",N253, " - ", P253), "_", " ")</f>
        <v>Vintage - Aniseed - Essential Oil - 15ml</v>
      </c>
      <c r="V253" s="0" t="n">
        <v>15</v>
      </c>
      <c r="X253" s="0" t="n">
        <v>0</v>
      </c>
      <c r="Y253" s="0" t="s">
        <v>59</v>
      </c>
      <c r="Z253" s="0" t="s">
        <v>60</v>
      </c>
      <c r="AA253" s="0" t="n">
        <v>18</v>
      </c>
      <c r="AC253" s="1" t="s">
        <v>56</v>
      </c>
      <c r="AD253" s="1" t="s">
        <v>56</v>
      </c>
      <c r="AF253" s="2" t="str">
        <f aca="false">IF(B253 = "","",_xlfn.CONCAT("https://cdn.shopify.com/s/files/1/1773/1117/files/WWMS_-_",N253,"_-_",P253,"_-_",M253,"_-_",O253,"_-_Front.png"))</f>
        <v>https://cdn.shopify.com/s/files/1/1773/1117/files/WWMS_-_Essential_Oil_-_15ml_-_Vintage_-_Aniseed_-_Front.png</v>
      </c>
      <c r="AG253" s="0" t="n">
        <v>1</v>
      </c>
      <c r="AH253" s="0" t="s">
        <v>278</v>
      </c>
      <c r="AI253" s="1" t="s">
        <v>61</v>
      </c>
      <c r="AY253" s="2" t="str">
        <f aca="false">_xlfn.CONCAT("https://cdn.shopify.com/s/files/1/1773/1117/files/WWMS_-_",N253,"_-_",P253,"_-_",M253,"_-_",O253,"_-_Front.png")</f>
        <v>https://cdn.shopify.com/s/files/1/1773/1117/files/WWMS_-_Essential_Oil_-_15ml_-_Vintage_-_Aniseed_-_Front.png</v>
      </c>
      <c r="AZ253" s="0" t="s">
        <v>62</v>
      </c>
      <c r="BC253" s="0" t="s">
        <v>63</v>
      </c>
    </row>
    <row r="254" customFormat="false" ht="12.75" hidden="false" customHeight="true" outlineLevel="0" collapsed="false">
      <c r="A254" s="0" t="str">
        <f aca="false">SUBSTITUTE(LOWER(_xlfn.CONCAT(M254, "-", O254,"-", N254)), "_", "-")</f>
        <v>vintage-patchouli-light-essential-oil</v>
      </c>
      <c r="B254" s="0" t="s">
        <v>280</v>
      </c>
      <c r="D254" s="0" t="s">
        <v>53</v>
      </c>
      <c r="E254" s="0" t="s">
        <v>54</v>
      </c>
      <c r="F254" s="0" t="s">
        <v>209</v>
      </c>
      <c r="G254" s="1" t="s">
        <v>56</v>
      </c>
      <c r="H254" s="0" t="s">
        <v>57</v>
      </c>
      <c r="I254" s="2" t="n">
        <f aca="false">IF(B254 = "",I253,FIND("-", B254, 1))</f>
        <v>9</v>
      </c>
      <c r="J254" s="2" t="e">
        <f aca="false">IF(B254 = "",J253,FIND("-", B254, FIND("-", B254, FIND("-", B254, 1)+1)+1))</f>
        <v>#VALUE!</v>
      </c>
      <c r="K254" s="2" t="n">
        <f aca="false">IF(B254 = "",K253,FIND("-", B254, FIND("-", B254, 1)+1))</f>
        <v>27</v>
      </c>
      <c r="L254" s="2" t="n">
        <f aca="false">IF(B254 = "",L253,IF(ISERROR(J254),K254,J254))</f>
        <v>27</v>
      </c>
      <c r="M254" s="2" t="str">
        <f aca="false">IF(B254 = "",M253,SUBSTITUTE(LEFT(B254,I254-2)," ","_"))</f>
        <v>Vintage</v>
      </c>
      <c r="N254" s="2" t="str">
        <f aca="false">IF(B254 = "",N253,SUBSTITUTE(RIGHT(B254, LEN(B254)-L254-1)," ","_"))</f>
        <v>Essential_Oil</v>
      </c>
      <c r="O254" s="2" t="str">
        <f aca="false">IF(B254 = "",O253,SUBSTITUTE(SUBSTITUTE(MID(B254,I254+2,L254-I254-3)," ","_"),"/","_"))</f>
        <v>Patchouli_Light</v>
      </c>
      <c r="P254" s="0" t="s">
        <v>118</v>
      </c>
      <c r="U254" s="0" t="str">
        <f aca="false">SUBSTITUTE(_xlfn.CONCAT(M254, " - ", O254, " - ",N254, " - ", P254), "_", " ")</f>
        <v>Vintage - Patchouli Light - Essential Oil - 15ml</v>
      </c>
      <c r="V254" s="0" t="n">
        <v>15</v>
      </c>
      <c r="X254" s="0" t="n">
        <v>0</v>
      </c>
      <c r="Y254" s="0" t="s">
        <v>59</v>
      </c>
      <c r="Z254" s="0" t="s">
        <v>60</v>
      </c>
      <c r="AA254" s="0" t="n">
        <v>28</v>
      </c>
      <c r="AC254" s="1" t="s">
        <v>56</v>
      </c>
      <c r="AD254" s="1" t="s">
        <v>56</v>
      </c>
      <c r="AF254" s="2" t="str">
        <f aca="false">IF(B254 = "","",_xlfn.CONCAT("https://cdn.shopify.com/s/files/1/1773/1117/files/WWMS_-_",N254,"_-_",P254,"_-_",M254,"_-_",O254,"_-_Front.png"))</f>
        <v>https://cdn.shopify.com/s/files/1/1773/1117/files/WWMS_-_Essential_Oil_-_15ml_-_Vintage_-_Patchouli_Light_-_Front.png</v>
      </c>
      <c r="AG254" s="0" t="n">
        <v>1</v>
      </c>
      <c r="AH254" s="0" t="s">
        <v>280</v>
      </c>
      <c r="AI254" s="1" t="s">
        <v>61</v>
      </c>
      <c r="AY254" s="2" t="str">
        <f aca="false">_xlfn.CONCAT("https://cdn.shopify.com/s/files/1/1773/1117/files/WWMS_-_",N254,"_-_",P254,"_-_",M254,"_-_",O254,"_-_Front.png")</f>
        <v>https://cdn.shopify.com/s/files/1/1773/1117/files/WWMS_-_Essential_Oil_-_15ml_-_Vintage_-_Patchouli_Light_-_Front.png</v>
      </c>
      <c r="AZ254" s="0" t="s">
        <v>62</v>
      </c>
      <c r="BC254" s="0" t="s">
        <v>63</v>
      </c>
    </row>
    <row r="255" customFormat="false" ht="12.75" hidden="false" customHeight="true" outlineLevel="0" collapsed="false">
      <c r="A255" s="0" t="str">
        <f aca="false">SUBSTITUTE(LOWER(_xlfn.CONCAT(M255, "-", O255,"-", N255)), "_", "-")</f>
        <v>vintage-soul-strings-essential-oil</v>
      </c>
      <c r="B255" s="0" t="s">
        <v>281</v>
      </c>
      <c r="D255" s="0" t="s">
        <v>53</v>
      </c>
      <c r="E255" s="0" t="s">
        <v>54</v>
      </c>
      <c r="F255" s="0" t="s">
        <v>209</v>
      </c>
      <c r="G255" s="1" t="s">
        <v>56</v>
      </c>
      <c r="H255" s="0" t="s">
        <v>57</v>
      </c>
      <c r="I255" s="2" t="n">
        <f aca="false">IF(B255 = "",I254,FIND("-", B255, 1))</f>
        <v>9</v>
      </c>
      <c r="J255" s="2" t="e">
        <f aca="false">IF(B255 = "",J254,FIND("-", B255, FIND("-", B255, FIND("-", B255, 1)+1)+1))</f>
        <v>#VALUE!</v>
      </c>
      <c r="K255" s="2" t="n">
        <f aca="false">IF(B255 = "",K254,FIND("-", B255, FIND("-", B255, 1)+1))</f>
        <v>24</v>
      </c>
      <c r="L255" s="2" t="n">
        <f aca="false">IF(B255 = "",L254,IF(ISERROR(J255),K255,J255))</f>
        <v>24</v>
      </c>
      <c r="M255" s="2" t="str">
        <f aca="false">IF(B255 = "",M254,SUBSTITUTE(LEFT(B255,I255-2)," ","_"))</f>
        <v>Vintage</v>
      </c>
      <c r="N255" s="2" t="str">
        <f aca="false">IF(B255 = "",N254,SUBSTITUTE(RIGHT(B255, LEN(B255)-L255-1)," ","_"))</f>
        <v>Essential_Oil</v>
      </c>
      <c r="O255" s="2" t="str">
        <f aca="false">IF(B255 = "",O254,SUBSTITUTE(SUBSTITUTE(MID(B255,I255+2,L255-I255-3)," ","_"),"/","_"))</f>
        <v>Soul_Strings</v>
      </c>
      <c r="P255" s="0" t="s">
        <v>118</v>
      </c>
      <c r="U255" s="0" t="str">
        <f aca="false">SUBSTITUTE(_xlfn.CONCAT(M255, " - ", O255, " - ",N255, " - ", P255), "_", " ")</f>
        <v>Vintage - Soul Strings - Essential Oil - 15ml</v>
      </c>
      <c r="V255" s="0" t="n">
        <v>15</v>
      </c>
      <c r="X255" s="0" t="n">
        <v>0</v>
      </c>
      <c r="Y255" s="0" t="s">
        <v>59</v>
      </c>
      <c r="Z255" s="0" t="s">
        <v>60</v>
      </c>
      <c r="AA255" s="0" t="n">
        <v>40</v>
      </c>
      <c r="AC255" s="1" t="s">
        <v>56</v>
      </c>
      <c r="AD255" s="1" t="s">
        <v>56</v>
      </c>
      <c r="AF255" s="2" t="str">
        <f aca="false">IF(B255 = "","",_xlfn.CONCAT("https://cdn.shopify.com/s/files/1/1773/1117/files/WWMS_-_",N255,"_-_",P255,"_-_",M255,"_-_",O255,"_-_Front.png"))</f>
        <v>https://cdn.shopify.com/s/files/1/1773/1117/files/WWMS_-_Essential_Oil_-_15ml_-_Vintage_-_Soul_Strings_-_Front.png</v>
      </c>
      <c r="AG255" s="0" t="n">
        <v>1</v>
      </c>
      <c r="AH255" s="0" t="s">
        <v>281</v>
      </c>
      <c r="AI255" s="1" t="s">
        <v>61</v>
      </c>
      <c r="AY255" s="2" t="str">
        <f aca="false">_xlfn.CONCAT("https://cdn.shopify.com/s/files/1/1773/1117/files/WWMS_-_",N255,"_-_",P255,"_-_",M255,"_-_",O255,"_-_Front.png")</f>
        <v>https://cdn.shopify.com/s/files/1/1773/1117/files/WWMS_-_Essential_Oil_-_15ml_-_Vintage_-_Soul_Strings_-_Front.png</v>
      </c>
      <c r="AZ255" s="0" t="s">
        <v>62</v>
      </c>
      <c r="BC255" s="0" t="s">
        <v>63</v>
      </c>
    </row>
    <row r="256" customFormat="false" ht="12.75" hidden="false" customHeight="true" outlineLevel="0" collapsed="false">
      <c r="A256" s="0" t="str">
        <f aca="false">SUBSTITUTE(LOWER(_xlfn.CONCAT(M256, "-", O256,"-", N256)), "_", "-")</f>
        <v>vintage-community-essential-oil</v>
      </c>
      <c r="B256" s="0" t="s">
        <v>282</v>
      </c>
      <c r="D256" s="0" t="s">
        <v>53</v>
      </c>
      <c r="E256" s="0" t="s">
        <v>54</v>
      </c>
      <c r="F256" s="0" t="s">
        <v>209</v>
      </c>
      <c r="G256" s="1" t="s">
        <v>56</v>
      </c>
      <c r="H256" s="0" t="s">
        <v>57</v>
      </c>
      <c r="I256" s="2" t="n">
        <f aca="false">IF(B256 = "",I255,FIND("-", B256, 1))</f>
        <v>9</v>
      </c>
      <c r="J256" s="2" t="e">
        <f aca="false">IF(B256 = "",J255,FIND("-", B256, FIND("-", B256, FIND("-", B256, 1)+1)+1))</f>
        <v>#VALUE!</v>
      </c>
      <c r="K256" s="2" t="n">
        <f aca="false">IF(B256 = "",K255,FIND("-", B256, FIND("-", B256, 1)+1))</f>
        <v>21</v>
      </c>
      <c r="L256" s="2" t="n">
        <f aca="false">IF(B256 = "",L255,IF(ISERROR(J256),K256,J256))</f>
        <v>21</v>
      </c>
      <c r="M256" s="2" t="str">
        <f aca="false">IF(B256 = "",M255,SUBSTITUTE(LEFT(B256,I256-2)," ","_"))</f>
        <v>Vintage</v>
      </c>
      <c r="N256" s="2" t="str">
        <f aca="false">IF(B256 = "",N255,SUBSTITUTE(RIGHT(B256, LEN(B256)-L256-1)," ","_"))</f>
        <v>Essential_Oil</v>
      </c>
      <c r="O256" s="2" t="str">
        <f aca="false">IF(B256 = "",O255,SUBSTITUTE(SUBSTITUTE(MID(B256,I256+2,L256-I256-3)," ","_"),"/","_"))</f>
        <v>Community</v>
      </c>
      <c r="P256" s="0" t="s">
        <v>118</v>
      </c>
      <c r="U256" s="0" t="str">
        <f aca="false">SUBSTITUTE(_xlfn.CONCAT(M256, " - ", O256, " - ",N256, " - ", P256), "_", " ")</f>
        <v>Vintage - Community - Essential Oil - 15ml</v>
      </c>
      <c r="V256" s="0" t="n">
        <v>15</v>
      </c>
      <c r="X256" s="0" t="n">
        <v>0</v>
      </c>
      <c r="Y256" s="0" t="s">
        <v>59</v>
      </c>
      <c r="Z256" s="0" t="s">
        <v>60</v>
      </c>
      <c r="AA256" s="0" t="n">
        <v>40</v>
      </c>
      <c r="AC256" s="1" t="s">
        <v>56</v>
      </c>
      <c r="AD256" s="1" t="s">
        <v>56</v>
      </c>
      <c r="AF256" s="2" t="str">
        <f aca="false">IF(B256 = "","",_xlfn.CONCAT("https://cdn.shopify.com/s/files/1/1773/1117/files/WWMS_-_",N256,"_-_",P256,"_-_",M256,"_-_",O256,"_-_Front.png"))</f>
        <v>https://cdn.shopify.com/s/files/1/1773/1117/files/WWMS_-_Essential_Oil_-_15ml_-_Vintage_-_Community_-_Front.png</v>
      </c>
      <c r="AG256" s="0" t="n">
        <v>1</v>
      </c>
      <c r="AH256" s="0" t="s">
        <v>282</v>
      </c>
      <c r="AI256" s="1" t="s">
        <v>61</v>
      </c>
      <c r="AY256" s="2" t="str">
        <f aca="false">_xlfn.CONCAT("https://cdn.shopify.com/s/files/1/1773/1117/files/WWMS_-_",N256,"_-_",P256,"_-_",M256,"_-_",O256,"_-_Front.png")</f>
        <v>https://cdn.shopify.com/s/files/1/1773/1117/files/WWMS_-_Essential_Oil_-_15ml_-_Vintage_-_Community_-_Front.png</v>
      </c>
      <c r="AZ256" s="0" t="s">
        <v>62</v>
      </c>
      <c r="BC256" s="0" t="s">
        <v>63</v>
      </c>
    </row>
    <row r="257" customFormat="false" ht="12.75" hidden="false" customHeight="true" outlineLevel="0" collapsed="false">
      <c r="A257" s="0" t="str">
        <f aca="false">SUBSTITUTE(LOWER(_xlfn.CONCAT(M257, "-", O257,"-", N257)), "_", "-")</f>
        <v>vintage-rose-geranium-essential-oil</v>
      </c>
      <c r="B257" s="0" t="s">
        <v>283</v>
      </c>
      <c r="D257" s="0" t="s">
        <v>53</v>
      </c>
      <c r="E257" s="0" t="s">
        <v>54</v>
      </c>
      <c r="F257" s="0" t="s">
        <v>209</v>
      </c>
      <c r="G257" s="1" t="s">
        <v>56</v>
      </c>
      <c r="H257" s="0" t="s">
        <v>57</v>
      </c>
      <c r="I257" s="2" t="n">
        <f aca="false">IF(B257 = "",I256,FIND("-", B257, 1))</f>
        <v>9</v>
      </c>
      <c r="J257" s="2" t="e">
        <f aca="false">IF(B257 = "",J256,FIND("-", B257, FIND("-", B257, FIND("-", B257, 1)+1)+1))</f>
        <v>#VALUE!</v>
      </c>
      <c r="K257" s="2" t="n">
        <f aca="false">IF(B257 = "",K256,FIND("-", B257, FIND("-", B257, 1)+1))</f>
        <v>25</v>
      </c>
      <c r="L257" s="2" t="n">
        <f aca="false">IF(B257 = "",L256,IF(ISERROR(J257),K257,J257))</f>
        <v>25</v>
      </c>
      <c r="M257" s="2" t="str">
        <f aca="false">IF(B257 = "",M256,SUBSTITUTE(LEFT(B257,I257-2)," ","_"))</f>
        <v>Vintage</v>
      </c>
      <c r="N257" s="2" t="str">
        <f aca="false">IF(B257 = "",N256,SUBSTITUTE(RIGHT(B257, LEN(B257)-L257-1)," ","_"))</f>
        <v>Essential_Oil</v>
      </c>
      <c r="O257" s="2" t="str">
        <f aca="false">IF(B257 = "",O256,SUBSTITUTE(SUBSTITUTE(MID(B257,I257+2,L257-I257-3)," ","_"),"/","_"))</f>
        <v>Rose_Geranium</v>
      </c>
      <c r="P257" s="0" t="s">
        <v>118</v>
      </c>
      <c r="U257" s="0" t="str">
        <f aca="false">SUBSTITUTE(_xlfn.CONCAT(M257, " - ", O257, " - ",N257, " - ", P257), "_", " ")</f>
        <v>Vintage - Rose Geranium - Essential Oil - 15ml</v>
      </c>
      <c r="V257" s="0" t="n">
        <v>15</v>
      </c>
      <c r="X257" s="0" t="n">
        <v>0</v>
      </c>
      <c r="Y257" s="0" t="s">
        <v>59</v>
      </c>
      <c r="Z257" s="0" t="s">
        <v>60</v>
      </c>
      <c r="AA257" s="0" t="n">
        <v>62</v>
      </c>
      <c r="AC257" s="1" t="s">
        <v>56</v>
      </c>
      <c r="AD257" s="1" t="s">
        <v>56</v>
      </c>
      <c r="AF257" s="2" t="str">
        <f aca="false">IF(B257 = "","",_xlfn.CONCAT("https://cdn.shopify.com/s/files/1/1773/1117/files/WWMS_-_",N257,"_-_",P257,"_-_",M257,"_-_",O257,"_-_Front.png"))</f>
        <v>https://cdn.shopify.com/s/files/1/1773/1117/files/WWMS_-_Essential_Oil_-_15ml_-_Vintage_-_Rose_Geranium_-_Front.png</v>
      </c>
      <c r="AG257" s="0" t="n">
        <v>1</v>
      </c>
      <c r="AH257" s="0" t="s">
        <v>283</v>
      </c>
      <c r="AI257" s="1" t="s">
        <v>61</v>
      </c>
      <c r="AY257" s="2" t="str">
        <f aca="false">_xlfn.CONCAT("https://cdn.shopify.com/s/files/1/1773/1117/files/WWMS_-_",N257,"_-_",P257,"_-_",M257,"_-_",O257,"_-_Front.png")</f>
        <v>https://cdn.shopify.com/s/files/1/1773/1117/files/WWMS_-_Essential_Oil_-_15ml_-_Vintage_-_Rose_Geranium_-_Front.png</v>
      </c>
      <c r="AZ257" s="0" t="s">
        <v>62</v>
      </c>
      <c r="BC257" s="0" t="s">
        <v>63</v>
      </c>
    </row>
    <row r="258" customFormat="false" ht="12.75" hidden="false" customHeight="true" outlineLevel="0" collapsed="false">
      <c r="A258" s="0" t="str">
        <f aca="false">SUBSTITUTE(LOWER(_xlfn.CONCAT(M258, "-", O258,"-", N258)), "_", "-")</f>
        <v>vintage-pine-scotch-essential-oil</v>
      </c>
      <c r="B258" s="0" t="s">
        <v>284</v>
      </c>
      <c r="D258" s="0" t="s">
        <v>53</v>
      </c>
      <c r="E258" s="0" t="s">
        <v>54</v>
      </c>
      <c r="F258" s="0" t="s">
        <v>209</v>
      </c>
      <c r="G258" s="1" t="s">
        <v>56</v>
      </c>
      <c r="H258" s="0" t="s">
        <v>57</v>
      </c>
      <c r="I258" s="2" t="n">
        <f aca="false">IF(B258 = "",I257,FIND("-", B258, 1))</f>
        <v>9</v>
      </c>
      <c r="J258" s="2" t="e">
        <f aca="false">IF(B258 = "",J257,FIND("-", B258, FIND("-", B258, FIND("-", B258, 1)+1)+1))</f>
        <v>#VALUE!</v>
      </c>
      <c r="K258" s="2" t="n">
        <f aca="false">IF(B258 = "",K257,FIND("-", B258, FIND("-", B258, 1)+1))</f>
        <v>23</v>
      </c>
      <c r="L258" s="2" t="n">
        <f aca="false">IF(B258 = "",L257,IF(ISERROR(J258),K258,J258))</f>
        <v>23</v>
      </c>
      <c r="M258" s="2" t="str">
        <f aca="false">IF(B258 = "",M257,SUBSTITUTE(LEFT(B258,I258-2)," ","_"))</f>
        <v>Vintage</v>
      </c>
      <c r="N258" s="2" t="str">
        <f aca="false">IF(B258 = "",N257,SUBSTITUTE(RIGHT(B258, LEN(B258)-L258-1)," ","_"))</f>
        <v>Essential_Oil</v>
      </c>
      <c r="O258" s="2" t="str">
        <f aca="false">IF(B258 = "",O257,SUBSTITUTE(SUBSTITUTE(MID(B258,I258+2,L258-I258-3)," ","_"),"/","_"))</f>
        <v>Pine_Scotch</v>
      </c>
      <c r="P258" s="0" t="s">
        <v>118</v>
      </c>
      <c r="U258" s="0" t="str">
        <f aca="false">SUBSTITUTE(_xlfn.CONCAT(M258, " - ", O258, " - ",N258, " - ", P258), "_", " ")</f>
        <v>Vintage - Pine Scotch - Essential Oil - 15ml</v>
      </c>
      <c r="V258" s="0" t="n">
        <v>15</v>
      </c>
      <c r="X258" s="0" t="n">
        <v>0</v>
      </c>
      <c r="Y258" s="0" t="s">
        <v>59</v>
      </c>
      <c r="Z258" s="0" t="s">
        <v>60</v>
      </c>
      <c r="AA258" s="0" t="n">
        <v>25</v>
      </c>
      <c r="AC258" s="1" t="s">
        <v>56</v>
      </c>
      <c r="AD258" s="1" t="s">
        <v>56</v>
      </c>
      <c r="AF258" s="2" t="str">
        <f aca="false">IF(B258 = "","",_xlfn.CONCAT("https://cdn.shopify.com/s/files/1/1773/1117/files/WWMS_-_",N258,"_-_",P258,"_-_",M258,"_-_",O258,"_-_Front.png"))</f>
        <v>https://cdn.shopify.com/s/files/1/1773/1117/files/WWMS_-_Essential_Oil_-_15ml_-_Vintage_-_Pine_Scotch_-_Front.png</v>
      </c>
      <c r="AG258" s="0" t="n">
        <v>1</v>
      </c>
      <c r="AH258" s="0" t="s">
        <v>284</v>
      </c>
      <c r="AI258" s="1" t="s">
        <v>61</v>
      </c>
      <c r="AY258" s="2" t="str">
        <f aca="false">_xlfn.CONCAT("https://cdn.shopify.com/s/files/1/1773/1117/files/WWMS_-_",N258,"_-_",P258,"_-_",M258,"_-_",O258,"_-_Front.png")</f>
        <v>https://cdn.shopify.com/s/files/1/1773/1117/files/WWMS_-_Essential_Oil_-_15ml_-_Vintage_-_Pine_Scotch_-_Front.png</v>
      </c>
      <c r="AZ258" s="0" t="s">
        <v>62</v>
      </c>
      <c r="BC258" s="0" t="s">
        <v>63</v>
      </c>
    </row>
    <row r="259" customFormat="false" ht="12.75" hidden="false" customHeight="true" outlineLevel="0" collapsed="false">
      <c r="A259" s="0" t="str">
        <f aca="false">SUBSTITUTE(LOWER(_xlfn.CONCAT(M259, "-", O259,"-", N259)), "_", "-")</f>
        <v>vintage-cypress-essential-oil</v>
      </c>
      <c r="B259" s="0" t="s">
        <v>285</v>
      </c>
      <c r="D259" s="0" t="s">
        <v>53</v>
      </c>
      <c r="E259" s="0" t="s">
        <v>54</v>
      </c>
      <c r="F259" s="0" t="s">
        <v>209</v>
      </c>
      <c r="G259" s="1" t="s">
        <v>56</v>
      </c>
      <c r="H259" s="0" t="s">
        <v>57</v>
      </c>
      <c r="I259" s="2" t="n">
        <f aca="false">IF(B259 = "",I258,FIND("-", B259, 1))</f>
        <v>9</v>
      </c>
      <c r="J259" s="2" t="e">
        <f aca="false">IF(B259 = "",J258,FIND("-", B259, FIND("-", B259, FIND("-", B259, 1)+1)+1))</f>
        <v>#VALUE!</v>
      </c>
      <c r="K259" s="2" t="n">
        <f aca="false">IF(B259 = "",K258,FIND("-", B259, FIND("-", B259, 1)+1))</f>
        <v>19</v>
      </c>
      <c r="L259" s="2" t="n">
        <f aca="false">IF(B259 = "",L258,IF(ISERROR(J259),K259,J259))</f>
        <v>19</v>
      </c>
      <c r="M259" s="2" t="str">
        <f aca="false">IF(B259 = "",M258,SUBSTITUTE(LEFT(B259,I259-2)," ","_"))</f>
        <v>Vintage</v>
      </c>
      <c r="N259" s="2" t="str">
        <f aca="false">IF(B259 = "",N258,SUBSTITUTE(RIGHT(B259, LEN(B259)-L259-1)," ","_"))</f>
        <v>Essential_Oil</v>
      </c>
      <c r="O259" s="2" t="str">
        <f aca="false">IF(B259 = "",O258,SUBSTITUTE(SUBSTITUTE(MID(B259,I259+2,L259-I259-3)," ","_"),"/","_"))</f>
        <v>Cypress</v>
      </c>
      <c r="P259" s="0" t="s">
        <v>118</v>
      </c>
      <c r="U259" s="0" t="str">
        <f aca="false">SUBSTITUTE(_xlfn.CONCAT(M259, " - ", O259, " - ",N259, " - ", P259), "_", " ")</f>
        <v>Vintage - Cypress - Essential Oil - 15ml</v>
      </c>
      <c r="V259" s="0" t="n">
        <v>15</v>
      </c>
      <c r="X259" s="0" t="n">
        <v>0</v>
      </c>
      <c r="Y259" s="0" t="s">
        <v>59</v>
      </c>
      <c r="Z259" s="0" t="s">
        <v>60</v>
      </c>
      <c r="AA259" s="0" t="n">
        <v>20</v>
      </c>
      <c r="AC259" s="1" t="s">
        <v>56</v>
      </c>
      <c r="AD259" s="1" t="s">
        <v>56</v>
      </c>
      <c r="AF259" s="2" t="str">
        <f aca="false">IF(B259 = "","",_xlfn.CONCAT("https://cdn.shopify.com/s/files/1/1773/1117/files/WWMS_-_",N259,"_-_",P259,"_-_",M259,"_-_",O259,"_-_Front.png"))</f>
        <v>https://cdn.shopify.com/s/files/1/1773/1117/files/WWMS_-_Essential_Oil_-_15ml_-_Vintage_-_Cypress_-_Front.png</v>
      </c>
      <c r="AG259" s="0" t="n">
        <v>1</v>
      </c>
      <c r="AH259" s="0" t="s">
        <v>285</v>
      </c>
      <c r="AI259" s="1" t="s">
        <v>61</v>
      </c>
      <c r="AY259" s="2" t="str">
        <f aca="false">_xlfn.CONCAT("https://cdn.shopify.com/s/files/1/1773/1117/files/WWMS_-_",N259,"_-_",P259,"_-_",M259,"_-_",O259,"_-_Front.png")</f>
        <v>https://cdn.shopify.com/s/files/1/1773/1117/files/WWMS_-_Essential_Oil_-_15ml_-_Vintage_-_Cypress_-_Front.png</v>
      </c>
      <c r="AZ259" s="0" t="s">
        <v>62</v>
      </c>
      <c r="BC259" s="0" t="s">
        <v>63</v>
      </c>
    </row>
    <row r="260" customFormat="false" ht="12.75" hidden="false" customHeight="true" outlineLevel="0" collapsed="false">
      <c r="A260" s="0" t="str">
        <f aca="false">SUBSTITUTE(LOWER(_xlfn.CONCAT(M260, "-", O260,"-", N260)), "_", "-")</f>
        <v>vintage-chocolate-fragrance-oil</v>
      </c>
      <c r="B260" s="0" t="s">
        <v>286</v>
      </c>
      <c r="C260" s="0" t="s">
        <v>287</v>
      </c>
      <c r="D260" s="0" t="s">
        <v>53</v>
      </c>
      <c r="E260" s="0" t="s">
        <v>54</v>
      </c>
      <c r="F260" s="0" t="s">
        <v>288</v>
      </c>
      <c r="G260" s="1" t="s">
        <v>56</v>
      </c>
      <c r="H260" s="0" t="s">
        <v>57</v>
      </c>
      <c r="I260" s="2" t="n">
        <f aca="false">IF(B260 = "",I259,FIND("-", B260, 1))</f>
        <v>9</v>
      </c>
      <c r="J260" s="2" t="e">
        <f aca="false">IF(B260 = "",J259,FIND("-", B260, FIND("-", B260, FIND("-", B260, 1)+1)+1))</f>
        <v>#VALUE!</v>
      </c>
      <c r="K260" s="2" t="n">
        <f aca="false">IF(B260 = "",K259,FIND("-", B260, FIND("-", B260, 1)+1))</f>
        <v>21</v>
      </c>
      <c r="L260" s="2" t="n">
        <f aca="false">IF(B260 = "",L259,IF(ISERROR(J260),K260,J260))</f>
        <v>21</v>
      </c>
      <c r="M260" s="2" t="str">
        <f aca="false">IF(B260 = "",M259,SUBSTITUTE(LEFT(B260,I260-2)," ","_"))</f>
        <v>Vintage</v>
      </c>
      <c r="N260" s="2" t="str">
        <f aca="false">IF(B260 = "",N259,SUBSTITUTE(RIGHT(B260, LEN(B260)-L260-1)," ","_"))</f>
        <v>Fragrance_Oil</v>
      </c>
      <c r="O260" s="2" t="str">
        <f aca="false">IF(B260 = "",O259,SUBSTITUTE(SUBSTITUTE(MID(B260,I260+2,L260-I260-3)," ","_"),"/","_"))</f>
        <v>Chocolate</v>
      </c>
      <c r="P260" s="0" t="s">
        <v>118</v>
      </c>
      <c r="U260" s="0" t="str">
        <f aca="false">SUBSTITUTE(_xlfn.CONCAT(M260, " - ", O260, " - ",N260, " - ", P260), "_", " ")</f>
        <v>Vintage - Chocolate - Fragrance Oil - 15ml</v>
      </c>
      <c r="V260" s="0" t="n">
        <v>15</v>
      </c>
      <c r="X260" s="0" t="n">
        <v>0</v>
      </c>
      <c r="Y260" s="0" t="s">
        <v>59</v>
      </c>
      <c r="Z260" s="0" t="s">
        <v>60</v>
      </c>
      <c r="AA260" s="0" t="n">
        <v>18</v>
      </c>
      <c r="AC260" s="1" t="s">
        <v>56</v>
      </c>
      <c r="AD260" s="1" t="s">
        <v>56</v>
      </c>
      <c r="AF260" s="2" t="str">
        <f aca="false">IF(B260 = "","",_xlfn.CONCAT("https://cdn.shopify.com/s/files/1/1773/1117/files/WWMS_-_",N260,"_-_",P260,"_-_",M260,"_-_",O260,"_-_Front.png"))</f>
        <v>https://cdn.shopify.com/s/files/1/1773/1117/files/WWMS_-_Fragrance_Oil_-_15ml_-_Vintage_-_Chocolate_-_Front.png</v>
      </c>
      <c r="AG260" s="0" t="n">
        <v>1</v>
      </c>
      <c r="AH260" s="0" t="s">
        <v>286</v>
      </c>
      <c r="AI260" s="1" t="s">
        <v>61</v>
      </c>
      <c r="AY260" s="2" t="str">
        <f aca="false">_xlfn.CONCAT("https://cdn.shopify.com/s/files/1/1773/1117/files/WWMS_-_",N260,"_-_",P260,"_-_",M260,"_-_",O260,"_-_Front.png")</f>
        <v>https://cdn.shopify.com/s/files/1/1773/1117/files/WWMS_-_Fragrance_Oil_-_15ml_-_Vintage_-_Chocolate_-_Front.png</v>
      </c>
      <c r="AZ260" s="0" t="s">
        <v>62</v>
      </c>
      <c r="BC260" s="0" t="s">
        <v>63</v>
      </c>
    </row>
    <row r="261" customFormat="false" ht="12.75" hidden="false" customHeight="true" outlineLevel="0" collapsed="false">
      <c r="A261" s="0" t="str">
        <f aca="false">SUBSTITUTE(LOWER(_xlfn.CONCAT(M261, "-", O261,"-", N261)), "_", "-")</f>
        <v>vintage-japanese-cherry-blossom-fragrance-oil</v>
      </c>
      <c r="B261" s="0" t="s">
        <v>289</v>
      </c>
      <c r="C261" s="3" t="s">
        <v>206</v>
      </c>
      <c r="D261" s="0" t="s">
        <v>53</v>
      </c>
      <c r="E261" s="0" t="s">
        <v>54</v>
      </c>
      <c r="F261" s="0" t="s">
        <v>288</v>
      </c>
      <c r="G261" s="1" t="s">
        <v>56</v>
      </c>
      <c r="H261" s="0" t="s">
        <v>57</v>
      </c>
      <c r="I261" s="2" t="n">
        <f aca="false">IF(B261 = "",I260,FIND("-", B261, 1))</f>
        <v>9</v>
      </c>
      <c r="J261" s="2" t="e">
        <f aca="false">IF(B261 = "",J260,FIND("-", B261, FIND("-", B261, FIND("-", B261, 1)+1)+1))</f>
        <v>#VALUE!</v>
      </c>
      <c r="K261" s="2" t="n">
        <f aca="false">IF(B261 = "",K260,FIND("-", B261, FIND("-", B261, 1)+1))</f>
        <v>35</v>
      </c>
      <c r="L261" s="2" t="n">
        <f aca="false">IF(B261 = "",L260,IF(ISERROR(J261),K261,J261))</f>
        <v>35</v>
      </c>
      <c r="M261" s="2" t="str">
        <f aca="false">IF(B261 = "",M260,SUBSTITUTE(LEFT(B261,I261-2)," ","_"))</f>
        <v>Vintage</v>
      </c>
      <c r="N261" s="2" t="str">
        <f aca="false">IF(B261 = "",N260,SUBSTITUTE(RIGHT(B261, LEN(B261)-L261-1)," ","_"))</f>
        <v>Fragrance_Oil</v>
      </c>
      <c r="O261" s="2" t="str">
        <f aca="false">IF(B261 = "",O260,SUBSTITUTE(SUBSTITUTE(MID(B261,I261+2,L261-I261-3)," ","_"),"/","_"))</f>
        <v>Japanese_Cherry_Blossom</v>
      </c>
      <c r="P261" s="0" t="s">
        <v>118</v>
      </c>
      <c r="U261" s="0" t="str">
        <f aca="false">SUBSTITUTE(_xlfn.CONCAT(M261, " - ", O261, " - ",N261, " - ", P261), "_", " ")</f>
        <v>Vintage - Japanese Cherry Blossom - Fragrance Oil - 15ml</v>
      </c>
      <c r="V261" s="0" t="n">
        <v>15</v>
      </c>
      <c r="X261" s="0" t="n">
        <v>0</v>
      </c>
      <c r="Y261" s="0" t="s">
        <v>59</v>
      </c>
      <c r="Z261" s="0" t="s">
        <v>60</v>
      </c>
      <c r="AA261" s="0" t="n">
        <v>18</v>
      </c>
      <c r="AC261" s="1" t="s">
        <v>56</v>
      </c>
      <c r="AD261" s="1" t="s">
        <v>56</v>
      </c>
      <c r="AF261" s="2" t="str">
        <f aca="false">IF(B261 = "","",_xlfn.CONCAT("https://cdn.shopify.com/s/files/1/1773/1117/files/WWMS_-_",N261,"_-_",P261,"_-_",M261,"_-_",O261,"_-_Front.png"))</f>
        <v>https://cdn.shopify.com/s/files/1/1773/1117/files/WWMS_-_Fragrance_Oil_-_15ml_-_Vintage_-_Japanese_Cherry_Blossom_-_Front.png</v>
      </c>
      <c r="AG261" s="0" t="n">
        <v>1</v>
      </c>
      <c r="AH261" s="0" t="s">
        <v>289</v>
      </c>
      <c r="AI261" s="1" t="s">
        <v>61</v>
      </c>
      <c r="AY261" s="2" t="str">
        <f aca="false">_xlfn.CONCAT("https://cdn.shopify.com/s/files/1/1773/1117/files/WWMS_-_",N261,"_-_",P261,"_-_",M261,"_-_",O261,"_-_Front.png")</f>
        <v>https://cdn.shopify.com/s/files/1/1773/1117/files/WWMS_-_Fragrance_Oil_-_15ml_-_Vintage_-_Japanese_Cherry_Blossom_-_Front.png</v>
      </c>
      <c r="AZ261" s="0" t="s">
        <v>62</v>
      </c>
      <c r="BC261" s="0" t="s">
        <v>63</v>
      </c>
    </row>
    <row r="262" customFormat="false" ht="12.75" hidden="false" customHeight="true" outlineLevel="0" collapsed="false">
      <c r="A262" s="0" t="str">
        <f aca="false">SUBSTITUTE(LOWER(_xlfn.CONCAT(M262, "-", O262,"-", N262)), "_", "-")</f>
        <v>vintage-amber-fragrance-oil</v>
      </c>
      <c r="B262" s="0" t="s">
        <v>290</v>
      </c>
      <c r="C262" s="3" t="s">
        <v>291</v>
      </c>
      <c r="D262" s="0" t="s">
        <v>53</v>
      </c>
      <c r="E262" s="0" t="s">
        <v>54</v>
      </c>
      <c r="F262" s="0" t="s">
        <v>288</v>
      </c>
      <c r="G262" s="1" t="s">
        <v>56</v>
      </c>
      <c r="H262" s="0" t="s">
        <v>57</v>
      </c>
      <c r="I262" s="2" t="n">
        <f aca="false">IF(B262 = "",I261,FIND("-", B262, 1))</f>
        <v>9</v>
      </c>
      <c r="J262" s="2" t="e">
        <f aca="false">IF(B262 = "",J261,FIND("-", B262, FIND("-", B262, FIND("-", B262, 1)+1)+1))</f>
        <v>#VALUE!</v>
      </c>
      <c r="K262" s="2" t="n">
        <f aca="false">IF(B262 = "",K261,FIND("-", B262, FIND("-", B262, 1)+1))</f>
        <v>17</v>
      </c>
      <c r="L262" s="2" t="n">
        <f aca="false">IF(B262 = "",L261,IF(ISERROR(J262),K262,J262))</f>
        <v>17</v>
      </c>
      <c r="M262" s="2" t="str">
        <f aca="false">IF(B262 = "",M261,SUBSTITUTE(LEFT(B262,I262-2)," ","_"))</f>
        <v>Vintage</v>
      </c>
      <c r="N262" s="2" t="str">
        <f aca="false">IF(B262 = "",N261,SUBSTITUTE(RIGHT(B262, LEN(B262)-L262-1)," ","_"))</f>
        <v>Fragrance_Oil</v>
      </c>
      <c r="O262" s="2" t="str">
        <f aca="false">IF(B262 = "",O261,SUBSTITUTE(SUBSTITUTE(MID(B262,I262+2,L262-I262-3)," ","_"),"/","_"))</f>
        <v>Amber</v>
      </c>
      <c r="P262" s="0" t="s">
        <v>118</v>
      </c>
      <c r="U262" s="0" t="str">
        <f aca="false">SUBSTITUTE(_xlfn.CONCAT(M262, " - ", O262, " - ",N262, " - ", P262), "_", " ")</f>
        <v>Vintage - Amber - Fragrance Oil - 15ml</v>
      </c>
      <c r="V262" s="0" t="n">
        <v>15</v>
      </c>
      <c r="X262" s="0" t="n">
        <v>0</v>
      </c>
      <c r="Y262" s="0" t="s">
        <v>59</v>
      </c>
      <c r="Z262" s="0" t="s">
        <v>60</v>
      </c>
      <c r="AA262" s="0" t="n">
        <v>18</v>
      </c>
      <c r="AC262" s="1" t="s">
        <v>56</v>
      </c>
      <c r="AD262" s="1" t="s">
        <v>56</v>
      </c>
      <c r="AF262" s="2" t="str">
        <f aca="false">IF(B262 = "","",_xlfn.CONCAT("https://cdn.shopify.com/s/files/1/1773/1117/files/WWMS_-_",N262,"_-_",P262,"_-_",M262,"_-_",O262,"_-_Front.png"))</f>
        <v>https://cdn.shopify.com/s/files/1/1773/1117/files/WWMS_-_Fragrance_Oil_-_15ml_-_Vintage_-_Amber_-_Front.png</v>
      </c>
      <c r="AG262" s="0" t="n">
        <v>1</v>
      </c>
      <c r="AH262" s="0" t="s">
        <v>290</v>
      </c>
      <c r="AI262" s="1" t="s">
        <v>61</v>
      </c>
      <c r="AY262" s="2" t="str">
        <f aca="false">_xlfn.CONCAT("https://cdn.shopify.com/s/files/1/1773/1117/files/WWMS_-_",N262,"_-_",P262,"_-_",M262,"_-_",O262,"_-_Front.png")</f>
        <v>https://cdn.shopify.com/s/files/1/1773/1117/files/WWMS_-_Fragrance_Oil_-_15ml_-_Vintage_-_Amber_-_Front.png</v>
      </c>
      <c r="AZ262" s="0" t="s">
        <v>62</v>
      </c>
      <c r="BC262" s="0" t="s">
        <v>63</v>
      </c>
    </row>
    <row r="263" customFormat="false" ht="12.75" hidden="false" customHeight="true" outlineLevel="0" collapsed="false">
      <c r="A263" s="0" t="str">
        <f aca="false">SUBSTITUTE(LOWER(_xlfn.CONCAT(M263, "-", O263,"-", N263)), "_", "-")</f>
        <v>vintage-red-rose-fragrance-oil</v>
      </c>
      <c r="B263" s="0" t="s">
        <v>292</v>
      </c>
      <c r="C263" s="3" t="s">
        <v>206</v>
      </c>
      <c r="D263" s="0" t="s">
        <v>53</v>
      </c>
      <c r="E263" s="0" t="s">
        <v>54</v>
      </c>
      <c r="F263" s="0" t="s">
        <v>288</v>
      </c>
      <c r="G263" s="1" t="s">
        <v>56</v>
      </c>
      <c r="H263" s="0" t="s">
        <v>57</v>
      </c>
      <c r="I263" s="2" t="n">
        <f aca="false">IF(B263 = "",I262,FIND("-", B263, 1))</f>
        <v>9</v>
      </c>
      <c r="J263" s="2" t="e">
        <f aca="false">IF(B263 = "",J262,FIND("-", B263, FIND("-", B263, FIND("-", B263, 1)+1)+1))</f>
        <v>#VALUE!</v>
      </c>
      <c r="K263" s="2" t="n">
        <f aca="false">IF(B263 = "",K262,FIND("-", B263, FIND("-", B263, 1)+1))</f>
        <v>20</v>
      </c>
      <c r="L263" s="2" t="n">
        <f aca="false">IF(B263 = "",L262,IF(ISERROR(J263),K263,J263))</f>
        <v>20</v>
      </c>
      <c r="M263" s="2" t="str">
        <f aca="false">IF(B263 = "",M262,SUBSTITUTE(LEFT(B263,I263-2)," ","_"))</f>
        <v>Vintage</v>
      </c>
      <c r="N263" s="2" t="str">
        <f aca="false">IF(B263 = "",N262,SUBSTITUTE(RIGHT(B263, LEN(B263)-L263-1)," ","_"))</f>
        <v>Fragrance_Oil</v>
      </c>
      <c r="O263" s="2" t="str">
        <f aca="false">IF(B263 = "",O262,SUBSTITUTE(SUBSTITUTE(MID(B263,I263+2,L263-I263-3)," ","_"),"/","_"))</f>
        <v>Red_Rose</v>
      </c>
      <c r="P263" s="0" t="s">
        <v>118</v>
      </c>
      <c r="U263" s="0" t="str">
        <f aca="false">SUBSTITUTE(_xlfn.CONCAT(M263, " - ", O263, " - ",N263, " - ", P263), "_", " ")</f>
        <v>Vintage - Red Rose - Fragrance Oil - 15ml</v>
      </c>
      <c r="V263" s="0" t="n">
        <v>15</v>
      </c>
      <c r="X263" s="0" t="n">
        <v>0</v>
      </c>
      <c r="Y263" s="0" t="s">
        <v>59</v>
      </c>
      <c r="Z263" s="0" t="s">
        <v>60</v>
      </c>
      <c r="AA263" s="0" t="n">
        <v>18</v>
      </c>
      <c r="AC263" s="1" t="s">
        <v>56</v>
      </c>
      <c r="AD263" s="1" t="s">
        <v>56</v>
      </c>
      <c r="AF263" s="2" t="str">
        <f aca="false">IF(B263 = "","",_xlfn.CONCAT("https://cdn.shopify.com/s/files/1/1773/1117/files/WWMS_-_",N263,"_-_",P263,"_-_",M263,"_-_",O263,"_-_Front.png"))</f>
        <v>https://cdn.shopify.com/s/files/1/1773/1117/files/WWMS_-_Fragrance_Oil_-_15ml_-_Vintage_-_Red_Rose_-_Front.png</v>
      </c>
      <c r="AG263" s="0" t="n">
        <v>1</v>
      </c>
      <c r="AH263" s="0" t="s">
        <v>292</v>
      </c>
      <c r="AI263" s="1" t="s">
        <v>61</v>
      </c>
      <c r="AY263" s="2" t="str">
        <f aca="false">_xlfn.CONCAT("https://cdn.shopify.com/s/files/1/1773/1117/files/WWMS_-_",N263,"_-_",P263,"_-_",M263,"_-_",O263,"_-_Front.png")</f>
        <v>https://cdn.shopify.com/s/files/1/1773/1117/files/WWMS_-_Fragrance_Oil_-_15ml_-_Vintage_-_Red_Rose_-_Front.png</v>
      </c>
      <c r="AZ263" s="0" t="s">
        <v>62</v>
      </c>
      <c r="BC263" s="0" t="s">
        <v>63</v>
      </c>
    </row>
    <row r="264" customFormat="false" ht="12.75" hidden="false" customHeight="true" outlineLevel="0" collapsed="false">
      <c r="A264" s="0" t="str">
        <f aca="false">SUBSTITUTE(LOWER(_xlfn.CONCAT(M264, "-", O264,"-", N264)), "_", "-")</f>
        <v>vintage-island-summer-fragrance-oil</v>
      </c>
      <c r="B264" s="0" t="s">
        <v>293</v>
      </c>
      <c r="C264" s="3" t="s">
        <v>206</v>
      </c>
      <c r="D264" s="0" t="s">
        <v>53</v>
      </c>
      <c r="E264" s="0" t="s">
        <v>54</v>
      </c>
      <c r="F264" s="0" t="s">
        <v>288</v>
      </c>
      <c r="G264" s="1" t="s">
        <v>56</v>
      </c>
      <c r="H264" s="0" t="s">
        <v>57</v>
      </c>
      <c r="I264" s="2" t="n">
        <f aca="false">IF(B264 = "",I263,FIND("-", B264, 1))</f>
        <v>9</v>
      </c>
      <c r="J264" s="2" t="e">
        <f aca="false">IF(B264 = "",J263,FIND("-", B264, FIND("-", B264, FIND("-", B264, 1)+1)+1))</f>
        <v>#VALUE!</v>
      </c>
      <c r="K264" s="2" t="n">
        <f aca="false">IF(B264 = "",K263,FIND("-", B264, FIND("-", B264, 1)+1))</f>
        <v>25</v>
      </c>
      <c r="L264" s="2" t="n">
        <f aca="false">IF(B264 = "",L263,IF(ISERROR(J264),K264,J264))</f>
        <v>25</v>
      </c>
      <c r="M264" s="2" t="str">
        <f aca="false">IF(B264 = "",M263,SUBSTITUTE(LEFT(B264,I264-2)," ","_"))</f>
        <v>Vintage</v>
      </c>
      <c r="N264" s="2" t="str">
        <f aca="false">IF(B264 = "",N263,SUBSTITUTE(RIGHT(B264, LEN(B264)-L264-1)," ","_"))</f>
        <v>Fragrance_Oil</v>
      </c>
      <c r="O264" s="2" t="str">
        <f aca="false">IF(B264 = "",O263,SUBSTITUTE(SUBSTITUTE(MID(B264,I264+2,L264-I264-3)," ","_"),"/","_"))</f>
        <v>Island_Summer</v>
      </c>
      <c r="P264" s="0" t="s">
        <v>118</v>
      </c>
      <c r="U264" s="0" t="str">
        <f aca="false">SUBSTITUTE(_xlfn.CONCAT(M264, " - ", O264, " - ",N264, " - ", P264), "_", " ")</f>
        <v>Vintage - Island Summer - Fragrance Oil - 15ml</v>
      </c>
      <c r="V264" s="0" t="n">
        <v>15</v>
      </c>
      <c r="X264" s="0" t="n">
        <v>0</v>
      </c>
      <c r="Y264" s="0" t="s">
        <v>59</v>
      </c>
      <c r="Z264" s="0" t="s">
        <v>60</v>
      </c>
      <c r="AA264" s="0" t="n">
        <v>18</v>
      </c>
      <c r="AC264" s="1" t="s">
        <v>56</v>
      </c>
      <c r="AD264" s="1" t="s">
        <v>56</v>
      </c>
      <c r="AF264" s="2" t="str">
        <f aca="false">IF(B264 = "","",_xlfn.CONCAT("https://cdn.shopify.com/s/files/1/1773/1117/files/WWMS_-_",N264,"_-_",P264,"_-_",M264,"_-_",O264,"_-_Front.png"))</f>
        <v>https://cdn.shopify.com/s/files/1/1773/1117/files/WWMS_-_Fragrance_Oil_-_15ml_-_Vintage_-_Island_Summer_-_Front.png</v>
      </c>
      <c r="AG264" s="0" t="n">
        <v>1</v>
      </c>
      <c r="AH264" s="0" t="s">
        <v>293</v>
      </c>
      <c r="AI264" s="1" t="s">
        <v>61</v>
      </c>
      <c r="AY264" s="2" t="str">
        <f aca="false">_xlfn.CONCAT("https://cdn.shopify.com/s/files/1/1773/1117/files/WWMS_-_",N264,"_-_",P264,"_-_",M264,"_-_",O264,"_-_Front.png")</f>
        <v>https://cdn.shopify.com/s/files/1/1773/1117/files/WWMS_-_Fragrance_Oil_-_15ml_-_Vintage_-_Island_Summer_-_Front.png</v>
      </c>
      <c r="AZ264" s="0" t="s">
        <v>62</v>
      </c>
      <c r="BC264" s="0" t="s">
        <v>63</v>
      </c>
    </row>
    <row r="265" customFormat="false" ht="12.75" hidden="false" customHeight="true" outlineLevel="0" collapsed="false">
      <c r="A265" s="0" t="str">
        <f aca="false">SUBSTITUTE(LOWER(_xlfn.CONCAT(M265, "-", O265,"-", N265)), "_", "-")</f>
        <v>vintage-green-leaves-fragrance-oil</v>
      </c>
      <c r="B265" s="0" t="s">
        <v>294</v>
      </c>
      <c r="C265" s="0" t="s">
        <v>295</v>
      </c>
      <c r="D265" s="0" t="s">
        <v>53</v>
      </c>
      <c r="E265" s="0" t="s">
        <v>54</v>
      </c>
      <c r="F265" s="0" t="s">
        <v>288</v>
      </c>
      <c r="G265" s="1" t="s">
        <v>56</v>
      </c>
      <c r="H265" s="0" t="s">
        <v>57</v>
      </c>
      <c r="I265" s="2" t="n">
        <f aca="false">IF(B265 = "",I264,FIND("-", B265, 1))</f>
        <v>9</v>
      </c>
      <c r="J265" s="2" t="e">
        <f aca="false">IF(B265 = "",J264,FIND("-", B265, FIND("-", B265, FIND("-", B265, 1)+1)+1))</f>
        <v>#VALUE!</v>
      </c>
      <c r="K265" s="2" t="n">
        <f aca="false">IF(B265 = "",K264,FIND("-", B265, FIND("-", B265, 1)+1))</f>
        <v>24</v>
      </c>
      <c r="L265" s="2" t="n">
        <f aca="false">IF(B265 = "",L264,IF(ISERROR(J265),K265,J265))</f>
        <v>24</v>
      </c>
      <c r="M265" s="2" t="str">
        <f aca="false">IF(B265 = "",M264,SUBSTITUTE(LEFT(B265,I265-2)," ","_"))</f>
        <v>Vintage</v>
      </c>
      <c r="N265" s="2" t="str">
        <f aca="false">IF(B265 = "",N264,SUBSTITUTE(RIGHT(B265, LEN(B265)-L265-1)," ","_"))</f>
        <v>Fragrance_Oil</v>
      </c>
      <c r="O265" s="2" t="str">
        <f aca="false">IF(B265 = "",O264,SUBSTITUTE(SUBSTITUTE(MID(B265,I265+2,L265-I265-3)," ","_"),"/","_"))</f>
        <v>Green_Leaves</v>
      </c>
      <c r="P265" s="0" t="s">
        <v>118</v>
      </c>
      <c r="U265" s="0" t="str">
        <f aca="false">SUBSTITUTE(_xlfn.CONCAT(M265, " - ", O265, " - ",N265, " - ", P265), "_", " ")</f>
        <v>Vintage - Green Leaves - Fragrance Oil - 15ml</v>
      </c>
      <c r="V265" s="0" t="n">
        <v>15</v>
      </c>
      <c r="X265" s="0" t="n">
        <v>0</v>
      </c>
      <c r="Y265" s="0" t="s">
        <v>59</v>
      </c>
      <c r="Z265" s="0" t="s">
        <v>60</v>
      </c>
      <c r="AA265" s="0" t="n">
        <v>18</v>
      </c>
      <c r="AC265" s="1" t="s">
        <v>56</v>
      </c>
      <c r="AD265" s="1" t="s">
        <v>56</v>
      </c>
      <c r="AF265" s="2" t="str">
        <f aca="false">IF(B265 = "","",_xlfn.CONCAT("https://cdn.shopify.com/s/files/1/1773/1117/files/WWMS_-_",N265,"_-_",P265,"_-_",M265,"_-_",O265,"_-_Front.png"))</f>
        <v>https://cdn.shopify.com/s/files/1/1773/1117/files/WWMS_-_Fragrance_Oil_-_15ml_-_Vintage_-_Green_Leaves_-_Front.png</v>
      </c>
      <c r="AG265" s="0" t="n">
        <v>1</v>
      </c>
      <c r="AH265" s="0" t="s">
        <v>294</v>
      </c>
      <c r="AI265" s="1" t="s">
        <v>61</v>
      </c>
      <c r="AY265" s="2" t="str">
        <f aca="false">_xlfn.CONCAT("https://cdn.shopify.com/s/files/1/1773/1117/files/WWMS_-_",N265,"_-_",P265,"_-_",M265,"_-_",O265,"_-_Front.png")</f>
        <v>https://cdn.shopify.com/s/files/1/1773/1117/files/WWMS_-_Fragrance_Oil_-_15ml_-_Vintage_-_Green_Leaves_-_Front.png</v>
      </c>
      <c r="AZ265" s="0" t="s">
        <v>62</v>
      </c>
      <c r="BC265" s="0" t="s">
        <v>63</v>
      </c>
    </row>
    <row r="266" customFormat="false" ht="12.75" hidden="false" customHeight="true" outlineLevel="0" collapsed="false">
      <c r="A266" s="0" t="str">
        <f aca="false">SUBSTITUTE(LOWER(_xlfn.CONCAT(M266, "-", O266,"-", N266)), "_", "-")</f>
        <v>vintage-ocean-fragrance-oil</v>
      </c>
      <c r="B266" s="0" t="s">
        <v>296</v>
      </c>
      <c r="C266" s="3" t="s">
        <v>206</v>
      </c>
      <c r="D266" s="0" t="s">
        <v>53</v>
      </c>
      <c r="E266" s="0" t="s">
        <v>54</v>
      </c>
      <c r="F266" s="0" t="s">
        <v>288</v>
      </c>
      <c r="G266" s="1" t="s">
        <v>56</v>
      </c>
      <c r="H266" s="0" t="s">
        <v>57</v>
      </c>
      <c r="I266" s="2" t="n">
        <f aca="false">IF(B266 = "",I265,FIND("-", B266, 1))</f>
        <v>9</v>
      </c>
      <c r="J266" s="2" t="e">
        <f aca="false">IF(B266 = "",J265,FIND("-", B266, FIND("-", B266, FIND("-", B266, 1)+1)+1))</f>
        <v>#VALUE!</v>
      </c>
      <c r="K266" s="2" t="n">
        <f aca="false">IF(B266 = "",K265,FIND("-", B266, FIND("-", B266, 1)+1))</f>
        <v>17</v>
      </c>
      <c r="L266" s="2" t="n">
        <f aca="false">IF(B266 = "",L265,IF(ISERROR(J266),K266,J266))</f>
        <v>17</v>
      </c>
      <c r="M266" s="2" t="str">
        <f aca="false">IF(B266 = "",M265,SUBSTITUTE(LEFT(B266,I266-2)," ","_"))</f>
        <v>Vintage</v>
      </c>
      <c r="N266" s="2" t="str">
        <f aca="false">IF(B266 = "",N265,SUBSTITUTE(RIGHT(B266, LEN(B266)-L266-1)," ","_"))</f>
        <v>Fragrance_Oil</v>
      </c>
      <c r="O266" s="2" t="str">
        <f aca="false">IF(B266 = "",O265,SUBSTITUTE(SUBSTITUTE(MID(B266,I266+2,L266-I266-3)," ","_"),"/","_"))</f>
        <v>Ocean</v>
      </c>
      <c r="P266" s="0" t="s">
        <v>118</v>
      </c>
      <c r="U266" s="0" t="str">
        <f aca="false">SUBSTITUTE(_xlfn.CONCAT(M266, " - ", O266, " - ",N266, " - ", P266), "_", " ")</f>
        <v>Vintage - Ocean - Fragrance Oil - 15ml</v>
      </c>
      <c r="V266" s="0" t="n">
        <v>15</v>
      </c>
      <c r="X266" s="0" t="n">
        <v>0</v>
      </c>
      <c r="Y266" s="0" t="s">
        <v>59</v>
      </c>
      <c r="Z266" s="0" t="s">
        <v>60</v>
      </c>
      <c r="AA266" s="0" t="n">
        <v>18</v>
      </c>
      <c r="AC266" s="1" t="s">
        <v>56</v>
      </c>
      <c r="AD266" s="1" t="s">
        <v>56</v>
      </c>
      <c r="AF266" s="2" t="str">
        <f aca="false">IF(B266 = "","",_xlfn.CONCAT("https://cdn.shopify.com/s/files/1/1773/1117/files/WWMS_-_",N266,"_-_",P266,"_-_",M266,"_-_",O266,"_-_Front.png"))</f>
        <v>https://cdn.shopify.com/s/files/1/1773/1117/files/WWMS_-_Fragrance_Oil_-_15ml_-_Vintage_-_Ocean_-_Front.png</v>
      </c>
      <c r="AG266" s="0" t="n">
        <v>1</v>
      </c>
      <c r="AH266" s="0" t="s">
        <v>296</v>
      </c>
      <c r="AI266" s="1" t="s">
        <v>61</v>
      </c>
      <c r="AY266" s="2" t="str">
        <f aca="false">_xlfn.CONCAT("https://cdn.shopify.com/s/files/1/1773/1117/files/WWMS_-_",N266,"_-_",P266,"_-_",M266,"_-_",O266,"_-_Front.png")</f>
        <v>https://cdn.shopify.com/s/files/1/1773/1117/files/WWMS_-_Fragrance_Oil_-_15ml_-_Vintage_-_Ocean_-_Front.png</v>
      </c>
      <c r="AZ266" s="0" t="s">
        <v>62</v>
      </c>
      <c r="BC266" s="0" t="s">
        <v>63</v>
      </c>
    </row>
    <row r="267" customFormat="false" ht="12.75" hidden="false" customHeight="true" outlineLevel="0" collapsed="false">
      <c r="A267" s="0" t="str">
        <f aca="false">SUBSTITUTE(LOWER(_xlfn.CONCAT(M267, "-", O267,"-", N267)), "_", "-")</f>
        <v>vintage-sweet-pea-fragrance-oil</v>
      </c>
      <c r="B267" s="0" t="s">
        <v>297</v>
      </c>
      <c r="C267" s="3" t="s">
        <v>206</v>
      </c>
      <c r="D267" s="0" t="s">
        <v>53</v>
      </c>
      <c r="E267" s="0" t="s">
        <v>54</v>
      </c>
      <c r="F267" s="0" t="s">
        <v>288</v>
      </c>
      <c r="G267" s="1" t="s">
        <v>56</v>
      </c>
      <c r="H267" s="0" t="s">
        <v>57</v>
      </c>
      <c r="I267" s="2" t="n">
        <f aca="false">IF(B267 = "",I266,FIND("-", B267, 1))</f>
        <v>9</v>
      </c>
      <c r="J267" s="2" t="e">
        <f aca="false">IF(B267 = "",J266,FIND("-", B267, FIND("-", B267, FIND("-", B267, 1)+1)+1))</f>
        <v>#VALUE!</v>
      </c>
      <c r="K267" s="2" t="n">
        <f aca="false">IF(B267 = "",K266,FIND("-", B267, FIND("-", B267, 1)+1))</f>
        <v>21</v>
      </c>
      <c r="L267" s="2" t="n">
        <f aca="false">IF(B267 = "",L266,IF(ISERROR(J267),K267,J267))</f>
        <v>21</v>
      </c>
      <c r="M267" s="2" t="str">
        <f aca="false">IF(B267 = "",M266,SUBSTITUTE(LEFT(B267,I267-2)," ","_"))</f>
        <v>Vintage</v>
      </c>
      <c r="N267" s="2" t="str">
        <f aca="false">IF(B267 = "",N266,SUBSTITUTE(RIGHT(B267, LEN(B267)-L267-1)," ","_"))</f>
        <v>Fragrance_Oil</v>
      </c>
      <c r="O267" s="2" t="str">
        <f aca="false">IF(B267 = "",O266,SUBSTITUTE(SUBSTITUTE(MID(B267,I267+2,L267-I267-3)," ","_"),"/","_"))</f>
        <v>Sweet_Pea</v>
      </c>
      <c r="P267" s="0" t="s">
        <v>118</v>
      </c>
      <c r="U267" s="0" t="str">
        <f aca="false">SUBSTITUTE(_xlfn.CONCAT(M267, " - ", O267, " - ",N267, " - ", P267), "_", " ")</f>
        <v>Vintage - Sweet Pea - Fragrance Oil - 15ml</v>
      </c>
      <c r="V267" s="0" t="n">
        <v>15</v>
      </c>
      <c r="X267" s="0" t="n">
        <v>0</v>
      </c>
      <c r="Y267" s="0" t="s">
        <v>59</v>
      </c>
      <c r="Z267" s="0" t="s">
        <v>60</v>
      </c>
      <c r="AA267" s="0" t="n">
        <v>18</v>
      </c>
      <c r="AC267" s="1" t="s">
        <v>56</v>
      </c>
      <c r="AD267" s="1" t="s">
        <v>56</v>
      </c>
      <c r="AF267" s="2" t="str">
        <f aca="false">IF(B267 = "","",_xlfn.CONCAT("https://cdn.shopify.com/s/files/1/1773/1117/files/WWMS_-_",N267,"_-_",P267,"_-_",M267,"_-_",O267,"_-_Front.png"))</f>
        <v>https://cdn.shopify.com/s/files/1/1773/1117/files/WWMS_-_Fragrance_Oil_-_15ml_-_Vintage_-_Sweet_Pea_-_Front.png</v>
      </c>
      <c r="AG267" s="0" t="n">
        <v>1</v>
      </c>
      <c r="AH267" s="0" t="s">
        <v>297</v>
      </c>
      <c r="AI267" s="1" t="s">
        <v>61</v>
      </c>
      <c r="AY267" s="2" t="str">
        <f aca="false">_xlfn.CONCAT("https://cdn.shopify.com/s/files/1/1773/1117/files/WWMS_-_",N267,"_-_",P267,"_-_",M267,"_-_",O267,"_-_Front.png")</f>
        <v>https://cdn.shopify.com/s/files/1/1773/1117/files/WWMS_-_Fragrance_Oil_-_15ml_-_Vintage_-_Sweet_Pea_-_Front.png</v>
      </c>
      <c r="AZ267" s="0" t="s">
        <v>62</v>
      </c>
      <c r="BC267" s="0" t="s">
        <v>63</v>
      </c>
    </row>
    <row r="268" customFormat="false" ht="12.75" hidden="false" customHeight="true" outlineLevel="0" collapsed="false">
      <c r="A268" s="0" t="str">
        <f aca="false">SUBSTITUTE(LOWER(_xlfn.CONCAT(M268, "-", O268,"-", N268)), "_", "-")</f>
        <v>vintage-violet-fragrance-oil</v>
      </c>
      <c r="B268" s="0" t="s">
        <v>298</v>
      </c>
      <c r="C268" s="3" t="s">
        <v>206</v>
      </c>
      <c r="D268" s="0" t="s">
        <v>53</v>
      </c>
      <c r="E268" s="0" t="s">
        <v>54</v>
      </c>
      <c r="F268" s="0" t="s">
        <v>288</v>
      </c>
      <c r="G268" s="1" t="s">
        <v>56</v>
      </c>
      <c r="H268" s="0" t="s">
        <v>57</v>
      </c>
      <c r="I268" s="2" t="n">
        <f aca="false">IF(B268 = "",I267,FIND("-", B268, 1))</f>
        <v>9</v>
      </c>
      <c r="J268" s="2" t="e">
        <f aca="false">IF(B268 = "",J267,FIND("-", B268, FIND("-", B268, FIND("-", B268, 1)+1)+1))</f>
        <v>#VALUE!</v>
      </c>
      <c r="K268" s="2" t="n">
        <f aca="false">IF(B268 = "",K267,FIND("-", B268, FIND("-", B268, 1)+1))</f>
        <v>18</v>
      </c>
      <c r="L268" s="2" t="n">
        <f aca="false">IF(B268 = "",L267,IF(ISERROR(J268),K268,J268))</f>
        <v>18</v>
      </c>
      <c r="M268" s="2" t="str">
        <f aca="false">IF(B268 = "",M267,SUBSTITUTE(LEFT(B268,I268-2)," ","_"))</f>
        <v>Vintage</v>
      </c>
      <c r="N268" s="2" t="str">
        <f aca="false">IF(B268 = "",N267,SUBSTITUTE(RIGHT(B268, LEN(B268)-L268-1)," ","_"))</f>
        <v>Fragrance_Oil</v>
      </c>
      <c r="O268" s="2" t="str">
        <f aca="false">IF(B268 = "",O267,SUBSTITUTE(SUBSTITUTE(MID(B268,I268+2,L268-I268-3)," ","_"),"/","_"))</f>
        <v>Violet</v>
      </c>
      <c r="P268" s="0" t="s">
        <v>118</v>
      </c>
      <c r="U268" s="0" t="str">
        <f aca="false">SUBSTITUTE(_xlfn.CONCAT(M268, " - ", O268, " - ",N268, " - ", P268), "_", " ")</f>
        <v>Vintage - Violet - Fragrance Oil - 15ml</v>
      </c>
      <c r="V268" s="0" t="n">
        <v>15</v>
      </c>
      <c r="X268" s="0" t="n">
        <v>0</v>
      </c>
      <c r="Y268" s="0" t="s">
        <v>59</v>
      </c>
      <c r="Z268" s="0" t="s">
        <v>60</v>
      </c>
      <c r="AA268" s="0" t="n">
        <v>18</v>
      </c>
      <c r="AC268" s="1" t="s">
        <v>56</v>
      </c>
      <c r="AD268" s="1" t="s">
        <v>56</v>
      </c>
      <c r="AF268" s="2" t="str">
        <f aca="false">IF(B268 = "","",_xlfn.CONCAT("https://cdn.shopify.com/s/files/1/1773/1117/files/WWMS_-_",N268,"_-_",P268,"_-_",M268,"_-_",O268,"_-_Front.png"))</f>
        <v>https://cdn.shopify.com/s/files/1/1773/1117/files/WWMS_-_Fragrance_Oil_-_15ml_-_Vintage_-_Violet_-_Front.png</v>
      </c>
      <c r="AG268" s="0" t="n">
        <v>1</v>
      </c>
      <c r="AH268" s="0" t="s">
        <v>298</v>
      </c>
      <c r="AI268" s="1" t="s">
        <v>61</v>
      </c>
      <c r="AY268" s="2" t="str">
        <f aca="false">_xlfn.CONCAT("https://cdn.shopify.com/s/files/1/1773/1117/files/WWMS_-_",N268,"_-_",P268,"_-_",M268,"_-_",O268,"_-_Front.png")</f>
        <v>https://cdn.shopify.com/s/files/1/1773/1117/files/WWMS_-_Fragrance_Oil_-_15ml_-_Vintage_-_Violet_-_Front.png</v>
      </c>
      <c r="AZ268" s="0" t="s">
        <v>62</v>
      </c>
      <c r="BC268" s="0" t="s">
        <v>63</v>
      </c>
    </row>
    <row r="269" customFormat="false" ht="12.75" hidden="false" customHeight="true" outlineLevel="0" collapsed="false">
      <c r="A269" s="0" t="str">
        <f aca="false">SUBSTITUTE(LOWER(_xlfn.CONCAT(M269, "-", O269,"-", N269)), "_", "-")</f>
        <v>vintage-sandalwood-fragrance-oil</v>
      </c>
      <c r="B269" s="0" t="s">
        <v>299</v>
      </c>
      <c r="C269" s="3" t="s">
        <v>206</v>
      </c>
      <c r="D269" s="0" t="s">
        <v>53</v>
      </c>
      <c r="E269" s="0" t="s">
        <v>54</v>
      </c>
      <c r="F269" s="0" t="s">
        <v>288</v>
      </c>
      <c r="G269" s="1" t="s">
        <v>56</v>
      </c>
      <c r="H269" s="0" t="s">
        <v>57</v>
      </c>
      <c r="I269" s="2" t="n">
        <f aca="false">IF(B269 = "",I268,FIND("-", B269, 1))</f>
        <v>9</v>
      </c>
      <c r="J269" s="2" t="e">
        <f aca="false">IF(B269 = "",J268,FIND("-", B269, FIND("-", B269, FIND("-", B269, 1)+1)+1))</f>
        <v>#VALUE!</v>
      </c>
      <c r="K269" s="2" t="n">
        <f aca="false">IF(B269 = "",K268,FIND("-", B269, FIND("-", B269, 1)+1))</f>
        <v>22</v>
      </c>
      <c r="L269" s="2" t="n">
        <f aca="false">IF(B269 = "",L268,IF(ISERROR(J269),K269,J269))</f>
        <v>22</v>
      </c>
      <c r="M269" s="2" t="str">
        <f aca="false">IF(B269 = "",M268,SUBSTITUTE(LEFT(B269,I269-2)," ","_"))</f>
        <v>Vintage</v>
      </c>
      <c r="N269" s="2" t="str">
        <f aca="false">IF(B269 = "",N268,SUBSTITUTE(RIGHT(B269, LEN(B269)-L269-1)," ","_"))</f>
        <v>Fragrance_Oil</v>
      </c>
      <c r="O269" s="2" t="str">
        <f aca="false">IF(B269 = "",O268,SUBSTITUTE(SUBSTITUTE(MID(B269,I269+2,L269-I269-3)," ","_"),"/","_"))</f>
        <v>Sandalwood</v>
      </c>
      <c r="P269" s="0" t="s">
        <v>118</v>
      </c>
      <c r="U269" s="0" t="str">
        <f aca="false">SUBSTITUTE(_xlfn.CONCAT(M269, " - ", O269, " - ",N269, " - ", P269), "_", " ")</f>
        <v>Vintage - Sandalwood - Fragrance Oil - 15ml</v>
      </c>
      <c r="V269" s="0" t="n">
        <v>15</v>
      </c>
      <c r="X269" s="0" t="n">
        <v>0</v>
      </c>
      <c r="Y269" s="0" t="s">
        <v>59</v>
      </c>
      <c r="Z269" s="0" t="s">
        <v>60</v>
      </c>
      <c r="AA269" s="0" t="n">
        <v>18</v>
      </c>
      <c r="AC269" s="1" t="s">
        <v>56</v>
      </c>
      <c r="AD269" s="1" t="s">
        <v>56</v>
      </c>
      <c r="AF269" s="2" t="str">
        <f aca="false">IF(B269 = "","",_xlfn.CONCAT("https://cdn.shopify.com/s/files/1/1773/1117/files/WWMS_-_",N269,"_-_",P269,"_-_",M269,"_-_",O269,"_-_Front.png"))</f>
        <v>https://cdn.shopify.com/s/files/1/1773/1117/files/WWMS_-_Fragrance_Oil_-_15ml_-_Vintage_-_Sandalwood_-_Front.png</v>
      </c>
      <c r="AG269" s="0" t="n">
        <v>1</v>
      </c>
      <c r="AH269" s="0" t="s">
        <v>299</v>
      </c>
      <c r="AI269" s="1" t="s">
        <v>61</v>
      </c>
      <c r="AY269" s="2" t="str">
        <f aca="false">_xlfn.CONCAT("https://cdn.shopify.com/s/files/1/1773/1117/files/WWMS_-_",N269,"_-_",P269,"_-_",M269,"_-_",O269,"_-_Front.png")</f>
        <v>https://cdn.shopify.com/s/files/1/1773/1117/files/WWMS_-_Fragrance_Oil_-_15ml_-_Vintage_-_Sandalwood_-_Front.png</v>
      </c>
      <c r="AZ269" s="0" t="s">
        <v>62</v>
      </c>
      <c r="BC269" s="0" t="s">
        <v>63</v>
      </c>
    </row>
    <row r="270" customFormat="false" ht="12.75" hidden="false" customHeight="true" outlineLevel="0" collapsed="false">
      <c r="A270" s="0" t="str">
        <f aca="false">SUBSTITUTE(LOWER(_xlfn.CONCAT(M270, "-", O270,"-", N270)), "_", "-")</f>
        <v>vintage-maple-syrup-fragrance-oil</v>
      </c>
      <c r="B270" s="0" t="s">
        <v>300</v>
      </c>
      <c r="C270" s="3" t="s">
        <v>206</v>
      </c>
      <c r="D270" s="0" t="s">
        <v>53</v>
      </c>
      <c r="E270" s="0" t="s">
        <v>54</v>
      </c>
      <c r="F270" s="0" t="s">
        <v>288</v>
      </c>
      <c r="G270" s="1" t="s">
        <v>56</v>
      </c>
      <c r="H270" s="0" t="s">
        <v>57</v>
      </c>
      <c r="I270" s="2" t="n">
        <f aca="false">IF(B270 = "",I269,FIND("-", B270, 1))</f>
        <v>9</v>
      </c>
      <c r="J270" s="2" t="e">
        <f aca="false">IF(B270 = "",J269,FIND("-", B270, FIND("-", B270, FIND("-", B270, 1)+1)+1))</f>
        <v>#VALUE!</v>
      </c>
      <c r="K270" s="2" t="n">
        <f aca="false">IF(B270 = "",K269,FIND("-", B270, FIND("-", B270, 1)+1))</f>
        <v>23</v>
      </c>
      <c r="L270" s="2" t="n">
        <f aca="false">IF(B270 = "",L269,IF(ISERROR(J270),K270,J270))</f>
        <v>23</v>
      </c>
      <c r="M270" s="2" t="str">
        <f aca="false">IF(B270 = "",M269,SUBSTITUTE(LEFT(B270,I270-2)," ","_"))</f>
        <v>Vintage</v>
      </c>
      <c r="N270" s="2" t="str">
        <f aca="false">IF(B270 = "",N269,SUBSTITUTE(RIGHT(B270, LEN(B270)-L270-1)," ","_"))</f>
        <v>Fragrance_Oil</v>
      </c>
      <c r="O270" s="2" t="str">
        <f aca="false">IF(B270 = "",O269,SUBSTITUTE(SUBSTITUTE(MID(B270,I270+2,L270-I270-3)," ","_"),"/","_"))</f>
        <v>Maple_Syrup</v>
      </c>
      <c r="P270" s="0" t="s">
        <v>118</v>
      </c>
      <c r="U270" s="0" t="str">
        <f aca="false">SUBSTITUTE(_xlfn.CONCAT(M270, " - ", O270, " - ",N270, " - ", P270), "_", " ")</f>
        <v>Vintage - Maple Syrup - Fragrance Oil - 15ml</v>
      </c>
      <c r="V270" s="0" t="n">
        <v>15</v>
      </c>
      <c r="X270" s="0" t="n">
        <v>0</v>
      </c>
      <c r="Y270" s="0" t="s">
        <v>59</v>
      </c>
      <c r="Z270" s="0" t="s">
        <v>60</v>
      </c>
      <c r="AA270" s="0" t="n">
        <v>18</v>
      </c>
      <c r="AC270" s="1" t="s">
        <v>56</v>
      </c>
      <c r="AD270" s="1" t="s">
        <v>56</v>
      </c>
      <c r="AF270" s="2" t="str">
        <f aca="false">IF(B270 = "","",_xlfn.CONCAT("https://cdn.shopify.com/s/files/1/1773/1117/files/WWMS_-_",N270,"_-_",P270,"_-_",M270,"_-_",O270,"_-_Front.png"))</f>
        <v>https://cdn.shopify.com/s/files/1/1773/1117/files/WWMS_-_Fragrance_Oil_-_15ml_-_Vintage_-_Maple_Syrup_-_Front.png</v>
      </c>
      <c r="AG270" s="0" t="n">
        <v>1</v>
      </c>
      <c r="AH270" s="0" t="s">
        <v>300</v>
      </c>
      <c r="AI270" s="1" t="s">
        <v>61</v>
      </c>
      <c r="AY270" s="2" t="str">
        <f aca="false">_xlfn.CONCAT("https://cdn.shopify.com/s/files/1/1773/1117/files/WWMS_-_",N270,"_-_",P270,"_-_",M270,"_-_",O270,"_-_Front.png")</f>
        <v>https://cdn.shopify.com/s/files/1/1773/1117/files/WWMS_-_Fragrance_Oil_-_15ml_-_Vintage_-_Maple_Syrup_-_Front.png</v>
      </c>
      <c r="AZ270" s="0" t="s">
        <v>62</v>
      </c>
      <c r="BC270" s="0" t="s">
        <v>63</v>
      </c>
    </row>
    <row r="271" customFormat="false" ht="12.75" hidden="false" customHeight="true" outlineLevel="0" collapsed="false">
      <c r="A271" s="0" t="str">
        <f aca="false">SUBSTITUTE(LOWER(_xlfn.CONCAT(M271, "-", O271,"-", N271)), "_", "-")</f>
        <v>vintage-cotton-fragrance-oil</v>
      </c>
      <c r="B271" s="0" t="s">
        <v>301</v>
      </c>
      <c r="C271" s="3" t="s">
        <v>206</v>
      </c>
      <c r="D271" s="0" t="s">
        <v>53</v>
      </c>
      <c r="E271" s="0" t="s">
        <v>54</v>
      </c>
      <c r="F271" s="0" t="s">
        <v>288</v>
      </c>
      <c r="G271" s="1" t="s">
        <v>56</v>
      </c>
      <c r="H271" s="0" t="s">
        <v>57</v>
      </c>
      <c r="I271" s="2" t="n">
        <f aca="false">IF(B271 = "",I270,FIND("-", B271, 1))</f>
        <v>9</v>
      </c>
      <c r="J271" s="2" t="e">
        <f aca="false">IF(B271 = "",J270,FIND("-", B271, FIND("-", B271, FIND("-", B271, 1)+1)+1))</f>
        <v>#VALUE!</v>
      </c>
      <c r="K271" s="2" t="n">
        <f aca="false">IF(B271 = "",K270,FIND("-", B271, FIND("-", B271, 1)+1))</f>
        <v>18</v>
      </c>
      <c r="L271" s="2" t="n">
        <f aca="false">IF(B271 = "",L270,IF(ISERROR(J271),K271,J271))</f>
        <v>18</v>
      </c>
      <c r="M271" s="2" t="str">
        <f aca="false">IF(B271 = "",M270,SUBSTITUTE(LEFT(B271,I271-2)," ","_"))</f>
        <v>Vintage</v>
      </c>
      <c r="N271" s="2" t="str">
        <f aca="false">IF(B271 = "",N270,SUBSTITUTE(RIGHT(B271, LEN(B271)-L271-1)," ","_"))</f>
        <v>Fragrance_Oil</v>
      </c>
      <c r="O271" s="2" t="str">
        <f aca="false">IF(B271 = "",O270,SUBSTITUTE(SUBSTITUTE(MID(B271,I271+2,L271-I271-3)," ","_"),"/","_"))</f>
        <v>Cotton</v>
      </c>
      <c r="P271" s="0" t="s">
        <v>118</v>
      </c>
      <c r="U271" s="0" t="str">
        <f aca="false">SUBSTITUTE(_xlfn.CONCAT(M271, " - ", O271, " - ",N271, " - ", P271), "_", " ")</f>
        <v>Vintage - Cotton - Fragrance Oil - 15ml</v>
      </c>
      <c r="V271" s="0" t="n">
        <v>15</v>
      </c>
      <c r="X271" s="0" t="n">
        <v>0</v>
      </c>
      <c r="Y271" s="0" t="s">
        <v>59</v>
      </c>
      <c r="Z271" s="0" t="s">
        <v>60</v>
      </c>
      <c r="AA271" s="0" t="n">
        <v>18</v>
      </c>
      <c r="AC271" s="1" t="s">
        <v>56</v>
      </c>
      <c r="AD271" s="1" t="s">
        <v>56</v>
      </c>
      <c r="AF271" s="2" t="str">
        <f aca="false">IF(B271 = "","",_xlfn.CONCAT("https://cdn.shopify.com/s/files/1/1773/1117/files/WWMS_-_",N271,"_-_",P271,"_-_",M271,"_-_",O271,"_-_Front.png"))</f>
        <v>https://cdn.shopify.com/s/files/1/1773/1117/files/WWMS_-_Fragrance_Oil_-_15ml_-_Vintage_-_Cotton_-_Front.png</v>
      </c>
      <c r="AG271" s="0" t="n">
        <v>1</v>
      </c>
      <c r="AH271" s="0" t="s">
        <v>301</v>
      </c>
      <c r="AI271" s="1" t="s">
        <v>61</v>
      </c>
      <c r="AY271" s="2" t="str">
        <f aca="false">_xlfn.CONCAT("https://cdn.shopify.com/s/files/1/1773/1117/files/WWMS_-_",N271,"_-_",P271,"_-_",M271,"_-_",O271,"_-_Front.png")</f>
        <v>https://cdn.shopify.com/s/files/1/1773/1117/files/WWMS_-_Fragrance_Oil_-_15ml_-_Vintage_-_Cotton_-_Front.png</v>
      </c>
      <c r="AZ271" s="0" t="s">
        <v>62</v>
      </c>
      <c r="BC271" s="0" t="s">
        <v>63</v>
      </c>
    </row>
    <row r="272" customFormat="false" ht="12.75" hidden="false" customHeight="true" outlineLevel="0" collapsed="false">
      <c r="A272" s="0" t="str">
        <f aca="false">SUBSTITUTE(LOWER(_xlfn.CONCAT(M272, "-", O272,"-", N272)), "_", "-")</f>
        <v>vintage-champagne-fragrance-oil</v>
      </c>
      <c r="B272" s="0" t="s">
        <v>302</v>
      </c>
      <c r="C272" s="3" t="s">
        <v>303</v>
      </c>
      <c r="D272" s="0" t="s">
        <v>53</v>
      </c>
      <c r="E272" s="0" t="s">
        <v>54</v>
      </c>
      <c r="F272" s="0" t="s">
        <v>288</v>
      </c>
      <c r="G272" s="1" t="s">
        <v>56</v>
      </c>
      <c r="H272" s="0" t="s">
        <v>57</v>
      </c>
      <c r="I272" s="2" t="n">
        <f aca="false">IF(B272 = "",I271,FIND("-", B272, 1))</f>
        <v>9</v>
      </c>
      <c r="J272" s="2" t="e">
        <f aca="false">IF(B272 = "",J271,FIND("-", B272, FIND("-", B272, FIND("-", B272, 1)+1)+1))</f>
        <v>#VALUE!</v>
      </c>
      <c r="K272" s="2" t="n">
        <f aca="false">IF(B272 = "",K271,FIND("-", B272, FIND("-", B272, 1)+1))</f>
        <v>21</v>
      </c>
      <c r="L272" s="2" t="n">
        <f aca="false">IF(B272 = "",L271,IF(ISERROR(J272),K272,J272))</f>
        <v>21</v>
      </c>
      <c r="M272" s="2" t="str">
        <f aca="false">IF(B272 = "",M271,SUBSTITUTE(LEFT(B272,I272-2)," ","_"))</f>
        <v>Vintage</v>
      </c>
      <c r="N272" s="2" t="str">
        <f aca="false">IF(B272 = "",N271,SUBSTITUTE(RIGHT(B272, LEN(B272)-L272-1)," ","_"))</f>
        <v>Fragrance_Oil</v>
      </c>
      <c r="O272" s="2" t="str">
        <f aca="false">IF(B272 = "",O271,SUBSTITUTE(SUBSTITUTE(MID(B272,I272+2,L272-I272-3)," ","_"),"/","_"))</f>
        <v>Champagne</v>
      </c>
      <c r="P272" s="0" t="s">
        <v>118</v>
      </c>
      <c r="U272" s="0" t="str">
        <f aca="false">SUBSTITUTE(_xlfn.CONCAT(M272, " - ", O272, " - ",N272, " - ", P272), "_", " ")</f>
        <v>Vintage - Champagne - Fragrance Oil - 15ml</v>
      </c>
      <c r="V272" s="0" t="n">
        <v>15</v>
      </c>
      <c r="X272" s="0" t="n">
        <v>0</v>
      </c>
      <c r="Y272" s="0" t="s">
        <v>59</v>
      </c>
      <c r="Z272" s="0" t="s">
        <v>60</v>
      </c>
      <c r="AA272" s="0" t="n">
        <v>18</v>
      </c>
      <c r="AC272" s="1" t="s">
        <v>56</v>
      </c>
      <c r="AD272" s="1" t="s">
        <v>56</v>
      </c>
      <c r="AF272" s="2" t="str">
        <f aca="false">IF(B272 = "","",_xlfn.CONCAT("https://cdn.shopify.com/s/files/1/1773/1117/files/WWMS_-_",N272,"_-_",P272,"_-_",M272,"_-_",O272,"_-_Front.png"))</f>
        <v>https://cdn.shopify.com/s/files/1/1773/1117/files/WWMS_-_Fragrance_Oil_-_15ml_-_Vintage_-_Champagne_-_Front.png</v>
      </c>
      <c r="AG272" s="0" t="n">
        <v>1</v>
      </c>
      <c r="AH272" s="0" t="s">
        <v>302</v>
      </c>
      <c r="AI272" s="1" t="s">
        <v>61</v>
      </c>
      <c r="AY272" s="2" t="str">
        <f aca="false">_xlfn.CONCAT("https://cdn.shopify.com/s/files/1/1773/1117/files/WWMS_-_",N272,"_-_",P272,"_-_",M272,"_-_",O272,"_-_Front.png")</f>
        <v>https://cdn.shopify.com/s/files/1/1773/1117/files/WWMS_-_Fragrance_Oil_-_15ml_-_Vintage_-_Champagne_-_Front.png</v>
      </c>
      <c r="AZ272" s="0" t="s">
        <v>62</v>
      </c>
      <c r="BC272" s="0" t="s">
        <v>63</v>
      </c>
    </row>
    <row r="273" customFormat="false" ht="12.75" hidden="false" customHeight="true" outlineLevel="0" collapsed="false">
      <c r="A273" s="0" t="str">
        <f aca="false">SUBSTITUTE(LOWER(_xlfn.CONCAT(M273, "-", O273,"-", N273)), "_", "-")</f>
        <v>vintage-coffee-fragrance-oil</v>
      </c>
      <c r="B273" s="0" t="s">
        <v>304</v>
      </c>
      <c r="C273" s="3" t="s">
        <v>305</v>
      </c>
      <c r="D273" s="0" t="s">
        <v>53</v>
      </c>
      <c r="E273" s="0" t="s">
        <v>54</v>
      </c>
      <c r="F273" s="0" t="s">
        <v>288</v>
      </c>
      <c r="G273" s="1" t="s">
        <v>56</v>
      </c>
      <c r="H273" s="0" t="s">
        <v>57</v>
      </c>
      <c r="I273" s="2" t="n">
        <f aca="false">IF(B273 = "",I272,FIND("-", B273, 1))</f>
        <v>9</v>
      </c>
      <c r="J273" s="2" t="e">
        <f aca="false">IF(B273 = "",J272,FIND("-", B273, FIND("-", B273, FIND("-", B273, 1)+1)+1))</f>
        <v>#VALUE!</v>
      </c>
      <c r="K273" s="2" t="n">
        <f aca="false">IF(B273 = "",K272,FIND("-", B273, FIND("-", B273, 1)+1))</f>
        <v>18</v>
      </c>
      <c r="L273" s="2" t="n">
        <f aca="false">IF(B273 = "",L272,IF(ISERROR(J273),K273,J273))</f>
        <v>18</v>
      </c>
      <c r="M273" s="2" t="str">
        <f aca="false">IF(B273 = "",M272,SUBSTITUTE(LEFT(B273,I273-2)," ","_"))</f>
        <v>Vintage</v>
      </c>
      <c r="N273" s="2" t="str">
        <f aca="false">IF(B273 = "",N272,SUBSTITUTE(RIGHT(B273, LEN(B273)-L273-1)," ","_"))</f>
        <v>Fragrance_Oil</v>
      </c>
      <c r="O273" s="2" t="str">
        <f aca="false">IF(B273 = "",O272,SUBSTITUTE(SUBSTITUTE(MID(B273,I273+2,L273-I273-3)," ","_"),"/","_"))</f>
        <v>Coffee</v>
      </c>
      <c r="P273" s="0" t="s">
        <v>118</v>
      </c>
      <c r="U273" s="0" t="str">
        <f aca="false">SUBSTITUTE(_xlfn.CONCAT(M273, " - ", O273, " - ",N273, " - ", P273), "_", " ")</f>
        <v>Vintage - Coffee - Fragrance Oil - 15ml</v>
      </c>
      <c r="V273" s="0" t="n">
        <v>15</v>
      </c>
      <c r="X273" s="0" t="n">
        <v>0</v>
      </c>
      <c r="Y273" s="0" t="s">
        <v>59</v>
      </c>
      <c r="Z273" s="0" t="s">
        <v>60</v>
      </c>
      <c r="AA273" s="0" t="n">
        <v>18</v>
      </c>
      <c r="AC273" s="1" t="s">
        <v>56</v>
      </c>
      <c r="AD273" s="1" t="s">
        <v>56</v>
      </c>
      <c r="AF273" s="2" t="str">
        <f aca="false">IF(B273 = "","",_xlfn.CONCAT("https://cdn.shopify.com/s/files/1/1773/1117/files/WWMS_-_",N273,"_-_",P273,"_-_",M273,"_-_",O273,"_-_Front.png"))</f>
        <v>https://cdn.shopify.com/s/files/1/1773/1117/files/WWMS_-_Fragrance_Oil_-_15ml_-_Vintage_-_Coffee_-_Front.png</v>
      </c>
      <c r="AG273" s="0" t="n">
        <v>1</v>
      </c>
      <c r="AH273" s="0" t="s">
        <v>304</v>
      </c>
      <c r="AI273" s="1" t="s">
        <v>61</v>
      </c>
      <c r="AY273" s="2" t="str">
        <f aca="false">_xlfn.CONCAT("https://cdn.shopify.com/s/files/1/1773/1117/files/WWMS_-_",N273,"_-_",P273,"_-_",M273,"_-_",O273,"_-_Front.png")</f>
        <v>https://cdn.shopify.com/s/files/1/1773/1117/files/WWMS_-_Fragrance_Oil_-_15ml_-_Vintage_-_Coffee_-_Front.png</v>
      </c>
      <c r="AZ273" s="0" t="s">
        <v>62</v>
      </c>
      <c r="BC273" s="0" t="s">
        <v>63</v>
      </c>
    </row>
    <row r="274" customFormat="false" ht="12.75" hidden="false" customHeight="true" outlineLevel="0" collapsed="false">
      <c r="A274" s="0" t="str">
        <f aca="false">SUBSTITUTE(LOWER(_xlfn.CONCAT(M274, "-", O274,"-", N274)), "_", "-")</f>
        <v>vintage-ginger-blossom-fragrance-oil</v>
      </c>
      <c r="B274" s="0" t="s">
        <v>306</v>
      </c>
      <c r="C274" s="0" t="s">
        <v>307</v>
      </c>
      <c r="D274" s="0" t="s">
        <v>53</v>
      </c>
      <c r="E274" s="0" t="s">
        <v>54</v>
      </c>
      <c r="F274" s="0" t="s">
        <v>288</v>
      </c>
      <c r="G274" s="1" t="s">
        <v>56</v>
      </c>
      <c r="H274" s="0" t="s">
        <v>57</v>
      </c>
      <c r="I274" s="2" t="n">
        <f aca="false">IF(B274 = "",I273,FIND("-", B274, 1))</f>
        <v>9</v>
      </c>
      <c r="J274" s="2" t="e">
        <f aca="false">IF(B274 = "",J273,FIND("-", B274, FIND("-", B274, FIND("-", B274, 1)+1)+1))</f>
        <v>#VALUE!</v>
      </c>
      <c r="K274" s="2" t="n">
        <f aca="false">IF(B274 = "",K273,FIND("-", B274, FIND("-", B274, 1)+1))</f>
        <v>26</v>
      </c>
      <c r="L274" s="2" t="n">
        <f aca="false">IF(B274 = "",L273,IF(ISERROR(J274),K274,J274))</f>
        <v>26</v>
      </c>
      <c r="M274" s="2" t="str">
        <f aca="false">IF(B274 = "",M273,SUBSTITUTE(LEFT(B274,I274-2)," ","_"))</f>
        <v>Vintage</v>
      </c>
      <c r="N274" s="2" t="str">
        <f aca="false">IF(B274 = "",N273,SUBSTITUTE(RIGHT(B274, LEN(B274)-L274-1)," ","_"))</f>
        <v>Fragrance_Oil</v>
      </c>
      <c r="O274" s="2" t="str">
        <f aca="false">IF(B274 = "",O273,SUBSTITUTE(SUBSTITUTE(MID(B274,I274+2,L274-I274-3)," ","_"),"/","_"))</f>
        <v>Ginger_Blossom</v>
      </c>
      <c r="P274" s="0" t="s">
        <v>118</v>
      </c>
      <c r="U274" s="0" t="str">
        <f aca="false">SUBSTITUTE(_xlfn.CONCAT(M274, " - ", O274, " - ",N274, " - ", P274), "_", " ")</f>
        <v>Vintage - Ginger Blossom - Fragrance Oil - 15ml</v>
      </c>
      <c r="V274" s="0" t="n">
        <v>15</v>
      </c>
      <c r="X274" s="0" t="n">
        <v>0</v>
      </c>
      <c r="Y274" s="0" t="s">
        <v>59</v>
      </c>
      <c r="Z274" s="0" t="s">
        <v>60</v>
      </c>
      <c r="AA274" s="0" t="n">
        <v>18</v>
      </c>
      <c r="AC274" s="1" t="s">
        <v>56</v>
      </c>
      <c r="AD274" s="1" t="s">
        <v>56</v>
      </c>
      <c r="AF274" s="2" t="str">
        <f aca="false">IF(B274 = "","",_xlfn.CONCAT("https://cdn.shopify.com/s/files/1/1773/1117/files/WWMS_-_",N274,"_-_",P274,"_-_",M274,"_-_",O274,"_-_Front.png"))</f>
        <v>https://cdn.shopify.com/s/files/1/1773/1117/files/WWMS_-_Fragrance_Oil_-_15ml_-_Vintage_-_Ginger_Blossom_-_Front.png</v>
      </c>
      <c r="AG274" s="0" t="n">
        <v>1</v>
      </c>
      <c r="AH274" s="0" t="s">
        <v>306</v>
      </c>
      <c r="AI274" s="1" t="s">
        <v>61</v>
      </c>
      <c r="AY274" s="2" t="str">
        <f aca="false">_xlfn.CONCAT("https://cdn.shopify.com/s/files/1/1773/1117/files/WWMS_-_",N274,"_-_",P274,"_-_",M274,"_-_",O274,"_-_Front.png")</f>
        <v>https://cdn.shopify.com/s/files/1/1773/1117/files/WWMS_-_Fragrance_Oil_-_15ml_-_Vintage_-_Ginger_Blossom_-_Front.png</v>
      </c>
      <c r="AZ274" s="0" t="s">
        <v>62</v>
      </c>
      <c r="BC274" s="0" t="s">
        <v>63</v>
      </c>
    </row>
    <row r="275" customFormat="false" ht="12.75" hidden="false" customHeight="true" outlineLevel="0" collapsed="false">
      <c r="A275" s="0" t="str">
        <f aca="false">SUBSTITUTE(LOWER(_xlfn.CONCAT(M275, "-", O275,"-", N275)), "_", "-")</f>
        <v>vintage-green-tea-fragrance-oil</v>
      </c>
      <c r="B275" s="0" t="s">
        <v>308</v>
      </c>
      <c r="C275" s="3" t="s">
        <v>309</v>
      </c>
      <c r="D275" s="0" t="s">
        <v>53</v>
      </c>
      <c r="E275" s="0" t="s">
        <v>54</v>
      </c>
      <c r="F275" s="0" t="s">
        <v>288</v>
      </c>
      <c r="G275" s="1" t="s">
        <v>56</v>
      </c>
      <c r="H275" s="0" t="s">
        <v>57</v>
      </c>
      <c r="I275" s="2" t="n">
        <f aca="false">IF(B275 = "",I274,FIND("-", B275, 1))</f>
        <v>9</v>
      </c>
      <c r="J275" s="2" t="e">
        <f aca="false">IF(B275 = "",J274,FIND("-", B275, FIND("-", B275, FIND("-", B275, 1)+1)+1))</f>
        <v>#VALUE!</v>
      </c>
      <c r="K275" s="2" t="n">
        <f aca="false">IF(B275 = "",K274,FIND("-", B275, FIND("-", B275, 1)+1))</f>
        <v>21</v>
      </c>
      <c r="L275" s="2" t="n">
        <f aca="false">IF(B275 = "",L274,IF(ISERROR(J275),K275,J275))</f>
        <v>21</v>
      </c>
      <c r="M275" s="2" t="str">
        <f aca="false">IF(B275 = "",M274,SUBSTITUTE(LEFT(B275,I275-2)," ","_"))</f>
        <v>Vintage</v>
      </c>
      <c r="N275" s="2" t="str">
        <f aca="false">IF(B275 = "",N274,SUBSTITUTE(RIGHT(B275, LEN(B275)-L275-1)," ","_"))</f>
        <v>Fragrance_Oil</v>
      </c>
      <c r="O275" s="2" t="str">
        <f aca="false">IF(B275 = "",O274,SUBSTITUTE(SUBSTITUTE(MID(B275,I275+2,L275-I275-3)," ","_"),"/","_"))</f>
        <v>Green_Tea</v>
      </c>
      <c r="P275" s="0" t="s">
        <v>118</v>
      </c>
      <c r="U275" s="0" t="str">
        <f aca="false">SUBSTITUTE(_xlfn.CONCAT(M275, " - ", O275, " - ",N275, " - ", P275), "_", " ")</f>
        <v>Vintage - Green Tea - Fragrance Oil - 15ml</v>
      </c>
      <c r="V275" s="0" t="n">
        <v>15</v>
      </c>
      <c r="X275" s="0" t="n">
        <v>0</v>
      </c>
      <c r="Y275" s="0" t="s">
        <v>59</v>
      </c>
      <c r="Z275" s="0" t="s">
        <v>60</v>
      </c>
      <c r="AA275" s="0" t="n">
        <v>18</v>
      </c>
      <c r="AC275" s="1" t="s">
        <v>56</v>
      </c>
      <c r="AD275" s="1" t="s">
        <v>56</v>
      </c>
      <c r="AF275" s="2" t="str">
        <f aca="false">IF(B275 = "","",_xlfn.CONCAT("https://cdn.shopify.com/s/files/1/1773/1117/files/WWMS_-_",N275,"_-_",P275,"_-_",M275,"_-_",O275,"_-_Front.png"))</f>
        <v>https://cdn.shopify.com/s/files/1/1773/1117/files/WWMS_-_Fragrance_Oil_-_15ml_-_Vintage_-_Green_Tea_-_Front.png</v>
      </c>
      <c r="AG275" s="0" t="n">
        <v>1</v>
      </c>
      <c r="AH275" s="0" t="s">
        <v>308</v>
      </c>
      <c r="AI275" s="1" t="s">
        <v>61</v>
      </c>
      <c r="AY275" s="2" t="str">
        <f aca="false">_xlfn.CONCAT("https://cdn.shopify.com/s/files/1/1773/1117/files/WWMS_-_",N275,"_-_",P275,"_-_",M275,"_-_",O275,"_-_Front.png")</f>
        <v>https://cdn.shopify.com/s/files/1/1773/1117/files/WWMS_-_Fragrance_Oil_-_15ml_-_Vintage_-_Green_Tea_-_Front.png</v>
      </c>
      <c r="AZ275" s="0" t="s">
        <v>62</v>
      </c>
      <c r="BC275" s="0" t="s">
        <v>63</v>
      </c>
    </row>
    <row r="276" customFormat="false" ht="12.75" hidden="false" customHeight="true" outlineLevel="0" collapsed="false">
      <c r="A276" s="0" t="str">
        <f aca="false">SUBSTITUTE(LOWER(_xlfn.CONCAT(M276, "-", O276,"-", N276)), "_", "-")</f>
        <v>vintage-jasmine-fragrance-oil</v>
      </c>
      <c r="B276" s="0" t="s">
        <v>310</v>
      </c>
      <c r="C276" s="3" t="s">
        <v>206</v>
      </c>
      <c r="D276" s="0" t="s">
        <v>53</v>
      </c>
      <c r="E276" s="0" t="s">
        <v>54</v>
      </c>
      <c r="F276" s="0" t="s">
        <v>288</v>
      </c>
      <c r="G276" s="1" t="s">
        <v>56</v>
      </c>
      <c r="H276" s="0" t="s">
        <v>57</v>
      </c>
      <c r="I276" s="2" t="n">
        <f aca="false">IF(B276 = "",I275,FIND("-", B276, 1))</f>
        <v>9</v>
      </c>
      <c r="J276" s="2" t="e">
        <f aca="false">IF(B276 = "",J275,FIND("-", B276, FIND("-", B276, FIND("-", B276, 1)+1)+1))</f>
        <v>#VALUE!</v>
      </c>
      <c r="K276" s="2" t="n">
        <f aca="false">IF(B276 = "",K275,FIND("-", B276, FIND("-", B276, 1)+1))</f>
        <v>19</v>
      </c>
      <c r="L276" s="2" t="n">
        <f aca="false">IF(B276 = "",L275,IF(ISERROR(J276),K276,J276))</f>
        <v>19</v>
      </c>
      <c r="M276" s="2" t="str">
        <f aca="false">IF(B276 = "",M275,SUBSTITUTE(LEFT(B276,I276-2)," ","_"))</f>
        <v>Vintage</v>
      </c>
      <c r="N276" s="2" t="str">
        <f aca="false">IF(B276 = "",N275,SUBSTITUTE(RIGHT(B276, LEN(B276)-L276-1)," ","_"))</f>
        <v>Fragrance_Oil</v>
      </c>
      <c r="O276" s="2" t="str">
        <f aca="false">IF(B276 = "",O275,SUBSTITUTE(SUBSTITUTE(MID(B276,I276+2,L276-I276-3)," ","_"),"/","_"))</f>
        <v>Jasmine</v>
      </c>
      <c r="P276" s="0" t="s">
        <v>118</v>
      </c>
      <c r="U276" s="0" t="str">
        <f aca="false">SUBSTITUTE(_xlfn.CONCAT(M276, " - ", O276, " - ",N276, " - ", P276), "_", " ")</f>
        <v>Vintage - Jasmine - Fragrance Oil - 15ml</v>
      </c>
      <c r="V276" s="0" t="n">
        <v>15</v>
      </c>
      <c r="X276" s="0" t="n">
        <v>0</v>
      </c>
      <c r="Y276" s="0" t="s">
        <v>59</v>
      </c>
      <c r="Z276" s="0" t="s">
        <v>60</v>
      </c>
      <c r="AA276" s="0" t="n">
        <v>18</v>
      </c>
      <c r="AC276" s="1" t="s">
        <v>56</v>
      </c>
      <c r="AD276" s="1" t="s">
        <v>56</v>
      </c>
      <c r="AF276" s="2" t="str">
        <f aca="false">IF(B276 = "","",_xlfn.CONCAT("https://cdn.shopify.com/s/files/1/1773/1117/files/WWMS_-_",N276,"_-_",P276,"_-_",M276,"_-_",O276,"_-_Front.png"))</f>
        <v>https://cdn.shopify.com/s/files/1/1773/1117/files/WWMS_-_Fragrance_Oil_-_15ml_-_Vintage_-_Jasmine_-_Front.png</v>
      </c>
      <c r="AG276" s="0" t="n">
        <v>1</v>
      </c>
      <c r="AH276" s="0" t="s">
        <v>310</v>
      </c>
      <c r="AI276" s="1" t="s">
        <v>61</v>
      </c>
      <c r="AY276" s="2" t="str">
        <f aca="false">_xlfn.CONCAT("https://cdn.shopify.com/s/files/1/1773/1117/files/WWMS_-_",N276,"_-_",P276,"_-_",M276,"_-_",O276,"_-_Front.png")</f>
        <v>https://cdn.shopify.com/s/files/1/1773/1117/files/WWMS_-_Fragrance_Oil_-_15ml_-_Vintage_-_Jasmine_-_Front.png</v>
      </c>
      <c r="AZ276" s="0" t="s">
        <v>62</v>
      </c>
      <c r="BC276" s="0" t="s">
        <v>63</v>
      </c>
    </row>
    <row r="277" customFormat="false" ht="12.75" hidden="false" customHeight="true" outlineLevel="0" collapsed="false">
      <c r="A277" s="0" t="str">
        <f aca="false">SUBSTITUTE(LOWER(_xlfn.CONCAT(M277, "-", O277,"-", N277)), "_", "-")</f>
        <v>vintage-white-rose-fragrance-oil</v>
      </c>
      <c r="B277" s="0" t="s">
        <v>311</v>
      </c>
      <c r="C277" s="3" t="s">
        <v>206</v>
      </c>
      <c r="D277" s="0" t="s">
        <v>53</v>
      </c>
      <c r="E277" s="0" t="s">
        <v>54</v>
      </c>
      <c r="F277" s="0" t="s">
        <v>288</v>
      </c>
      <c r="G277" s="1" t="s">
        <v>56</v>
      </c>
      <c r="H277" s="0" t="s">
        <v>57</v>
      </c>
      <c r="I277" s="2" t="n">
        <f aca="false">IF(B277 = "",I276,FIND("-", B277, 1))</f>
        <v>9</v>
      </c>
      <c r="J277" s="2" t="e">
        <f aca="false">IF(B277 = "",J276,FIND("-", B277, FIND("-", B277, FIND("-", B277, 1)+1)+1))</f>
        <v>#VALUE!</v>
      </c>
      <c r="K277" s="2" t="n">
        <f aca="false">IF(B277 = "",K276,FIND("-", B277, FIND("-", B277, 1)+1))</f>
        <v>22</v>
      </c>
      <c r="L277" s="2" t="n">
        <f aca="false">IF(B277 = "",L276,IF(ISERROR(J277),K277,J277))</f>
        <v>22</v>
      </c>
      <c r="M277" s="2" t="str">
        <f aca="false">IF(B277 = "",M276,SUBSTITUTE(LEFT(B277,I277-2)," ","_"))</f>
        <v>Vintage</v>
      </c>
      <c r="N277" s="2" t="str">
        <f aca="false">IF(B277 = "",N276,SUBSTITUTE(RIGHT(B277, LEN(B277)-L277-1)," ","_"))</f>
        <v>Fragrance_Oil</v>
      </c>
      <c r="O277" s="2" t="str">
        <f aca="false">IF(B277 = "",O276,SUBSTITUTE(SUBSTITUTE(MID(B277,I277+2,L277-I277-3)," ","_"),"/","_"))</f>
        <v>White_Rose</v>
      </c>
      <c r="P277" s="0" t="s">
        <v>118</v>
      </c>
      <c r="U277" s="0" t="str">
        <f aca="false">SUBSTITUTE(_xlfn.CONCAT(M277, " - ", O277, " - ",N277, " - ", P277), "_", " ")</f>
        <v>Vintage - White Rose - Fragrance Oil - 15ml</v>
      </c>
      <c r="V277" s="0" t="n">
        <v>15</v>
      </c>
      <c r="X277" s="0" t="n">
        <v>0</v>
      </c>
      <c r="Y277" s="0" t="s">
        <v>59</v>
      </c>
      <c r="Z277" s="0" t="s">
        <v>60</v>
      </c>
      <c r="AA277" s="0" t="n">
        <v>18</v>
      </c>
      <c r="AC277" s="1" t="s">
        <v>56</v>
      </c>
      <c r="AD277" s="1" t="s">
        <v>56</v>
      </c>
      <c r="AF277" s="2" t="str">
        <f aca="false">IF(B277 = "","",_xlfn.CONCAT("https://cdn.shopify.com/s/files/1/1773/1117/files/WWMS_-_",N277,"_-_",P277,"_-_",M277,"_-_",O277,"_-_Front.png"))</f>
        <v>https://cdn.shopify.com/s/files/1/1773/1117/files/WWMS_-_Fragrance_Oil_-_15ml_-_Vintage_-_White_Rose_-_Front.png</v>
      </c>
      <c r="AG277" s="0" t="n">
        <v>1</v>
      </c>
      <c r="AH277" s="0" t="s">
        <v>311</v>
      </c>
      <c r="AI277" s="1" t="s">
        <v>61</v>
      </c>
      <c r="AY277" s="2" t="str">
        <f aca="false">_xlfn.CONCAT("https://cdn.shopify.com/s/files/1/1773/1117/files/WWMS_-_",N277,"_-_",P277,"_-_",M277,"_-_",O277,"_-_Front.png")</f>
        <v>https://cdn.shopify.com/s/files/1/1773/1117/files/WWMS_-_Fragrance_Oil_-_15ml_-_Vintage_-_White_Rose_-_Front.png</v>
      </c>
      <c r="AZ277" s="0" t="s">
        <v>62</v>
      </c>
      <c r="BC277" s="0" t="s">
        <v>63</v>
      </c>
    </row>
    <row r="278" customFormat="false" ht="12.75" hidden="false" customHeight="true" outlineLevel="0" collapsed="false">
      <c r="A278" s="0" t="str">
        <f aca="false">SUBSTITUTE(LOWER(_xlfn.CONCAT(M278, "-", O278,"-", N278)), "_", "-")</f>
        <v>vintage-moroccan-midnight-fragrance-oil</v>
      </c>
      <c r="B278" s="0" t="s">
        <v>312</v>
      </c>
      <c r="C278" s="3" t="s">
        <v>206</v>
      </c>
      <c r="D278" s="0" t="s">
        <v>53</v>
      </c>
      <c r="E278" s="0" t="s">
        <v>54</v>
      </c>
      <c r="F278" s="0" t="s">
        <v>288</v>
      </c>
      <c r="G278" s="1" t="s">
        <v>56</v>
      </c>
      <c r="H278" s="0" t="s">
        <v>57</v>
      </c>
      <c r="I278" s="2" t="n">
        <f aca="false">IF(B278 = "",I277,FIND("-", B278, 1))</f>
        <v>9</v>
      </c>
      <c r="J278" s="2" t="e">
        <f aca="false">IF(B278 = "",J277,FIND("-", B278, FIND("-", B278, FIND("-", B278, 1)+1)+1))</f>
        <v>#VALUE!</v>
      </c>
      <c r="K278" s="2" t="n">
        <f aca="false">IF(B278 = "",K277,FIND("-", B278, FIND("-", B278, 1)+1))</f>
        <v>29</v>
      </c>
      <c r="L278" s="2" t="n">
        <f aca="false">IF(B278 = "",L277,IF(ISERROR(J278),K278,J278))</f>
        <v>29</v>
      </c>
      <c r="M278" s="2" t="str">
        <f aca="false">IF(B278 = "",M277,SUBSTITUTE(LEFT(B278,I278-2)," ","_"))</f>
        <v>Vintage</v>
      </c>
      <c r="N278" s="2" t="str">
        <f aca="false">IF(B278 = "",N277,SUBSTITUTE(RIGHT(B278, LEN(B278)-L278-1)," ","_"))</f>
        <v>Fragrance_Oil</v>
      </c>
      <c r="O278" s="2" t="str">
        <f aca="false">IF(B278 = "",O277,SUBSTITUTE(SUBSTITUTE(MID(B278,I278+2,L278-I278-3)," ","_"),"/","_"))</f>
        <v>Moroccan_Midnight</v>
      </c>
      <c r="P278" s="0" t="s">
        <v>118</v>
      </c>
      <c r="U278" s="0" t="str">
        <f aca="false">SUBSTITUTE(_xlfn.CONCAT(M278, " - ", O278, " - ",N278, " - ", P278), "_", " ")</f>
        <v>Vintage - Moroccan Midnight - Fragrance Oil - 15ml</v>
      </c>
      <c r="V278" s="0" t="n">
        <v>15</v>
      </c>
      <c r="X278" s="0" t="n">
        <v>0</v>
      </c>
      <c r="Y278" s="0" t="s">
        <v>59</v>
      </c>
      <c r="Z278" s="0" t="s">
        <v>60</v>
      </c>
      <c r="AA278" s="0" t="n">
        <v>18</v>
      </c>
      <c r="AC278" s="1" t="s">
        <v>56</v>
      </c>
      <c r="AD278" s="1" t="s">
        <v>56</v>
      </c>
      <c r="AF278" s="2" t="str">
        <f aca="false">IF(B278 = "","",_xlfn.CONCAT("https://cdn.shopify.com/s/files/1/1773/1117/files/WWMS_-_",N278,"_-_",P278,"_-_",M278,"_-_",O278,"_-_Front.png"))</f>
        <v>https://cdn.shopify.com/s/files/1/1773/1117/files/WWMS_-_Fragrance_Oil_-_15ml_-_Vintage_-_Moroccan_Midnight_-_Front.png</v>
      </c>
      <c r="AG278" s="0" t="n">
        <v>1</v>
      </c>
      <c r="AH278" s="0" t="s">
        <v>312</v>
      </c>
      <c r="AI278" s="1" t="s">
        <v>61</v>
      </c>
      <c r="AY278" s="2" t="str">
        <f aca="false">_xlfn.CONCAT("https://cdn.shopify.com/s/files/1/1773/1117/files/WWMS_-_",N278,"_-_",P278,"_-_",M278,"_-_",O278,"_-_Front.png")</f>
        <v>https://cdn.shopify.com/s/files/1/1773/1117/files/WWMS_-_Fragrance_Oil_-_15ml_-_Vintage_-_Moroccan_Midnight_-_Front.png</v>
      </c>
      <c r="AZ278" s="0" t="s">
        <v>62</v>
      </c>
      <c r="BC278" s="0" t="s">
        <v>63</v>
      </c>
    </row>
    <row r="279" customFormat="false" ht="12.75" hidden="false" customHeight="true" outlineLevel="0" collapsed="false">
      <c r="A279" s="0" t="str">
        <f aca="false">SUBSTITUTE(LOWER(_xlfn.CONCAT(M279, "-", O279,"-", N279)), "_", "-")</f>
        <v>vintage-surreal-baby-fragrance-oil</v>
      </c>
      <c r="B279" s="0" t="s">
        <v>313</v>
      </c>
      <c r="C279" s="3" t="s">
        <v>206</v>
      </c>
      <c r="D279" s="0" t="s">
        <v>53</v>
      </c>
      <c r="E279" s="0" t="s">
        <v>54</v>
      </c>
      <c r="F279" s="0" t="s">
        <v>288</v>
      </c>
      <c r="G279" s="1" t="s">
        <v>56</v>
      </c>
      <c r="H279" s="0" t="s">
        <v>57</v>
      </c>
      <c r="I279" s="2" t="n">
        <f aca="false">IF(B279 = "",I278,FIND("-", B279, 1))</f>
        <v>9</v>
      </c>
      <c r="J279" s="2" t="e">
        <f aca="false">IF(B279 = "",J278,FIND("-", B279, FIND("-", B279, FIND("-", B279, 1)+1)+1))</f>
        <v>#VALUE!</v>
      </c>
      <c r="K279" s="2" t="n">
        <f aca="false">IF(B279 = "",K278,FIND("-", B279, FIND("-", B279, 1)+1))</f>
        <v>24</v>
      </c>
      <c r="L279" s="2" t="n">
        <f aca="false">IF(B279 = "",L278,IF(ISERROR(J279),K279,J279))</f>
        <v>24</v>
      </c>
      <c r="M279" s="2" t="str">
        <f aca="false">IF(B279 = "",M278,SUBSTITUTE(LEFT(B279,I279-2)," ","_"))</f>
        <v>Vintage</v>
      </c>
      <c r="N279" s="2" t="str">
        <f aca="false">IF(B279 = "",N278,SUBSTITUTE(RIGHT(B279, LEN(B279)-L279-1)," ","_"))</f>
        <v>Fragrance_Oil</v>
      </c>
      <c r="O279" s="2" t="str">
        <f aca="false">IF(B279 = "",O278,SUBSTITUTE(SUBSTITUTE(MID(B279,I279+2,L279-I279-3)," ","_"),"/","_"))</f>
        <v>Surreal_Baby</v>
      </c>
      <c r="P279" s="0" t="s">
        <v>118</v>
      </c>
      <c r="U279" s="0" t="str">
        <f aca="false">SUBSTITUTE(_xlfn.CONCAT(M279, " - ", O279, " - ",N279, " - ", P279), "_", " ")</f>
        <v>Vintage - Surreal Baby - Fragrance Oil - 15ml</v>
      </c>
      <c r="V279" s="0" t="n">
        <v>15</v>
      </c>
      <c r="X279" s="0" t="n">
        <v>0</v>
      </c>
      <c r="Y279" s="0" t="s">
        <v>59</v>
      </c>
      <c r="Z279" s="0" t="s">
        <v>60</v>
      </c>
      <c r="AA279" s="0" t="n">
        <v>18</v>
      </c>
      <c r="AC279" s="1" t="s">
        <v>56</v>
      </c>
      <c r="AD279" s="1" t="s">
        <v>56</v>
      </c>
      <c r="AF279" s="2" t="str">
        <f aca="false">IF(B279 = "","",_xlfn.CONCAT("https://cdn.shopify.com/s/files/1/1773/1117/files/WWMS_-_",N279,"_-_",P279,"_-_",M279,"_-_",O279,"_-_Front.png"))</f>
        <v>https://cdn.shopify.com/s/files/1/1773/1117/files/WWMS_-_Fragrance_Oil_-_15ml_-_Vintage_-_Surreal_Baby_-_Front.png</v>
      </c>
      <c r="AG279" s="0" t="n">
        <v>1</v>
      </c>
      <c r="AH279" s="0" t="s">
        <v>313</v>
      </c>
      <c r="AI279" s="1" t="s">
        <v>61</v>
      </c>
      <c r="AY279" s="2" t="str">
        <f aca="false">_xlfn.CONCAT("https://cdn.shopify.com/s/files/1/1773/1117/files/WWMS_-_",N279,"_-_",P279,"_-_",M279,"_-_",O279,"_-_Front.png")</f>
        <v>https://cdn.shopify.com/s/files/1/1773/1117/files/WWMS_-_Fragrance_Oil_-_15ml_-_Vintage_-_Surreal_Baby_-_Front.png</v>
      </c>
      <c r="AZ279" s="0" t="s">
        <v>62</v>
      </c>
      <c r="BC279" s="0" t="s">
        <v>63</v>
      </c>
    </row>
    <row r="280" customFormat="false" ht="12.75" hidden="false" customHeight="true" outlineLevel="0" collapsed="false">
      <c r="A280" s="0" t="str">
        <f aca="false">SUBSTITUTE(LOWER(_xlfn.CONCAT(M280, "-", O280,"-", N280)), "_", "-")</f>
        <v>vintage-huckleberry-fragrance-oil</v>
      </c>
      <c r="B280" s="0" t="s">
        <v>314</v>
      </c>
      <c r="C280" s="3" t="s">
        <v>206</v>
      </c>
      <c r="D280" s="0" t="s">
        <v>53</v>
      </c>
      <c r="E280" s="0" t="s">
        <v>54</v>
      </c>
      <c r="F280" s="0" t="s">
        <v>288</v>
      </c>
      <c r="G280" s="1" t="s">
        <v>56</v>
      </c>
      <c r="H280" s="0" t="s">
        <v>57</v>
      </c>
      <c r="I280" s="2" t="n">
        <f aca="false">IF(B280 = "",I279,FIND("-", B280, 1))</f>
        <v>9</v>
      </c>
      <c r="J280" s="2" t="e">
        <f aca="false">IF(B280 = "",J279,FIND("-", B280, FIND("-", B280, FIND("-", B280, 1)+1)+1))</f>
        <v>#VALUE!</v>
      </c>
      <c r="K280" s="2" t="n">
        <f aca="false">IF(B280 = "",K279,FIND("-", B280, FIND("-", B280, 1)+1))</f>
        <v>23</v>
      </c>
      <c r="L280" s="2" t="n">
        <f aca="false">IF(B280 = "",L279,IF(ISERROR(J280),K280,J280))</f>
        <v>23</v>
      </c>
      <c r="M280" s="2" t="str">
        <f aca="false">IF(B280 = "",M279,SUBSTITUTE(LEFT(B280,I280-2)," ","_"))</f>
        <v>Vintage</v>
      </c>
      <c r="N280" s="2" t="str">
        <f aca="false">IF(B280 = "",N279,SUBSTITUTE(RIGHT(B280, LEN(B280)-L280-1)," ","_"))</f>
        <v>Fragrance_Oil</v>
      </c>
      <c r="O280" s="2" t="str">
        <f aca="false">IF(B280 = "",O279,SUBSTITUTE(SUBSTITUTE(MID(B280,I280+2,L280-I280-3)," ","_"),"/","_"))</f>
        <v>Huckleberry</v>
      </c>
      <c r="P280" s="0" t="s">
        <v>118</v>
      </c>
      <c r="U280" s="0" t="str">
        <f aca="false">SUBSTITUTE(_xlfn.CONCAT(M280, " - ", O280, " - ",N280, " - ", P280), "_", " ")</f>
        <v>Vintage - Huckleberry - Fragrance Oil - 15ml</v>
      </c>
      <c r="V280" s="0" t="n">
        <v>15</v>
      </c>
      <c r="X280" s="0" t="n">
        <v>0</v>
      </c>
      <c r="Y280" s="0" t="s">
        <v>59</v>
      </c>
      <c r="Z280" s="0" t="s">
        <v>60</v>
      </c>
      <c r="AA280" s="0" t="n">
        <v>18</v>
      </c>
      <c r="AC280" s="1" t="s">
        <v>56</v>
      </c>
      <c r="AD280" s="1" t="s">
        <v>56</v>
      </c>
      <c r="AF280" s="2" t="str">
        <f aca="false">IF(B280 = "","",_xlfn.CONCAT("https://cdn.shopify.com/s/files/1/1773/1117/files/WWMS_-_",N280,"_-_",P280,"_-_",M280,"_-_",O280,"_-_Front.png"))</f>
        <v>https://cdn.shopify.com/s/files/1/1773/1117/files/WWMS_-_Fragrance_Oil_-_15ml_-_Vintage_-_Huckleberry_-_Front.png</v>
      </c>
      <c r="AG280" s="0" t="n">
        <v>1</v>
      </c>
      <c r="AH280" s="0" t="s">
        <v>314</v>
      </c>
      <c r="AI280" s="1" t="s">
        <v>61</v>
      </c>
      <c r="AY280" s="2" t="str">
        <f aca="false">_xlfn.CONCAT("https://cdn.shopify.com/s/files/1/1773/1117/files/WWMS_-_",N280,"_-_",P280,"_-_",M280,"_-_",O280,"_-_Front.png")</f>
        <v>https://cdn.shopify.com/s/files/1/1773/1117/files/WWMS_-_Fragrance_Oil_-_15ml_-_Vintage_-_Huckleberry_-_Front.png</v>
      </c>
      <c r="AZ280" s="0" t="s">
        <v>62</v>
      </c>
      <c r="BC280" s="0" t="s">
        <v>63</v>
      </c>
    </row>
    <row r="281" customFormat="false" ht="12.75" hidden="false" customHeight="true" outlineLevel="0" collapsed="false">
      <c r="A281" s="0" t="str">
        <f aca="false">SUBSTITUTE(LOWER(_xlfn.CONCAT(M281, "-", O281,"-", N281)), "_", "-")</f>
        <v>vintage-winter-fragrance-oil</v>
      </c>
      <c r="B281" s="0" t="s">
        <v>315</v>
      </c>
      <c r="D281" s="0" t="s">
        <v>53</v>
      </c>
      <c r="E281" s="0" t="s">
        <v>54</v>
      </c>
      <c r="F281" s="0" t="s">
        <v>288</v>
      </c>
      <c r="G281" s="1" t="s">
        <v>56</v>
      </c>
      <c r="H281" s="0" t="s">
        <v>57</v>
      </c>
      <c r="I281" s="2" t="n">
        <f aca="false">IF(B281 = "",I280,FIND("-", B281, 1))</f>
        <v>9</v>
      </c>
      <c r="J281" s="2" t="e">
        <f aca="false">IF(B281 = "",J280,FIND("-", B281, FIND("-", B281, FIND("-", B281, 1)+1)+1))</f>
        <v>#VALUE!</v>
      </c>
      <c r="K281" s="2" t="n">
        <f aca="false">IF(B281 = "",K280,FIND("-", B281, FIND("-", B281, 1)+1))</f>
        <v>18</v>
      </c>
      <c r="L281" s="2" t="n">
        <f aca="false">IF(B281 = "",L280,IF(ISERROR(J281),K281,J281))</f>
        <v>18</v>
      </c>
      <c r="M281" s="2" t="str">
        <f aca="false">IF(B281 = "",M280,SUBSTITUTE(LEFT(B281,I281-2)," ","_"))</f>
        <v>Vintage</v>
      </c>
      <c r="N281" s="2" t="str">
        <f aca="false">IF(B281 = "",N280,SUBSTITUTE(RIGHT(B281, LEN(B281)-L281-1)," ","_"))</f>
        <v>Fragrance_Oil</v>
      </c>
      <c r="O281" s="2" t="str">
        <f aca="false">IF(B281 = "",O280,SUBSTITUTE(SUBSTITUTE(MID(B281,I281+2,L281-I281-3)," ","_"),"/","_"))</f>
        <v>Winter</v>
      </c>
      <c r="P281" s="0" t="s">
        <v>118</v>
      </c>
      <c r="U281" s="0" t="str">
        <f aca="false">SUBSTITUTE(_xlfn.CONCAT(M281, " - ", O281, " - ",N281, " - ", P281), "_", " ")</f>
        <v>Vintage - Winter - Fragrance Oil - 15ml</v>
      </c>
      <c r="V281" s="0" t="n">
        <v>15</v>
      </c>
      <c r="X281" s="0" t="n">
        <v>0</v>
      </c>
      <c r="Y281" s="0" t="s">
        <v>59</v>
      </c>
      <c r="Z281" s="0" t="s">
        <v>60</v>
      </c>
      <c r="AA281" s="0" t="n">
        <v>18</v>
      </c>
      <c r="AC281" s="1" t="s">
        <v>56</v>
      </c>
      <c r="AD281" s="1" t="s">
        <v>56</v>
      </c>
      <c r="AF281" s="2" t="str">
        <f aca="false">IF(B281 = "","",_xlfn.CONCAT("https://cdn.shopify.com/s/files/1/1773/1117/files/WWMS_-_",N281,"_-_",P281,"_-_",M281,"_-_",O281,"_-_Front.png"))</f>
        <v>https://cdn.shopify.com/s/files/1/1773/1117/files/WWMS_-_Fragrance_Oil_-_15ml_-_Vintage_-_Winter_-_Front.png</v>
      </c>
      <c r="AG281" s="0" t="n">
        <v>1</v>
      </c>
      <c r="AH281" s="0" t="s">
        <v>315</v>
      </c>
      <c r="AI281" s="1" t="s">
        <v>61</v>
      </c>
      <c r="AY281" s="2" t="str">
        <f aca="false">_xlfn.CONCAT("https://cdn.shopify.com/s/files/1/1773/1117/files/WWMS_-_",N281,"_-_",P281,"_-_",M281,"_-_",O281,"_-_Front.png")</f>
        <v>https://cdn.shopify.com/s/files/1/1773/1117/files/WWMS_-_Fragrance_Oil_-_15ml_-_Vintage_-_Winter_-_Front.png</v>
      </c>
      <c r="AZ281" s="0" t="s">
        <v>62</v>
      </c>
      <c r="BC281" s="0" t="s">
        <v>63</v>
      </c>
    </row>
    <row r="282" customFormat="false" ht="12.75" hidden="false" customHeight="true" outlineLevel="0" collapsed="false">
      <c r="A282" s="0" t="str">
        <f aca="false">SUBSTITUTE(LOWER(_xlfn.CONCAT(M282, "-", O282,"-", N282)), "_", "-")</f>
        <v>vintage-water-crystal-fragrance-oil</v>
      </c>
      <c r="B282" s="0" t="s">
        <v>316</v>
      </c>
      <c r="D282" s="0" t="s">
        <v>53</v>
      </c>
      <c r="E282" s="0" t="s">
        <v>54</v>
      </c>
      <c r="F282" s="0" t="s">
        <v>288</v>
      </c>
      <c r="G282" s="1" t="s">
        <v>56</v>
      </c>
      <c r="H282" s="0" t="s">
        <v>57</v>
      </c>
      <c r="I282" s="2" t="n">
        <f aca="false">IF(B282 = "",I281,FIND("-", B282, 1))</f>
        <v>9</v>
      </c>
      <c r="J282" s="2" t="e">
        <f aca="false">IF(B282 = "",J281,FIND("-", B282, FIND("-", B282, FIND("-", B282, 1)+1)+1))</f>
        <v>#VALUE!</v>
      </c>
      <c r="K282" s="2" t="n">
        <f aca="false">IF(B282 = "",K281,FIND("-", B282, FIND("-", B282, 1)+1))</f>
        <v>25</v>
      </c>
      <c r="L282" s="2" t="n">
        <f aca="false">IF(B282 = "",L281,IF(ISERROR(J282),K282,J282))</f>
        <v>25</v>
      </c>
      <c r="M282" s="2" t="str">
        <f aca="false">IF(B282 = "",M281,SUBSTITUTE(LEFT(B282,I282-2)," ","_"))</f>
        <v>Vintage</v>
      </c>
      <c r="N282" s="2" t="str">
        <f aca="false">IF(B282 = "",N281,SUBSTITUTE(RIGHT(B282, LEN(B282)-L282-1)," ","_"))</f>
        <v>Fragrance_Oil</v>
      </c>
      <c r="O282" s="2" t="str">
        <f aca="false">IF(B282 = "",O281,SUBSTITUTE(SUBSTITUTE(MID(B282,I282+2,L282-I282-3)," ","_"),"/","_"))</f>
        <v>Water_Crystal</v>
      </c>
      <c r="P282" s="0" t="s">
        <v>118</v>
      </c>
      <c r="U282" s="0" t="str">
        <f aca="false">SUBSTITUTE(_xlfn.CONCAT(M282, " - ", O282, " - ",N282, " - ", P282), "_", " ")</f>
        <v>Vintage - Water Crystal - Fragrance Oil - 15ml</v>
      </c>
      <c r="V282" s="0" t="n">
        <v>15</v>
      </c>
      <c r="X282" s="0" t="n">
        <v>0</v>
      </c>
      <c r="Y282" s="0" t="s">
        <v>59</v>
      </c>
      <c r="Z282" s="0" t="s">
        <v>60</v>
      </c>
      <c r="AA282" s="0" t="n">
        <v>18</v>
      </c>
      <c r="AC282" s="1" t="s">
        <v>56</v>
      </c>
      <c r="AD282" s="1" t="s">
        <v>56</v>
      </c>
      <c r="AF282" s="2" t="str">
        <f aca="false">IF(B282 = "","",_xlfn.CONCAT("https://cdn.shopify.com/s/files/1/1773/1117/files/WWMS_-_",N282,"_-_",P282,"_-_",M282,"_-_",O282,"_-_Front.png"))</f>
        <v>https://cdn.shopify.com/s/files/1/1773/1117/files/WWMS_-_Fragrance_Oil_-_15ml_-_Vintage_-_Water_Crystal_-_Front.png</v>
      </c>
      <c r="AG282" s="0" t="n">
        <v>1</v>
      </c>
      <c r="AH282" s="0" t="s">
        <v>316</v>
      </c>
      <c r="AI282" s="1" t="s">
        <v>61</v>
      </c>
      <c r="AY282" s="2" t="str">
        <f aca="false">_xlfn.CONCAT("https://cdn.shopify.com/s/files/1/1773/1117/files/WWMS_-_",N282,"_-_",P282,"_-_",M282,"_-_",O282,"_-_Front.png")</f>
        <v>https://cdn.shopify.com/s/files/1/1773/1117/files/WWMS_-_Fragrance_Oil_-_15ml_-_Vintage_-_Water_Crystal_-_Front.png</v>
      </c>
      <c r="AZ282" s="0" t="s">
        <v>62</v>
      </c>
      <c r="BC282" s="0" t="s">
        <v>63</v>
      </c>
    </row>
    <row r="283" customFormat="false" ht="12.75" hidden="false" customHeight="true" outlineLevel="0" collapsed="false">
      <c r="A283" s="0" t="str">
        <f aca="false">SUBSTITUTE(LOWER(_xlfn.CONCAT(M283, "-", O283,"-", N283)), "_", "-")</f>
        <v>vintage-vanilla-fragrance-oil</v>
      </c>
      <c r="B283" s="0" t="s">
        <v>317</v>
      </c>
      <c r="D283" s="0" t="s">
        <v>53</v>
      </c>
      <c r="E283" s="0" t="s">
        <v>54</v>
      </c>
      <c r="F283" s="0" t="s">
        <v>288</v>
      </c>
      <c r="G283" s="1" t="s">
        <v>56</v>
      </c>
      <c r="H283" s="0" t="s">
        <v>57</v>
      </c>
      <c r="I283" s="2" t="n">
        <f aca="false">IF(B283 = "",I282,FIND("-", B283, 1))</f>
        <v>9</v>
      </c>
      <c r="J283" s="2" t="e">
        <f aca="false">IF(B283 = "",J282,FIND("-", B283, FIND("-", B283, FIND("-", B283, 1)+1)+1))</f>
        <v>#VALUE!</v>
      </c>
      <c r="K283" s="2" t="n">
        <f aca="false">IF(B283 = "",K282,FIND("-", B283, FIND("-", B283, 1)+1))</f>
        <v>19</v>
      </c>
      <c r="L283" s="2" t="n">
        <f aca="false">IF(B283 = "",L282,IF(ISERROR(J283),K283,J283))</f>
        <v>19</v>
      </c>
      <c r="M283" s="2" t="str">
        <f aca="false">IF(B283 = "",M282,SUBSTITUTE(LEFT(B283,I283-2)," ","_"))</f>
        <v>Vintage</v>
      </c>
      <c r="N283" s="2" t="str">
        <f aca="false">IF(B283 = "",N282,SUBSTITUTE(RIGHT(B283, LEN(B283)-L283-1)," ","_"))</f>
        <v>Fragrance_Oil</v>
      </c>
      <c r="O283" s="2" t="str">
        <f aca="false">IF(B283 = "",O282,SUBSTITUTE(SUBSTITUTE(MID(B283,I283+2,L283-I283-3)," ","_"),"/","_"))</f>
        <v>Vanilla</v>
      </c>
      <c r="P283" s="0" t="s">
        <v>118</v>
      </c>
      <c r="U283" s="0" t="str">
        <f aca="false">SUBSTITUTE(_xlfn.CONCAT(M283, " - ", O283, " - ",N283, " - ", P283), "_", " ")</f>
        <v>Vintage - Vanilla - Fragrance Oil - 15ml</v>
      </c>
      <c r="V283" s="0" t="n">
        <v>15</v>
      </c>
      <c r="X283" s="0" t="n">
        <v>0</v>
      </c>
      <c r="Y283" s="0" t="s">
        <v>59</v>
      </c>
      <c r="Z283" s="0" t="s">
        <v>60</v>
      </c>
      <c r="AA283" s="0" t="n">
        <v>18</v>
      </c>
      <c r="AC283" s="1" t="s">
        <v>56</v>
      </c>
      <c r="AD283" s="1" t="s">
        <v>56</v>
      </c>
      <c r="AF283" s="2" t="str">
        <f aca="false">IF(B283 = "","",_xlfn.CONCAT("https://cdn.shopify.com/s/files/1/1773/1117/files/WWMS_-_",N283,"_-_",P283,"_-_",M283,"_-_",O283,"_-_Front.png"))</f>
        <v>https://cdn.shopify.com/s/files/1/1773/1117/files/WWMS_-_Fragrance_Oil_-_15ml_-_Vintage_-_Vanilla_-_Front.png</v>
      </c>
      <c r="AG283" s="0" t="n">
        <v>1</v>
      </c>
      <c r="AH283" s="0" t="s">
        <v>317</v>
      </c>
      <c r="AI283" s="1" t="s">
        <v>61</v>
      </c>
      <c r="AY283" s="2" t="str">
        <f aca="false">_xlfn.CONCAT("https://cdn.shopify.com/s/files/1/1773/1117/files/WWMS_-_",N283,"_-_",P283,"_-_",M283,"_-_",O283,"_-_Front.png")</f>
        <v>https://cdn.shopify.com/s/files/1/1773/1117/files/WWMS_-_Fragrance_Oil_-_15ml_-_Vintage_-_Vanilla_-_Front.png</v>
      </c>
      <c r="AZ283" s="0" t="s">
        <v>62</v>
      </c>
      <c r="BC283" s="0" t="s">
        <v>63</v>
      </c>
    </row>
    <row r="284" customFormat="false" ht="12.75" hidden="false" customHeight="true" outlineLevel="0" collapsed="false">
      <c r="A284" s="0" t="str">
        <f aca="false">SUBSTITUTE(LOWER(_xlfn.CONCAT(M284, "-", O284,"-", N284)), "_", "-")</f>
        <v>vintage-temptation-fragrance-oil</v>
      </c>
      <c r="B284" s="0" t="s">
        <v>318</v>
      </c>
      <c r="D284" s="0" t="s">
        <v>53</v>
      </c>
      <c r="E284" s="0" t="s">
        <v>54</v>
      </c>
      <c r="F284" s="0" t="s">
        <v>288</v>
      </c>
      <c r="G284" s="1" t="s">
        <v>56</v>
      </c>
      <c r="H284" s="0" t="s">
        <v>57</v>
      </c>
      <c r="I284" s="2" t="n">
        <f aca="false">IF(B284 = "",I283,FIND("-", B284, 1))</f>
        <v>9</v>
      </c>
      <c r="J284" s="2" t="e">
        <f aca="false">IF(B284 = "",J283,FIND("-", B284, FIND("-", B284, FIND("-", B284, 1)+1)+1))</f>
        <v>#VALUE!</v>
      </c>
      <c r="K284" s="2" t="n">
        <f aca="false">IF(B284 = "",K283,FIND("-", B284, FIND("-", B284, 1)+1))</f>
        <v>22</v>
      </c>
      <c r="L284" s="2" t="n">
        <f aca="false">IF(B284 = "",L283,IF(ISERROR(J284),K284,J284))</f>
        <v>22</v>
      </c>
      <c r="M284" s="2" t="str">
        <f aca="false">IF(B284 = "",M283,SUBSTITUTE(LEFT(B284,I284-2)," ","_"))</f>
        <v>Vintage</v>
      </c>
      <c r="N284" s="2" t="str">
        <f aca="false">IF(B284 = "",N283,SUBSTITUTE(RIGHT(B284, LEN(B284)-L284-1)," ","_"))</f>
        <v>Fragrance_Oil</v>
      </c>
      <c r="O284" s="2" t="str">
        <f aca="false">IF(B284 = "",O283,SUBSTITUTE(SUBSTITUTE(MID(B284,I284+2,L284-I284-3)," ","_"),"/","_"))</f>
        <v>Temptation</v>
      </c>
      <c r="P284" s="0" t="s">
        <v>118</v>
      </c>
      <c r="U284" s="0" t="str">
        <f aca="false">SUBSTITUTE(_xlfn.CONCAT(M284, " - ", O284, " - ",N284, " - ", P284), "_", " ")</f>
        <v>Vintage - Temptation - Fragrance Oil - 15ml</v>
      </c>
      <c r="V284" s="0" t="n">
        <v>15</v>
      </c>
      <c r="X284" s="0" t="n">
        <v>0</v>
      </c>
      <c r="Y284" s="0" t="s">
        <v>59</v>
      </c>
      <c r="Z284" s="0" t="s">
        <v>60</v>
      </c>
      <c r="AA284" s="0" t="n">
        <v>18</v>
      </c>
      <c r="AC284" s="1" t="s">
        <v>56</v>
      </c>
      <c r="AD284" s="1" t="s">
        <v>56</v>
      </c>
      <c r="AF284" s="2" t="str">
        <f aca="false">IF(B284 = "","",_xlfn.CONCAT("https://cdn.shopify.com/s/files/1/1773/1117/files/WWMS_-_",N284,"_-_",P284,"_-_",M284,"_-_",O284,"_-_Front.png"))</f>
        <v>https://cdn.shopify.com/s/files/1/1773/1117/files/WWMS_-_Fragrance_Oil_-_15ml_-_Vintage_-_Temptation_-_Front.png</v>
      </c>
      <c r="AG284" s="0" t="n">
        <v>1</v>
      </c>
      <c r="AH284" s="0" t="s">
        <v>318</v>
      </c>
      <c r="AI284" s="1" t="s">
        <v>61</v>
      </c>
      <c r="AY284" s="2" t="str">
        <f aca="false">_xlfn.CONCAT("https://cdn.shopify.com/s/files/1/1773/1117/files/WWMS_-_",N284,"_-_",P284,"_-_",M284,"_-_",O284,"_-_Front.png")</f>
        <v>https://cdn.shopify.com/s/files/1/1773/1117/files/WWMS_-_Fragrance_Oil_-_15ml_-_Vintage_-_Temptation_-_Front.png</v>
      </c>
      <c r="AZ284" s="0" t="s">
        <v>62</v>
      </c>
      <c r="BC284" s="0" t="s">
        <v>63</v>
      </c>
    </row>
    <row r="285" customFormat="false" ht="12.75" hidden="false" customHeight="true" outlineLevel="0" collapsed="false">
      <c r="A285" s="0" t="str">
        <f aca="false">SUBSTITUTE(LOWER(_xlfn.CONCAT(M285, "-", O285,"-", N285)), "_", "-")</f>
        <v>vintage-sweetgrass-fragrance-oil</v>
      </c>
      <c r="B285" s="0" t="s">
        <v>319</v>
      </c>
      <c r="D285" s="0" t="s">
        <v>53</v>
      </c>
      <c r="E285" s="0" t="s">
        <v>54</v>
      </c>
      <c r="F285" s="0" t="s">
        <v>288</v>
      </c>
      <c r="G285" s="1" t="s">
        <v>56</v>
      </c>
      <c r="H285" s="0" t="s">
        <v>57</v>
      </c>
      <c r="I285" s="2" t="n">
        <f aca="false">IF(B285 = "",I284,FIND("-", B285, 1))</f>
        <v>9</v>
      </c>
      <c r="J285" s="2" t="e">
        <f aca="false">IF(B285 = "",J284,FIND("-", B285, FIND("-", B285, FIND("-", B285, 1)+1)+1))</f>
        <v>#VALUE!</v>
      </c>
      <c r="K285" s="2" t="n">
        <f aca="false">IF(B285 = "",K284,FIND("-", B285, FIND("-", B285, 1)+1))</f>
        <v>22</v>
      </c>
      <c r="L285" s="2" t="n">
        <f aca="false">IF(B285 = "",L284,IF(ISERROR(J285),K285,J285))</f>
        <v>22</v>
      </c>
      <c r="M285" s="2" t="str">
        <f aca="false">IF(B285 = "",M284,SUBSTITUTE(LEFT(B285,I285-2)," ","_"))</f>
        <v>Vintage</v>
      </c>
      <c r="N285" s="2" t="str">
        <f aca="false">IF(B285 = "",N284,SUBSTITUTE(RIGHT(B285, LEN(B285)-L285-1)," ","_"))</f>
        <v>Fragrance_Oil</v>
      </c>
      <c r="O285" s="2" t="str">
        <f aca="false">IF(B285 = "",O284,SUBSTITUTE(SUBSTITUTE(MID(B285,I285+2,L285-I285-3)," ","_"),"/","_"))</f>
        <v>Sweetgrass</v>
      </c>
      <c r="P285" s="0" t="s">
        <v>118</v>
      </c>
      <c r="U285" s="0" t="str">
        <f aca="false">SUBSTITUTE(_xlfn.CONCAT(M285, " - ", O285, " - ",N285, " - ", P285), "_", " ")</f>
        <v>Vintage - Sweetgrass - Fragrance Oil - 15ml</v>
      </c>
      <c r="V285" s="0" t="n">
        <v>15</v>
      </c>
      <c r="X285" s="0" t="n">
        <v>0</v>
      </c>
      <c r="Y285" s="0" t="s">
        <v>59</v>
      </c>
      <c r="Z285" s="0" t="s">
        <v>60</v>
      </c>
      <c r="AA285" s="0" t="n">
        <v>18</v>
      </c>
      <c r="AC285" s="1" t="s">
        <v>56</v>
      </c>
      <c r="AD285" s="1" t="s">
        <v>56</v>
      </c>
      <c r="AF285" s="2" t="str">
        <f aca="false">IF(B285 = "","",_xlfn.CONCAT("https://cdn.shopify.com/s/files/1/1773/1117/files/WWMS_-_",N285,"_-_",P285,"_-_",M285,"_-_",O285,"_-_Front.png"))</f>
        <v>https://cdn.shopify.com/s/files/1/1773/1117/files/WWMS_-_Fragrance_Oil_-_15ml_-_Vintage_-_Sweetgrass_-_Front.png</v>
      </c>
      <c r="AG285" s="0" t="n">
        <v>1</v>
      </c>
      <c r="AH285" s="0" t="s">
        <v>319</v>
      </c>
      <c r="AI285" s="1" t="s">
        <v>61</v>
      </c>
      <c r="AY285" s="2" t="str">
        <f aca="false">_xlfn.CONCAT("https://cdn.shopify.com/s/files/1/1773/1117/files/WWMS_-_",N285,"_-_",P285,"_-_",M285,"_-_",O285,"_-_Front.png")</f>
        <v>https://cdn.shopify.com/s/files/1/1773/1117/files/WWMS_-_Fragrance_Oil_-_15ml_-_Vintage_-_Sweetgrass_-_Front.png</v>
      </c>
      <c r="AZ285" s="0" t="s">
        <v>62</v>
      </c>
      <c r="BC285" s="0" t="s">
        <v>63</v>
      </c>
    </row>
    <row r="286" customFormat="false" ht="12.75" hidden="false" customHeight="true" outlineLevel="0" collapsed="false">
      <c r="A286" s="0" t="str">
        <f aca="false">SUBSTITUTE(LOWER(_xlfn.CONCAT(M286, "-", O286,"-", N286)), "_", "-")</f>
        <v>vintage-spring-magnolia-fragrance-oil</v>
      </c>
      <c r="B286" s="0" t="s">
        <v>320</v>
      </c>
      <c r="D286" s="0" t="s">
        <v>53</v>
      </c>
      <c r="E286" s="0" t="s">
        <v>54</v>
      </c>
      <c r="F286" s="0" t="s">
        <v>288</v>
      </c>
      <c r="G286" s="1" t="s">
        <v>56</v>
      </c>
      <c r="H286" s="0" t="s">
        <v>57</v>
      </c>
      <c r="I286" s="2" t="n">
        <f aca="false">IF(B286 = "",I285,FIND("-", B286, 1))</f>
        <v>9</v>
      </c>
      <c r="J286" s="2" t="e">
        <f aca="false">IF(B286 = "",J285,FIND("-", B286, FIND("-", B286, FIND("-", B286, 1)+1)+1))</f>
        <v>#VALUE!</v>
      </c>
      <c r="K286" s="2" t="n">
        <f aca="false">IF(B286 = "",K285,FIND("-", B286, FIND("-", B286, 1)+1))</f>
        <v>27</v>
      </c>
      <c r="L286" s="2" t="n">
        <f aca="false">IF(B286 = "",L285,IF(ISERROR(J286),K286,J286))</f>
        <v>27</v>
      </c>
      <c r="M286" s="2" t="str">
        <f aca="false">IF(B286 = "",M285,SUBSTITUTE(LEFT(B286,I286-2)," ","_"))</f>
        <v>Vintage</v>
      </c>
      <c r="N286" s="2" t="str">
        <f aca="false">IF(B286 = "",N285,SUBSTITUTE(RIGHT(B286, LEN(B286)-L286-1)," ","_"))</f>
        <v>Fragrance_Oil</v>
      </c>
      <c r="O286" s="2" t="str">
        <f aca="false">IF(B286 = "",O285,SUBSTITUTE(SUBSTITUTE(MID(B286,I286+2,L286-I286-3)," ","_"),"/","_"))</f>
        <v>Spring_Magnolia</v>
      </c>
      <c r="P286" s="0" t="s">
        <v>118</v>
      </c>
      <c r="U286" s="0" t="str">
        <f aca="false">SUBSTITUTE(_xlfn.CONCAT(M286, " - ", O286, " - ",N286, " - ", P286), "_", " ")</f>
        <v>Vintage - Spring Magnolia - Fragrance Oil - 15ml</v>
      </c>
      <c r="V286" s="0" t="n">
        <v>15</v>
      </c>
      <c r="X286" s="0" t="n">
        <v>0</v>
      </c>
      <c r="Y286" s="0" t="s">
        <v>59</v>
      </c>
      <c r="Z286" s="0" t="s">
        <v>60</v>
      </c>
      <c r="AA286" s="0" t="n">
        <v>18</v>
      </c>
      <c r="AC286" s="1" t="s">
        <v>56</v>
      </c>
      <c r="AD286" s="1" t="s">
        <v>56</v>
      </c>
      <c r="AF286" s="2" t="str">
        <f aca="false">IF(B286 = "","",_xlfn.CONCAT("https://cdn.shopify.com/s/files/1/1773/1117/files/WWMS_-_",N286,"_-_",P286,"_-_",M286,"_-_",O286,"_-_Front.png"))</f>
        <v>https://cdn.shopify.com/s/files/1/1773/1117/files/WWMS_-_Fragrance_Oil_-_15ml_-_Vintage_-_Spring_Magnolia_-_Front.png</v>
      </c>
      <c r="AG286" s="0" t="n">
        <v>1</v>
      </c>
      <c r="AH286" s="0" t="s">
        <v>320</v>
      </c>
      <c r="AI286" s="1" t="s">
        <v>61</v>
      </c>
      <c r="AY286" s="2" t="str">
        <f aca="false">_xlfn.CONCAT("https://cdn.shopify.com/s/files/1/1773/1117/files/WWMS_-_",N286,"_-_",P286,"_-_",M286,"_-_",O286,"_-_Front.png")</f>
        <v>https://cdn.shopify.com/s/files/1/1773/1117/files/WWMS_-_Fragrance_Oil_-_15ml_-_Vintage_-_Spring_Magnolia_-_Front.png</v>
      </c>
      <c r="AZ286" s="0" t="s">
        <v>62</v>
      </c>
      <c r="BC286" s="0" t="s">
        <v>63</v>
      </c>
    </row>
    <row r="287" customFormat="false" ht="12.75" hidden="false" customHeight="true" outlineLevel="0" collapsed="false">
      <c r="A287" s="0" t="str">
        <f aca="false">SUBSTITUTE(LOWER(_xlfn.CONCAT(M287, "-", O287,"-", N287)), "_", "-")</f>
        <v>vintage-sex-on-the-beach-fragrance-oil</v>
      </c>
      <c r="B287" s="0" t="s">
        <v>321</v>
      </c>
      <c r="D287" s="0" t="s">
        <v>53</v>
      </c>
      <c r="E287" s="0" t="s">
        <v>54</v>
      </c>
      <c r="F287" s="0" t="s">
        <v>288</v>
      </c>
      <c r="G287" s="1" t="s">
        <v>56</v>
      </c>
      <c r="H287" s="0" t="s">
        <v>57</v>
      </c>
      <c r="I287" s="2" t="n">
        <f aca="false">IF(B287 = "",I286,FIND("-", B287, 1))</f>
        <v>9</v>
      </c>
      <c r="J287" s="2" t="e">
        <f aca="false">IF(B287 = "",J286,FIND("-", B287, FIND("-", B287, FIND("-", B287, 1)+1)+1))</f>
        <v>#VALUE!</v>
      </c>
      <c r="K287" s="2" t="n">
        <f aca="false">IF(B287 = "",K286,FIND("-", B287, FIND("-", B287, 1)+1))</f>
        <v>28</v>
      </c>
      <c r="L287" s="2" t="n">
        <f aca="false">IF(B287 = "",L286,IF(ISERROR(J287),K287,J287))</f>
        <v>28</v>
      </c>
      <c r="M287" s="2" t="str">
        <f aca="false">IF(B287 = "",M286,SUBSTITUTE(LEFT(B287,I287-2)," ","_"))</f>
        <v>Vintage</v>
      </c>
      <c r="N287" s="2" t="str">
        <f aca="false">IF(B287 = "",N286,SUBSTITUTE(RIGHT(B287, LEN(B287)-L287-1)," ","_"))</f>
        <v>Fragrance_Oil</v>
      </c>
      <c r="O287" s="2" t="str">
        <f aca="false">IF(B287 = "",O286,SUBSTITUTE(SUBSTITUTE(MID(B287,I287+2,L287-I287-3)," ","_"),"/","_"))</f>
        <v>Sex_On_The_Beach</v>
      </c>
      <c r="P287" s="0" t="s">
        <v>118</v>
      </c>
      <c r="U287" s="0" t="str">
        <f aca="false">SUBSTITUTE(_xlfn.CONCAT(M287, " - ", O287, " - ",N287, " - ", P287), "_", " ")</f>
        <v>Vintage - Sex On The Beach - Fragrance Oil - 15ml</v>
      </c>
      <c r="V287" s="0" t="n">
        <v>15</v>
      </c>
      <c r="X287" s="0" t="n">
        <v>0</v>
      </c>
      <c r="Y287" s="0" t="s">
        <v>59</v>
      </c>
      <c r="Z287" s="0" t="s">
        <v>60</v>
      </c>
      <c r="AA287" s="0" t="n">
        <v>18</v>
      </c>
      <c r="AC287" s="1" t="s">
        <v>56</v>
      </c>
      <c r="AD287" s="1" t="s">
        <v>56</v>
      </c>
      <c r="AF287" s="2" t="str">
        <f aca="false">IF(B287 = "","",_xlfn.CONCAT("https://cdn.shopify.com/s/files/1/1773/1117/files/WWMS_-_",N287,"_-_",P287,"_-_",M287,"_-_",O287,"_-_Front.png"))</f>
        <v>https://cdn.shopify.com/s/files/1/1773/1117/files/WWMS_-_Fragrance_Oil_-_15ml_-_Vintage_-_Sex_On_The_Beach_-_Front.png</v>
      </c>
      <c r="AG287" s="0" t="n">
        <v>1</v>
      </c>
      <c r="AH287" s="0" t="s">
        <v>321</v>
      </c>
      <c r="AI287" s="1" t="s">
        <v>61</v>
      </c>
      <c r="AY287" s="2" t="str">
        <f aca="false">_xlfn.CONCAT("https://cdn.shopify.com/s/files/1/1773/1117/files/WWMS_-_",N287,"_-_",P287,"_-_",M287,"_-_",O287,"_-_Front.png")</f>
        <v>https://cdn.shopify.com/s/files/1/1773/1117/files/WWMS_-_Fragrance_Oil_-_15ml_-_Vintage_-_Sex_On_The_Beach_-_Front.png</v>
      </c>
      <c r="AZ287" s="0" t="s">
        <v>62</v>
      </c>
      <c r="BC287" s="0" t="s">
        <v>63</v>
      </c>
    </row>
    <row r="288" customFormat="false" ht="12.75" hidden="false" customHeight="true" outlineLevel="0" collapsed="false">
      <c r="A288" s="0" t="str">
        <f aca="false">SUBSTITUTE(LOWER(_xlfn.CONCAT(M288, "-", O288,"-", N288)), "_", "-")</f>
        <v>vintage-remembering-fragrance-oil</v>
      </c>
      <c r="B288" s="0" t="s">
        <v>322</v>
      </c>
      <c r="D288" s="0" t="s">
        <v>53</v>
      </c>
      <c r="E288" s="0" t="s">
        <v>54</v>
      </c>
      <c r="F288" s="0" t="s">
        <v>288</v>
      </c>
      <c r="G288" s="1" t="s">
        <v>56</v>
      </c>
      <c r="H288" s="0" t="s">
        <v>57</v>
      </c>
      <c r="I288" s="2" t="n">
        <f aca="false">IF(B288 = "",I287,FIND("-", B288, 1))</f>
        <v>9</v>
      </c>
      <c r="J288" s="2" t="e">
        <f aca="false">IF(B288 = "",J287,FIND("-", B288, FIND("-", B288, FIND("-", B288, 1)+1)+1))</f>
        <v>#VALUE!</v>
      </c>
      <c r="K288" s="2" t="n">
        <f aca="false">IF(B288 = "",K287,FIND("-", B288, FIND("-", B288, 1)+1))</f>
        <v>23</v>
      </c>
      <c r="L288" s="2" t="n">
        <f aca="false">IF(B288 = "",L287,IF(ISERROR(J288),K288,J288))</f>
        <v>23</v>
      </c>
      <c r="M288" s="2" t="str">
        <f aca="false">IF(B288 = "",M287,SUBSTITUTE(LEFT(B288,I288-2)," ","_"))</f>
        <v>Vintage</v>
      </c>
      <c r="N288" s="2" t="str">
        <f aca="false">IF(B288 = "",N287,SUBSTITUTE(RIGHT(B288, LEN(B288)-L288-1)," ","_"))</f>
        <v>Fragrance_Oil</v>
      </c>
      <c r="O288" s="2" t="str">
        <f aca="false">IF(B288 = "",O287,SUBSTITUTE(SUBSTITUTE(MID(B288,I288+2,L288-I288-3)," ","_"),"/","_"))</f>
        <v>Remembering</v>
      </c>
      <c r="P288" s="0" t="s">
        <v>118</v>
      </c>
      <c r="U288" s="0" t="str">
        <f aca="false">SUBSTITUTE(_xlfn.CONCAT(M288, " - ", O288, " - ",N288, " - ", P288), "_", " ")</f>
        <v>Vintage - Remembering - Fragrance Oil - 15ml</v>
      </c>
      <c r="V288" s="0" t="n">
        <v>15</v>
      </c>
      <c r="X288" s="0" t="n">
        <v>0</v>
      </c>
      <c r="Y288" s="0" t="s">
        <v>59</v>
      </c>
      <c r="Z288" s="0" t="s">
        <v>60</v>
      </c>
      <c r="AA288" s="0" t="n">
        <v>18</v>
      </c>
      <c r="AC288" s="1" t="s">
        <v>56</v>
      </c>
      <c r="AD288" s="1" t="s">
        <v>56</v>
      </c>
      <c r="AF288" s="2" t="str">
        <f aca="false">IF(B288 = "","",_xlfn.CONCAT("https://cdn.shopify.com/s/files/1/1773/1117/files/WWMS_-_",N288,"_-_",P288,"_-_",M288,"_-_",O288,"_-_Front.png"))</f>
        <v>https://cdn.shopify.com/s/files/1/1773/1117/files/WWMS_-_Fragrance_Oil_-_15ml_-_Vintage_-_Remembering_-_Front.png</v>
      </c>
      <c r="AG288" s="0" t="n">
        <v>1</v>
      </c>
      <c r="AH288" s="0" t="s">
        <v>322</v>
      </c>
      <c r="AI288" s="1" t="s">
        <v>61</v>
      </c>
      <c r="AY288" s="2" t="str">
        <f aca="false">_xlfn.CONCAT("https://cdn.shopify.com/s/files/1/1773/1117/files/WWMS_-_",N288,"_-_",P288,"_-_",M288,"_-_",O288,"_-_Front.png")</f>
        <v>https://cdn.shopify.com/s/files/1/1773/1117/files/WWMS_-_Fragrance_Oil_-_15ml_-_Vintage_-_Remembering_-_Front.png</v>
      </c>
      <c r="AZ288" s="0" t="s">
        <v>62</v>
      </c>
      <c r="BC288" s="0" t="s">
        <v>63</v>
      </c>
    </row>
    <row r="289" customFormat="false" ht="12.75" hidden="false" customHeight="true" outlineLevel="0" collapsed="false">
      <c r="A289" s="0" t="str">
        <f aca="false">SUBSTITUTE(LOWER(_xlfn.CONCAT(M289, "-", O289,"-", N289)), "_", "-")</f>
        <v>vintage-red-rose-fragrance-oil</v>
      </c>
      <c r="B289" s="0" t="s">
        <v>292</v>
      </c>
      <c r="D289" s="0" t="s">
        <v>53</v>
      </c>
      <c r="E289" s="0" t="s">
        <v>54</v>
      </c>
      <c r="F289" s="0" t="s">
        <v>288</v>
      </c>
      <c r="G289" s="1" t="s">
        <v>56</v>
      </c>
      <c r="H289" s="0" t="s">
        <v>57</v>
      </c>
      <c r="I289" s="2" t="n">
        <f aca="false">IF(B289 = "",I288,FIND("-", B289, 1))</f>
        <v>9</v>
      </c>
      <c r="J289" s="2" t="e">
        <f aca="false">IF(B289 = "",J288,FIND("-", B289, FIND("-", B289, FIND("-", B289, 1)+1)+1))</f>
        <v>#VALUE!</v>
      </c>
      <c r="K289" s="2" t="n">
        <f aca="false">IF(B289 = "",K288,FIND("-", B289, FIND("-", B289, 1)+1))</f>
        <v>20</v>
      </c>
      <c r="L289" s="2" t="n">
        <f aca="false">IF(B289 = "",L288,IF(ISERROR(J289),K289,J289))</f>
        <v>20</v>
      </c>
      <c r="M289" s="2" t="str">
        <f aca="false">IF(B289 = "",M288,SUBSTITUTE(LEFT(B289,I289-2)," ","_"))</f>
        <v>Vintage</v>
      </c>
      <c r="N289" s="2" t="str">
        <f aca="false">IF(B289 = "",N288,SUBSTITUTE(RIGHT(B289, LEN(B289)-L289-1)," ","_"))</f>
        <v>Fragrance_Oil</v>
      </c>
      <c r="O289" s="2" t="str">
        <f aca="false">IF(B289 = "",O288,SUBSTITUTE(SUBSTITUTE(MID(B289,I289+2,L289-I289-3)," ","_"),"/","_"))</f>
        <v>Red_Rose</v>
      </c>
      <c r="P289" s="0" t="s">
        <v>118</v>
      </c>
      <c r="U289" s="0" t="str">
        <f aca="false">SUBSTITUTE(_xlfn.CONCAT(M289, " - ", O289, " - ",N289, " - ", P289), "_", " ")</f>
        <v>Vintage - Red Rose - Fragrance Oil - 15ml</v>
      </c>
      <c r="V289" s="0" t="n">
        <v>15</v>
      </c>
      <c r="X289" s="0" t="n">
        <v>0</v>
      </c>
      <c r="Y289" s="0" t="s">
        <v>59</v>
      </c>
      <c r="Z289" s="0" t="s">
        <v>60</v>
      </c>
      <c r="AA289" s="0" t="n">
        <v>18</v>
      </c>
      <c r="AC289" s="1" t="s">
        <v>56</v>
      </c>
      <c r="AD289" s="1" t="s">
        <v>56</v>
      </c>
      <c r="AF289" s="2" t="str">
        <f aca="false">IF(B289 = "","",_xlfn.CONCAT("https://cdn.shopify.com/s/files/1/1773/1117/files/WWMS_-_",N289,"_-_",P289,"_-_",M289,"_-_",O289,"_-_Front.png"))</f>
        <v>https://cdn.shopify.com/s/files/1/1773/1117/files/WWMS_-_Fragrance_Oil_-_15ml_-_Vintage_-_Red_Rose_-_Front.png</v>
      </c>
      <c r="AG289" s="0" t="n">
        <v>1</v>
      </c>
      <c r="AH289" s="0" t="s">
        <v>292</v>
      </c>
      <c r="AI289" s="1" t="s">
        <v>61</v>
      </c>
      <c r="AY289" s="2" t="str">
        <f aca="false">_xlfn.CONCAT("https://cdn.shopify.com/s/files/1/1773/1117/files/WWMS_-_",N289,"_-_",P289,"_-_",M289,"_-_",O289,"_-_Front.png")</f>
        <v>https://cdn.shopify.com/s/files/1/1773/1117/files/WWMS_-_Fragrance_Oil_-_15ml_-_Vintage_-_Red_Rose_-_Front.png</v>
      </c>
      <c r="AZ289" s="0" t="s">
        <v>62</v>
      </c>
      <c r="BC289" s="0" t="s">
        <v>63</v>
      </c>
    </row>
    <row r="290" customFormat="false" ht="12.75" hidden="false" customHeight="true" outlineLevel="0" collapsed="false">
      <c r="A290" s="0" t="str">
        <f aca="false">SUBSTITUTE(LOWER(_xlfn.CONCAT(M290, "-", O290,"-", N290)), "_", "-")</f>
        <v>vintage-raspberry-fragrance-oil</v>
      </c>
      <c r="B290" s="0" t="s">
        <v>323</v>
      </c>
      <c r="D290" s="0" t="s">
        <v>53</v>
      </c>
      <c r="E290" s="0" t="s">
        <v>54</v>
      </c>
      <c r="F290" s="0" t="s">
        <v>288</v>
      </c>
      <c r="G290" s="1" t="s">
        <v>56</v>
      </c>
      <c r="H290" s="0" t="s">
        <v>57</v>
      </c>
      <c r="I290" s="2" t="n">
        <f aca="false">IF(B290 = "",I289,FIND("-", B290, 1))</f>
        <v>9</v>
      </c>
      <c r="J290" s="2" t="e">
        <f aca="false">IF(B290 = "",J289,FIND("-", B290, FIND("-", B290, FIND("-", B290, 1)+1)+1))</f>
        <v>#VALUE!</v>
      </c>
      <c r="K290" s="2" t="n">
        <f aca="false">IF(B290 = "",K289,FIND("-", B290, FIND("-", B290, 1)+1))</f>
        <v>21</v>
      </c>
      <c r="L290" s="2" t="n">
        <f aca="false">IF(B290 = "",L289,IF(ISERROR(J290),K290,J290))</f>
        <v>21</v>
      </c>
      <c r="M290" s="2" t="str">
        <f aca="false">IF(B290 = "",M289,SUBSTITUTE(LEFT(B290,I290-2)," ","_"))</f>
        <v>Vintage</v>
      </c>
      <c r="N290" s="2" t="str">
        <f aca="false">IF(B290 = "",N289,SUBSTITUTE(RIGHT(B290, LEN(B290)-L290-1)," ","_"))</f>
        <v>Fragrance_Oil</v>
      </c>
      <c r="O290" s="2" t="str">
        <f aca="false">IF(B290 = "",O289,SUBSTITUTE(SUBSTITUTE(MID(B290,I290+2,L290-I290-3)," ","_"),"/","_"))</f>
        <v>Raspberry</v>
      </c>
      <c r="P290" s="0" t="s">
        <v>118</v>
      </c>
      <c r="U290" s="0" t="str">
        <f aca="false">SUBSTITUTE(_xlfn.CONCAT(M290, " - ", O290, " - ",N290, " - ", P290), "_", " ")</f>
        <v>Vintage - Raspberry - Fragrance Oil - 15ml</v>
      </c>
      <c r="V290" s="0" t="n">
        <v>15</v>
      </c>
      <c r="X290" s="0" t="n">
        <v>0</v>
      </c>
      <c r="Y290" s="0" t="s">
        <v>59</v>
      </c>
      <c r="Z290" s="0" t="s">
        <v>60</v>
      </c>
      <c r="AA290" s="0" t="n">
        <v>18</v>
      </c>
      <c r="AC290" s="1" t="s">
        <v>56</v>
      </c>
      <c r="AD290" s="1" t="s">
        <v>56</v>
      </c>
      <c r="AF290" s="2" t="str">
        <f aca="false">IF(B290 = "","",_xlfn.CONCAT("https://cdn.shopify.com/s/files/1/1773/1117/files/WWMS_-_",N290,"_-_",P290,"_-_",M290,"_-_",O290,"_-_Front.png"))</f>
        <v>https://cdn.shopify.com/s/files/1/1773/1117/files/WWMS_-_Fragrance_Oil_-_15ml_-_Vintage_-_Raspberry_-_Front.png</v>
      </c>
      <c r="AG290" s="0" t="n">
        <v>1</v>
      </c>
      <c r="AH290" s="0" t="s">
        <v>323</v>
      </c>
      <c r="AI290" s="1" t="s">
        <v>61</v>
      </c>
      <c r="AY290" s="2" t="str">
        <f aca="false">_xlfn.CONCAT("https://cdn.shopify.com/s/files/1/1773/1117/files/WWMS_-_",N290,"_-_",P290,"_-_",M290,"_-_",O290,"_-_Front.png")</f>
        <v>https://cdn.shopify.com/s/files/1/1773/1117/files/WWMS_-_Fragrance_Oil_-_15ml_-_Vintage_-_Raspberry_-_Front.png</v>
      </c>
      <c r="AZ290" s="0" t="s">
        <v>62</v>
      </c>
      <c r="BC290" s="0" t="s">
        <v>63</v>
      </c>
    </row>
    <row r="291" customFormat="false" ht="12.75" hidden="false" customHeight="true" outlineLevel="0" collapsed="false">
      <c r="A291" s="0" t="str">
        <f aca="false">SUBSTITUTE(LOWER(_xlfn.CONCAT(M291, "-", O291,"-", N291)), "_", "-")</f>
        <v>vintage-pumpkin-pie-fragrance-oil</v>
      </c>
      <c r="B291" s="0" t="s">
        <v>324</v>
      </c>
      <c r="D291" s="0" t="s">
        <v>53</v>
      </c>
      <c r="E291" s="0" t="s">
        <v>54</v>
      </c>
      <c r="F291" s="0" t="s">
        <v>288</v>
      </c>
      <c r="G291" s="1" t="s">
        <v>56</v>
      </c>
      <c r="H291" s="0" t="s">
        <v>57</v>
      </c>
      <c r="I291" s="2" t="n">
        <f aca="false">IF(B291 = "",I290,FIND("-", B291, 1))</f>
        <v>9</v>
      </c>
      <c r="J291" s="2" t="e">
        <f aca="false">IF(B291 = "",J290,FIND("-", B291, FIND("-", B291, FIND("-", B291, 1)+1)+1))</f>
        <v>#VALUE!</v>
      </c>
      <c r="K291" s="2" t="n">
        <f aca="false">IF(B291 = "",K290,FIND("-", B291, FIND("-", B291, 1)+1))</f>
        <v>23</v>
      </c>
      <c r="L291" s="2" t="n">
        <f aca="false">IF(B291 = "",L290,IF(ISERROR(J291),K291,J291))</f>
        <v>23</v>
      </c>
      <c r="M291" s="2" t="str">
        <f aca="false">IF(B291 = "",M290,SUBSTITUTE(LEFT(B291,I291-2)," ","_"))</f>
        <v>Vintage</v>
      </c>
      <c r="N291" s="2" t="str">
        <f aca="false">IF(B291 = "",N290,SUBSTITUTE(RIGHT(B291, LEN(B291)-L291-1)," ","_"))</f>
        <v>Fragrance_Oil</v>
      </c>
      <c r="O291" s="2" t="str">
        <f aca="false">IF(B291 = "",O290,SUBSTITUTE(SUBSTITUTE(MID(B291,I291+2,L291-I291-3)," ","_"),"/","_"))</f>
        <v>Pumpkin_Pie</v>
      </c>
      <c r="P291" s="0" t="s">
        <v>118</v>
      </c>
      <c r="U291" s="0" t="str">
        <f aca="false">SUBSTITUTE(_xlfn.CONCAT(M291, " - ", O291, " - ",N291, " - ", P291), "_", " ")</f>
        <v>Vintage - Pumpkin Pie - Fragrance Oil - 15ml</v>
      </c>
      <c r="V291" s="0" t="n">
        <v>15</v>
      </c>
      <c r="X291" s="0" t="n">
        <v>0</v>
      </c>
      <c r="Y291" s="0" t="s">
        <v>59</v>
      </c>
      <c r="Z291" s="0" t="s">
        <v>60</v>
      </c>
      <c r="AA291" s="0" t="n">
        <v>18</v>
      </c>
      <c r="AC291" s="1" t="s">
        <v>56</v>
      </c>
      <c r="AD291" s="1" t="s">
        <v>56</v>
      </c>
      <c r="AF291" s="2" t="str">
        <f aca="false">IF(B291 = "","",_xlfn.CONCAT("https://cdn.shopify.com/s/files/1/1773/1117/files/WWMS_-_",N291,"_-_",P291,"_-_",M291,"_-_",O291,"_-_Front.png"))</f>
        <v>https://cdn.shopify.com/s/files/1/1773/1117/files/WWMS_-_Fragrance_Oil_-_15ml_-_Vintage_-_Pumpkin_Pie_-_Front.png</v>
      </c>
      <c r="AG291" s="0" t="n">
        <v>1</v>
      </c>
      <c r="AH291" s="0" t="s">
        <v>324</v>
      </c>
      <c r="AI291" s="1" t="s">
        <v>61</v>
      </c>
      <c r="AY291" s="2" t="str">
        <f aca="false">_xlfn.CONCAT("https://cdn.shopify.com/s/files/1/1773/1117/files/WWMS_-_",N291,"_-_",P291,"_-_",M291,"_-_",O291,"_-_Front.png")</f>
        <v>https://cdn.shopify.com/s/files/1/1773/1117/files/WWMS_-_Fragrance_Oil_-_15ml_-_Vintage_-_Pumpkin_Pie_-_Front.png</v>
      </c>
      <c r="AZ291" s="0" t="s">
        <v>62</v>
      </c>
      <c r="BC291" s="0" t="s">
        <v>63</v>
      </c>
    </row>
    <row r="292" customFormat="false" ht="12.75" hidden="false" customHeight="true" outlineLevel="0" collapsed="false">
      <c r="A292" s="0" t="str">
        <f aca="false">SUBSTITUTE(LOWER(_xlfn.CONCAT(M292, "-", O292,"-", N292)), "_", "-")</f>
        <v>vintage-peppermint-fragrance-oil</v>
      </c>
      <c r="B292" s="0" t="s">
        <v>325</v>
      </c>
      <c r="D292" s="0" t="s">
        <v>53</v>
      </c>
      <c r="E292" s="0" t="s">
        <v>54</v>
      </c>
      <c r="F292" s="0" t="s">
        <v>288</v>
      </c>
      <c r="G292" s="1" t="s">
        <v>56</v>
      </c>
      <c r="H292" s="0" t="s">
        <v>57</v>
      </c>
      <c r="I292" s="2" t="n">
        <f aca="false">IF(B292 = "",I291,FIND("-", B292, 1))</f>
        <v>9</v>
      </c>
      <c r="J292" s="2" t="e">
        <f aca="false">IF(B292 = "",J291,FIND("-", B292, FIND("-", B292, FIND("-", B292, 1)+1)+1))</f>
        <v>#VALUE!</v>
      </c>
      <c r="K292" s="2" t="n">
        <f aca="false">IF(B292 = "",K291,FIND("-", B292, FIND("-", B292, 1)+1))</f>
        <v>22</v>
      </c>
      <c r="L292" s="2" t="n">
        <f aca="false">IF(B292 = "",L291,IF(ISERROR(J292),K292,J292))</f>
        <v>22</v>
      </c>
      <c r="M292" s="2" t="str">
        <f aca="false">IF(B292 = "",M291,SUBSTITUTE(LEFT(B292,I292-2)," ","_"))</f>
        <v>Vintage</v>
      </c>
      <c r="N292" s="2" t="str">
        <f aca="false">IF(B292 = "",N291,SUBSTITUTE(RIGHT(B292, LEN(B292)-L292-1)," ","_"))</f>
        <v>Fragrance_Oil</v>
      </c>
      <c r="O292" s="2" t="str">
        <f aca="false">IF(B292 = "",O291,SUBSTITUTE(SUBSTITUTE(MID(B292,I292+2,L292-I292-3)," ","_"),"/","_"))</f>
        <v>Peppermint</v>
      </c>
      <c r="P292" s="0" t="s">
        <v>118</v>
      </c>
      <c r="U292" s="0" t="str">
        <f aca="false">SUBSTITUTE(_xlfn.CONCAT(M292, " - ", O292, " - ",N292, " - ", P292), "_", " ")</f>
        <v>Vintage - Peppermint - Fragrance Oil - 15ml</v>
      </c>
      <c r="V292" s="0" t="n">
        <v>15</v>
      </c>
      <c r="X292" s="0" t="n">
        <v>0</v>
      </c>
      <c r="Y292" s="0" t="s">
        <v>59</v>
      </c>
      <c r="Z292" s="0" t="s">
        <v>60</v>
      </c>
      <c r="AA292" s="0" t="n">
        <v>18</v>
      </c>
      <c r="AC292" s="1" t="s">
        <v>56</v>
      </c>
      <c r="AD292" s="1" t="s">
        <v>56</v>
      </c>
      <c r="AF292" s="2" t="str">
        <f aca="false">IF(B292 = "","",_xlfn.CONCAT("https://cdn.shopify.com/s/files/1/1773/1117/files/WWMS_-_",N292,"_-_",P292,"_-_",M292,"_-_",O292,"_-_Front.png"))</f>
        <v>https://cdn.shopify.com/s/files/1/1773/1117/files/WWMS_-_Fragrance_Oil_-_15ml_-_Vintage_-_Peppermint_-_Front.png</v>
      </c>
      <c r="AG292" s="0" t="n">
        <v>1</v>
      </c>
      <c r="AH292" s="0" t="s">
        <v>325</v>
      </c>
      <c r="AI292" s="1" t="s">
        <v>61</v>
      </c>
      <c r="AY292" s="2" t="str">
        <f aca="false">_xlfn.CONCAT("https://cdn.shopify.com/s/files/1/1773/1117/files/WWMS_-_",N292,"_-_",P292,"_-_",M292,"_-_",O292,"_-_Front.png")</f>
        <v>https://cdn.shopify.com/s/files/1/1773/1117/files/WWMS_-_Fragrance_Oil_-_15ml_-_Vintage_-_Peppermint_-_Front.png</v>
      </c>
      <c r="AZ292" s="0" t="s">
        <v>62</v>
      </c>
      <c r="BC292" s="0" t="s">
        <v>63</v>
      </c>
    </row>
    <row r="293" customFormat="false" ht="12.75" hidden="false" customHeight="true" outlineLevel="0" collapsed="false">
      <c r="A293" s="0" t="str">
        <f aca="false">SUBSTITUTE(LOWER(_xlfn.CONCAT(M293, "-", O293,"-", N293)), "_", "-")</f>
        <v>vintage-peaches-&amp;-cream-fragrance-oil</v>
      </c>
      <c r="B293" s="0" t="s">
        <v>326</v>
      </c>
      <c r="D293" s="0" t="s">
        <v>53</v>
      </c>
      <c r="E293" s="0" t="s">
        <v>54</v>
      </c>
      <c r="F293" s="0" t="s">
        <v>288</v>
      </c>
      <c r="G293" s="1" t="s">
        <v>56</v>
      </c>
      <c r="H293" s="0" t="s">
        <v>57</v>
      </c>
      <c r="I293" s="2" t="n">
        <f aca="false">IF(B293 = "",I292,FIND("-", B293, 1))</f>
        <v>9</v>
      </c>
      <c r="J293" s="2" t="e">
        <f aca="false">IF(B293 = "",J292,FIND("-", B293, FIND("-", B293, FIND("-", B293, 1)+1)+1))</f>
        <v>#VALUE!</v>
      </c>
      <c r="K293" s="2" t="n">
        <f aca="false">IF(B293 = "",K292,FIND("-", B293, FIND("-", B293, 1)+1))</f>
        <v>27</v>
      </c>
      <c r="L293" s="2" t="n">
        <f aca="false">IF(B293 = "",L292,IF(ISERROR(J293),K293,J293))</f>
        <v>27</v>
      </c>
      <c r="M293" s="2" t="str">
        <f aca="false">IF(B293 = "",M292,SUBSTITUTE(LEFT(B293,I293-2)," ","_"))</f>
        <v>Vintage</v>
      </c>
      <c r="N293" s="2" t="str">
        <f aca="false">IF(B293 = "",N292,SUBSTITUTE(RIGHT(B293, LEN(B293)-L293-1)," ","_"))</f>
        <v>Fragrance_Oil</v>
      </c>
      <c r="O293" s="2" t="str">
        <f aca="false">IF(B293 = "",O292,SUBSTITUTE(SUBSTITUTE(MID(B293,I293+2,L293-I293-3)," ","_"),"/","_"))</f>
        <v>Peaches_&amp;_Cream</v>
      </c>
      <c r="P293" s="0" t="s">
        <v>118</v>
      </c>
      <c r="U293" s="0" t="str">
        <f aca="false">SUBSTITUTE(_xlfn.CONCAT(M293, " - ", O293, " - ",N293, " - ", P293), "_", " ")</f>
        <v>Vintage - Peaches &amp; Cream - Fragrance Oil - 15ml</v>
      </c>
      <c r="V293" s="0" t="n">
        <v>15</v>
      </c>
      <c r="X293" s="0" t="n">
        <v>0</v>
      </c>
      <c r="Y293" s="0" t="s">
        <v>59</v>
      </c>
      <c r="Z293" s="0" t="s">
        <v>60</v>
      </c>
      <c r="AA293" s="0" t="n">
        <v>18</v>
      </c>
      <c r="AC293" s="1" t="s">
        <v>56</v>
      </c>
      <c r="AD293" s="1" t="s">
        <v>56</v>
      </c>
      <c r="AF293" s="2" t="str">
        <f aca="false">IF(B293 = "","",_xlfn.CONCAT("https://cdn.shopify.com/s/files/1/1773/1117/files/WWMS_-_",N293,"_-_",P293,"_-_",M293,"_-_",O293,"_-_Front.png"))</f>
        <v>https://cdn.shopify.com/s/files/1/1773/1117/files/WWMS_-_Fragrance_Oil_-_15ml_-_Vintage_-_Peaches_&amp;_Cream_-_Front.png</v>
      </c>
      <c r="AG293" s="0" t="n">
        <v>1</v>
      </c>
      <c r="AH293" s="0" t="s">
        <v>326</v>
      </c>
      <c r="AI293" s="1" t="s">
        <v>61</v>
      </c>
      <c r="AY293" s="2" t="str">
        <f aca="false">_xlfn.CONCAT("https://cdn.shopify.com/s/files/1/1773/1117/files/WWMS_-_",N293,"_-_",P293,"_-_",M293,"_-_",O293,"_-_Front.png")</f>
        <v>https://cdn.shopify.com/s/files/1/1773/1117/files/WWMS_-_Fragrance_Oil_-_15ml_-_Vintage_-_Peaches_&amp;_Cream_-_Front.png</v>
      </c>
      <c r="AZ293" s="0" t="s">
        <v>62</v>
      </c>
      <c r="BC293" s="0" t="s">
        <v>63</v>
      </c>
    </row>
    <row r="294" customFormat="false" ht="12.75" hidden="false" customHeight="true" outlineLevel="0" collapsed="false">
      <c r="A294" s="0" t="str">
        <f aca="false">SUBSTITUTE(LOWER(_xlfn.CONCAT(M294, "-", O294,"-", N294)), "_", "-")</f>
        <v>vintage-patchouli-fragrance-oil</v>
      </c>
      <c r="B294" s="0" t="s">
        <v>327</v>
      </c>
      <c r="D294" s="0" t="s">
        <v>53</v>
      </c>
      <c r="E294" s="0" t="s">
        <v>54</v>
      </c>
      <c r="F294" s="0" t="s">
        <v>288</v>
      </c>
      <c r="G294" s="1" t="s">
        <v>56</v>
      </c>
      <c r="H294" s="0" t="s">
        <v>57</v>
      </c>
      <c r="I294" s="2" t="n">
        <f aca="false">IF(B294 = "",I293,FIND("-", B294, 1))</f>
        <v>9</v>
      </c>
      <c r="J294" s="2" t="e">
        <f aca="false">IF(B294 = "",J293,FIND("-", B294, FIND("-", B294, FIND("-", B294, 1)+1)+1))</f>
        <v>#VALUE!</v>
      </c>
      <c r="K294" s="2" t="n">
        <f aca="false">IF(B294 = "",K293,FIND("-", B294, FIND("-", B294, 1)+1))</f>
        <v>21</v>
      </c>
      <c r="L294" s="2" t="n">
        <f aca="false">IF(B294 = "",L293,IF(ISERROR(J294),K294,J294))</f>
        <v>21</v>
      </c>
      <c r="M294" s="2" t="str">
        <f aca="false">IF(B294 = "",M293,SUBSTITUTE(LEFT(B294,I294-2)," ","_"))</f>
        <v>Vintage</v>
      </c>
      <c r="N294" s="2" t="str">
        <f aca="false">IF(B294 = "",N293,SUBSTITUTE(RIGHT(B294, LEN(B294)-L294-1)," ","_"))</f>
        <v>Fragrance_Oil</v>
      </c>
      <c r="O294" s="2" t="str">
        <f aca="false">IF(B294 = "",O293,SUBSTITUTE(SUBSTITUTE(MID(B294,I294+2,L294-I294-3)," ","_"),"/","_"))</f>
        <v>Patchouli</v>
      </c>
      <c r="P294" s="0" t="s">
        <v>118</v>
      </c>
      <c r="U294" s="0" t="str">
        <f aca="false">SUBSTITUTE(_xlfn.CONCAT(M294, " - ", O294, " - ",N294, " - ", P294), "_", " ")</f>
        <v>Vintage - Patchouli - Fragrance Oil - 15ml</v>
      </c>
      <c r="V294" s="0" t="n">
        <v>15</v>
      </c>
      <c r="X294" s="0" t="n">
        <v>0</v>
      </c>
      <c r="Y294" s="0" t="s">
        <v>59</v>
      </c>
      <c r="Z294" s="0" t="s">
        <v>60</v>
      </c>
      <c r="AA294" s="0" t="n">
        <v>18</v>
      </c>
      <c r="AC294" s="1" t="s">
        <v>56</v>
      </c>
      <c r="AD294" s="1" t="s">
        <v>56</v>
      </c>
      <c r="AF294" s="2" t="str">
        <f aca="false">IF(B294 = "","",_xlfn.CONCAT("https://cdn.shopify.com/s/files/1/1773/1117/files/WWMS_-_",N294,"_-_",P294,"_-_",M294,"_-_",O294,"_-_Front.png"))</f>
        <v>https://cdn.shopify.com/s/files/1/1773/1117/files/WWMS_-_Fragrance_Oil_-_15ml_-_Vintage_-_Patchouli_-_Front.png</v>
      </c>
      <c r="AG294" s="0" t="n">
        <v>1</v>
      </c>
      <c r="AH294" s="0" t="s">
        <v>327</v>
      </c>
      <c r="AI294" s="1" t="s">
        <v>61</v>
      </c>
      <c r="AY294" s="2" t="str">
        <f aca="false">_xlfn.CONCAT("https://cdn.shopify.com/s/files/1/1773/1117/files/WWMS_-_",N294,"_-_",P294,"_-_",M294,"_-_",O294,"_-_Front.png")</f>
        <v>https://cdn.shopify.com/s/files/1/1773/1117/files/WWMS_-_Fragrance_Oil_-_15ml_-_Vintage_-_Patchouli_-_Front.png</v>
      </c>
      <c r="AZ294" s="0" t="s">
        <v>62</v>
      </c>
      <c r="BC294" s="0" t="s">
        <v>63</v>
      </c>
    </row>
    <row r="295" customFormat="false" ht="12.75" hidden="false" customHeight="true" outlineLevel="0" collapsed="false">
      <c r="A295" s="0" t="str">
        <f aca="false">SUBSTITUTE(LOWER(_xlfn.CONCAT(M295, "-", O295,"-", N295)), "_", "-")</f>
        <v>vintage-opium-fragrance-oil</v>
      </c>
      <c r="B295" s="0" t="s">
        <v>328</v>
      </c>
      <c r="D295" s="0" t="s">
        <v>53</v>
      </c>
      <c r="E295" s="0" t="s">
        <v>54</v>
      </c>
      <c r="F295" s="0" t="s">
        <v>288</v>
      </c>
      <c r="G295" s="1" t="s">
        <v>56</v>
      </c>
      <c r="H295" s="0" t="s">
        <v>57</v>
      </c>
      <c r="I295" s="2" t="n">
        <f aca="false">IF(B295 = "",I294,FIND("-", B295, 1))</f>
        <v>9</v>
      </c>
      <c r="J295" s="2" t="e">
        <f aca="false">IF(B295 = "",J294,FIND("-", B295, FIND("-", B295, FIND("-", B295, 1)+1)+1))</f>
        <v>#VALUE!</v>
      </c>
      <c r="K295" s="2" t="n">
        <f aca="false">IF(B295 = "",K294,FIND("-", B295, FIND("-", B295, 1)+1))</f>
        <v>17</v>
      </c>
      <c r="L295" s="2" t="n">
        <f aca="false">IF(B295 = "",L294,IF(ISERROR(J295),K295,J295))</f>
        <v>17</v>
      </c>
      <c r="M295" s="2" t="str">
        <f aca="false">IF(B295 = "",M294,SUBSTITUTE(LEFT(B295,I295-2)," ","_"))</f>
        <v>Vintage</v>
      </c>
      <c r="N295" s="2" t="str">
        <f aca="false">IF(B295 = "",N294,SUBSTITUTE(RIGHT(B295, LEN(B295)-L295-1)," ","_"))</f>
        <v>Fragrance_Oil</v>
      </c>
      <c r="O295" s="2" t="str">
        <f aca="false">IF(B295 = "",O294,SUBSTITUTE(SUBSTITUTE(MID(B295,I295+2,L295-I295-3)," ","_"),"/","_"))</f>
        <v>Opium</v>
      </c>
      <c r="P295" s="0" t="s">
        <v>118</v>
      </c>
      <c r="U295" s="0" t="str">
        <f aca="false">SUBSTITUTE(_xlfn.CONCAT(M295, " - ", O295, " - ",N295, " - ", P295), "_", " ")</f>
        <v>Vintage - Opium - Fragrance Oil - 15ml</v>
      </c>
      <c r="V295" s="0" t="n">
        <v>15</v>
      </c>
      <c r="X295" s="0" t="n">
        <v>0</v>
      </c>
      <c r="Y295" s="0" t="s">
        <v>59</v>
      </c>
      <c r="Z295" s="0" t="s">
        <v>60</v>
      </c>
      <c r="AA295" s="0" t="n">
        <v>18</v>
      </c>
      <c r="AC295" s="1" t="s">
        <v>56</v>
      </c>
      <c r="AD295" s="1" t="s">
        <v>56</v>
      </c>
      <c r="AF295" s="2" t="str">
        <f aca="false">IF(B295 = "","",_xlfn.CONCAT("https://cdn.shopify.com/s/files/1/1773/1117/files/WWMS_-_",N295,"_-_",P295,"_-_",M295,"_-_",O295,"_-_Front.png"))</f>
        <v>https://cdn.shopify.com/s/files/1/1773/1117/files/WWMS_-_Fragrance_Oil_-_15ml_-_Vintage_-_Opium_-_Front.png</v>
      </c>
      <c r="AG295" s="0" t="n">
        <v>1</v>
      </c>
      <c r="AH295" s="0" t="s">
        <v>328</v>
      </c>
      <c r="AI295" s="1" t="s">
        <v>61</v>
      </c>
      <c r="AY295" s="2" t="str">
        <f aca="false">_xlfn.CONCAT("https://cdn.shopify.com/s/files/1/1773/1117/files/WWMS_-_",N295,"_-_",P295,"_-_",M295,"_-_",O295,"_-_Front.png")</f>
        <v>https://cdn.shopify.com/s/files/1/1773/1117/files/WWMS_-_Fragrance_Oil_-_15ml_-_Vintage_-_Opium_-_Front.png</v>
      </c>
      <c r="AZ295" s="0" t="s">
        <v>62</v>
      </c>
      <c r="BC295" s="0" t="s">
        <v>63</v>
      </c>
    </row>
    <row r="296" customFormat="false" ht="12.75" hidden="false" customHeight="true" outlineLevel="0" collapsed="false">
      <c r="A296" s="0" t="str">
        <f aca="false">SUBSTITUTE(LOWER(_xlfn.CONCAT(M296, "-", O296,"-", N296)), "_", "-")</f>
        <v>vintage-ocean-breeze-fragrance-oil</v>
      </c>
      <c r="B296" s="0" t="s">
        <v>329</v>
      </c>
      <c r="D296" s="0" t="s">
        <v>53</v>
      </c>
      <c r="E296" s="0" t="s">
        <v>54</v>
      </c>
      <c r="F296" s="0" t="s">
        <v>288</v>
      </c>
      <c r="G296" s="1" t="s">
        <v>56</v>
      </c>
      <c r="H296" s="0" t="s">
        <v>57</v>
      </c>
      <c r="I296" s="2" t="n">
        <f aca="false">IF(B296 = "",I295,FIND("-", B296, 1))</f>
        <v>9</v>
      </c>
      <c r="J296" s="2" t="e">
        <f aca="false">IF(B296 = "",J295,FIND("-", B296, FIND("-", B296, FIND("-", B296, 1)+1)+1))</f>
        <v>#VALUE!</v>
      </c>
      <c r="K296" s="2" t="n">
        <f aca="false">IF(B296 = "",K295,FIND("-", B296, FIND("-", B296, 1)+1))</f>
        <v>24</v>
      </c>
      <c r="L296" s="2" t="n">
        <f aca="false">IF(B296 = "",L295,IF(ISERROR(J296),K296,J296))</f>
        <v>24</v>
      </c>
      <c r="M296" s="2" t="str">
        <f aca="false">IF(B296 = "",M295,SUBSTITUTE(LEFT(B296,I296-2)," ","_"))</f>
        <v>Vintage</v>
      </c>
      <c r="N296" s="2" t="str">
        <f aca="false">IF(B296 = "",N295,SUBSTITUTE(RIGHT(B296, LEN(B296)-L296-1)," ","_"))</f>
        <v>Fragrance_Oil</v>
      </c>
      <c r="O296" s="2" t="str">
        <f aca="false">IF(B296 = "",O295,SUBSTITUTE(SUBSTITUTE(MID(B296,I296+2,L296-I296-3)," ","_"),"/","_"))</f>
        <v>Ocean_Breeze</v>
      </c>
      <c r="P296" s="0" t="s">
        <v>118</v>
      </c>
      <c r="U296" s="0" t="str">
        <f aca="false">SUBSTITUTE(_xlfn.CONCAT(M296, " - ", O296, " - ",N296, " - ", P296), "_", " ")</f>
        <v>Vintage - Ocean Breeze - Fragrance Oil - 15ml</v>
      </c>
      <c r="V296" s="0" t="n">
        <v>15</v>
      </c>
      <c r="X296" s="0" t="n">
        <v>0</v>
      </c>
      <c r="Y296" s="0" t="s">
        <v>59</v>
      </c>
      <c r="Z296" s="0" t="s">
        <v>60</v>
      </c>
      <c r="AA296" s="0" t="n">
        <v>18</v>
      </c>
      <c r="AC296" s="1" t="s">
        <v>56</v>
      </c>
      <c r="AD296" s="1" t="s">
        <v>56</v>
      </c>
      <c r="AF296" s="2" t="str">
        <f aca="false">IF(B296 = "","",_xlfn.CONCAT("https://cdn.shopify.com/s/files/1/1773/1117/files/WWMS_-_",N296,"_-_",P296,"_-_",M296,"_-_",O296,"_-_Front.png"))</f>
        <v>https://cdn.shopify.com/s/files/1/1773/1117/files/WWMS_-_Fragrance_Oil_-_15ml_-_Vintage_-_Ocean_Breeze_-_Front.png</v>
      </c>
      <c r="AG296" s="0" t="n">
        <v>1</v>
      </c>
      <c r="AH296" s="0" t="s">
        <v>329</v>
      </c>
      <c r="AI296" s="1" t="s">
        <v>61</v>
      </c>
      <c r="AY296" s="2" t="str">
        <f aca="false">_xlfn.CONCAT("https://cdn.shopify.com/s/files/1/1773/1117/files/WWMS_-_",N296,"_-_",P296,"_-_",M296,"_-_",O296,"_-_Front.png")</f>
        <v>https://cdn.shopify.com/s/files/1/1773/1117/files/WWMS_-_Fragrance_Oil_-_15ml_-_Vintage_-_Ocean_Breeze_-_Front.png</v>
      </c>
      <c r="AZ296" s="0" t="s">
        <v>62</v>
      </c>
      <c r="BC296" s="0" t="s">
        <v>63</v>
      </c>
    </row>
    <row r="297" customFormat="false" ht="12.75" hidden="false" customHeight="true" outlineLevel="0" collapsed="false">
      <c r="A297" s="0" t="str">
        <f aca="false">SUBSTITUTE(LOWER(_xlfn.CONCAT(M297, "-", O297,"-", N297)), "_", "-")</f>
        <v>vintage-nag-champa-fragrance-oil</v>
      </c>
      <c r="B297" s="0" t="s">
        <v>330</v>
      </c>
      <c r="D297" s="0" t="s">
        <v>53</v>
      </c>
      <c r="E297" s="0" t="s">
        <v>54</v>
      </c>
      <c r="F297" s="0" t="s">
        <v>288</v>
      </c>
      <c r="G297" s="1" t="s">
        <v>56</v>
      </c>
      <c r="H297" s="0" t="s">
        <v>57</v>
      </c>
      <c r="I297" s="2" t="n">
        <f aca="false">IF(B297 = "",I296,FIND("-", B297, 1))</f>
        <v>9</v>
      </c>
      <c r="J297" s="2" t="e">
        <f aca="false">IF(B297 = "",J296,FIND("-", B297, FIND("-", B297, FIND("-", B297, 1)+1)+1))</f>
        <v>#VALUE!</v>
      </c>
      <c r="K297" s="2" t="n">
        <f aca="false">IF(B297 = "",K296,FIND("-", B297, FIND("-", B297, 1)+1))</f>
        <v>22</v>
      </c>
      <c r="L297" s="2" t="n">
        <f aca="false">IF(B297 = "",L296,IF(ISERROR(J297),K297,J297))</f>
        <v>22</v>
      </c>
      <c r="M297" s="2" t="str">
        <f aca="false">IF(B297 = "",M296,SUBSTITUTE(LEFT(B297,I297-2)," ","_"))</f>
        <v>Vintage</v>
      </c>
      <c r="N297" s="2" t="str">
        <f aca="false">IF(B297 = "",N296,SUBSTITUTE(RIGHT(B297, LEN(B297)-L297-1)," ","_"))</f>
        <v>Fragrance_Oil</v>
      </c>
      <c r="O297" s="2" t="str">
        <f aca="false">IF(B297 = "",O296,SUBSTITUTE(SUBSTITUTE(MID(B297,I297+2,L297-I297-3)," ","_"),"/","_"))</f>
        <v>Nag_Champa</v>
      </c>
      <c r="P297" s="0" t="s">
        <v>118</v>
      </c>
      <c r="U297" s="0" t="str">
        <f aca="false">SUBSTITUTE(_xlfn.CONCAT(M297, " - ", O297, " - ",N297, " - ", P297), "_", " ")</f>
        <v>Vintage - Nag Champa - Fragrance Oil - 15ml</v>
      </c>
      <c r="V297" s="0" t="n">
        <v>15</v>
      </c>
      <c r="X297" s="0" t="n">
        <v>0</v>
      </c>
      <c r="Y297" s="0" t="s">
        <v>59</v>
      </c>
      <c r="Z297" s="0" t="s">
        <v>60</v>
      </c>
      <c r="AA297" s="0" t="n">
        <v>18</v>
      </c>
      <c r="AC297" s="1" t="s">
        <v>56</v>
      </c>
      <c r="AD297" s="1" t="s">
        <v>56</v>
      </c>
      <c r="AF297" s="2" t="str">
        <f aca="false">IF(B297 = "","",_xlfn.CONCAT("https://cdn.shopify.com/s/files/1/1773/1117/files/WWMS_-_",N297,"_-_",P297,"_-_",M297,"_-_",O297,"_-_Front.png"))</f>
        <v>https://cdn.shopify.com/s/files/1/1773/1117/files/WWMS_-_Fragrance_Oil_-_15ml_-_Vintage_-_Nag_Champa_-_Front.png</v>
      </c>
      <c r="AG297" s="0" t="n">
        <v>1</v>
      </c>
      <c r="AH297" s="0" t="s">
        <v>330</v>
      </c>
      <c r="AI297" s="1" t="s">
        <v>61</v>
      </c>
      <c r="AY297" s="2" t="str">
        <f aca="false">_xlfn.CONCAT("https://cdn.shopify.com/s/files/1/1773/1117/files/WWMS_-_",N297,"_-_",P297,"_-_",M297,"_-_",O297,"_-_Front.png")</f>
        <v>https://cdn.shopify.com/s/files/1/1773/1117/files/WWMS_-_Fragrance_Oil_-_15ml_-_Vintage_-_Nag_Champa_-_Front.png</v>
      </c>
      <c r="AZ297" s="0" t="s">
        <v>62</v>
      </c>
      <c r="BC297" s="0" t="s">
        <v>63</v>
      </c>
    </row>
    <row r="298" customFormat="false" ht="12.75" hidden="false" customHeight="true" outlineLevel="0" collapsed="false">
      <c r="A298" s="0" t="str">
        <f aca="false">SUBSTITUTE(LOWER(_xlfn.CONCAT(M298, "-", O298,"-", N298)), "_", "-")</f>
        <v>vintage-marbella-fragrance-oil</v>
      </c>
      <c r="B298" s="0" t="s">
        <v>331</v>
      </c>
      <c r="D298" s="0" t="s">
        <v>53</v>
      </c>
      <c r="E298" s="0" t="s">
        <v>54</v>
      </c>
      <c r="F298" s="0" t="s">
        <v>288</v>
      </c>
      <c r="G298" s="1" t="s">
        <v>56</v>
      </c>
      <c r="H298" s="0" t="s">
        <v>57</v>
      </c>
      <c r="I298" s="2" t="n">
        <f aca="false">IF(B298 = "",I297,FIND("-", B298, 1))</f>
        <v>9</v>
      </c>
      <c r="J298" s="2" t="e">
        <f aca="false">IF(B298 = "",J297,FIND("-", B298, FIND("-", B298, FIND("-", B298, 1)+1)+1))</f>
        <v>#VALUE!</v>
      </c>
      <c r="K298" s="2" t="n">
        <f aca="false">IF(B298 = "",K297,FIND("-", B298, FIND("-", B298, 1)+1))</f>
        <v>20</v>
      </c>
      <c r="L298" s="2" t="n">
        <f aca="false">IF(B298 = "",L297,IF(ISERROR(J298),K298,J298))</f>
        <v>20</v>
      </c>
      <c r="M298" s="2" t="str">
        <f aca="false">IF(B298 = "",M297,SUBSTITUTE(LEFT(B298,I298-2)," ","_"))</f>
        <v>Vintage</v>
      </c>
      <c r="N298" s="2" t="str">
        <f aca="false">IF(B298 = "",N297,SUBSTITUTE(RIGHT(B298, LEN(B298)-L298-1)," ","_"))</f>
        <v>Fragrance_Oil</v>
      </c>
      <c r="O298" s="2" t="str">
        <f aca="false">IF(B298 = "",O297,SUBSTITUTE(SUBSTITUTE(MID(B298,I298+2,L298-I298-3)," ","_"),"/","_"))</f>
        <v>Marbella</v>
      </c>
      <c r="P298" s="0" t="s">
        <v>118</v>
      </c>
      <c r="U298" s="0" t="str">
        <f aca="false">SUBSTITUTE(_xlfn.CONCAT(M298, " - ", O298, " - ",N298, " - ", P298), "_", " ")</f>
        <v>Vintage - Marbella - Fragrance Oil - 15ml</v>
      </c>
      <c r="V298" s="0" t="n">
        <v>15</v>
      </c>
      <c r="X298" s="0" t="n">
        <v>0</v>
      </c>
      <c r="Y298" s="0" t="s">
        <v>59</v>
      </c>
      <c r="Z298" s="0" t="s">
        <v>60</v>
      </c>
      <c r="AA298" s="0" t="n">
        <v>18</v>
      </c>
      <c r="AC298" s="1" t="s">
        <v>56</v>
      </c>
      <c r="AD298" s="1" t="s">
        <v>56</v>
      </c>
      <c r="AF298" s="2" t="str">
        <f aca="false">IF(B298 = "","",_xlfn.CONCAT("https://cdn.shopify.com/s/files/1/1773/1117/files/WWMS_-_",N298,"_-_",P298,"_-_",M298,"_-_",O298,"_-_Front.png"))</f>
        <v>https://cdn.shopify.com/s/files/1/1773/1117/files/WWMS_-_Fragrance_Oil_-_15ml_-_Vintage_-_Marbella_-_Front.png</v>
      </c>
      <c r="AG298" s="0" t="n">
        <v>1</v>
      </c>
      <c r="AH298" s="0" t="s">
        <v>331</v>
      </c>
      <c r="AI298" s="1" t="s">
        <v>61</v>
      </c>
      <c r="AY298" s="2" t="str">
        <f aca="false">_xlfn.CONCAT("https://cdn.shopify.com/s/files/1/1773/1117/files/WWMS_-_",N298,"_-_",P298,"_-_",M298,"_-_",O298,"_-_Front.png")</f>
        <v>https://cdn.shopify.com/s/files/1/1773/1117/files/WWMS_-_Fragrance_Oil_-_15ml_-_Vintage_-_Marbella_-_Front.png</v>
      </c>
      <c r="AZ298" s="0" t="s">
        <v>62</v>
      </c>
      <c r="BC298" s="0" t="s">
        <v>63</v>
      </c>
    </row>
    <row r="299" customFormat="false" ht="12.75" hidden="false" customHeight="true" outlineLevel="0" collapsed="false">
      <c r="A299" s="0" t="str">
        <f aca="false">SUBSTITUTE(LOWER(_xlfn.CONCAT(M299, "-", O299,"-", N299)), "_", "-")</f>
        <v>vintage-manchurian-dragon-fragrance-oil</v>
      </c>
      <c r="B299" s="0" t="s">
        <v>332</v>
      </c>
      <c r="D299" s="0" t="s">
        <v>53</v>
      </c>
      <c r="E299" s="0" t="s">
        <v>54</v>
      </c>
      <c r="F299" s="0" t="s">
        <v>288</v>
      </c>
      <c r="G299" s="1" t="s">
        <v>56</v>
      </c>
      <c r="H299" s="0" t="s">
        <v>57</v>
      </c>
      <c r="I299" s="2" t="n">
        <f aca="false">IF(B299 = "",I298,FIND("-", B299, 1))</f>
        <v>9</v>
      </c>
      <c r="J299" s="2" t="e">
        <f aca="false">IF(B299 = "",J298,FIND("-", B299, FIND("-", B299, FIND("-", B299, 1)+1)+1))</f>
        <v>#VALUE!</v>
      </c>
      <c r="K299" s="2" t="n">
        <f aca="false">IF(B299 = "",K298,FIND("-", B299, FIND("-", B299, 1)+1))</f>
        <v>29</v>
      </c>
      <c r="L299" s="2" t="n">
        <f aca="false">IF(B299 = "",L298,IF(ISERROR(J299),K299,J299))</f>
        <v>29</v>
      </c>
      <c r="M299" s="2" t="str">
        <f aca="false">IF(B299 = "",M298,SUBSTITUTE(LEFT(B299,I299-2)," ","_"))</f>
        <v>Vintage</v>
      </c>
      <c r="N299" s="2" t="str">
        <f aca="false">IF(B299 = "",N298,SUBSTITUTE(RIGHT(B299, LEN(B299)-L299-1)," ","_"))</f>
        <v>Fragrance_Oil</v>
      </c>
      <c r="O299" s="2" t="str">
        <f aca="false">IF(B299 = "",O298,SUBSTITUTE(SUBSTITUTE(MID(B299,I299+2,L299-I299-3)," ","_"),"/","_"))</f>
        <v>Manchurian_Dragon</v>
      </c>
      <c r="P299" s="0" t="s">
        <v>118</v>
      </c>
      <c r="U299" s="0" t="str">
        <f aca="false">SUBSTITUTE(_xlfn.CONCAT(M299, " - ", O299, " - ",N299, " - ", P299), "_", " ")</f>
        <v>Vintage - Manchurian Dragon - Fragrance Oil - 15ml</v>
      </c>
      <c r="V299" s="0" t="n">
        <v>15</v>
      </c>
      <c r="X299" s="0" t="n">
        <v>0</v>
      </c>
      <c r="Y299" s="0" t="s">
        <v>59</v>
      </c>
      <c r="Z299" s="0" t="s">
        <v>60</v>
      </c>
      <c r="AA299" s="0" t="n">
        <v>18</v>
      </c>
      <c r="AC299" s="1" t="s">
        <v>56</v>
      </c>
      <c r="AD299" s="1" t="s">
        <v>56</v>
      </c>
      <c r="AF299" s="2" t="str">
        <f aca="false">IF(B299 = "","",_xlfn.CONCAT("https://cdn.shopify.com/s/files/1/1773/1117/files/WWMS_-_",N299,"_-_",P299,"_-_",M299,"_-_",O299,"_-_Front.png"))</f>
        <v>https://cdn.shopify.com/s/files/1/1773/1117/files/WWMS_-_Fragrance_Oil_-_15ml_-_Vintage_-_Manchurian_Dragon_-_Front.png</v>
      </c>
      <c r="AG299" s="0" t="n">
        <v>1</v>
      </c>
      <c r="AH299" s="0" t="s">
        <v>332</v>
      </c>
      <c r="AI299" s="1" t="s">
        <v>61</v>
      </c>
      <c r="AY299" s="2" t="str">
        <f aca="false">_xlfn.CONCAT("https://cdn.shopify.com/s/files/1/1773/1117/files/WWMS_-_",N299,"_-_",P299,"_-_",M299,"_-_",O299,"_-_Front.png")</f>
        <v>https://cdn.shopify.com/s/files/1/1773/1117/files/WWMS_-_Fragrance_Oil_-_15ml_-_Vintage_-_Manchurian_Dragon_-_Front.png</v>
      </c>
      <c r="AZ299" s="0" t="s">
        <v>62</v>
      </c>
      <c r="BC299" s="0" t="s">
        <v>63</v>
      </c>
    </row>
    <row r="300" customFormat="false" ht="12.75" hidden="false" customHeight="true" outlineLevel="0" collapsed="false">
      <c r="A300" s="0" t="str">
        <f aca="false">SUBSTITUTE(LOWER(_xlfn.CONCAT(M300, "-", O300,"-", N300)), "_", "-")</f>
        <v>vintage-lotus-fragrance-oil</v>
      </c>
      <c r="B300" s="0" t="s">
        <v>333</v>
      </c>
      <c r="D300" s="0" t="s">
        <v>53</v>
      </c>
      <c r="E300" s="0" t="s">
        <v>54</v>
      </c>
      <c r="F300" s="0" t="s">
        <v>288</v>
      </c>
      <c r="G300" s="1" t="s">
        <v>56</v>
      </c>
      <c r="H300" s="0" t="s">
        <v>57</v>
      </c>
      <c r="I300" s="2" t="n">
        <f aca="false">IF(B300 = "",I299,FIND("-", B300, 1))</f>
        <v>9</v>
      </c>
      <c r="J300" s="2" t="e">
        <f aca="false">IF(B300 = "",J299,FIND("-", B300, FIND("-", B300, FIND("-", B300, 1)+1)+1))</f>
        <v>#VALUE!</v>
      </c>
      <c r="K300" s="2" t="n">
        <f aca="false">IF(B300 = "",K299,FIND("-", B300, FIND("-", B300, 1)+1))</f>
        <v>17</v>
      </c>
      <c r="L300" s="2" t="n">
        <f aca="false">IF(B300 = "",L299,IF(ISERROR(J300),K300,J300))</f>
        <v>17</v>
      </c>
      <c r="M300" s="2" t="str">
        <f aca="false">IF(B300 = "",M299,SUBSTITUTE(LEFT(B300,I300-2)," ","_"))</f>
        <v>Vintage</v>
      </c>
      <c r="N300" s="2" t="str">
        <f aca="false">IF(B300 = "",N299,SUBSTITUTE(RIGHT(B300, LEN(B300)-L300-1)," ","_"))</f>
        <v>Fragrance_Oil</v>
      </c>
      <c r="O300" s="2" t="str">
        <f aca="false">IF(B300 = "",O299,SUBSTITUTE(SUBSTITUTE(MID(B300,I300+2,L300-I300-3)," ","_"),"/","_"))</f>
        <v>Lotus</v>
      </c>
      <c r="P300" s="0" t="s">
        <v>118</v>
      </c>
      <c r="U300" s="0" t="str">
        <f aca="false">SUBSTITUTE(_xlfn.CONCAT(M300, " - ", O300, " - ",N300, " - ", P300), "_", " ")</f>
        <v>Vintage - Lotus - Fragrance Oil - 15ml</v>
      </c>
      <c r="V300" s="0" t="n">
        <v>15</v>
      </c>
      <c r="X300" s="0" t="n">
        <v>0</v>
      </c>
      <c r="Y300" s="0" t="s">
        <v>59</v>
      </c>
      <c r="Z300" s="0" t="s">
        <v>60</v>
      </c>
      <c r="AA300" s="0" t="n">
        <v>18</v>
      </c>
      <c r="AC300" s="1" t="s">
        <v>56</v>
      </c>
      <c r="AD300" s="1" t="s">
        <v>56</v>
      </c>
      <c r="AF300" s="2" t="str">
        <f aca="false">IF(B300 = "","",_xlfn.CONCAT("https://cdn.shopify.com/s/files/1/1773/1117/files/WWMS_-_",N300,"_-_",P300,"_-_",M300,"_-_",O300,"_-_Front.png"))</f>
        <v>https://cdn.shopify.com/s/files/1/1773/1117/files/WWMS_-_Fragrance_Oil_-_15ml_-_Vintage_-_Lotus_-_Front.png</v>
      </c>
      <c r="AG300" s="0" t="n">
        <v>1</v>
      </c>
      <c r="AH300" s="0" t="s">
        <v>333</v>
      </c>
      <c r="AI300" s="1" t="s">
        <v>61</v>
      </c>
      <c r="AY300" s="2" t="str">
        <f aca="false">_xlfn.CONCAT("https://cdn.shopify.com/s/files/1/1773/1117/files/WWMS_-_",N300,"_-_",P300,"_-_",M300,"_-_",O300,"_-_Front.png")</f>
        <v>https://cdn.shopify.com/s/files/1/1773/1117/files/WWMS_-_Fragrance_Oil_-_15ml_-_Vintage_-_Lotus_-_Front.png</v>
      </c>
      <c r="AZ300" s="0" t="s">
        <v>62</v>
      </c>
      <c r="BC300" s="0" t="s">
        <v>63</v>
      </c>
    </row>
    <row r="301" customFormat="false" ht="12.75" hidden="false" customHeight="true" outlineLevel="0" collapsed="false">
      <c r="A301" s="0" t="str">
        <f aca="false">SUBSTITUTE(LOWER(_xlfn.CONCAT(M301, "-", O301,"-", N301)), "_", "-")</f>
        <v>vintage-leather-&amp;-lace-fragrance-oil</v>
      </c>
      <c r="B301" s="0" t="s">
        <v>334</v>
      </c>
      <c r="D301" s="0" t="s">
        <v>53</v>
      </c>
      <c r="E301" s="0" t="s">
        <v>54</v>
      </c>
      <c r="F301" s="0" t="s">
        <v>288</v>
      </c>
      <c r="G301" s="1" t="s">
        <v>56</v>
      </c>
      <c r="H301" s="0" t="s">
        <v>57</v>
      </c>
      <c r="I301" s="2" t="n">
        <f aca="false">IF(B301 = "",I300,FIND("-", B301, 1))</f>
        <v>9</v>
      </c>
      <c r="J301" s="2" t="e">
        <f aca="false">IF(B301 = "",J300,FIND("-", B301, FIND("-", B301, FIND("-", B301, 1)+1)+1))</f>
        <v>#VALUE!</v>
      </c>
      <c r="K301" s="2" t="n">
        <f aca="false">IF(B301 = "",K300,FIND("-", B301, FIND("-", B301, 1)+1))</f>
        <v>26</v>
      </c>
      <c r="L301" s="2" t="n">
        <f aca="false">IF(B301 = "",L300,IF(ISERROR(J301),K301,J301))</f>
        <v>26</v>
      </c>
      <c r="M301" s="2" t="str">
        <f aca="false">IF(B301 = "",M300,SUBSTITUTE(LEFT(B301,I301-2)," ","_"))</f>
        <v>Vintage</v>
      </c>
      <c r="N301" s="2" t="str">
        <f aca="false">IF(B301 = "",N300,SUBSTITUTE(RIGHT(B301, LEN(B301)-L301-1)," ","_"))</f>
        <v>Fragrance_Oil</v>
      </c>
      <c r="O301" s="2" t="str">
        <f aca="false">IF(B301 = "",O300,SUBSTITUTE(SUBSTITUTE(MID(B301,I301+2,L301-I301-3)," ","_"),"/","_"))</f>
        <v>Leather_&amp;_Lace</v>
      </c>
      <c r="P301" s="0" t="s">
        <v>118</v>
      </c>
      <c r="U301" s="0" t="str">
        <f aca="false">SUBSTITUTE(_xlfn.CONCAT(M301, " - ", O301, " - ",N301, " - ", P301), "_", " ")</f>
        <v>Vintage - Leather &amp; Lace - Fragrance Oil - 15ml</v>
      </c>
      <c r="V301" s="0" t="n">
        <v>15</v>
      </c>
      <c r="X301" s="0" t="n">
        <v>0</v>
      </c>
      <c r="Y301" s="0" t="s">
        <v>59</v>
      </c>
      <c r="Z301" s="0" t="s">
        <v>60</v>
      </c>
      <c r="AA301" s="0" t="n">
        <v>18</v>
      </c>
      <c r="AC301" s="1" t="s">
        <v>56</v>
      </c>
      <c r="AD301" s="1" t="s">
        <v>56</v>
      </c>
      <c r="AF301" s="2" t="str">
        <f aca="false">IF(B301 = "","",_xlfn.CONCAT("https://cdn.shopify.com/s/files/1/1773/1117/files/WWMS_-_",N301,"_-_",P301,"_-_",M301,"_-_",O301,"_-_Front.png"))</f>
        <v>https://cdn.shopify.com/s/files/1/1773/1117/files/WWMS_-_Fragrance_Oil_-_15ml_-_Vintage_-_Leather_&amp;_Lace_-_Front.png</v>
      </c>
      <c r="AG301" s="0" t="n">
        <v>1</v>
      </c>
      <c r="AH301" s="0" t="s">
        <v>334</v>
      </c>
      <c r="AI301" s="1" t="s">
        <v>61</v>
      </c>
      <c r="AY301" s="2" t="str">
        <f aca="false">_xlfn.CONCAT("https://cdn.shopify.com/s/files/1/1773/1117/files/WWMS_-_",N301,"_-_",P301,"_-_",M301,"_-_",O301,"_-_Front.png")</f>
        <v>https://cdn.shopify.com/s/files/1/1773/1117/files/WWMS_-_Fragrance_Oil_-_15ml_-_Vintage_-_Leather_&amp;_Lace_-_Front.png</v>
      </c>
      <c r="AZ301" s="0" t="s">
        <v>62</v>
      </c>
      <c r="BC301" s="0" t="s">
        <v>63</v>
      </c>
    </row>
    <row r="302" customFormat="false" ht="12.75" hidden="false" customHeight="true" outlineLevel="0" collapsed="false">
      <c r="A302" s="0" t="str">
        <f aca="false">SUBSTITUTE(LOWER(_xlfn.CONCAT(M302, "-", O302,"-", N302)), "_", "-")</f>
        <v>vintage-jamaican-spice-fragrance-oil</v>
      </c>
      <c r="B302" s="0" t="s">
        <v>335</v>
      </c>
      <c r="D302" s="0" t="s">
        <v>53</v>
      </c>
      <c r="E302" s="0" t="s">
        <v>54</v>
      </c>
      <c r="F302" s="0" t="s">
        <v>288</v>
      </c>
      <c r="G302" s="1" t="s">
        <v>56</v>
      </c>
      <c r="H302" s="0" t="s">
        <v>57</v>
      </c>
      <c r="I302" s="2" t="n">
        <f aca="false">IF(B302 = "",I301,FIND("-", B302, 1))</f>
        <v>9</v>
      </c>
      <c r="J302" s="2" t="e">
        <f aca="false">IF(B302 = "",J301,FIND("-", B302, FIND("-", B302, FIND("-", B302, 1)+1)+1))</f>
        <v>#VALUE!</v>
      </c>
      <c r="K302" s="2" t="n">
        <f aca="false">IF(B302 = "",K301,FIND("-", B302, FIND("-", B302, 1)+1))</f>
        <v>26</v>
      </c>
      <c r="L302" s="2" t="n">
        <f aca="false">IF(B302 = "",L301,IF(ISERROR(J302),K302,J302))</f>
        <v>26</v>
      </c>
      <c r="M302" s="2" t="str">
        <f aca="false">IF(B302 = "",M301,SUBSTITUTE(LEFT(B302,I302-2)," ","_"))</f>
        <v>Vintage</v>
      </c>
      <c r="N302" s="2" t="str">
        <f aca="false">IF(B302 = "",N301,SUBSTITUTE(RIGHT(B302, LEN(B302)-L302-1)," ","_"))</f>
        <v>Fragrance_Oil</v>
      </c>
      <c r="O302" s="2" t="str">
        <f aca="false">IF(B302 = "",O301,SUBSTITUTE(SUBSTITUTE(MID(B302,I302+2,L302-I302-3)," ","_"),"/","_"))</f>
        <v>Jamaican_Spice</v>
      </c>
      <c r="P302" s="0" t="s">
        <v>118</v>
      </c>
      <c r="U302" s="0" t="str">
        <f aca="false">SUBSTITUTE(_xlfn.CONCAT(M302, " - ", O302, " - ",N302, " - ", P302), "_", " ")</f>
        <v>Vintage - Jamaican Spice - Fragrance Oil - 15ml</v>
      </c>
      <c r="V302" s="0" t="n">
        <v>15</v>
      </c>
      <c r="X302" s="0" t="n">
        <v>0</v>
      </c>
      <c r="Y302" s="0" t="s">
        <v>59</v>
      </c>
      <c r="Z302" s="0" t="s">
        <v>60</v>
      </c>
      <c r="AA302" s="0" t="n">
        <v>18</v>
      </c>
      <c r="AC302" s="1" t="s">
        <v>56</v>
      </c>
      <c r="AD302" s="1" t="s">
        <v>56</v>
      </c>
      <c r="AF302" s="2" t="str">
        <f aca="false">IF(B302 = "","",_xlfn.CONCAT("https://cdn.shopify.com/s/files/1/1773/1117/files/WWMS_-_",N302,"_-_",P302,"_-_",M302,"_-_",O302,"_-_Front.png"))</f>
        <v>https://cdn.shopify.com/s/files/1/1773/1117/files/WWMS_-_Fragrance_Oil_-_15ml_-_Vintage_-_Jamaican_Spice_-_Front.png</v>
      </c>
      <c r="AG302" s="0" t="n">
        <v>1</v>
      </c>
      <c r="AH302" s="0" t="s">
        <v>335</v>
      </c>
      <c r="AI302" s="1" t="s">
        <v>61</v>
      </c>
      <c r="AY302" s="2" t="str">
        <f aca="false">_xlfn.CONCAT("https://cdn.shopify.com/s/files/1/1773/1117/files/WWMS_-_",N302,"_-_",P302,"_-_",M302,"_-_",O302,"_-_Front.png")</f>
        <v>https://cdn.shopify.com/s/files/1/1773/1117/files/WWMS_-_Fragrance_Oil_-_15ml_-_Vintage_-_Jamaican_Spice_-_Front.png</v>
      </c>
      <c r="AZ302" s="0" t="s">
        <v>62</v>
      </c>
      <c r="BC302" s="0" t="s">
        <v>63</v>
      </c>
    </row>
    <row r="303" customFormat="false" ht="12.75" hidden="false" customHeight="true" outlineLevel="0" collapsed="false">
      <c r="A303" s="0" t="str">
        <f aca="false">SUBSTITUTE(LOWER(_xlfn.CONCAT(M303, "-", O303,"-", N303)), "_", "-")</f>
        <v>vintage-huckleberry-fragrance-oil</v>
      </c>
      <c r="B303" s="0" t="s">
        <v>314</v>
      </c>
      <c r="D303" s="0" t="s">
        <v>53</v>
      </c>
      <c r="E303" s="0" t="s">
        <v>54</v>
      </c>
      <c r="F303" s="0" t="s">
        <v>288</v>
      </c>
      <c r="G303" s="1" t="s">
        <v>56</v>
      </c>
      <c r="H303" s="0" t="s">
        <v>57</v>
      </c>
      <c r="I303" s="2" t="n">
        <f aca="false">IF(B303 = "",I302,FIND("-", B303, 1))</f>
        <v>9</v>
      </c>
      <c r="J303" s="2" t="e">
        <f aca="false">IF(B303 = "",J302,FIND("-", B303, FIND("-", B303, FIND("-", B303, 1)+1)+1))</f>
        <v>#VALUE!</v>
      </c>
      <c r="K303" s="2" t="n">
        <f aca="false">IF(B303 = "",K302,FIND("-", B303, FIND("-", B303, 1)+1))</f>
        <v>23</v>
      </c>
      <c r="L303" s="2" t="n">
        <f aca="false">IF(B303 = "",L302,IF(ISERROR(J303),K303,J303))</f>
        <v>23</v>
      </c>
      <c r="M303" s="2" t="str">
        <f aca="false">IF(B303 = "",M302,SUBSTITUTE(LEFT(B303,I303-2)," ","_"))</f>
        <v>Vintage</v>
      </c>
      <c r="N303" s="2" t="str">
        <f aca="false">IF(B303 = "",N302,SUBSTITUTE(RIGHT(B303, LEN(B303)-L303-1)," ","_"))</f>
        <v>Fragrance_Oil</v>
      </c>
      <c r="O303" s="2" t="str">
        <f aca="false">IF(B303 = "",O302,SUBSTITUTE(SUBSTITUTE(MID(B303,I303+2,L303-I303-3)," ","_"),"/","_"))</f>
        <v>Huckleberry</v>
      </c>
      <c r="P303" s="0" t="s">
        <v>118</v>
      </c>
      <c r="U303" s="0" t="str">
        <f aca="false">SUBSTITUTE(_xlfn.CONCAT(M303, " - ", O303, " - ",N303, " - ", P303), "_", " ")</f>
        <v>Vintage - Huckleberry - Fragrance Oil - 15ml</v>
      </c>
      <c r="V303" s="0" t="n">
        <v>15</v>
      </c>
      <c r="X303" s="0" t="n">
        <v>0</v>
      </c>
      <c r="Y303" s="0" t="s">
        <v>59</v>
      </c>
      <c r="Z303" s="0" t="s">
        <v>60</v>
      </c>
      <c r="AA303" s="0" t="n">
        <v>18</v>
      </c>
      <c r="AC303" s="1" t="s">
        <v>56</v>
      </c>
      <c r="AD303" s="1" t="s">
        <v>56</v>
      </c>
      <c r="AF303" s="2" t="str">
        <f aca="false">IF(B303 = "","",_xlfn.CONCAT("https://cdn.shopify.com/s/files/1/1773/1117/files/WWMS_-_",N303,"_-_",P303,"_-_",M303,"_-_",O303,"_-_Front.png"))</f>
        <v>https://cdn.shopify.com/s/files/1/1773/1117/files/WWMS_-_Fragrance_Oil_-_15ml_-_Vintage_-_Huckleberry_-_Front.png</v>
      </c>
      <c r="AG303" s="0" t="n">
        <v>1</v>
      </c>
      <c r="AH303" s="0" t="s">
        <v>314</v>
      </c>
      <c r="AI303" s="1" t="s">
        <v>61</v>
      </c>
      <c r="AY303" s="2" t="str">
        <f aca="false">_xlfn.CONCAT("https://cdn.shopify.com/s/files/1/1773/1117/files/WWMS_-_",N303,"_-_",P303,"_-_",M303,"_-_",O303,"_-_Front.png")</f>
        <v>https://cdn.shopify.com/s/files/1/1773/1117/files/WWMS_-_Fragrance_Oil_-_15ml_-_Vintage_-_Huckleberry_-_Front.png</v>
      </c>
      <c r="AZ303" s="0" t="s">
        <v>62</v>
      </c>
      <c r="BC303" s="0" t="s">
        <v>63</v>
      </c>
    </row>
    <row r="304" customFormat="false" ht="12.75" hidden="false" customHeight="true" outlineLevel="0" collapsed="false">
      <c r="A304" s="0" t="str">
        <f aca="false">SUBSTITUTE(LOWER(_xlfn.CONCAT(M304, "-", O304,"-", N304)), "_", "-")</f>
        <v>vintage-honeysuckle-fragrance-oil</v>
      </c>
      <c r="B304" s="0" t="s">
        <v>336</v>
      </c>
      <c r="D304" s="0" t="s">
        <v>53</v>
      </c>
      <c r="E304" s="0" t="s">
        <v>54</v>
      </c>
      <c r="F304" s="0" t="s">
        <v>288</v>
      </c>
      <c r="G304" s="1" t="s">
        <v>56</v>
      </c>
      <c r="H304" s="0" t="s">
        <v>57</v>
      </c>
      <c r="I304" s="2" t="n">
        <f aca="false">IF(B304 = "",I303,FIND("-", B304, 1))</f>
        <v>9</v>
      </c>
      <c r="J304" s="2" t="e">
        <f aca="false">IF(B304 = "",J303,FIND("-", B304, FIND("-", B304, FIND("-", B304, 1)+1)+1))</f>
        <v>#VALUE!</v>
      </c>
      <c r="K304" s="2" t="n">
        <f aca="false">IF(B304 = "",K303,FIND("-", B304, FIND("-", B304, 1)+1))</f>
        <v>23</v>
      </c>
      <c r="L304" s="2" t="n">
        <f aca="false">IF(B304 = "",L303,IF(ISERROR(J304),K304,J304))</f>
        <v>23</v>
      </c>
      <c r="M304" s="2" t="str">
        <f aca="false">IF(B304 = "",M303,SUBSTITUTE(LEFT(B304,I304-2)," ","_"))</f>
        <v>Vintage</v>
      </c>
      <c r="N304" s="2" t="str">
        <f aca="false">IF(B304 = "",N303,SUBSTITUTE(RIGHT(B304, LEN(B304)-L304-1)," ","_"))</f>
        <v>Fragrance_Oil</v>
      </c>
      <c r="O304" s="2" t="str">
        <f aca="false">IF(B304 = "",O303,SUBSTITUTE(SUBSTITUTE(MID(B304,I304+2,L304-I304-3)," ","_"),"/","_"))</f>
        <v>Honeysuckle</v>
      </c>
      <c r="P304" s="0" t="s">
        <v>118</v>
      </c>
      <c r="U304" s="0" t="str">
        <f aca="false">SUBSTITUTE(_xlfn.CONCAT(M304, " - ", O304, " - ",N304, " - ", P304), "_", " ")</f>
        <v>Vintage - Honeysuckle - Fragrance Oil - 15ml</v>
      </c>
      <c r="V304" s="0" t="n">
        <v>15</v>
      </c>
      <c r="X304" s="0" t="n">
        <v>0</v>
      </c>
      <c r="Y304" s="0" t="s">
        <v>59</v>
      </c>
      <c r="Z304" s="0" t="s">
        <v>60</v>
      </c>
      <c r="AA304" s="0" t="n">
        <v>18</v>
      </c>
      <c r="AC304" s="1" t="s">
        <v>56</v>
      </c>
      <c r="AD304" s="1" t="s">
        <v>56</v>
      </c>
      <c r="AF304" s="2" t="str">
        <f aca="false">IF(B304 = "","",_xlfn.CONCAT("https://cdn.shopify.com/s/files/1/1773/1117/files/WWMS_-_",N304,"_-_",P304,"_-_",M304,"_-_",O304,"_-_Front.png"))</f>
        <v>https://cdn.shopify.com/s/files/1/1773/1117/files/WWMS_-_Fragrance_Oil_-_15ml_-_Vintage_-_Honeysuckle_-_Front.png</v>
      </c>
      <c r="AG304" s="0" t="n">
        <v>1</v>
      </c>
      <c r="AH304" s="0" t="s">
        <v>336</v>
      </c>
      <c r="AI304" s="1" t="s">
        <v>61</v>
      </c>
      <c r="AY304" s="2" t="str">
        <f aca="false">_xlfn.CONCAT("https://cdn.shopify.com/s/files/1/1773/1117/files/WWMS_-_",N304,"_-_",P304,"_-_",M304,"_-_",O304,"_-_Front.png")</f>
        <v>https://cdn.shopify.com/s/files/1/1773/1117/files/WWMS_-_Fragrance_Oil_-_15ml_-_Vintage_-_Honeysuckle_-_Front.png</v>
      </c>
      <c r="AZ304" s="0" t="s">
        <v>62</v>
      </c>
      <c r="BC304" s="0" t="s">
        <v>63</v>
      </c>
    </row>
    <row r="305" customFormat="false" ht="12.75" hidden="false" customHeight="true" outlineLevel="0" collapsed="false">
      <c r="A305" s="0" t="str">
        <f aca="false">SUBSTITUTE(LOWER(_xlfn.CONCAT(M305, "-", O305,"-", N305)), "_", "-")</f>
        <v>vintage-hawaiian-ginger-fragrance-oil</v>
      </c>
      <c r="B305" s="0" t="s">
        <v>337</v>
      </c>
      <c r="D305" s="0" t="s">
        <v>53</v>
      </c>
      <c r="E305" s="0" t="s">
        <v>54</v>
      </c>
      <c r="F305" s="0" t="s">
        <v>288</v>
      </c>
      <c r="G305" s="1" t="s">
        <v>56</v>
      </c>
      <c r="H305" s="0" t="s">
        <v>57</v>
      </c>
      <c r="I305" s="2" t="n">
        <f aca="false">IF(B305 = "",I304,FIND("-", B305, 1))</f>
        <v>9</v>
      </c>
      <c r="J305" s="2" t="e">
        <f aca="false">IF(B305 = "",J304,FIND("-", B305, FIND("-", B305, FIND("-", B305, 1)+1)+1))</f>
        <v>#VALUE!</v>
      </c>
      <c r="K305" s="2" t="n">
        <f aca="false">IF(B305 = "",K304,FIND("-", B305, FIND("-", B305, 1)+1))</f>
        <v>27</v>
      </c>
      <c r="L305" s="2" t="n">
        <f aca="false">IF(B305 = "",L304,IF(ISERROR(J305),K305,J305))</f>
        <v>27</v>
      </c>
      <c r="M305" s="2" t="str">
        <f aca="false">IF(B305 = "",M304,SUBSTITUTE(LEFT(B305,I305-2)," ","_"))</f>
        <v>Vintage</v>
      </c>
      <c r="N305" s="2" t="str">
        <f aca="false">IF(B305 = "",N304,SUBSTITUTE(RIGHT(B305, LEN(B305)-L305-1)," ","_"))</f>
        <v>Fragrance_Oil</v>
      </c>
      <c r="O305" s="2" t="str">
        <f aca="false">IF(B305 = "",O304,SUBSTITUTE(SUBSTITUTE(MID(B305,I305+2,L305-I305-3)," ","_"),"/","_"))</f>
        <v>Hawaiian_Ginger</v>
      </c>
      <c r="P305" s="0" t="s">
        <v>118</v>
      </c>
      <c r="U305" s="0" t="str">
        <f aca="false">SUBSTITUTE(_xlfn.CONCAT(M305, " - ", O305, " - ",N305, " - ", P305), "_", " ")</f>
        <v>Vintage - Hawaiian Ginger - Fragrance Oil - 15ml</v>
      </c>
      <c r="V305" s="0" t="n">
        <v>15</v>
      </c>
      <c r="X305" s="0" t="n">
        <v>0</v>
      </c>
      <c r="Y305" s="0" t="s">
        <v>59</v>
      </c>
      <c r="Z305" s="0" t="s">
        <v>60</v>
      </c>
      <c r="AA305" s="0" t="n">
        <v>18</v>
      </c>
      <c r="AC305" s="1" t="s">
        <v>56</v>
      </c>
      <c r="AD305" s="1" t="s">
        <v>56</v>
      </c>
      <c r="AF305" s="2" t="str">
        <f aca="false">IF(B305 = "","",_xlfn.CONCAT("https://cdn.shopify.com/s/files/1/1773/1117/files/WWMS_-_",N305,"_-_",P305,"_-_",M305,"_-_",O305,"_-_Front.png"))</f>
        <v>https://cdn.shopify.com/s/files/1/1773/1117/files/WWMS_-_Fragrance_Oil_-_15ml_-_Vintage_-_Hawaiian_Ginger_-_Front.png</v>
      </c>
      <c r="AG305" s="0" t="n">
        <v>1</v>
      </c>
      <c r="AH305" s="0" t="s">
        <v>337</v>
      </c>
      <c r="AI305" s="1" t="s">
        <v>61</v>
      </c>
      <c r="AY305" s="2" t="str">
        <f aca="false">_xlfn.CONCAT("https://cdn.shopify.com/s/files/1/1773/1117/files/WWMS_-_",N305,"_-_",P305,"_-_",M305,"_-_",O305,"_-_Front.png")</f>
        <v>https://cdn.shopify.com/s/files/1/1773/1117/files/WWMS_-_Fragrance_Oil_-_15ml_-_Vintage_-_Hawaiian_Ginger_-_Front.png</v>
      </c>
      <c r="AZ305" s="0" t="s">
        <v>62</v>
      </c>
      <c r="BC305" s="0" t="s">
        <v>63</v>
      </c>
    </row>
    <row r="306" customFormat="false" ht="12.75" hidden="false" customHeight="true" outlineLevel="0" collapsed="false">
      <c r="A306" s="0" t="str">
        <f aca="false">SUBSTITUTE(LOWER(_xlfn.CONCAT(M306, "-", O306,"-", N306)), "_", "-")</f>
        <v>vintage-hard-candy-fragrance-oil</v>
      </c>
      <c r="B306" s="0" t="s">
        <v>338</v>
      </c>
      <c r="D306" s="0" t="s">
        <v>53</v>
      </c>
      <c r="E306" s="0" t="s">
        <v>54</v>
      </c>
      <c r="F306" s="0" t="s">
        <v>288</v>
      </c>
      <c r="G306" s="1" t="s">
        <v>56</v>
      </c>
      <c r="H306" s="0" t="s">
        <v>57</v>
      </c>
      <c r="I306" s="2" t="n">
        <f aca="false">IF(B306 = "",I305,FIND("-", B306, 1))</f>
        <v>9</v>
      </c>
      <c r="J306" s="2" t="e">
        <f aca="false">IF(B306 = "",J305,FIND("-", B306, FIND("-", B306, FIND("-", B306, 1)+1)+1))</f>
        <v>#VALUE!</v>
      </c>
      <c r="K306" s="2" t="n">
        <f aca="false">IF(B306 = "",K305,FIND("-", B306, FIND("-", B306, 1)+1))</f>
        <v>22</v>
      </c>
      <c r="L306" s="2" t="n">
        <f aca="false">IF(B306 = "",L305,IF(ISERROR(J306),K306,J306))</f>
        <v>22</v>
      </c>
      <c r="M306" s="2" t="str">
        <f aca="false">IF(B306 = "",M305,SUBSTITUTE(LEFT(B306,I306-2)," ","_"))</f>
        <v>Vintage</v>
      </c>
      <c r="N306" s="2" t="str">
        <f aca="false">IF(B306 = "",N305,SUBSTITUTE(RIGHT(B306, LEN(B306)-L306-1)," ","_"))</f>
        <v>Fragrance_Oil</v>
      </c>
      <c r="O306" s="2" t="str">
        <f aca="false">IF(B306 = "",O305,SUBSTITUTE(SUBSTITUTE(MID(B306,I306+2,L306-I306-3)," ","_"),"/","_"))</f>
        <v>Hard_Candy</v>
      </c>
      <c r="P306" s="0" t="s">
        <v>118</v>
      </c>
      <c r="U306" s="0" t="str">
        <f aca="false">SUBSTITUTE(_xlfn.CONCAT(M306, " - ", O306, " - ",N306, " - ", P306), "_", " ")</f>
        <v>Vintage - Hard Candy - Fragrance Oil - 15ml</v>
      </c>
      <c r="V306" s="0" t="n">
        <v>15</v>
      </c>
      <c r="X306" s="0" t="n">
        <v>0</v>
      </c>
      <c r="Y306" s="0" t="s">
        <v>59</v>
      </c>
      <c r="Z306" s="0" t="s">
        <v>60</v>
      </c>
      <c r="AA306" s="0" t="n">
        <v>18</v>
      </c>
      <c r="AC306" s="1" t="s">
        <v>56</v>
      </c>
      <c r="AD306" s="1" t="s">
        <v>56</v>
      </c>
      <c r="AF306" s="2" t="str">
        <f aca="false">IF(B306 = "","",_xlfn.CONCAT("https://cdn.shopify.com/s/files/1/1773/1117/files/WWMS_-_",N306,"_-_",P306,"_-_",M306,"_-_",O306,"_-_Front.png"))</f>
        <v>https://cdn.shopify.com/s/files/1/1773/1117/files/WWMS_-_Fragrance_Oil_-_15ml_-_Vintage_-_Hard_Candy_-_Front.png</v>
      </c>
      <c r="AG306" s="0" t="n">
        <v>1</v>
      </c>
      <c r="AH306" s="0" t="s">
        <v>338</v>
      </c>
      <c r="AI306" s="1" t="s">
        <v>61</v>
      </c>
      <c r="AY306" s="2" t="str">
        <f aca="false">_xlfn.CONCAT("https://cdn.shopify.com/s/files/1/1773/1117/files/WWMS_-_",N306,"_-_",P306,"_-_",M306,"_-_",O306,"_-_Front.png")</f>
        <v>https://cdn.shopify.com/s/files/1/1773/1117/files/WWMS_-_Fragrance_Oil_-_15ml_-_Vintage_-_Hard_Candy_-_Front.png</v>
      </c>
      <c r="AZ306" s="0" t="s">
        <v>62</v>
      </c>
      <c r="BC306" s="0" t="s">
        <v>63</v>
      </c>
    </row>
    <row r="307" customFormat="false" ht="12.75" hidden="false" customHeight="true" outlineLevel="0" collapsed="false">
      <c r="A307" s="0" t="str">
        <f aca="false">SUBSTITUTE(LOWER(_xlfn.CONCAT(M307, "-", O307,"-", N307)), "_", "-")</f>
        <v>vintage-gardenia-fragrance-oil</v>
      </c>
      <c r="B307" s="0" t="s">
        <v>339</v>
      </c>
      <c r="D307" s="0" t="s">
        <v>53</v>
      </c>
      <c r="E307" s="0" t="s">
        <v>54</v>
      </c>
      <c r="F307" s="0" t="s">
        <v>288</v>
      </c>
      <c r="G307" s="1" t="s">
        <v>56</v>
      </c>
      <c r="H307" s="0" t="s">
        <v>57</v>
      </c>
      <c r="I307" s="2" t="n">
        <f aca="false">IF(B307 = "",I306,FIND("-", B307, 1))</f>
        <v>9</v>
      </c>
      <c r="J307" s="2" t="e">
        <f aca="false">IF(B307 = "",J306,FIND("-", B307, FIND("-", B307, FIND("-", B307, 1)+1)+1))</f>
        <v>#VALUE!</v>
      </c>
      <c r="K307" s="2" t="n">
        <f aca="false">IF(B307 = "",K306,FIND("-", B307, FIND("-", B307, 1)+1))</f>
        <v>20</v>
      </c>
      <c r="L307" s="2" t="n">
        <f aca="false">IF(B307 = "",L306,IF(ISERROR(J307),K307,J307))</f>
        <v>20</v>
      </c>
      <c r="M307" s="2" t="str">
        <f aca="false">IF(B307 = "",M306,SUBSTITUTE(LEFT(B307,I307-2)," ","_"))</f>
        <v>Vintage</v>
      </c>
      <c r="N307" s="2" t="str">
        <f aca="false">IF(B307 = "",N306,SUBSTITUTE(RIGHT(B307, LEN(B307)-L307-1)," ","_"))</f>
        <v>Fragrance_Oil</v>
      </c>
      <c r="O307" s="2" t="str">
        <f aca="false">IF(B307 = "",O306,SUBSTITUTE(SUBSTITUTE(MID(B307,I307+2,L307-I307-3)," ","_"),"/","_"))</f>
        <v>Gardenia</v>
      </c>
      <c r="P307" s="0" t="s">
        <v>118</v>
      </c>
      <c r="U307" s="0" t="str">
        <f aca="false">SUBSTITUTE(_xlfn.CONCAT(M307, " - ", O307, " - ",N307, " - ", P307), "_", " ")</f>
        <v>Vintage - Gardenia - Fragrance Oil - 15ml</v>
      </c>
      <c r="V307" s="0" t="n">
        <v>15</v>
      </c>
      <c r="X307" s="0" t="n">
        <v>0</v>
      </c>
      <c r="Y307" s="0" t="s">
        <v>59</v>
      </c>
      <c r="Z307" s="0" t="s">
        <v>60</v>
      </c>
      <c r="AA307" s="0" t="n">
        <v>18</v>
      </c>
      <c r="AC307" s="1" t="s">
        <v>56</v>
      </c>
      <c r="AD307" s="1" t="s">
        <v>56</v>
      </c>
      <c r="AF307" s="2" t="str">
        <f aca="false">IF(B307 = "","",_xlfn.CONCAT("https://cdn.shopify.com/s/files/1/1773/1117/files/WWMS_-_",N307,"_-_",P307,"_-_",M307,"_-_",O307,"_-_Front.png"))</f>
        <v>https://cdn.shopify.com/s/files/1/1773/1117/files/WWMS_-_Fragrance_Oil_-_15ml_-_Vintage_-_Gardenia_-_Front.png</v>
      </c>
      <c r="AG307" s="0" t="n">
        <v>1</v>
      </c>
      <c r="AH307" s="0" t="s">
        <v>339</v>
      </c>
      <c r="AI307" s="1" t="s">
        <v>61</v>
      </c>
      <c r="AY307" s="2" t="str">
        <f aca="false">_xlfn.CONCAT("https://cdn.shopify.com/s/files/1/1773/1117/files/WWMS_-_",N307,"_-_",P307,"_-_",M307,"_-_",O307,"_-_Front.png")</f>
        <v>https://cdn.shopify.com/s/files/1/1773/1117/files/WWMS_-_Fragrance_Oil_-_15ml_-_Vintage_-_Gardenia_-_Front.png</v>
      </c>
      <c r="AZ307" s="0" t="s">
        <v>62</v>
      </c>
      <c r="BC307" s="0" t="s">
        <v>63</v>
      </c>
    </row>
    <row r="308" customFormat="false" ht="12.75" hidden="false" customHeight="true" outlineLevel="0" collapsed="false">
      <c r="A308" s="0" t="str">
        <f aca="false">SUBSTITUTE(LOWER(_xlfn.CONCAT(M308, "-", O308,"-", N308)), "_", "-")</f>
        <v>vintage-fuzzy-peach-fragrance-oil</v>
      </c>
      <c r="B308" s="0" t="s">
        <v>340</v>
      </c>
      <c r="D308" s="0" t="s">
        <v>53</v>
      </c>
      <c r="E308" s="0" t="s">
        <v>54</v>
      </c>
      <c r="F308" s="0" t="s">
        <v>288</v>
      </c>
      <c r="G308" s="1" t="s">
        <v>56</v>
      </c>
      <c r="H308" s="0" t="s">
        <v>57</v>
      </c>
      <c r="I308" s="2" t="n">
        <f aca="false">IF(B308 = "",I307,FIND("-", B308, 1))</f>
        <v>9</v>
      </c>
      <c r="J308" s="2" t="e">
        <f aca="false">IF(B308 = "",J307,FIND("-", B308, FIND("-", B308, FIND("-", B308, 1)+1)+1))</f>
        <v>#VALUE!</v>
      </c>
      <c r="K308" s="2" t="n">
        <f aca="false">IF(B308 = "",K307,FIND("-", B308, FIND("-", B308, 1)+1))</f>
        <v>23</v>
      </c>
      <c r="L308" s="2" t="n">
        <f aca="false">IF(B308 = "",L307,IF(ISERROR(J308),K308,J308))</f>
        <v>23</v>
      </c>
      <c r="M308" s="2" t="str">
        <f aca="false">IF(B308 = "",M307,SUBSTITUTE(LEFT(B308,I308-2)," ","_"))</f>
        <v>Vintage</v>
      </c>
      <c r="N308" s="2" t="str">
        <f aca="false">IF(B308 = "",N307,SUBSTITUTE(RIGHT(B308, LEN(B308)-L308-1)," ","_"))</f>
        <v>Fragrance_Oil</v>
      </c>
      <c r="O308" s="2" t="str">
        <f aca="false">IF(B308 = "",O307,SUBSTITUTE(SUBSTITUTE(MID(B308,I308+2,L308-I308-3)," ","_"),"/","_"))</f>
        <v>Fuzzy_Peach</v>
      </c>
      <c r="P308" s="0" t="s">
        <v>118</v>
      </c>
      <c r="U308" s="0" t="str">
        <f aca="false">SUBSTITUTE(_xlfn.CONCAT(M308, " - ", O308, " - ",N308, " - ", P308), "_", " ")</f>
        <v>Vintage - Fuzzy Peach - Fragrance Oil - 15ml</v>
      </c>
      <c r="V308" s="0" t="n">
        <v>15</v>
      </c>
      <c r="X308" s="0" t="n">
        <v>0</v>
      </c>
      <c r="Y308" s="0" t="s">
        <v>59</v>
      </c>
      <c r="Z308" s="0" t="s">
        <v>60</v>
      </c>
      <c r="AA308" s="0" t="n">
        <v>18</v>
      </c>
      <c r="AC308" s="1" t="s">
        <v>56</v>
      </c>
      <c r="AD308" s="1" t="s">
        <v>56</v>
      </c>
      <c r="AF308" s="2" t="str">
        <f aca="false">IF(B308 = "","",_xlfn.CONCAT("https://cdn.shopify.com/s/files/1/1773/1117/files/WWMS_-_",N308,"_-_",P308,"_-_",M308,"_-_",O308,"_-_Front.png"))</f>
        <v>https://cdn.shopify.com/s/files/1/1773/1117/files/WWMS_-_Fragrance_Oil_-_15ml_-_Vintage_-_Fuzzy_Peach_-_Front.png</v>
      </c>
      <c r="AG308" s="0" t="n">
        <v>1</v>
      </c>
      <c r="AH308" s="0" t="s">
        <v>340</v>
      </c>
      <c r="AI308" s="1" t="s">
        <v>61</v>
      </c>
      <c r="AY308" s="2" t="str">
        <f aca="false">_xlfn.CONCAT("https://cdn.shopify.com/s/files/1/1773/1117/files/WWMS_-_",N308,"_-_",P308,"_-_",M308,"_-_",O308,"_-_Front.png")</f>
        <v>https://cdn.shopify.com/s/files/1/1773/1117/files/WWMS_-_Fragrance_Oil_-_15ml_-_Vintage_-_Fuzzy_Peach_-_Front.png</v>
      </c>
      <c r="AZ308" s="0" t="s">
        <v>62</v>
      </c>
      <c r="BC308" s="0" t="s">
        <v>63</v>
      </c>
    </row>
    <row r="309" customFormat="false" ht="12.75" hidden="false" customHeight="true" outlineLevel="0" collapsed="false">
      <c r="A309" s="0" t="str">
        <f aca="false">SUBSTITUTE(LOWER(_xlfn.CONCAT(M309, "-", O309,"-", N309)), "_", "-")</f>
        <v>vintage-frangipani-fragrance-oil</v>
      </c>
      <c r="B309" s="0" t="s">
        <v>341</v>
      </c>
      <c r="D309" s="0" t="s">
        <v>53</v>
      </c>
      <c r="E309" s="0" t="s">
        <v>54</v>
      </c>
      <c r="F309" s="0" t="s">
        <v>288</v>
      </c>
      <c r="G309" s="1" t="s">
        <v>56</v>
      </c>
      <c r="H309" s="0" t="s">
        <v>57</v>
      </c>
      <c r="I309" s="2" t="n">
        <f aca="false">IF(B309 = "",I308,FIND("-", B309, 1))</f>
        <v>9</v>
      </c>
      <c r="J309" s="2" t="e">
        <f aca="false">IF(B309 = "",J308,FIND("-", B309, FIND("-", B309, FIND("-", B309, 1)+1)+1))</f>
        <v>#VALUE!</v>
      </c>
      <c r="K309" s="2" t="n">
        <f aca="false">IF(B309 = "",K308,FIND("-", B309, FIND("-", B309, 1)+1))</f>
        <v>22</v>
      </c>
      <c r="L309" s="2" t="n">
        <f aca="false">IF(B309 = "",L308,IF(ISERROR(J309),K309,J309))</f>
        <v>22</v>
      </c>
      <c r="M309" s="2" t="str">
        <f aca="false">IF(B309 = "",M308,SUBSTITUTE(LEFT(B309,I309-2)," ","_"))</f>
        <v>Vintage</v>
      </c>
      <c r="N309" s="2" t="str">
        <f aca="false">IF(B309 = "",N308,SUBSTITUTE(RIGHT(B309, LEN(B309)-L309-1)," ","_"))</f>
        <v>Fragrance_Oil</v>
      </c>
      <c r="O309" s="2" t="str">
        <f aca="false">IF(B309 = "",O308,SUBSTITUTE(SUBSTITUTE(MID(B309,I309+2,L309-I309-3)," ","_"),"/","_"))</f>
        <v>Frangipani</v>
      </c>
      <c r="P309" s="0" t="s">
        <v>118</v>
      </c>
      <c r="U309" s="0" t="str">
        <f aca="false">SUBSTITUTE(_xlfn.CONCAT(M309, " - ", O309, " - ",N309, " - ", P309), "_", " ")</f>
        <v>Vintage - Frangipani - Fragrance Oil - 15ml</v>
      </c>
      <c r="V309" s="0" t="n">
        <v>15</v>
      </c>
      <c r="X309" s="0" t="n">
        <v>0</v>
      </c>
      <c r="Y309" s="0" t="s">
        <v>59</v>
      </c>
      <c r="Z309" s="0" t="s">
        <v>60</v>
      </c>
      <c r="AA309" s="0" t="n">
        <v>18</v>
      </c>
      <c r="AC309" s="1" t="s">
        <v>56</v>
      </c>
      <c r="AD309" s="1" t="s">
        <v>56</v>
      </c>
      <c r="AF309" s="2" t="str">
        <f aca="false">IF(B309 = "","",_xlfn.CONCAT("https://cdn.shopify.com/s/files/1/1773/1117/files/WWMS_-_",N309,"_-_",P309,"_-_",M309,"_-_",O309,"_-_Front.png"))</f>
        <v>https://cdn.shopify.com/s/files/1/1773/1117/files/WWMS_-_Fragrance_Oil_-_15ml_-_Vintage_-_Frangipani_-_Front.png</v>
      </c>
      <c r="AG309" s="0" t="n">
        <v>1</v>
      </c>
      <c r="AH309" s="0" t="s">
        <v>341</v>
      </c>
      <c r="AI309" s="1" t="s">
        <v>61</v>
      </c>
      <c r="AY309" s="2" t="str">
        <f aca="false">_xlfn.CONCAT("https://cdn.shopify.com/s/files/1/1773/1117/files/WWMS_-_",N309,"_-_",P309,"_-_",M309,"_-_",O309,"_-_Front.png")</f>
        <v>https://cdn.shopify.com/s/files/1/1773/1117/files/WWMS_-_Fragrance_Oil_-_15ml_-_Vintage_-_Frangipani_-_Front.png</v>
      </c>
      <c r="AZ309" s="0" t="s">
        <v>62</v>
      </c>
      <c r="BC309" s="0" t="s">
        <v>63</v>
      </c>
    </row>
    <row r="310" customFormat="false" ht="12.75" hidden="false" customHeight="true" outlineLevel="0" collapsed="false">
      <c r="A310" s="0" t="str">
        <f aca="false">SUBSTITUTE(LOWER(_xlfn.CONCAT(M310, "-", O310,"-", N310)), "_", "-")</f>
        <v>vintage-cool-water-fragrance-oil</v>
      </c>
      <c r="B310" s="0" t="s">
        <v>342</v>
      </c>
      <c r="D310" s="0" t="s">
        <v>53</v>
      </c>
      <c r="E310" s="0" t="s">
        <v>54</v>
      </c>
      <c r="F310" s="0" t="s">
        <v>288</v>
      </c>
      <c r="G310" s="1" t="s">
        <v>56</v>
      </c>
      <c r="H310" s="0" t="s">
        <v>57</v>
      </c>
      <c r="I310" s="2" t="n">
        <f aca="false">IF(B310 = "",I309,FIND("-", B310, 1))</f>
        <v>9</v>
      </c>
      <c r="J310" s="2" t="e">
        <f aca="false">IF(B310 = "",J309,FIND("-", B310, FIND("-", B310, FIND("-", B310, 1)+1)+1))</f>
        <v>#VALUE!</v>
      </c>
      <c r="K310" s="2" t="n">
        <f aca="false">IF(B310 = "",K309,FIND("-", B310, FIND("-", B310, 1)+1))</f>
        <v>22</v>
      </c>
      <c r="L310" s="2" t="n">
        <f aca="false">IF(B310 = "",L309,IF(ISERROR(J310),K310,J310))</f>
        <v>22</v>
      </c>
      <c r="M310" s="2" t="str">
        <f aca="false">IF(B310 = "",M309,SUBSTITUTE(LEFT(B310,I310-2)," ","_"))</f>
        <v>Vintage</v>
      </c>
      <c r="N310" s="2" t="str">
        <f aca="false">IF(B310 = "",N309,SUBSTITUTE(RIGHT(B310, LEN(B310)-L310-1)," ","_"))</f>
        <v>Fragrance_Oil</v>
      </c>
      <c r="O310" s="2" t="str">
        <f aca="false">IF(B310 = "",O309,SUBSTITUTE(SUBSTITUTE(MID(B310,I310+2,L310-I310-3)," ","_"),"/","_"))</f>
        <v>Cool_Water</v>
      </c>
      <c r="P310" s="0" t="s">
        <v>118</v>
      </c>
      <c r="U310" s="0" t="str">
        <f aca="false">SUBSTITUTE(_xlfn.CONCAT(M310, " - ", O310, " - ",N310, " - ", P310), "_", " ")</f>
        <v>Vintage - Cool Water - Fragrance Oil - 15ml</v>
      </c>
      <c r="V310" s="0" t="n">
        <v>15</v>
      </c>
      <c r="X310" s="0" t="n">
        <v>0</v>
      </c>
      <c r="Y310" s="0" t="s">
        <v>59</v>
      </c>
      <c r="Z310" s="0" t="s">
        <v>60</v>
      </c>
      <c r="AA310" s="0" t="n">
        <v>18</v>
      </c>
      <c r="AC310" s="1" t="s">
        <v>56</v>
      </c>
      <c r="AD310" s="1" t="s">
        <v>56</v>
      </c>
      <c r="AF310" s="2" t="str">
        <f aca="false">IF(B310 = "","",_xlfn.CONCAT("https://cdn.shopify.com/s/files/1/1773/1117/files/WWMS_-_",N310,"_-_",P310,"_-_",M310,"_-_",O310,"_-_Front.png"))</f>
        <v>https://cdn.shopify.com/s/files/1/1773/1117/files/WWMS_-_Fragrance_Oil_-_15ml_-_Vintage_-_Cool_Water_-_Front.png</v>
      </c>
      <c r="AG310" s="0" t="n">
        <v>1</v>
      </c>
      <c r="AH310" s="0" t="s">
        <v>342</v>
      </c>
      <c r="AI310" s="1" t="s">
        <v>61</v>
      </c>
      <c r="AY310" s="2" t="str">
        <f aca="false">_xlfn.CONCAT("https://cdn.shopify.com/s/files/1/1773/1117/files/WWMS_-_",N310,"_-_",P310,"_-_",M310,"_-_",O310,"_-_Front.png")</f>
        <v>https://cdn.shopify.com/s/files/1/1773/1117/files/WWMS_-_Fragrance_Oil_-_15ml_-_Vintage_-_Cool_Water_-_Front.png</v>
      </c>
      <c r="AZ310" s="0" t="s">
        <v>62</v>
      </c>
      <c r="BC310" s="0" t="s">
        <v>63</v>
      </c>
    </row>
    <row r="311" customFormat="false" ht="12.75" hidden="false" customHeight="true" outlineLevel="0" collapsed="false">
      <c r="A311" s="0" t="str">
        <f aca="false">SUBSTITUTE(LOWER(_xlfn.CONCAT(M311, "-", O311,"-", N311)), "_", "-")</f>
        <v>vintage-cedar-fragrance-oil</v>
      </c>
      <c r="B311" s="0" t="s">
        <v>343</v>
      </c>
      <c r="D311" s="0" t="s">
        <v>53</v>
      </c>
      <c r="E311" s="0" t="s">
        <v>54</v>
      </c>
      <c r="F311" s="0" t="s">
        <v>288</v>
      </c>
      <c r="G311" s="1" t="s">
        <v>56</v>
      </c>
      <c r="H311" s="0" t="s">
        <v>57</v>
      </c>
      <c r="I311" s="2" t="n">
        <f aca="false">IF(B311 = "",I310,FIND("-", B311, 1))</f>
        <v>9</v>
      </c>
      <c r="J311" s="2" t="e">
        <f aca="false">IF(B311 = "",J310,FIND("-", B311, FIND("-", B311, FIND("-", B311, 1)+1)+1))</f>
        <v>#VALUE!</v>
      </c>
      <c r="K311" s="2" t="n">
        <f aca="false">IF(B311 = "",K310,FIND("-", B311, FIND("-", B311, 1)+1))</f>
        <v>17</v>
      </c>
      <c r="L311" s="2" t="n">
        <f aca="false">IF(B311 = "",L310,IF(ISERROR(J311),K311,J311))</f>
        <v>17</v>
      </c>
      <c r="M311" s="2" t="str">
        <f aca="false">IF(B311 = "",M310,SUBSTITUTE(LEFT(B311,I311-2)," ","_"))</f>
        <v>Vintage</v>
      </c>
      <c r="N311" s="2" t="str">
        <f aca="false">IF(B311 = "",N310,SUBSTITUTE(RIGHT(B311, LEN(B311)-L311-1)," ","_"))</f>
        <v>Fragrance_Oil</v>
      </c>
      <c r="O311" s="2" t="str">
        <f aca="false">IF(B311 = "",O310,SUBSTITUTE(SUBSTITUTE(MID(B311,I311+2,L311-I311-3)," ","_"),"/","_"))</f>
        <v>Cedar</v>
      </c>
      <c r="P311" s="0" t="s">
        <v>118</v>
      </c>
      <c r="U311" s="0" t="str">
        <f aca="false">SUBSTITUTE(_xlfn.CONCAT(M311, " - ", O311, " - ",N311, " - ", P311), "_", " ")</f>
        <v>Vintage - Cedar - Fragrance Oil - 15ml</v>
      </c>
      <c r="V311" s="0" t="n">
        <v>15</v>
      </c>
      <c r="X311" s="0" t="n">
        <v>0</v>
      </c>
      <c r="Y311" s="0" t="s">
        <v>59</v>
      </c>
      <c r="Z311" s="0" t="s">
        <v>60</v>
      </c>
      <c r="AA311" s="0" t="n">
        <v>18</v>
      </c>
      <c r="AC311" s="1" t="s">
        <v>56</v>
      </c>
      <c r="AD311" s="1" t="s">
        <v>56</v>
      </c>
      <c r="AF311" s="2" t="str">
        <f aca="false">IF(B311 = "","",_xlfn.CONCAT("https://cdn.shopify.com/s/files/1/1773/1117/files/WWMS_-_",N311,"_-_",P311,"_-_",M311,"_-_",O311,"_-_Front.png"))</f>
        <v>https://cdn.shopify.com/s/files/1/1773/1117/files/WWMS_-_Fragrance_Oil_-_15ml_-_Vintage_-_Cedar_-_Front.png</v>
      </c>
      <c r="AG311" s="0" t="n">
        <v>1</v>
      </c>
      <c r="AH311" s="0" t="s">
        <v>343</v>
      </c>
      <c r="AI311" s="1" t="s">
        <v>61</v>
      </c>
      <c r="AY311" s="2" t="str">
        <f aca="false">_xlfn.CONCAT("https://cdn.shopify.com/s/files/1/1773/1117/files/WWMS_-_",N311,"_-_",P311,"_-_",M311,"_-_",O311,"_-_Front.png")</f>
        <v>https://cdn.shopify.com/s/files/1/1773/1117/files/WWMS_-_Fragrance_Oil_-_15ml_-_Vintage_-_Cedar_-_Front.png</v>
      </c>
      <c r="AZ311" s="0" t="s">
        <v>62</v>
      </c>
      <c r="BC311" s="0" t="s">
        <v>63</v>
      </c>
    </row>
    <row r="312" customFormat="false" ht="12.75" hidden="false" customHeight="true" outlineLevel="0" collapsed="false">
      <c r="A312" s="0" t="str">
        <f aca="false">SUBSTITUTE(LOWER(_xlfn.CONCAT(M312, "-", O312,"-", N312)), "_", "-")</f>
        <v>vintage-black-magic-fragrance-oil</v>
      </c>
      <c r="B312" s="0" t="s">
        <v>344</v>
      </c>
      <c r="D312" s="0" t="s">
        <v>53</v>
      </c>
      <c r="E312" s="0" t="s">
        <v>54</v>
      </c>
      <c r="F312" s="0" t="s">
        <v>288</v>
      </c>
      <c r="G312" s="1" t="s">
        <v>56</v>
      </c>
      <c r="H312" s="0" t="s">
        <v>57</v>
      </c>
      <c r="I312" s="2" t="n">
        <f aca="false">IF(B312 = "",I311,FIND("-", B312, 1))</f>
        <v>9</v>
      </c>
      <c r="J312" s="2" t="e">
        <f aca="false">IF(B312 = "",J311,FIND("-", B312, FIND("-", B312, FIND("-", B312, 1)+1)+1))</f>
        <v>#VALUE!</v>
      </c>
      <c r="K312" s="2" t="n">
        <f aca="false">IF(B312 = "",K311,FIND("-", B312, FIND("-", B312, 1)+1))</f>
        <v>23</v>
      </c>
      <c r="L312" s="2" t="n">
        <f aca="false">IF(B312 = "",L311,IF(ISERROR(J312),K312,J312))</f>
        <v>23</v>
      </c>
      <c r="M312" s="2" t="str">
        <f aca="false">IF(B312 = "",M311,SUBSTITUTE(LEFT(B312,I312-2)," ","_"))</f>
        <v>Vintage</v>
      </c>
      <c r="N312" s="2" t="str">
        <f aca="false">IF(B312 = "",N311,SUBSTITUTE(RIGHT(B312, LEN(B312)-L312-1)," ","_"))</f>
        <v>Fragrance_Oil</v>
      </c>
      <c r="O312" s="2" t="str">
        <f aca="false">IF(B312 = "",O311,SUBSTITUTE(SUBSTITUTE(MID(B312,I312+2,L312-I312-3)," ","_"),"/","_"))</f>
        <v>Black_Magic</v>
      </c>
      <c r="P312" s="0" t="s">
        <v>118</v>
      </c>
      <c r="U312" s="0" t="str">
        <f aca="false">SUBSTITUTE(_xlfn.CONCAT(M312, " - ", O312, " - ",N312, " - ", P312), "_", " ")</f>
        <v>Vintage - Black Magic - Fragrance Oil - 15ml</v>
      </c>
      <c r="V312" s="0" t="n">
        <v>15</v>
      </c>
      <c r="X312" s="0" t="n">
        <v>0</v>
      </c>
      <c r="Y312" s="0" t="s">
        <v>59</v>
      </c>
      <c r="Z312" s="0" t="s">
        <v>60</v>
      </c>
      <c r="AA312" s="0" t="n">
        <v>18</v>
      </c>
      <c r="AC312" s="1" t="s">
        <v>56</v>
      </c>
      <c r="AD312" s="1" t="s">
        <v>56</v>
      </c>
      <c r="AF312" s="2" t="str">
        <f aca="false">IF(B312 = "","",_xlfn.CONCAT("https://cdn.shopify.com/s/files/1/1773/1117/files/WWMS_-_",N312,"_-_",P312,"_-_",M312,"_-_",O312,"_-_Front.png"))</f>
        <v>https://cdn.shopify.com/s/files/1/1773/1117/files/WWMS_-_Fragrance_Oil_-_15ml_-_Vintage_-_Black_Magic_-_Front.png</v>
      </c>
      <c r="AG312" s="0" t="n">
        <v>1</v>
      </c>
      <c r="AH312" s="0" t="s">
        <v>344</v>
      </c>
      <c r="AI312" s="1" t="s">
        <v>61</v>
      </c>
      <c r="AY312" s="2" t="str">
        <f aca="false">_xlfn.CONCAT("https://cdn.shopify.com/s/files/1/1773/1117/files/WWMS_-_",N312,"_-_",P312,"_-_",M312,"_-_",O312,"_-_Front.png")</f>
        <v>https://cdn.shopify.com/s/files/1/1773/1117/files/WWMS_-_Fragrance_Oil_-_15ml_-_Vintage_-_Black_Magic_-_Front.png</v>
      </c>
      <c r="AZ312" s="0" t="s">
        <v>62</v>
      </c>
      <c r="BC312" s="0" t="s">
        <v>63</v>
      </c>
    </row>
    <row r="313" customFormat="false" ht="12.75" hidden="false" customHeight="true" outlineLevel="0" collapsed="false">
      <c r="A313" s="0" t="str">
        <f aca="false">SUBSTITUTE(LOWER(_xlfn.CONCAT(M313, "-", O313,"-", N313)), "_", "-")</f>
        <v>vintage-back-forest-fragrance-oil</v>
      </c>
      <c r="B313" s="0" t="s">
        <v>345</v>
      </c>
      <c r="D313" s="0" t="s">
        <v>53</v>
      </c>
      <c r="E313" s="0" t="s">
        <v>54</v>
      </c>
      <c r="F313" s="0" t="s">
        <v>288</v>
      </c>
      <c r="G313" s="1" t="s">
        <v>56</v>
      </c>
      <c r="H313" s="0" t="s">
        <v>57</v>
      </c>
      <c r="I313" s="2" t="n">
        <f aca="false">IF(B313 = "",I312,FIND("-", B313, 1))</f>
        <v>9</v>
      </c>
      <c r="J313" s="2" t="e">
        <f aca="false">IF(B313 = "",J312,FIND("-", B313, FIND("-", B313, FIND("-", B313, 1)+1)+1))</f>
        <v>#VALUE!</v>
      </c>
      <c r="K313" s="2" t="n">
        <f aca="false">IF(B313 = "",K312,FIND("-", B313, FIND("-", B313, 1)+1))</f>
        <v>23</v>
      </c>
      <c r="L313" s="2" t="n">
        <f aca="false">IF(B313 = "",L312,IF(ISERROR(J313),K313,J313))</f>
        <v>23</v>
      </c>
      <c r="M313" s="2" t="str">
        <f aca="false">IF(B313 = "",M312,SUBSTITUTE(LEFT(B313,I313-2)," ","_"))</f>
        <v>Vintage</v>
      </c>
      <c r="N313" s="2" t="str">
        <f aca="false">IF(B313 = "",N312,SUBSTITUTE(RIGHT(B313, LEN(B313)-L313-1)," ","_"))</f>
        <v>Fragrance_Oil</v>
      </c>
      <c r="O313" s="2" t="str">
        <f aca="false">IF(B313 = "",O312,SUBSTITUTE(SUBSTITUTE(MID(B313,I313+2,L313-I313-3)," ","_"),"/","_"))</f>
        <v>Back_Forest</v>
      </c>
      <c r="P313" s="0" t="s">
        <v>118</v>
      </c>
      <c r="U313" s="0" t="str">
        <f aca="false">SUBSTITUTE(_xlfn.CONCAT(M313, " - ", O313, " - ",N313, " - ", P313), "_", " ")</f>
        <v>Vintage - Back Forest - Fragrance Oil - 15ml</v>
      </c>
      <c r="V313" s="0" t="n">
        <v>15</v>
      </c>
      <c r="X313" s="0" t="n">
        <v>0</v>
      </c>
      <c r="Y313" s="0" t="s">
        <v>59</v>
      </c>
      <c r="Z313" s="0" t="s">
        <v>60</v>
      </c>
      <c r="AA313" s="0" t="n">
        <v>18</v>
      </c>
      <c r="AC313" s="1" t="s">
        <v>56</v>
      </c>
      <c r="AD313" s="1" t="s">
        <v>56</v>
      </c>
      <c r="AF313" s="2" t="str">
        <f aca="false">IF(B313 = "","",_xlfn.CONCAT("https://cdn.shopify.com/s/files/1/1773/1117/files/WWMS_-_",N313,"_-_",P313,"_-_",M313,"_-_",O313,"_-_Front.png"))</f>
        <v>https://cdn.shopify.com/s/files/1/1773/1117/files/WWMS_-_Fragrance_Oil_-_15ml_-_Vintage_-_Back_Forest_-_Front.png</v>
      </c>
      <c r="AG313" s="0" t="n">
        <v>1</v>
      </c>
      <c r="AH313" s="0" t="s">
        <v>345</v>
      </c>
      <c r="AI313" s="1" t="s">
        <v>61</v>
      </c>
      <c r="AY313" s="2" t="str">
        <f aca="false">_xlfn.CONCAT("https://cdn.shopify.com/s/files/1/1773/1117/files/WWMS_-_",N313,"_-_",P313,"_-_",M313,"_-_",O313,"_-_Front.png")</f>
        <v>https://cdn.shopify.com/s/files/1/1773/1117/files/WWMS_-_Fragrance_Oil_-_15ml_-_Vintage_-_Back_Forest_-_Front.png</v>
      </c>
      <c r="AZ313" s="0" t="s">
        <v>62</v>
      </c>
      <c r="BC313" s="0" t="s">
        <v>63</v>
      </c>
    </row>
    <row r="314" customFormat="false" ht="12.75" hidden="false" customHeight="true" outlineLevel="0" collapsed="false">
      <c r="A314" s="0" t="str">
        <f aca="false">SUBSTITUTE(LOWER(_xlfn.CONCAT(M314, "-", O314,"-", N314)), "_", "-")</f>
        <v>vintage-apple-pie-fragrance-oil</v>
      </c>
      <c r="B314" s="0" t="s">
        <v>346</v>
      </c>
      <c r="D314" s="0" t="s">
        <v>53</v>
      </c>
      <c r="E314" s="0" t="s">
        <v>54</v>
      </c>
      <c r="F314" s="0" t="s">
        <v>288</v>
      </c>
      <c r="G314" s="1" t="s">
        <v>56</v>
      </c>
      <c r="H314" s="0" t="s">
        <v>57</v>
      </c>
      <c r="I314" s="2" t="n">
        <f aca="false">IF(B314 = "",I313,FIND("-", B314, 1))</f>
        <v>9</v>
      </c>
      <c r="J314" s="2" t="e">
        <f aca="false">IF(B314 = "",J313,FIND("-", B314, FIND("-", B314, FIND("-", B314, 1)+1)+1))</f>
        <v>#VALUE!</v>
      </c>
      <c r="K314" s="2" t="n">
        <f aca="false">IF(B314 = "",K313,FIND("-", B314, FIND("-", B314, 1)+1))</f>
        <v>21</v>
      </c>
      <c r="L314" s="2" t="n">
        <f aca="false">IF(B314 = "",L313,IF(ISERROR(J314),K314,J314))</f>
        <v>21</v>
      </c>
      <c r="M314" s="2" t="str">
        <f aca="false">IF(B314 = "",M313,SUBSTITUTE(LEFT(B314,I314-2)," ","_"))</f>
        <v>Vintage</v>
      </c>
      <c r="N314" s="2" t="str">
        <f aca="false">IF(B314 = "",N313,SUBSTITUTE(RIGHT(B314, LEN(B314)-L314-1)," ","_"))</f>
        <v>Fragrance_Oil</v>
      </c>
      <c r="O314" s="2" t="str">
        <f aca="false">IF(B314 = "",O313,SUBSTITUTE(SUBSTITUTE(MID(B314,I314+2,L314-I314-3)," ","_"),"/","_"))</f>
        <v>Apple_Pie</v>
      </c>
      <c r="P314" s="0" t="s">
        <v>118</v>
      </c>
      <c r="U314" s="0" t="str">
        <f aca="false">SUBSTITUTE(_xlfn.CONCAT(M314, " - ", O314, " - ",N314, " - ", P314), "_", " ")</f>
        <v>Vintage - Apple Pie - Fragrance Oil - 15ml</v>
      </c>
      <c r="V314" s="0" t="n">
        <v>15</v>
      </c>
      <c r="X314" s="0" t="n">
        <v>0</v>
      </c>
      <c r="Y314" s="0" t="s">
        <v>59</v>
      </c>
      <c r="Z314" s="0" t="s">
        <v>60</v>
      </c>
      <c r="AA314" s="0" t="n">
        <v>18</v>
      </c>
      <c r="AC314" s="1" t="s">
        <v>56</v>
      </c>
      <c r="AD314" s="1" t="s">
        <v>56</v>
      </c>
      <c r="AF314" s="2" t="str">
        <f aca="false">IF(B314 = "","",_xlfn.CONCAT("https://cdn.shopify.com/s/files/1/1773/1117/files/WWMS_-_",N314,"_-_",P314,"_-_",M314,"_-_",O314,"_-_Front.png"))</f>
        <v>https://cdn.shopify.com/s/files/1/1773/1117/files/WWMS_-_Fragrance_Oil_-_15ml_-_Vintage_-_Apple_Pie_-_Front.png</v>
      </c>
      <c r="AG314" s="0" t="n">
        <v>1</v>
      </c>
      <c r="AH314" s="0" t="s">
        <v>346</v>
      </c>
      <c r="AI314" s="1" t="s">
        <v>61</v>
      </c>
      <c r="AY314" s="2" t="str">
        <f aca="false">_xlfn.CONCAT("https://cdn.shopify.com/s/files/1/1773/1117/files/WWMS_-_",N314,"_-_",P314,"_-_",M314,"_-_",O314,"_-_Front.png")</f>
        <v>https://cdn.shopify.com/s/files/1/1773/1117/files/WWMS_-_Fragrance_Oil_-_15ml_-_Vintage_-_Apple_Pie_-_Front.png</v>
      </c>
      <c r="AZ314" s="0" t="s">
        <v>62</v>
      </c>
      <c r="BC314" s="0" t="s">
        <v>63</v>
      </c>
    </row>
    <row r="315" customFormat="false" ht="12.75" hidden="false" customHeight="true" outlineLevel="0" collapsed="false">
      <c r="A315" s="0" t="str">
        <f aca="false">SUBSTITUTE(LOWER(_xlfn.CONCAT(M315, "-", O315,"-", N315)), "_", "-")</f>
        <v>vintage-white-tea-&amp;-ginger-fragrance-oil</v>
      </c>
      <c r="B315" s="0" t="s">
        <v>347</v>
      </c>
      <c r="D315" s="0" t="s">
        <v>53</v>
      </c>
      <c r="E315" s="0" t="s">
        <v>54</v>
      </c>
      <c r="F315" s="0" t="s">
        <v>288</v>
      </c>
      <c r="G315" s="1" t="s">
        <v>56</v>
      </c>
      <c r="H315" s="0" t="s">
        <v>57</v>
      </c>
      <c r="I315" s="2" t="n">
        <f aca="false">IF(B315 = "",I314,FIND("-", B315, 1))</f>
        <v>9</v>
      </c>
      <c r="J315" s="2" t="e">
        <f aca="false">IF(B315 = "",J314,FIND("-", B315, FIND("-", B315, FIND("-", B315, 1)+1)+1))</f>
        <v>#VALUE!</v>
      </c>
      <c r="K315" s="2" t="n">
        <f aca="false">IF(B315 = "",K314,FIND("-", B315, FIND("-", B315, 1)+1))</f>
        <v>30</v>
      </c>
      <c r="L315" s="2" t="n">
        <f aca="false">IF(B315 = "",L314,IF(ISERROR(J315),K315,J315))</f>
        <v>30</v>
      </c>
      <c r="M315" s="2" t="str">
        <f aca="false">IF(B315 = "",M314,SUBSTITUTE(LEFT(B315,I315-2)," ","_"))</f>
        <v>Vintage</v>
      </c>
      <c r="N315" s="2" t="str">
        <f aca="false">IF(B315 = "",N314,SUBSTITUTE(RIGHT(B315, LEN(B315)-L315-1)," ","_"))</f>
        <v>Fragrance_Oil</v>
      </c>
      <c r="O315" s="2" t="str">
        <f aca="false">IF(B315 = "",O314,SUBSTITUTE(SUBSTITUTE(MID(B315,I315+2,L315-I315-3)," ","_"),"/","_"))</f>
        <v>White_Tea_&amp;_Ginger</v>
      </c>
      <c r="P315" s="0" t="s">
        <v>118</v>
      </c>
      <c r="U315" s="0" t="str">
        <f aca="false">SUBSTITUTE(_xlfn.CONCAT(M315, " - ", O315, " - ",N315, " - ", P315), "_", " ")</f>
        <v>Vintage - White Tea &amp; Ginger - Fragrance Oil - 15ml</v>
      </c>
      <c r="V315" s="0" t="n">
        <v>15</v>
      </c>
      <c r="X315" s="0" t="n">
        <v>0</v>
      </c>
      <c r="Y315" s="0" t="s">
        <v>59</v>
      </c>
      <c r="Z315" s="0" t="s">
        <v>60</v>
      </c>
      <c r="AA315" s="0" t="n">
        <v>18</v>
      </c>
      <c r="AC315" s="1" t="s">
        <v>56</v>
      </c>
      <c r="AD315" s="1" t="s">
        <v>56</v>
      </c>
      <c r="AF315" s="2" t="str">
        <f aca="false">IF(B315 = "","",_xlfn.CONCAT("https://cdn.shopify.com/s/files/1/1773/1117/files/WWMS_-_",N315,"_-_",P315,"_-_",M315,"_-_",O315,"_-_Front.png"))</f>
        <v>https://cdn.shopify.com/s/files/1/1773/1117/files/WWMS_-_Fragrance_Oil_-_15ml_-_Vintage_-_White_Tea_&amp;_Ginger_-_Front.png</v>
      </c>
      <c r="AG315" s="0" t="n">
        <v>1</v>
      </c>
      <c r="AH315" s="0" t="s">
        <v>347</v>
      </c>
      <c r="AI315" s="1" t="s">
        <v>61</v>
      </c>
      <c r="AY315" s="2" t="str">
        <f aca="false">_xlfn.CONCAT("https://cdn.shopify.com/s/files/1/1773/1117/files/WWMS_-_",N315,"_-_",P315,"_-_",M315,"_-_",O315,"_-_Front.png")</f>
        <v>https://cdn.shopify.com/s/files/1/1773/1117/files/WWMS_-_Fragrance_Oil_-_15ml_-_Vintage_-_White_Tea_&amp;_Ginger_-_Front.png</v>
      </c>
      <c r="AZ315" s="0" t="s">
        <v>62</v>
      </c>
      <c r="BC315" s="0" t="s">
        <v>63</v>
      </c>
    </row>
    <row r="316" customFormat="false" ht="12.75" hidden="false" customHeight="true" outlineLevel="0" collapsed="false">
      <c r="A316" s="0" t="str">
        <f aca="false">SUBSTITUTE(LOWER(_xlfn.CONCAT(M316, "-", O316,"-", N316)), "_", "-")</f>
        <v>vintage-japanese-cherry-blossom-fragrance-oil</v>
      </c>
      <c r="B316" s="0" t="s">
        <v>289</v>
      </c>
      <c r="D316" s="0" t="s">
        <v>53</v>
      </c>
      <c r="E316" s="0" t="s">
        <v>54</v>
      </c>
      <c r="F316" s="0" t="s">
        <v>288</v>
      </c>
      <c r="G316" s="1" t="s">
        <v>56</v>
      </c>
      <c r="H316" s="0" t="s">
        <v>57</v>
      </c>
      <c r="I316" s="2" t="n">
        <f aca="false">IF(B316 = "",I315,FIND("-", B316, 1))</f>
        <v>9</v>
      </c>
      <c r="J316" s="2" t="e">
        <f aca="false">IF(B316 = "",J315,FIND("-", B316, FIND("-", B316, FIND("-", B316, 1)+1)+1))</f>
        <v>#VALUE!</v>
      </c>
      <c r="K316" s="2" t="n">
        <f aca="false">IF(B316 = "",K315,FIND("-", B316, FIND("-", B316, 1)+1))</f>
        <v>35</v>
      </c>
      <c r="L316" s="2" t="n">
        <f aca="false">IF(B316 = "",L315,IF(ISERROR(J316),K316,J316))</f>
        <v>35</v>
      </c>
      <c r="M316" s="2" t="str">
        <f aca="false">IF(B316 = "",M315,SUBSTITUTE(LEFT(B316,I316-2)," ","_"))</f>
        <v>Vintage</v>
      </c>
      <c r="N316" s="2" t="str">
        <f aca="false">IF(B316 = "",N315,SUBSTITUTE(RIGHT(B316, LEN(B316)-L316-1)," ","_"))</f>
        <v>Fragrance_Oil</v>
      </c>
      <c r="O316" s="2" t="str">
        <f aca="false">IF(B316 = "",O315,SUBSTITUTE(SUBSTITUTE(MID(B316,I316+2,L316-I316-3)," ","_"),"/","_"))</f>
        <v>Japanese_Cherry_Blossom</v>
      </c>
      <c r="P316" s="0" t="s">
        <v>118</v>
      </c>
      <c r="U316" s="0" t="str">
        <f aca="false">SUBSTITUTE(_xlfn.CONCAT(M316, " - ", O316, " - ",N316, " - ", P316), "_", " ")</f>
        <v>Vintage - Japanese Cherry Blossom - Fragrance Oil - 15ml</v>
      </c>
      <c r="V316" s="0" t="n">
        <v>15</v>
      </c>
      <c r="X316" s="0" t="n">
        <v>0</v>
      </c>
      <c r="Y316" s="0" t="s">
        <v>59</v>
      </c>
      <c r="Z316" s="0" t="s">
        <v>60</v>
      </c>
      <c r="AA316" s="0" t="n">
        <v>18</v>
      </c>
      <c r="AC316" s="1" t="s">
        <v>56</v>
      </c>
      <c r="AD316" s="1" t="s">
        <v>56</v>
      </c>
      <c r="AF316" s="2" t="str">
        <f aca="false">IF(B316 = "","",_xlfn.CONCAT("https://cdn.shopify.com/s/files/1/1773/1117/files/WWMS_-_",N316,"_-_",P316,"_-_",M316,"_-_",O316,"_-_Front.png"))</f>
        <v>https://cdn.shopify.com/s/files/1/1773/1117/files/WWMS_-_Fragrance_Oil_-_15ml_-_Vintage_-_Japanese_Cherry_Blossom_-_Front.png</v>
      </c>
      <c r="AG316" s="0" t="n">
        <v>1</v>
      </c>
      <c r="AH316" s="0" t="s">
        <v>289</v>
      </c>
      <c r="AI316" s="1" t="s">
        <v>61</v>
      </c>
      <c r="AY316" s="2" t="str">
        <f aca="false">_xlfn.CONCAT("https://cdn.shopify.com/s/files/1/1773/1117/files/WWMS_-_",N316,"_-_",P316,"_-_",M316,"_-_",O316,"_-_Front.png")</f>
        <v>https://cdn.shopify.com/s/files/1/1773/1117/files/WWMS_-_Fragrance_Oil_-_15ml_-_Vintage_-_Japanese_Cherry_Blossom_-_Front.png</v>
      </c>
      <c r="AZ316" s="0" t="s">
        <v>62</v>
      </c>
      <c r="BC316" s="0" t="s">
        <v>63</v>
      </c>
    </row>
    <row r="317" customFormat="false" ht="12.75" hidden="false" customHeight="true" outlineLevel="0" collapsed="false">
      <c r="A317" s="0" t="str">
        <f aca="false">SUBSTITUTE(LOWER(_xlfn.CONCAT(M317, "-", O317,"-", N317)), "_", "-")</f>
        <v>vintage-green-leaves-bath-treatment</v>
      </c>
      <c r="B317" s="0" t="s">
        <v>348</v>
      </c>
      <c r="C317" s="3" t="s">
        <v>349</v>
      </c>
      <c r="D317" s="0" t="s">
        <v>53</v>
      </c>
      <c r="E317" s="0" t="s">
        <v>54</v>
      </c>
      <c r="F317" s="0" t="s">
        <v>350</v>
      </c>
      <c r="G317" s="1" t="s">
        <v>56</v>
      </c>
      <c r="H317" s="0" t="s">
        <v>57</v>
      </c>
      <c r="I317" s="2" t="n">
        <f aca="false">IF(B317 = "",I316,FIND("-", B317, 1))</f>
        <v>9</v>
      </c>
      <c r="J317" s="2" t="e">
        <f aca="false">IF(B317 = "",J316,FIND("-", B317, FIND("-", B317, FIND("-", B317, 1)+1)+1))</f>
        <v>#VALUE!</v>
      </c>
      <c r="K317" s="2" t="n">
        <f aca="false">IF(B317 = "",K316,FIND("-", B317, FIND("-", B317, 1)+1))</f>
        <v>24</v>
      </c>
      <c r="L317" s="2" t="n">
        <f aca="false">IF(B317 = "",L316,IF(ISERROR(J317),K317,J317))</f>
        <v>24</v>
      </c>
      <c r="M317" s="2" t="str">
        <f aca="false">IF(B317 = "",M316,SUBSTITUTE(LEFT(B317,I317-2)," ","_"))</f>
        <v>Vintage</v>
      </c>
      <c r="N317" s="2" t="str">
        <f aca="false">IF(B317 = "",N316,SUBSTITUTE(RIGHT(B317, LEN(B317)-L317-1)," ","_"))</f>
        <v>Bath_Treatment</v>
      </c>
      <c r="O317" s="2" t="str">
        <f aca="false">IF(B317 = "",O316,SUBSTITUTE(SUBSTITUTE(MID(B317,I317+2,L317-I317-3)," ","_"),"/","_"))</f>
        <v>Green_Leaves</v>
      </c>
      <c r="P317" s="0" t="s">
        <v>58</v>
      </c>
      <c r="U317" s="0" t="str">
        <f aca="false">SUBSTITUTE(_xlfn.CONCAT(M317, " - ", O317, " - ",N317, " - ", P317), "_", " ")</f>
        <v>Vintage - Green Leaves - Bath Treatment - 100g</v>
      </c>
      <c r="V317" s="0" t="n">
        <v>100</v>
      </c>
      <c r="X317" s="0" t="n">
        <v>0</v>
      </c>
      <c r="Y317" s="0" t="s">
        <v>59</v>
      </c>
      <c r="Z317" s="0" t="s">
        <v>60</v>
      </c>
      <c r="AA317" s="0" t="n">
        <v>6</v>
      </c>
      <c r="AC317" s="1" t="s">
        <v>56</v>
      </c>
      <c r="AD317" s="1" t="s">
        <v>56</v>
      </c>
      <c r="AF317" s="2" t="str">
        <f aca="false">IF(B317 = "","",_xlfn.CONCAT("https://cdn.shopify.com/s/files/1/1773/1117/files/WWMS_-_",N317,"_-_",P317,"_-_",M317,"_-_",O317,"_-_Front.png"))</f>
        <v>https://cdn.shopify.com/s/files/1/1773/1117/files/WWMS_-_Bath_Treatment_-_100g_-_Vintage_-_Green_Leaves_-_Front.png</v>
      </c>
      <c r="AG317" s="0" t="n">
        <v>1</v>
      </c>
      <c r="AH317" s="0" t="s">
        <v>348</v>
      </c>
      <c r="AI317" s="1" t="s">
        <v>61</v>
      </c>
      <c r="AY317" s="2" t="str">
        <f aca="false">_xlfn.CONCAT("https://cdn.shopify.com/s/files/1/1773/1117/files/WWMS_-_",N317,"_-_",P317,"_-_",M317,"_-_",O317,"_-_Front.png")</f>
        <v>https://cdn.shopify.com/s/files/1/1773/1117/files/WWMS_-_Bath_Treatment_-_100g_-_Vintage_-_Green_Leaves_-_Front.png</v>
      </c>
      <c r="AZ317" s="0" t="s">
        <v>62</v>
      </c>
      <c r="BC317" s="0" t="s">
        <v>63</v>
      </c>
    </row>
    <row r="318" customFormat="false" ht="12.75" hidden="false" customHeight="true" outlineLevel="0" collapsed="false">
      <c r="A318" s="0" t="str">
        <f aca="false">SUBSTITUTE(LOWER(_xlfn.CONCAT(M318, "-", O318,"-", N318)), "_", "-")</f>
        <v>vintage-green-leaves-bath-treatment</v>
      </c>
      <c r="I318" s="2" t="n">
        <f aca="false">IF(B318 = "",I317,FIND("-", B318, 1))</f>
        <v>9</v>
      </c>
      <c r="J318" s="2" t="e">
        <f aca="false">IF(B318 = "",J317,FIND("-", B318, FIND("-", B318, FIND("-", B318, 1)+1)+1))</f>
        <v>#VALUE!</v>
      </c>
      <c r="K318" s="2" t="n">
        <f aca="false">IF(B318 = "",K317,FIND("-", B318, FIND("-", B318, 1)+1))</f>
        <v>24</v>
      </c>
      <c r="L318" s="2" t="n">
        <f aca="false">IF(B318 = "",L317,IF(ISERROR(J318),K318,J318))</f>
        <v>24</v>
      </c>
      <c r="M318" s="2" t="str">
        <f aca="false">IF(B318 = "",M317,SUBSTITUTE(LEFT(B318,I318-2)," ","_"))</f>
        <v>Vintage</v>
      </c>
      <c r="N318" s="2" t="str">
        <f aca="false">IF(B318 = "",N317,SUBSTITUTE(RIGHT(B318, LEN(B318)-L318-1)," ","_"))</f>
        <v>Bath_Treatment</v>
      </c>
      <c r="O318" s="2" t="str">
        <f aca="false">IF(B318 = "",O317,SUBSTITUTE(SUBSTITUTE(MID(B318,I318+2,L318-I318-3)," ","_"),"/","_"))</f>
        <v>Green_Leaves</v>
      </c>
      <c r="P318" s="0" t="s">
        <v>64</v>
      </c>
      <c r="U318" s="0" t="str">
        <f aca="false">SUBSTITUTE(_xlfn.CONCAT(M318, " - ", O318, " - ",N318, " - ", P318), "_", " ")</f>
        <v>Vintage - Green Leaves - Bath Treatment - 250g</v>
      </c>
      <c r="V318" s="0" t="n">
        <v>250</v>
      </c>
      <c r="X318" s="0" t="n">
        <v>0</v>
      </c>
      <c r="Y318" s="0" t="s">
        <v>59</v>
      </c>
      <c r="Z318" s="0" t="s">
        <v>60</v>
      </c>
      <c r="AA318" s="0" t="n">
        <v>12</v>
      </c>
      <c r="AC318" s="1" t="s">
        <v>56</v>
      </c>
      <c r="AD318" s="1" t="s">
        <v>56</v>
      </c>
      <c r="AF318" s="2" t="str">
        <f aca="false">IF(B318 = "","",_xlfn.CONCAT("https://cdn.shopify.com/s/files/1/1773/1117/files/WWMS_-_",N318,"_-_",P318,"_-_",M318,"_-_",O318,"_-_Front.png"))</f>
        <v/>
      </c>
      <c r="AI318" s="1" t="s">
        <v>61</v>
      </c>
      <c r="AY318" s="2" t="str">
        <f aca="false">_xlfn.CONCAT("https://cdn.shopify.com/s/files/1/1773/1117/files/WWMS_-_",N318,"_-_",P318,"_-_",M318,"_-_",O318,"_-_Front.png")</f>
        <v>https://cdn.shopify.com/s/files/1/1773/1117/files/WWMS_-_Bath_Treatment_-_250g_-_Vintage_-_Green_Leaves_-_Front.png</v>
      </c>
      <c r="AZ318" s="0" t="s">
        <v>62</v>
      </c>
      <c r="BC318" s="0" t="s">
        <v>63</v>
      </c>
    </row>
    <row r="319" customFormat="false" ht="12.75" hidden="false" customHeight="true" outlineLevel="0" collapsed="false">
      <c r="A319" s="0" t="str">
        <f aca="false">SUBSTITUTE(LOWER(_xlfn.CONCAT(M319, "-", O319,"-", N319)), "_", "-")</f>
        <v>vintage-green-leaves-bath-treatment</v>
      </c>
      <c r="I319" s="2" t="n">
        <f aca="false">IF(B319 = "",I318,FIND("-", B319, 1))</f>
        <v>9</v>
      </c>
      <c r="J319" s="2" t="e">
        <f aca="false">IF(B319 = "",J318,FIND("-", B319, FIND("-", B319, FIND("-", B319, 1)+1)+1))</f>
        <v>#VALUE!</v>
      </c>
      <c r="K319" s="2" t="n">
        <f aca="false">IF(B319 = "",K318,FIND("-", B319, FIND("-", B319, 1)+1))</f>
        <v>24</v>
      </c>
      <c r="L319" s="2" t="n">
        <f aca="false">IF(B319 = "",L318,IF(ISERROR(J319),K319,J319))</f>
        <v>24</v>
      </c>
      <c r="M319" s="2" t="str">
        <f aca="false">IF(B319 = "",M318,SUBSTITUTE(LEFT(B319,I319-2)," ","_"))</f>
        <v>Vintage</v>
      </c>
      <c r="N319" s="2" t="str">
        <f aca="false">IF(B319 = "",N318,SUBSTITUTE(RIGHT(B319, LEN(B319)-L319-1)," ","_"))</f>
        <v>Bath_Treatment</v>
      </c>
      <c r="O319" s="2" t="str">
        <f aca="false">IF(B319 = "",O318,SUBSTITUTE(SUBSTITUTE(MID(B319,I319+2,L319-I319-3)," ","_"),"/","_"))</f>
        <v>Green_Leaves</v>
      </c>
      <c r="P319" s="0" t="s">
        <v>65</v>
      </c>
      <c r="U319" s="0" t="str">
        <f aca="false">SUBSTITUTE(_xlfn.CONCAT(M319, " - ", O319, " - ",N319, " - ", P319), "_", " ")</f>
        <v>Vintage - Green Leaves - Bath Treatment - 1kg</v>
      </c>
      <c r="V319" s="0" t="n">
        <v>1000</v>
      </c>
      <c r="X319" s="0" t="n">
        <v>0</v>
      </c>
      <c r="Y319" s="0" t="s">
        <v>59</v>
      </c>
      <c r="Z319" s="0" t="s">
        <v>60</v>
      </c>
      <c r="AA319" s="0" t="n">
        <v>30</v>
      </c>
      <c r="AC319" s="1" t="s">
        <v>56</v>
      </c>
      <c r="AD319" s="1" t="s">
        <v>56</v>
      </c>
      <c r="AF319" s="2" t="str">
        <f aca="false">IF(B319 = "","",_xlfn.CONCAT("https://cdn.shopify.com/s/files/1/1773/1117/files/WWMS_-_",N319,"_-_",P319,"_-_",M319,"_-_",O319,"_-_Front.png"))</f>
        <v/>
      </c>
      <c r="AI319" s="1" t="s">
        <v>61</v>
      </c>
      <c r="AY319" s="2" t="str">
        <f aca="false">_xlfn.CONCAT("https://cdn.shopify.com/s/files/1/1773/1117/files/WWMS_-_",N319,"_-_",P319,"_-_",M319,"_-_",O319,"_-_Front.png")</f>
        <v>https://cdn.shopify.com/s/files/1/1773/1117/files/WWMS_-_Bath_Treatment_-_1kg_-_Vintage_-_Green_Leaves_-_Front.png</v>
      </c>
      <c r="AZ319" s="0" t="s">
        <v>62</v>
      </c>
      <c r="BC319" s="0" t="s">
        <v>63</v>
      </c>
    </row>
    <row r="320" customFormat="false" ht="12.75" hidden="false" customHeight="true" outlineLevel="0" collapsed="false">
      <c r="A320" s="0" t="str">
        <f aca="false">SUBSTITUTE(LOWER(_xlfn.CONCAT(M320, "-", O320,"-", N320)), "_", "-")</f>
        <v>vintage-white-tea-&amp;-ginger-bath-treatment</v>
      </c>
      <c r="B320" s="0" t="s">
        <v>351</v>
      </c>
      <c r="D320" s="0" t="s">
        <v>53</v>
      </c>
      <c r="E320" s="0" t="s">
        <v>54</v>
      </c>
      <c r="F320" s="0" t="s">
        <v>350</v>
      </c>
      <c r="G320" s="1" t="s">
        <v>56</v>
      </c>
      <c r="H320" s="0" t="s">
        <v>57</v>
      </c>
      <c r="I320" s="2" t="n">
        <f aca="false">IF(B320 = "",I319,FIND("-", B320, 1))</f>
        <v>9</v>
      </c>
      <c r="J320" s="2" t="e">
        <f aca="false">IF(B320 = "",J319,FIND("-", B320, FIND("-", B320, FIND("-", B320, 1)+1)+1))</f>
        <v>#VALUE!</v>
      </c>
      <c r="K320" s="2" t="n">
        <f aca="false">IF(B320 = "",K319,FIND("-", B320, FIND("-", B320, 1)+1))</f>
        <v>30</v>
      </c>
      <c r="L320" s="2" t="n">
        <f aca="false">IF(B320 = "",L319,IF(ISERROR(J320),K320,J320))</f>
        <v>30</v>
      </c>
      <c r="M320" s="2" t="str">
        <f aca="false">IF(B320 = "",M319,SUBSTITUTE(LEFT(B320,I320-2)," ","_"))</f>
        <v>Vintage</v>
      </c>
      <c r="N320" s="2" t="str">
        <f aca="false">IF(B320 = "",N319,SUBSTITUTE(RIGHT(B320, LEN(B320)-L320-1)," ","_"))</f>
        <v>Bath_Treatment</v>
      </c>
      <c r="O320" s="2" t="str">
        <f aca="false">IF(B320 = "",O319,SUBSTITUTE(SUBSTITUTE(MID(B320,I320+2,L320-I320-3)," ","_"),"/","_"))</f>
        <v>White_Tea_&amp;_Ginger</v>
      </c>
      <c r="P320" s="0" t="s">
        <v>58</v>
      </c>
      <c r="U320" s="0" t="str">
        <f aca="false">SUBSTITUTE(_xlfn.CONCAT(M320, " - ", O320, " - ",N320, " - ", P320), "_", " ")</f>
        <v>Vintage - White Tea &amp; Ginger - Bath Treatment - 100g</v>
      </c>
      <c r="V320" s="0" t="n">
        <v>100</v>
      </c>
      <c r="X320" s="0" t="n">
        <v>0</v>
      </c>
      <c r="Y320" s="0" t="s">
        <v>59</v>
      </c>
      <c r="Z320" s="0" t="s">
        <v>60</v>
      </c>
      <c r="AA320" s="0" t="n">
        <v>6</v>
      </c>
      <c r="AC320" s="1" t="s">
        <v>56</v>
      </c>
      <c r="AD320" s="1" t="s">
        <v>56</v>
      </c>
      <c r="AF320" s="2" t="str">
        <f aca="false">IF(B320 = "","",_xlfn.CONCAT("https://cdn.shopify.com/s/files/1/1773/1117/files/WWMS_-_",N320,"_-_",P320,"_-_",M320,"_-_",O320,"_-_Front.png"))</f>
        <v>https://cdn.shopify.com/s/files/1/1773/1117/files/WWMS_-_Bath_Treatment_-_100g_-_Vintage_-_White_Tea_&amp;_Ginger_-_Front.png</v>
      </c>
      <c r="AG320" s="0" t="n">
        <v>1</v>
      </c>
      <c r="AH320" s="0" t="s">
        <v>351</v>
      </c>
      <c r="AI320" s="1" t="s">
        <v>61</v>
      </c>
      <c r="AY320" s="2" t="str">
        <f aca="false">_xlfn.CONCAT("https://cdn.shopify.com/s/files/1/1773/1117/files/WWMS_-_",N320,"_-_",P320,"_-_",M320,"_-_",O320,"_-_Front.png")</f>
        <v>https://cdn.shopify.com/s/files/1/1773/1117/files/WWMS_-_Bath_Treatment_-_100g_-_Vintage_-_White_Tea_&amp;_Ginger_-_Front.png</v>
      </c>
      <c r="AZ320" s="0" t="s">
        <v>62</v>
      </c>
      <c r="BC320" s="0" t="s">
        <v>63</v>
      </c>
    </row>
    <row r="321" customFormat="false" ht="12.75" hidden="false" customHeight="true" outlineLevel="0" collapsed="false">
      <c r="A321" s="0" t="str">
        <f aca="false">SUBSTITUTE(LOWER(_xlfn.CONCAT(M321, "-", O321,"-", N321)), "_", "-")</f>
        <v>vintage-white-tea-&amp;-ginger-bath-treatment</v>
      </c>
      <c r="I321" s="2" t="n">
        <f aca="false">IF(B321 = "",I320,FIND("-", B321, 1))</f>
        <v>9</v>
      </c>
      <c r="J321" s="2" t="e">
        <f aca="false">IF(B321 = "",J320,FIND("-", B321, FIND("-", B321, FIND("-", B321, 1)+1)+1))</f>
        <v>#VALUE!</v>
      </c>
      <c r="K321" s="2" t="n">
        <f aca="false">IF(B321 = "",K320,FIND("-", B321, FIND("-", B321, 1)+1))</f>
        <v>30</v>
      </c>
      <c r="L321" s="2" t="n">
        <f aca="false">IF(B321 = "",L320,IF(ISERROR(J321),K321,J321))</f>
        <v>30</v>
      </c>
      <c r="M321" s="2" t="str">
        <f aca="false">IF(B321 = "",M320,SUBSTITUTE(LEFT(B321,I321-2)," ","_"))</f>
        <v>Vintage</v>
      </c>
      <c r="N321" s="2" t="str">
        <f aca="false">IF(B321 = "",N320,SUBSTITUTE(RIGHT(B321, LEN(B321)-L321-1)," ","_"))</f>
        <v>Bath_Treatment</v>
      </c>
      <c r="O321" s="2" t="str">
        <f aca="false">IF(B321 = "",O320,SUBSTITUTE(SUBSTITUTE(MID(B321,I321+2,L321-I321-3)," ","_"),"/","_"))</f>
        <v>White_Tea_&amp;_Ginger</v>
      </c>
      <c r="P321" s="0" t="s">
        <v>64</v>
      </c>
      <c r="U321" s="0" t="str">
        <f aca="false">SUBSTITUTE(_xlfn.CONCAT(M321, " - ", O321, " - ",N321, " - ", P321), "_", " ")</f>
        <v>Vintage - White Tea &amp; Ginger - Bath Treatment - 250g</v>
      </c>
      <c r="V321" s="0" t="n">
        <v>250</v>
      </c>
      <c r="X321" s="0" t="n">
        <v>0</v>
      </c>
      <c r="Y321" s="0" t="s">
        <v>59</v>
      </c>
      <c r="Z321" s="0" t="s">
        <v>60</v>
      </c>
      <c r="AA321" s="0" t="n">
        <v>12</v>
      </c>
      <c r="AC321" s="1" t="s">
        <v>56</v>
      </c>
      <c r="AD321" s="1" t="s">
        <v>56</v>
      </c>
      <c r="AF321" s="2" t="str">
        <f aca="false">IF(B321 = "","",_xlfn.CONCAT("https://cdn.shopify.com/s/files/1/1773/1117/files/WWMS_-_",N321,"_-_",P321,"_-_",M321,"_-_",O321,"_-_Front.png"))</f>
        <v/>
      </c>
      <c r="AI321" s="1" t="s">
        <v>61</v>
      </c>
      <c r="AY321" s="2" t="str">
        <f aca="false">_xlfn.CONCAT("https://cdn.shopify.com/s/files/1/1773/1117/files/WWMS_-_",N321,"_-_",P321,"_-_",M321,"_-_",O321,"_-_Front.png")</f>
        <v>https://cdn.shopify.com/s/files/1/1773/1117/files/WWMS_-_Bath_Treatment_-_250g_-_Vintage_-_White_Tea_&amp;_Ginger_-_Front.png</v>
      </c>
      <c r="AZ321" s="0" t="s">
        <v>62</v>
      </c>
      <c r="BC321" s="0" t="s">
        <v>63</v>
      </c>
    </row>
    <row r="322" customFormat="false" ht="12.75" hidden="false" customHeight="true" outlineLevel="0" collapsed="false">
      <c r="A322" s="0" t="str">
        <f aca="false">SUBSTITUTE(LOWER(_xlfn.CONCAT(M322, "-", O322,"-", N322)), "_", "-")</f>
        <v>vintage-white-tea-&amp;-ginger-bath-treatment</v>
      </c>
      <c r="I322" s="2" t="n">
        <f aca="false">IF(B322 = "",I321,FIND("-", B322, 1))</f>
        <v>9</v>
      </c>
      <c r="J322" s="2" t="e">
        <f aca="false">IF(B322 = "",J321,FIND("-", B322, FIND("-", B322, FIND("-", B322, 1)+1)+1))</f>
        <v>#VALUE!</v>
      </c>
      <c r="K322" s="2" t="n">
        <f aca="false">IF(B322 = "",K321,FIND("-", B322, FIND("-", B322, 1)+1))</f>
        <v>30</v>
      </c>
      <c r="L322" s="2" t="n">
        <f aca="false">IF(B322 = "",L321,IF(ISERROR(J322),K322,J322))</f>
        <v>30</v>
      </c>
      <c r="M322" s="2" t="str">
        <f aca="false">IF(B322 = "",M321,SUBSTITUTE(LEFT(B322,I322-2)," ","_"))</f>
        <v>Vintage</v>
      </c>
      <c r="N322" s="2" t="str">
        <f aca="false">IF(B322 = "",N321,SUBSTITUTE(RIGHT(B322, LEN(B322)-L322-1)," ","_"))</f>
        <v>Bath_Treatment</v>
      </c>
      <c r="O322" s="2" t="str">
        <f aca="false">IF(B322 = "",O321,SUBSTITUTE(SUBSTITUTE(MID(B322,I322+2,L322-I322-3)," ","_"),"/","_"))</f>
        <v>White_Tea_&amp;_Ginger</v>
      </c>
      <c r="P322" s="0" t="s">
        <v>65</v>
      </c>
      <c r="U322" s="0" t="str">
        <f aca="false">SUBSTITUTE(_xlfn.CONCAT(M322, " - ", O322, " - ",N322, " - ", P322), "_", " ")</f>
        <v>Vintage - White Tea &amp; Ginger - Bath Treatment - 1kg</v>
      </c>
      <c r="V322" s="0" t="n">
        <v>1000</v>
      </c>
      <c r="X322" s="0" t="n">
        <v>0</v>
      </c>
      <c r="Y322" s="0" t="s">
        <v>59</v>
      </c>
      <c r="Z322" s="0" t="s">
        <v>60</v>
      </c>
      <c r="AA322" s="0" t="n">
        <v>30</v>
      </c>
      <c r="AC322" s="1" t="s">
        <v>56</v>
      </c>
      <c r="AD322" s="1" t="s">
        <v>56</v>
      </c>
      <c r="AF322" s="2" t="str">
        <f aca="false">IF(B322 = "","",_xlfn.CONCAT("https://cdn.shopify.com/s/files/1/1773/1117/files/WWMS_-_",N322,"_-_",P322,"_-_",M322,"_-_",O322,"_-_Front.png"))</f>
        <v/>
      </c>
      <c r="AI322" s="1" t="s">
        <v>61</v>
      </c>
      <c r="AY322" s="2" t="str">
        <f aca="false">_xlfn.CONCAT("https://cdn.shopify.com/s/files/1/1773/1117/files/WWMS_-_",N322,"_-_",P322,"_-_",M322,"_-_",O322,"_-_Front.png")</f>
        <v>https://cdn.shopify.com/s/files/1/1773/1117/files/WWMS_-_Bath_Treatment_-_1kg_-_Vintage_-_White_Tea_&amp;_Ginger_-_Front.png</v>
      </c>
      <c r="AZ322" s="0" t="s">
        <v>62</v>
      </c>
      <c r="BC322" s="0" t="s">
        <v>63</v>
      </c>
    </row>
    <row r="323" customFormat="false" ht="12.75" hidden="false" customHeight="true" outlineLevel="0" collapsed="false">
      <c r="A323" s="0" t="str">
        <f aca="false">SUBSTITUTE(LOWER(_xlfn.CONCAT(M323, "-", O323,"-", N323)), "_", "-")</f>
        <v>vintage-white-rose-bath-treatment</v>
      </c>
      <c r="B323" s="0" t="s">
        <v>352</v>
      </c>
      <c r="D323" s="0" t="s">
        <v>53</v>
      </c>
      <c r="E323" s="0" t="s">
        <v>54</v>
      </c>
      <c r="F323" s="0" t="s">
        <v>350</v>
      </c>
      <c r="G323" s="1" t="s">
        <v>56</v>
      </c>
      <c r="H323" s="0" t="s">
        <v>57</v>
      </c>
      <c r="I323" s="2" t="n">
        <f aca="false">IF(B323 = "",I322,FIND("-", B323, 1))</f>
        <v>9</v>
      </c>
      <c r="J323" s="2" t="e">
        <f aca="false">IF(B323 = "",J322,FIND("-", B323, FIND("-", B323, FIND("-", B323, 1)+1)+1))</f>
        <v>#VALUE!</v>
      </c>
      <c r="K323" s="2" t="n">
        <f aca="false">IF(B323 = "",K322,FIND("-", B323, FIND("-", B323, 1)+1))</f>
        <v>22</v>
      </c>
      <c r="L323" s="2" t="n">
        <f aca="false">IF(B323 = "",L322,IF(ISERROR(J323),K323,J323))</f>
        <v>22</v>
      </c>
      <c r="M323" s="2" t="str">
        <f aca="false">IF(B323 = "",M322,SUBSTITUTE(LEFT(B323,I323-2)," ","_"))</f>
        <v>Vintage</v>
      </c>
      <c r="N323" s="2" t="str">
        <f aca="false">IF(B323 = "",N322,SUBSTITUTE(RIGHT(B323, LEN(B323)-L323-1)," ","_"))</f>
        <v>Bath_Treatment</v>
      </c>
      <c r="O323" s="2" t="str">
        <f aca="false">IF(B323 = "",O322,SUBSTITUTE(SUBSTITUTE(MID(B323,I323+2,L323-I323-3)," ","_"),"/","_"))</f>
        <v>White_Rose</v>
      </c>
      <c r="P323" s="0" t="s">
        <v>58</v>
      </c>
      <c r="U323" s="0" t="str">
        <f aca="false">SUBSTITUTE(_xlfn.CONCAT(M323, " - ", O323, " - ",N323, " - ", P323), "_", " ")</f>
        <v>Vintage - White Rose - Bath Treatment - 100g</v>
      </c>
      <c r="V323" s="0" t="n">
        <v>100</v>
      </c>
      <c r="X323" s="0" t="n">
        <v>0</v>
      </c>
      <c r="Y323" s="0" t="s">
        <v>59</v>
      </c>
      <c r="Z323" s="0" t="s">
        <v>60</v>
      </c>
      <c r="AA323" s="0" t="n">
        <v>6</v>
      </c>
      <c r="AC323" s="1" t="s">
        <v>56</v>
      </c>
      <c r="AD323" s="1" t="s">
        <v>56</v>
      </c>
      <c r="AF323" s="2" t="str">
        <f aca="false">IF(B323 = "","",_xlfn.CONCAT("https://cdn.shopify.com/s/files/1/1773/1117/files/WWMS_-_",N323,"_-_",P323,"_-_",M323,"_-_",O323,"_-_Front.png"))</f>
        <v>https://cdn.shopify.com/s/files/1/1773/1117/files/WWMS_-_Bath_Treatment_-_100g_-_Vintage_-_White_Rose_-_Front.png</v>
      </c>
      <c r="AG323" s="0" t="n">
        <v>1</v>
      </c>
      <c r="AH323" s="0" t="s">
        <v>352</v>
      </c>
      <c r="AI323" s="1" t="s">
        <v>61</v>
      </c>
      <c r="AY323" s="2" t="str">
        <f aca="false">_xlfn.CONCAT("https://cdn.shopify.com/s/files/1/1773/1117/files/WWMS_-_",N323,"_-_",P323,"_-_",M323,"_-_",O323,"_-_Front.png")</f>
        <v>https://cdn.shopify.com/s/files/1/1773/1117/files/WWMS_-_Bath_Treatment_-_100g_-_Vintage_-_White_Rose_-_Front.png</v>
      </c>
      <c r="AZ323" s="0" t="s">
        <v>62</v>
      </c>
      <c r="BC323" s="0" t="s">
        <v>63</v>
      </c>
    </row>
    <row r="324" customFormat="false" ht="12.75" hidden="false" customHeight="true" outlineLevel="0" collapsed="false">
      <c r="A324" s="0" t="str">
        <f aca="false">SUBSTITUTE(LOWER(_xlfn.CONCAT(M324, "-", O324,"-", N324)), "_", "-")</f>
        <v>vintage-white-rose-bath-treatment</v>
      </c>
      <c r="I324" s="2" t="n">
        <f aca="false">IF(B324 = "",I323,FIND("-", B324, 1))</f>
        <v>9</v>
      </c>
      <c r="J324" s="2" t="e">
        <f aca="false">IF(B324 = "",J323,FIND("-", B324, FIND("-", B324, FIND("-", B324, 1)+1)+1))</f>
        <v>#VALUE!</v>
      </c>
      <c r="K324" s="2" t="n">
        <f aca="false">IF(B324 = "",K323,FIND("-", B324, FIND("-", B324, 1)+1))</f>
        <v>22</v>
      </c>
      <c r="L324" s="2" t="n">
        <f aca="false">IF(B324 = "",L323,IF(ISERROR(J324),K324,J324))</f>
        <v>22</v>
      </c>
      <c r="M324" s="2" t="str">
        <f aca="false">IF(B324 = "",M323,SUBSTITUTE(LEFT(B324,I324-2)," ","_"))</f>
        <v>Vintage</v>
      </c>
      <c r="N324" s="2" t="str">
        <f aca="false">IF(B324 = "",N323,SUBSTITUTE(RIGHT(B324, LEN(B324)-L324-1)," ","_"))</f>
        <v>Bath_Treatment</v>
      </c>
      <c r="O324" s="2" t="str">
        <f aca="false">IF(B324 = "",O323,SUBSTITUTE(SUBSTITUTE(MID(B324,I324+2,L324-I324-3)," ","_"),"/","_"))</f>
        <v>White_Rose</v>
      </c>
      <c r="P324" s="0" t="s">
        <v>64</v>
      </c>
      <c r="U324" s="0" t="str">
        <f aca="false">SUBSTITUTE(_xlfn.CONCAT(M324, " - ", O324, " - ",N324, " - ", P324), "_", " ")</f>
        <v>Vintage - White Rose - Bath Treatment - 250g</v>
      </c>
      <c r="V324" s="0" t="n">
        <v>250</v>
      </c>
      <c r="X324" s="0" t="n">
        <v>0</v>
      </c>
      <c r="Y324" s="0" t="s">
        <v>59</v>
      </c>
      <c r="Z324" s="0" t="s">
        <v>60</v>
      </c>
      <c r="AA324" s="0" t="n">
        <v>12</v>
      </c>
      <c r="AC324" s="1" t="s">
        <v>56</v>
      </c>
      <c r="AD324" s="1" t="s">
        <v>56</v>
      </c>
      <c r="AF324" s="2" t="str">
        <f aca="false">IF(B324 = "","",_xlfn.CONCAT("https://cdn.shopify.com/s/files/1/1773/1117/files/WWMS_-_",N324,"_-_",P324,"_-_",M324,"_-_",O324,"_-_Front.png"))</f>
        <v/>
      </c>
      <c r="AI324" s="1" t="s">
        <v>61</v>
      </c>
      <c r="AY324" s="2" t="str">
        <f aca="false">_xlfn.CONCAT("https://cdn.shopify.com/s/files/1/1773/1117/files/WWMS_-_",N324,"_-_",P324,"_-_",M324,"_-_",O324,"_-_Front.png")</f>
        <v>https://cdn.shopify.com/s/files/1/1773/1117/files/WWMS_-_Bath_Treatment_-_250g_-_Vintage_-_White_Rose_-_Front.png</v>
      </c>
      <c r="AZ324" s="0" t="s">
        <v>62</v>
      </c>
      <c r="BC324" s="0" t="s">
        <v>63</v>
      </c>
    </row>
    <row r="325" customFormat="false" ht="12.75" hidden="false" customHeight="true" outlineLevel="0" collapsed="false">
      <c r="A325" s="0" t="str">
        <f aca="false">SUBSTITUTE(LOWER(_xlfn.CONCAT(M325, "-", O325,"-", N325)), "_", "-")</f>
        <v>vintage-white-rose-bath-treatment</v>
      </c>
      <c r="I325" s="2" t="n">
        <f aca="false">IF(B325 = "",I324,FIND("-", B325, 1))</f>
        <v>9</v>
      </c>
      <c r="J325" s="2" t="e">
        <f aca="false">IF(B325 = "",J324,FIND("-", B325, FIND("-", B325, FIND("-", B325, 1)+1)+1))</f>
        <v>#VALUE!</v>
      </c>
      <c r="K325" s="2" t="n">
        <f aca="false">IF(B325 = "",K324,FIND("-", B325, FIND("-", B325, 1)+1))</f>
        <v>22</v>
      </c>
      <c r="L325" s="2" t="n">
        <f aca="false">IF(B325 = "",L324,IF(ISERROR(J325),K325,J325))</f>
        <v>22</v>
      </c>
      <c r="M325" s="2" t="str">
        <f aca="false">IF(B325 = "",M324,SUBSTITUTE(LEFT(B325,I325-2)," ","_"))</f>
        <v>Vintage</v>
      </c>
      <c r="N325" s="2" t="str">
        <f aca="false">IF(B325 = "",N324,SUBSTITUTE(RIGHT(B325, LEN(B325)-L325-1)," ","_"))</f>
        <v>Bath_Treatment</v>
      </c>
      <c r="O325" s="2" t="str">
        <f aca="false">IF(B325 = "",O324,SUBSTITUTE(SUBSTITUTE(MID(B325,I325+2,L325-I325-3)," ","_"),"/","_"))</f>
        <v>White_Rose</v>
      </c>
      <c r="P325" s="0" t="s">
        <v>65</v>
      </c>
      <c r="U325" s="0" t="str">
        <f aca="false">SUBSTITUTE(_xlfn.CONCAT(M325, " - ", O325, " - ",N325, " - ", P325), "_", " ")</f>
        <v>Vintage - White Rose - Bath Treatment - 1kg</v>
      </c>
      <c r="V325" s="0" t="n">
        <v>1000</v>
      </c>
      <c r="X325" s="0" t="n">
        <v>0</v>
      </c>
      <c r="Y325" s="0" t="s">
        <v>59</v>
      </c>
      <c r="Z325" s="0" t="s">
        <v>60</v>
      </c>
      <c r="AA325" s="0" t="n">
        <v>30</v>
      </c>
      <c r="AC325" s="1" t="s">
        <v>56</v>
      </c>
      <c r="AD325" s="1" t="s">
        <v>56</v>
      </c>
      <c r="AF325" s="2" t="str">
        <f aca="false">IF(B325 = "","",_xlfn.CONCAT("https://cdn.shopify.com/s/files/1/1773/1117/files/WWMS_-_",N325,"_-_",P325,"_-_",M325,"_-_",O325,"_-_Front.png"))</f>
        <v/>
      </c>
      <c r="AI325" s="1" t="s">
        <v>61</v>
      </c>
      <c r="AY325" s="2" t="str">
        <f aca="false">_xlfn.CONCAT("https://cdn.shopify.com/s/files/1/1773/1117/files/WWMS_-_",N325,"_-_",P325,"_-_",M325,"_-_",O325,"_-_Front.png")</f>
        <v>https://cdn.shopify.com/s/files/1/1773/1117/files/WWMS_-_Bath_Treatment_-_1kg_-_Vintage_-_White_Rose_-_Front.png</v>
      </c>
      <c r="AZ325" s="0" t="s">
        <v>62</v>
      </c>
      <c r="BC325" s="0" t="s">
        <v>63</v>
      </c>
    </row>
    <row r="326" customFormat="false" ht="12.75" hidden="false" customHeight="true" outlineLevel="0" collapsed="false">
      <c r="A326" s="0" t="str">
        <f aca="false">SUBSTITUTE(LOWER(_xlfn.CONCAT(M326, "-", O326,"-", N326)), "_", "-")</f>
        <v>vintage-sweet-pea-bath-treatment</v>
      </c>
      <c r="B326" s="0" t="s">
        <v>353</v>
      </c>
      <c r="D326" s="0" t="s">
        <v>53</v>
      </c>
      <c r="E326" s="0" t="s">
        <v>54</v>
      </c>
      <c r="F326" s="0" t="s">
        <v>350</v>
      </c>
      <c r="G326" s="1" t="s">
        <v>56</v>
      </c>
      <c r="H326" s="0" t="s">
        <v>57</v>
      </c>
      <c r="I326" s="2" t="n">
        <f aca="false">IF(B326 = "",I325,FIND("-", B326, 1))</f>
        <v>9</v>
      </c>
      <c r="J326" s="2" t="e">
        <f aca="false">IF(B326 = "",J325,FIND("-", B326, FIND("-", B326, FIND("-", B326, 1)+1)+1))</f>
        <v>#VALUE!</v>
      </c>
      <c r="K326" s="2" t="n">
        <f aca="false">IF(B326 = "",K325,FIND("-", B326, FIND("-", B326, 1)+1))</f>
        <v>21</v>
      </c>
      <c r="L326" s="2" t="n">
        <f aca="false">IF(B326 = "",L325,IF(ISERROR(J326),K326,J326))</f>
        <v>21</v>
      </c>
      <c r="M326" s="2" t="str">
        <f aca="false">IF(B326 = "",M325,SUBSTITUTE(LEFT(B326,I326-2)," ","_"))</f>
        <v>Vintage</v>
      </c>
      <c r="N326" s="2" t="str">
        <f aca="false">IF(B326 = "",N325,SUBSTITUTE(RIGHT(B326, LEN(B326)-L326-1)," ","_"))</f>
        <v>Bath_Treatment</v>
      </c>
      <c r="O326" s="2" t="str">
        <f aca="false">IF(B326 = "",O325,SUBSTITUTE(SUBSTITUTE(MID(B326,I326+2,L326-I326-3)," ","_"),"/","_"))</f>
        <v>Sweet_Pea</v>
      </c>
      <c r="P326" s="0" t="s">
        <v>58</v>
      </c>
      <c r="U326" s="0" t="str">
        <f aca="false">SUBSTITUTE(_xlfn.CONCAT(M326, " - ", O326, " - ",N326, " - ", P326), "_", " ")</f>
        <v>Vintage - Sweet Pea - Bath Treatment - 100g</v>
      </c>
      <c r="V326" s="0" t="n">
        <v>100</v>
      </c>
      <c r="X326" s="0" t="n">
        <v>0</v>
      </c>
      <c r="Y326" s="0" t="s">
        <v>59</v>
      </c>
      <c r="Z326" s="0" t="s">
        <v>60</v>
      </c>
      <c r="AA326" s="0" t="n">
        <v>6</v>
      </c>
      <c r="AC326" s="1" t="s">
        <v>56</v>
      </c>
      <c r="AD326" s="1" t="s">
        <v>56</v>
      </c>
      <c r="AF326" s="2" t="str">
        <f aca="false">IF(B326 = "","",_xlfn.CONCAT("https://cdn.shopify.com/s/files/1/1773/1117/files/WWMS_-_",N326,"_-_",P326,"_-_",M326,"_-_",O326,"_-_Front.png"))</f>
        <v>https://cdn.shopify.com/s/files/1/1773/1117/files/WWMS_-_Bath_Treatment_-_100g_-_Vintage_-_Sweet_Pea_-_Front.png</v>
      </c>
      <c r="AG326" s="0" t="n">
        <v>1</v>
      </c>
      <c r="AH326" s="0" t="s">
        <v>353</v>
      </c>
      <c r="AI326" s="1" t="s">
        <v>61</v>
      </c>
      <c r="AY326" s="2" t="str">
        <f aca="false">_xlfn.CONCAT("https://cdn.shopify.com/s/files/1/1773/1117/files/WWMS_-_",N326,"_-_",P326,"_-_",M326,"_-_",O326,"_-_Front.png")</f>
        <v>https://cdn.shopify.com/s/files/1/1773/1117/files/WWMS_-_Bath_Treatment_-_100g_-_Vintage_-_Sweet_Pea_-_Front.png</v>
      </c>
      <c r="AZ326" s="0" t="s">
        <v>62</v>
      </c>
      <c r="BC326" s="0" t="s">
        <v>63</v>
      </c>
    </row>
    <row r="327" customFormat="false" ht="12.75" hidden="false" customHeight="true" outlineLevel="0" collapsed="false">
      <c r="A327" s="0" t="str">
        <f aca="false">SUBSTITUTE(LOWER(_xlfn.CONCAT(M327, "-", O327,"-", N327)), "_", "-")</f>
        <v>vintage-sweet-pea-bath-treatment</v>
      </c>
      <c r="I327" s="2" t="n">
        <f aca="false">IF(B327 = "",I326,FIND("-", B327, 1))</f>
        <v>9</v>
      </c>
      <c r="J327" s="2" t="e">
        <f aca="false">IF(B327 = "",J326,FIND("-", B327, FIND("-", B327, FIND("-", B327, 1)+1)+1))</f>
        <v>#VALUE!</v>
      </c>
      <c r="K327" s="2" t="n">
        <f aca="false">IF(B327 = "",K326,FIND("-", B327, FIND("-", B327, 1)+1))</f>
        <v>21</v>
      </c>
      <c r="L327" s="2" t="n">
        <f aca="false">IF(B327 = "",L326,IF(ISERROR(J327),K327,J327))</f>
        <v>21</v>
      </c>
      <c r="M327" s="2" t="str">
        <f aca="false">IF(B327 = "",M326,SUBSTITUTE(LEFT(B327,I327-2)," ","_"))</f>
        <v>Vintage</v>
      </c>
      <c r="N327" s="2" t="str">
        <f aca="false">IF(B327 = "",N326,SUBSTITUTE(RIGHT(B327, LEN(B327)-L327-1)," ","_"))</f>
        <v>Bath_Treatment</v>
      </c>
      <c r="O327" s="2" t="str">
        <f aca="false">IF(B327 = "",O326,SUBSTITUTE(SUBSTITUTE(MID(B327,I327+2,L327-I327-3)," ","_"),"/","_"))</f>
        <v>Sweet_Pea</v>
      </c>
      <c r="P327" s="0" t="s">
        <v>64</v>
      </c>
      <c r="U327" s="0" t="str">
        <f aca="false">SUBSTITUTE(_xlfn.CONCAT(M327, " - ", O327, " - ",N327, " - ", P327), "_", " ")</f>
        <v>Vintage - Sweet Pea - Bath Treatment - 250g</v>
      </c>
      <c r="V327" s="0" t="n">
        <v>250</v>
      </c>
      <c r="X327" s="0" t="n">
        <v>0</v>
      </c>
      <c r="Y327" s="0" t="s">
        <v>59</v>
      </c>
      <c r="Z327" s="0" t="s">
        <v>60</v>
      </c>
      <c r="AA327" s="0" t="n">
        <v>12</v>
      </c>
      <c r="AC327" s="1" t="s">
        <v>56</v>
      </c>
      <c r="AD327" s="1" t="s">
        <v>56</v>
      </c>
      <c r="AF327" s="2" t="str">
        <f aca="false">IF(B327 = "","",_xlfn.CONCAT("https://cdn.shopify.com/s/files/1/1773/1117/files/WWMS_-_",N327,"_-_",P327,"_-_",M327,"_-_",O327,"_-_Front.png"))</f>
        <v/>
      </c>
      <c r="AI327" s="1" t="s">
        <v>61</v>
      </c>
      <c r="AY327" s="2" t="str">
        <f aca="false">_xlfn.CONCAT("https://cdn.shopify.com/s/files/1/1773/1117/files/WWMS_-_",N327,"_-_",P327,"_-_",M327,"_-_",O327,"_-_Front.png")</f>
        <v>https://cdn.shopify.com/s/files/1/1773/1117/files/WWMS_-_Bath_Treatment_-_250g_-_Vintage_-_Sweet_Pea_-_Front.png</v>
      </c>
      <c r="AZ327" s="0" t="s">
        <v>62</v>
      </c>
      <c r="BC327" s="0" t="s">
        <v>63</v>
      </c>
    </row>
    <row r="328" customFormat="false" ht="12.75" hidden="false" customHeight="true" outlineLevel="0" collapsed="false">
      <c r="A328" s="0" t="str">
        <f aca="false">SUBSTITUTE(LOWER(_xlfn.CONCAT(M328, "-", O328,"-", N328)), "_", "-")</f>
        <v>vintage-sweet-pea-bath-treatment</v>
      </c>
      <c r="I328" s="2" t="n">
        <f aca="false">IF(B328 = "",I327,FIND("-", B328, 1))</f>
        <v>9</v>
      </c>
      <c r="J328" s="2" t="e">
        <f aca="false">IF(B328 = "",J327,FIND("-", B328, FIND("-", B328, FIND("-", B328, 1)+1)+1))</f>
        <v>#VALUE!</v>
      </c>
      <c r="K328" s="2" t="n">
        <f aca="false">IF(B328 = "",K327,FIND("-", B328, FIND("-", B328, 1)+1))</f>
        <v>21</v>
      </c>
      <c r="L328" s="2" t="n">
        <f aca="false">IF(B328 = "",L327,IF(ISERROR(J328),K328,J328))</f>
        <v>21</v>
      </c>
      <c r="M328" s="2" t="str">
        <f aca="false">IF(B328 = "",M327,SUBSTITUTE(LEFT(B328,I328-2)," ","_"))</f>
        <v>Vintage</v>
      </c>
      <c r="N328" s="2" t="str">
        <f aca="false">IF(B328 = "",N327,SUBSTITUTE(RIGHT(B328, LEN(B328)-L328-1)," ","_"))</f>
        <v>Bath_Treatment</v>
      </c>
      <c r="O328" s="2" t="str">
        <f aca="false">IF(B328 = "",O327,SUBSTITUTE(SUBSTITUTE(MID(B328,I328+2,L328-I328-3)," ","_"),"/","_"))</f>
        <v>Sweet_Pea</v>
      </c>
      <c r="P328" s="0" t="s">
        <v>65</v>
      </c>
      <c r="U328" s="0" t="str">
        <f aca="false">SUBSTITUTE(_xlfn.CONCAT(M328, " - ", O328, " - ",N328, " - ", P328), "_", " ")</f>
        <v>Vintage - Sweet Pea - Bath Treatment - 1kg</v>
      </c>
      <c r="V328" s="0" t="n">
        <v>1000</v>
      </c>
      <c r="X328" s="0" t="n">
        <v>0</v>
      </c>
      <c r="Y328" s="0" t="s">
        <v>59</v>
      </c>
      <c r="Z328" s="0" t="s">
        <v>60</v>
      </c>
      <c r="AA328" s="0" t="n">
        <v>30</v>
      </c>
      <c r="AC328" s="1" t="s">
        <v>56</v>
      </c>
      <c r="AD328" s="1" t="s">
        <v>56</v>
      </c>
      <c r="AF328" s="2" t="str">
        <f aca="false">IF(B328 = "","",_xlfn.CONCAT("https://cdn.shopify.com/s/files/1/1773/1117/files/WWMS_-_",N328,"_-_",P328,"_-_",M328,"_-_",O328,"_-_Front.png"))</f>
        <v/>
      </c>
      <c r="AI328" s="1" t="s">
        <v>61</v>
      </c>
      <c r="AY328" s="2" t="str">
        <f aca="false">_xlfn.CONCAT("https://cdn.shopify.com/s/files/1/1773/1117/files/WWMS_-_",N328,"_-_",P328,"_-_",M328,"_-_",O328,"_-_Front.png")</f>
        <v>https://cdn.shopify.com/s/files/1/1773/1117/files/WWMS_-_Bath_Treatment_-_1kg_-_Vintage_-_Sweet_Pea_-_Front.png</v>
      </c>
      <c r="AZ328" s="0" t="s">
        <v>62</v>
      </c>
      <c r="BC328" s="0" t="s">
        <v>63</v>
      </c>
    </row>
    <row r="329" customFormat="false" ht="12.75" hidden="false" customHeight="true" outlineLevel="0" collapsed="false">
      <c r="A329" s="0" t="str">
        <f aca="false">SUBSTITUTE(LOWER(_xlfn.CONCAT(M329, "-", O329,"-", N329)), "_", "-")</f>
        <v>vintage-surreal-baby-bath-treatment</v>
      </c>
      <c r="B329" s="0" t="s">
        <v>354</v>
      </c>
      <c r="D329" s="0" t="s">
        <v>53</v>
      </c>
      <c r="E329" s="0" t="s">
        <v>54</v>
      </c>
      <c r="F329" s="0" t="s">
        <v>350</v>
      </c>
      <c r="G329" s="1" t="s">
        <v>56</v>
      </c>
      <c r="H329" s="0" t="s">
        <v>57</v>
      </c>
      <c r="I329" s="2" t="n">
        <f aca="false">IF(B329 = "",I328,FIND("-", B329, 1))</f>
        <v>9</v>
      </c>
      <c r="J329" s="2" t="e">
        <f aca="false">IF(B329 = "",J328,FIND("-", B329, FIND("-", B329, FIND("-", B329, 1)+1)+1))</f>
        <v>#VALUE!</v>
      </c>
      <c r="K329" s="2" t="n">
        <f aca="false">IF(B329 = "",K328,FIND("-", B329, FIND("-", B329, 1)+1))</f>
        <v>24</v>
      </c>
      <c r="L329" s="2" t="n">
        <f aca="false">IF(B329 = "",L328,IF(ISERROR(J329),K329,J329))</f>
        <v>24</v>
      </c>
      <c r="M329" s="2" t="str">
        <f aca="false">IF(B329 = "",M328,SUBSTITUTE(LEFT(B329,I329-2)," ","_"))</f>
        <v>Vintage</v>
      </c>
      <c r="N329" s="2" t="str">
        <f aca="false">IF(B329 = "",N328,SUBSTITUTE(RIGHT(B329, LEN(B329)-L329-1)," ","_"))</f>
        <v>Bath_Treatment</v>
      </c>
      <c r="O329" s="2" t="str">
        <f aca="false">IF(B329 = "",O328,SUBSTITUTE(SUBSTITUTE(MID(B329,I329+2,L329-I329-3)," ","_"),"/","_"))</f>
        <v>Surreal_Baby</v>
      </c>
      <c r="P329" s="0" t="s">
        <v>58</v>
      </c>
      <c r="U329" s="0" t="str">
        <f aca="false">SUBSTITUTE(_xlfn.CONCAT(M329, " - ", O329, " - ",N329, " - ", P329), "_", " ")</f>
        <v>Vintage - Surreal Baby - Bath Treatment - 100g</v>
      </c>
      <c r="V329" s="0" t="n">
        <v>100</v>
      </c>
      <c r="X329" s="0" t="n">
        <v>0</v>
      </c>
      <c r="Y329" s="0" t="s">
        <v>59</v>
      </c>
      <c r="Z329" s="0" t="s">
        <v>60</v>
      </c>
      <c r="AA329" s="0" t="n">
        <v>6</v>
      </c>
      <c r="AC329" s="1" t="s">
        <v>56</v>
      </c>
      <c r="AD329" s="1" t="s">
        <v>56</v>
      </c>
      <c r="AF329" s="2" t="str">
        <f aca="false">IF(B329 = "","",_xlfn.CONCAT("https://cdn.shopify.com/s/files/1/1773/1117/files/WWMS_-_",N329,"_-_",P329,"_-_",M329,"_-_",O329,"_-_Front.png"))</f>
        <v>https://cdn.shopify.com/s/files/1/1773/1117/files/WWMS_-_Bath_Treatment_-_100g_-_Vintage_-_Surreal_Baby_-_Front.png</v>
      </c>
      <c r="AG329" s="0" t="n">
        <v>1</v>
      </c>
      <c r="AH329" s="0" t="s">
        <v>354</v>
      </c>
      <c r="AI329" s="1" t="s">
        <v>61</v>
      </c>
      <c r="AY329" s="2" t="str">
        <f aca="false">_xlfn.CONCAT("https://cdn.shopify.com/s/files/1/1773/1117/files/WWMS_-_",N329,"_-_",P329,"_-_",M329,"_-_",O329,"_-_Front.png")</f>
        <v>https://cdn.shopify.com/s/files/1/1773/1117/files/WWMS_-_Bath_Treatment_-_100g_-_Vintage_-_Surreal_Baby_-_Front.png</v>
      </c>
      <c r="AZ329" s="0" t="s">
        <v>62</v>
      </c>
      <c r="BC329" s="0" t="s">
        <v>63</v>
      </c>
    </row>
    <row r="330" customFormat="false" ht="12.75" hidden="false" customHeight="true" outlineLevel="0" collapsed="false">
      <c r="A330" s="0" t="str">
        <f aca="false">SUBSTITUTE(LOWER(_xlfn.CONCAT(M330, "-", O330,"-", N330)), "_", "-")</f>
        <v>vintage-surreal-baby-bath-treatment</v>
      </c>
      <c r="I330" s="2" t="n">
        <f aca="false">IF(B330 = "",I329,FIND("-", B330, 1))</f>
        <v>9</v>
      </c>
      <c r="J330" s="2" t="e">
        <f aca="false">IF(B330 = "",J329,FIND("-", B330, FIND("-", B330, FIND("-", B330, 1)+1)+1))</f>
        <v>#VALUE!</v>
      </c>
      <c r="K330" s="2" t="n">
        <f aca="false">IF(B330 = "",K329,FIND("-", B330, FIND("-", B330, 1)+1))</f>
        <v>24</v>
      </c>
      <c r="L330" s="2" t="n">
        <f aca="false">IF(B330 = "",L329,IF(ISERROR(J330),K330,J330))</f>
        <v>24</v>
      </c>
      <c r="M330" s="2" t="str">
        <f aca="false">IF(B330 = "",M329,SUBSTITUTE(LEFT(B330,I330-2)," ","_"))</f>
        <v>Vintage</v>
      </c>
      <c r="N330" s="2" t="str">
        <f aca="false">IF(B330 = "",N329,SUBSTITUTE(RIGHT(B330, LEN(B330)-L330-1)," ","_"))</f>
        <v>Bath_Treatment</v>
      </c>
      <c r="O330" s="2" t="str">
        <f aca="false">IF(B330 = "",O329,SUBSTITUTE(SUBSTITUTE(MID(B330,I330+2,L330-I330-3)," ","_"),"/","_"))</f>
        <v>Surreal_Baby</v>
      </c>
      <c r="P330" s="0" t="s">
        <v>64</v>
      </c>
      <c r="U330" s="0" t="str">
        <f aca="false">SUBSTITUTE(_xlfn.CONCAT(M330, " - ", O330, " - ",N330, " - ", P330), "_", " ")</f>
        <v>Vintage - Surreal Baby - Bath Treatment - 250g</v>
      </c>
      <c r="V330" s="0" t="n">
        <v>250</v>
      </c>
      <c r="X330" s="0" t="n">
        <v>0</v>
      </c>
      <c r="Y330" s="0" t="s">
        <v>59</v>
      </c>
      <c r="Z330" s="0" t="s">
        <v>60</v>
      </c>
      <c r="AA330" s="0" t="n">
        <v>12</v>
      </c>
      <c r="AC330" s="1" t="s">
        <v>56</v>
      </c>
      <c r="AD330" s="1" t="s">
        <v>56</v>
      </c>
      <c r="AF330" s="2" t="str">
        <f aca="false">IF(B330 = "","",_xlfn.CONCAT("https://cdn.shopify.com/s/files/1/1773/1117/files/WWMS_-_",N330,"_-_",P330,"_-_",M330,"_-_",O330,"_-_Front.png"))</f>
        <v/>
      </c>
      <c r="AI330" s="1" t="s">
        <v>61</v>
      </c>
      <c r="AY330" s="2" t="str">
        <f aca="false">_xlfn.CONCAT("https://cdn.shopify.com/s/files/1/1773/1117/files/WWMS_-_",N330,"_-_",P330,"_-_",M330,"_-_",O330,"_-_Front.png")</f>
        <v>https://cdn.shopify.com/s/files/1/1773/1117/files/WWMS_-_Bath_Treatment_-_250g_-_Vintage_-_Surreal_Baby_-_Front.png</v>
      </c>
      <c r="AZ330" s="0" t="s">
        <v>62</v>
      </c>
      <c r="BC330" s="0" t="s">
        <v>63</v>
      </c>
    </row>
    <row r="331" customFormat="false" ht="12.75" hidden="false" customHeight="true" outlineLevel="0" collapsed="false">
      <c r="A331" s="0" t="str">
        <f aca="false">SUBSTITUTE(LOWER(_xlfn.CONCAT(M331, "-", O331,"-", N331)), "_", "-")</f>
        <v>vintage-surreal-baby-bath-treatment</v>
      </c>
      <c r="I331" s="2" t="n">
        <f aca="false">IF(B331 = "",I330,FIND("-", B331, 1))</f>
        <v>9</v>
      </c>
      <c r="J331" s="2" t="e">
        <f aca="false">IF(B331 = "",J330,FIND("-", B331, FIND("-", B331, FIND("-", B331, 1)+1)+1))</f>
        <v>#VALUE!</v>
      </c>
      <c r="K331" s="2" t="n">
        <f aca="false">IF(B331 = "",K330,FIND("-", B331, FIND("-", B331, 1)+1))</f>
        <v>24</v>
      </c>
      <c r="L331" s="2" t="n">
        <f aca="false">IF(B331 = "",L330,IF(ISERROR(J331),K331,J331))</f>
        <v>24</v>
      </c>
      <c r="M331" s="2" t="str">
        <f aca="false">IF(B331 = "",M330,SUBSTITUTE(LEFT(B331,I331-2)," ","_"))</f>
        <v>Vintage</v>
      </c>
      <c r="N331" s="2" t="str">
        <f aca="false">IF(B331 = "",N330,SUBSTITUTE(RIGHT(B331, LEN(B331)-L331-1)," ","_"))</f>
        <v>Bath_Treatment</v>
      </c>
      <c r="O331" s="2" t="str">
        <f aca="false">IF(B331 = "",O330,SUBSTITUTE(SUBSTITUTE(MID(B331,I331+2,L331-I331-3)," ","_"),"/","_"))</f>
        <v>Surreal_Baby</v>
      </c>
      <c r="P331" s="0" t="s">
        <v>65</v>
      </c>
      <c r="U331" s="0" t="str">
        <f aca="false">SUBSTITUTE(_xlfn.CONCAT(M331, " - ", O331, " - ",N331, " - ", P331), "_", " ")</f>
        <v>Vintage - Surreal Baby - Bath Treatment - 1kg</v>
      </c>
      <c r="V331" s="0" t="n">
        <v>1000</v>
      </c>
      <c r="X331" s="0" t="n">
        <v>0</v>
      </c>
      <c r="Y331" s="0" t="s">
        <v>59</v>
      </c>
      <c r="Z331" s="0" t="s">
        <v>60</v>
      </c>
      <c r="AA331" s="0" t="n">
        <v>30</v>
      </c>
      <c r="AC331" s="1" t="s">
        <v>56</v>
      </c>
      <c r="AD331" s="1" t="s">
        <v>56</v>
      </c>
      <c r="AF331" s="2" t="str">
        <f aca="false">IF(B331 = "","",_xlfn.CONCAT("https://cdn.shopify.com/s/files/1/1773/1117/files/WWMS_-_",N331,"_-_",P331,"_-_",M331,"_-_",O331,"_-_Front.png"))</f>
        <v/>
      </c>
      <c r="AI331" s="1" t="s">
        <v>61</v>
      </c>
      <c r="AY331" s="2" t="str">
        <f aca="false">_xlfn.CONCAT("https://cdn.shopify.com/s/files/1/1773/1117/files/WWMS_-_",N331,"_-_",P331,"_-_",M331,"_-_",O331,"_-_Front.png")</f>
        <v>https://cdn.shopify.com/s/files/1/1773/1117/files/WWMS_-_Bath_Treatment_-_1kg_-_Vintage_-_Surreal_Baby_-_Front.png</v>
      </c>
      <c r="AZ331" s="0" t="s">
        <v>62</v>
      </c>
      <c r="BC331" s="0" t="s">
        <v>63</v>
      </c>
    </row>
    <row r="332" customFormat="false" ht="12.75" hidden="false" customHeight="true" outlineLevel="0" collapsed="false">
      <c r="A332" s="0" t="str">
        <f aca="false">SUBSTITUTE(LOWER(_xlfn.CONCAT(M332, "-", O332,"-", N332)), "_", "-")</f>
        <v>vintage-spearmint-bath-treatment</v>
      </c>
      <c r="B332" s="0" t="s">
        <v>355</v>
      </c>
      <c r="D332" s="0" t="s">
        <v>53</v>
      </c>
      <c r="E332" s="0" t="s">
        <v>54</v>
      </c>
      <c r="F332" s="0" t="s">
        <v>350</v>
      </c>
      <c r="G332" s="1" t="s">
        <v>56</v>
      </c>
      <c r="H332" s="0" t="s">
        <v>57</v>
      </c>
      <c r="I332" s="2" t="n">
        <f aca="false">IF(B332 = "",I331,FIND("-", B332, 1))</f>
        <v>9</v>
      </c>
      <c r="J332" s="2" t="e">
        <f aca="false">IF(B332 = "",J331,FIND("-", B332, FIND("-", B332, FIND("-", B332, 1)+1)+1))</f>
        <v>#VALUE!</v>
      </c>
      <c r="K332" s="2" t="n">
        <f aca="false">IF(B332 = "",K331,FIND("-", B332, FIND("-", B332, 1)+1))</f>
        <v>21</v>
      </c>
      <c r="L332" s="2" t="n">
        <f aca="false">IF(B332 = "",L331,IF(ISERROR(J332),K332,J332))</f>
        <v>21</v>
      </c>
      <c r="M332" s="2" t="str">
        <f aca="false">IF(B332 = "",M331,SUBSTITUTE(LEFT(B332,I332-2)," ","_"))</f>
        <v>Vintage</v>
      </c>
      <c r="N332" s="2" t="str">
        <f aca="false">IF(B332 = "",N331,SUBSTITUTE(RIGHT(B332, LEN(B332)-L332-1)," ","_"))</f>
        <v>Bath_Treatment</v>
      </c>
      <c r="O332" s="2" t="str">
        <f aca="false">IF(B332 = "",O331,SUBSTITUTE(SUBSTITUTE(MID(B332,I332+2,L332-I332-3)," ","_"),"/","_"))</f>
        <v>Spearmint</v>
      </c>
      <c r="P332" s="0" t="s">
        <v>58</v>
      </c>
      <c r="U332" s="0" t="str">
        <f aca="false">SUBSTITUTE(_xlfn.CONCAT(M332, " - ", O332, " - ",N332, " - ", P332), "_", " ")</f>
        <v>Vintage - Spearmint - Bath Treatment - 100g</v>
      </c>
      <c r="V332" s="0" t="n">
        <v>100</v>
      </c>
      <c r="X332" s="0" t="n">
        <v>0</v>
      </c>
      <c r="Y332" s="0" t="s">
        <v>59</v>
      </c>
      <c r="Z332" s="0" t="s">
        <v>60</v>
      </c>
      <c r="AA332" s="0" t="n">
        <v>6</v>
      </c>
      <c r="AC332" s="1" t="s">
        <v>56</v>
      </c>
      <c r="AD332" s="1" t="s">
        <v>56</v>
      </c>
      <c r="AF332" s="2" t="str">
        <f aca="false">IF(B332 = "","",_xlfn.CONCAT("https://cdn.shopify.com/s/files/1/1773/1117/files/WWMS_-_",N332,"_-_",P332,"_-_",M332,"_-_",O332,"_-_Front.png"))</f>
        <v>https://cdn.shopify.com/s/files/1/1773/1117/files/WWMS_-_Bath_Treatment_-_100g_-_Vintage_-_Spearmint_-_Front.png</v>
      </c>
      <c r="AG332" s="0" t="n">
        <v>1</v>
      </c>
      <c r="AH332" s="0" t="s">
        <v>355</v>
      </c>
      <c r="AI332" s="1" t="s">
        <v>61</v>
      </c>
      <c r="AY332" s="2" t="str">
        <f aca="false">_xlfn.CONCAT("https://cdn.shopify.com/s/files/1/1773/1117/files/WWMS_-_",N332,"_-_",P332,"_-_",M332,"_-_",O332,"_-_Front.png")</f>
        <v>https://cdn.shopify.com/s/files/1/1773/1117/files/WWMS_-_Bath_Treatment_-_100g_-_Vintage_-_Spearmint_-_Front.png</v>
      </c>
      <c r="AZ332" s="0" t="s">
        <v>62</v>
      </c>
      <c r="BC332" s="0" t="s">
        <v>63</v>
      </c>
    </row>
    <row r="333" customFormat="false" ht="12.75" hidden="false" customHeight="true" outlineLevel="0" collapsed="false">
      <c r="A333" s="0" t="str">
        <f aca="false">SUBSTITUTE(LOWER(_xlfn.CONCAT(M333, "-", O333,"-", N333)), "_", "-")</f>
        <v>vintage-spearmint-bath-treatment</v>
      </c>
      <c r="I333" s="2" t="n">
        <f aca="false">IF(B333 = "",I332,FIND("-", B333, 1))</f>
        <v>9</v>
      </c>
      <c r="J333" s="2" t="e">
        <f aca="false">IF(B333 = "",J332,FIND("-", B333, FIND("-", B333, FIND("-", B333, 1)+1)+1))</f>
        <v>#VALUE!</v>
      </c>
      <c r="K333" s="2" t="n">
        <f aca="false">IF(B333 = "",K332,FIND("-", B333, FIND("-", B333, 1)+1))</f>
        <v>21</v>
      </c>
      <c r="L333" s="2" t="n">
        <f aca="false">IF(B333 = "",L332,IF(ISERROR(J333),K333,J333))</f>
        <v>21</v>
      </c>
      <c r="M333" s="2" t="str">
        <f aca="false">IF(B333 = "",M332,SUBSTITUTE(LEFT(B333,I333-2)," ","_"))</f>
        <v>Vintage</v>
      </c>
      <c r="N333" s="2" t="str">
        <f aca="false">IF(B333 = "",N332,SUBSTITUTE(RIGHT(B333, LEN(B333)-L333-1)," ","_"))</f>
        <v>Bath_Treatment</v>
      </c>
      <c r="O333" s="2" t="str">
        <f aca="false">IF(B333 = "",O332,SUBSTITUTE(SUBSTITUTE(MID(B333,I333+2,L333-I333-3)," ","_"),"/","_"))</f>
        <v>Spearmint</v>
      </c>
      <c r="P333" s="0" t="s">
        <v>64</v>
      </c>
      <c r="U333" s="0" t="str">
        <f aca="false">SUBSTITUTE(_xlfn.CONCAT(M333, " - ", O333, " - ",N333, " - ", P333), "_", " ")</f>
        <v>Vintage - Spearmint - Bath Treatment - 250g</v>
      </c>
      <c r="V333" s="0" t="n">
        <v>250</v>
      </c>
      <c r="X333" s="0" t="n">
        <v>0</v>
      </c>
      <c r="Y333" s="0" t="s">
        <v>59</v>
      </c>
      <c r="Z333" s="0" t="s">
        <v>60</v>
      </c>
      <c r="AA333" s="0" t="n">
        <v>12</v>
      </c>
      <c r="AC333" s="1" t="s">
        <v>56</v>
      </c>
      <c r="AD333" s="1" t="s">
        <v>56</v>
      </c>
      <c r="AF333" s="2" t="str">
        <f aca="false">IF(B333 = "","",_xlfn.CONCAT("https://cdn.shopify.com/s/files/1/1773/1117/files/WWMS_-_",N333,"_-_",P333,"_-_",M333,"_-_",O333,"_-_Front.png"))</f>
        <v/>
      </c>
      <c r="AI333" s="1" t="s">
        <v>61</v>
      </c>
      <c r="AY333" s="2" t="str">
        <f aca="false">_xlfn.CONCAT("https://cdn.shopify.com/s/files/1/1773/1117/files/WWMS_-_",N333,"_-_",P333,"_-_",M333,"_-_",O333,"_-_Front.png")</f>
        <v>https://cdn.shopify.com/s/files/1/1773/1117/files/WWMS_-_Bath_Treatment_-_250g_-_Vintage_-_Spearmint_-_Front.png</v>
      </c>
      <c r="AZ333" s="0" t="s">
        <v>62</v>
      </c>
      <c r="BC333" s="0" t="s">
        <v>63</v>
      </c>
    </row>
    <row r="334" customFormat="false" ht="12.75" hidden="false" customHeight="true" outlineLevel="0" collapsed="false">
      <c r="A334" s="0" t="str">
        <f aca="false">SUBSTITUTE(LOWER(_xlfn.CONCAT(M334, "-", O334,"-", N334)), "_", "-")</f>
        <v>vintage-spearmint-bath-treatment</v>
      </c>
      <c r="I334" s="2" t="n">
        <f aca="false">IF(B334 = "",I333,FIND("-", B334, 1))</f>
        <v>9</v>
      </c>
      <c r="J334" s="2" t="e">
        <f aca="false">IF(B334 = "",J333,FIND("-", B334, FIND("-", B334, FIND("-", B334, 1)+1)+1))</f>
        <v>#VALUE!</v>
      </c>
      <c r="K334" s="2" t="n">
        <f aca="false">IF(B334 = "",K333,FIND("-", B334, FIND("-", B334, 1)+1))</f>
        <v>21</v>
      </c>
      <c r="L334" s="2" t="n">
        <f aca="false">IF(B334 = "",L333,IF(ISERROR(J334),K334,J334))</f>
        <v>21</v>
      </c>
      <c r="M334" s="2" t="str">
        <f aca="false">IF(B334 = "",M333,SUBSTITUTE(LEFT(B334,I334-2)," ","_"))</f>
        <v>Vintage</v>
      </c>
      <c r="N334" s="2" t="str">
        <f aca="false">IF(B334 = "",N333,SUBSTITUTE(RIGHT(B334, LEN(B334)-L334-1)," ","_"))</f>
        <v>Bath_Treatment</v>
      </c>
      <c r="O334" s="2" t="str">
        <f aca="false">IF(B334 = "",O333,SUBSTITUTE(SUBSTITUTE(MID(B334,I334+2,L334-I334-3)," ","_"),"/","_"))</f>
        <v>Spearmint</v>
      </c>
      <c r="P334" s="0" t="s">
        <v>65</v>
      </c>
      <c r="U334" s="0" t="str">
        <f aca="false">SUBSTITUTE(_xlfn.CONCAT(M334, " - ", O334, " - ",N334, " - ", P334), "_", " ")</f>
        <v>Vintage - Spearmint - Bath Treatment - 1kg</v>
      </c>
      <c r="V334" s="0" t="n">
        <v>1000</v>
      </c>
      <c r="X334" s="0" t="n">
        <v>0</v>
      </c>
      <c r="Y334" s="0" t="s">
        <v>59</v>
      </c>
      <c r="Z334" s="0" t="s">
        <v>60</v>
      </c>
      <c r="AA334" s="0" t="n">
        <v>30</v>
      </c>
      <c r="AC334" s="1" t="s">
        <v>56</v>
      </c>
      <c r="AD334" s="1" t="s">
        <v>56</v>
      </c>
      <c r="AF334" s="2" t="str">
        <f aca="false">IF(B334 = "","",_xlfn.CONCAT("https://cdn.shopify.com/s/files/1/1773/1117/files/WWMS_-_",N334,"_-_",P334,"_-_",M334,"_-_",O334,"_-_Front.png"))</f>
        <v/>
      </c>
      <c r="AI334" s="1" t="s">
        <v>61</v>
      </c>
      <c r="AY334" s="2" t="str">
        <f aca="false">_xlfn.CONCAT("https://cdn.shopify.com/s/files/1/1773/1117/files/WWMS_-_",N334,"_-_",P334,"_-_",M334,"_-_",O334,"_-_Front.png")</f>
        <v>https://cdn.shopify.com/s/files/1/1773/1117/files/WWMS_-_Bath_Treatment_-_1kg_-_Vintage_-_Spearmint_-_Front.png</v>
      </c>
      <c r="AZ334" s="0" t="s">
        <v>62</v>
      </c>
      <c r="BC334" s="0" t="s">
        <v>63</v>
      </c>
    </row>
    <row r="335" customFormat="false" ht="12.75" hidden="false" customHeight="true" outlineLevel="0" collapsed="false">
      <c r="A335" s="0" t="str">
        <f aca="false">SUBSTITUTE(LOWER(_xlfn.CONCAT(M335, "-", O335,"-", N335)), "_", "-")</f>
        <v>vintage-smoke-on-the-water-bath-treatment</v>
      </c>
      <c r="B335" s="0" t="s">
        <v>356</v>
      </c>
      <c r="D335" s="0" t="s">
        <v>53</v>
      </c>
      <c r="E335" s="0" t="s">
        <v>54</v>
      </c>
      <c r="F335" s="0" t="s">
        <v>350</v>
      </c>
      <c r="G335" s="1" t="s">
        <v>56</v>
      </c>
      <c r="H335" s="0" t="s">
        <v>57</v>
      </c>
      <c r="I335" s="2" t="n">
        <f aca="false">IF(B335 = "",I334,FIND("-", B335, 1))</f>
        <v>9</v>
      </c>
      <c r="J335" s="2" t="e">
        <f aca="false">IF(B335 = "",J334,FIND("-", B335, FIND("-", B335, FIND("-", B335, 1)+1)+1))</f>
        <v>#VALUE!</v>
      </c>
      <c r="K335" s="2" t="n">
        <f aca="false">IF(B335 = "",K334,FIND("-", B335, FIND("-", B335, 1)+1))</f>
        <v>30</v>
      </c>
      <c r="L335" s="2" t="n">
        <f aca="false">IF(B335 = "",L334,IF(ISERROR(J335),K335,J335))</f>
        <v>30</v>
      </c>
      <c r="M335" s="2" t="str">
        <f aca="false">IF(B335 = "",M334,SUBSTITUTE(LEFT(B335,I335-2)," ","_"))</f>
        <v>Vintage</v>
      </c>
      <c r="N335" s="2" t="str">
        <f aca="false">IF(B335 = "",N334,SUBSTITUTE(RIGHT(B335, LEN(B335)-L335-1)," ","_"))</f>
        <v>Bath_Treatment</v>
      </c>
      <c r="O335" s="2" t="str">
        <f aca="false">IF(B335 = "",O334,SUBSTITUTE(SUBSTITUTE(MID(B335,I335+2,L335-I335-3)," ","_"),"/","_"))</f>
        <v>Smoke_on_the_Water</v>
      </c>
      <c r="P335" s="0" t="s">
        <v>58</v>
      </c>
      <c r="U335" s="0" t="str">
        <f aca="false">SUBSTITUTE(_xlfn.CONCAT(M335, " - ", O335, " - ",N335, " - ", P335), "_", " ")</f>
        <v>Vintage - Smoke on the Water - Bath Treatment - 100g</v>
      </c>
      <c r="V335" s="0" t="n">
        <v>100</v>
      </c>
      <c r="X335" s="0" t="n">
        <v>0</v>
      </c>
      <c r="Y335" s="0" t="s">
        <v>59</v>
      </c>
      <c r="Z335" s="0" t="s">
        <v>60</v>
      </c>
      <c r="AA335" s="0" t="n">
        <v>6</v>
      </c>
      <c r="AC335" s="1" t="s">
        <v>56</v>
      </c>
      <c r="AD335" s="1" t="s">
        <v>56</v>
      </c>
      <c r="AF335" s="2" t="str">
        <f aca="false">IF(B335 = "","",_xlfn.CONCAT("https://cdn.shopify.com/s/files/1/1773/1117/files/WWMS_-_",N335,"_-_",P335,"_-_",M335,"_-_",O335,"_-_Front.png"))</f>
        <v>https://cdn.shopify.com/s/files/1/1773/1117/files/WWMS_-_Bath_Treatment_-_100g_-_Vintage_-_Smoke_on_the_Water_-_Front.png</v>
      </c>
      <c r="AG335" s="0" t="n">
        <v>1</v>
      </c>
      <c r="AH335" s="0" t="s">
        <v>356</v>
      </c>
      <c r="AI335" s="1" t="s">
        <v>61</v>
      </c>
      <c r="AY335" s="2" t="str">
        <f aca="false">_xlfn.CONCAT("https://cdn.shopify.com/s/files/1/1773/1117/files/WWMS_-_",N335,"_-_",P335,"_-_",M335,"_-_",O335,"_-_Front.png")</f>
        <v>https://cdn.shopify.com/s/files/1/1773/1117/files/WWMS_-_Bath_Treatment_-_100g_-_Vintage_-_Smoke_on_the_Water_-_Front.png</v>
      </c>
      <c r="AZ335" s="0" t="s">
        <v>62</v>
      </c>
      <c r="BC335" s="0" t="s">
        <v>63</v>
      </c>
    </row>
    <row r="336" customFormat="false" ht="12.75" hidden="false" customHeight="true" outlineLevel="0" collapsed="false">
      <c r="A336" s="0" t="str">
        <f aca="false">SUBSTITUTE(LOWER(_xlfn.CONCAT(M336, "-", O336,"-", N336)), "_", "-")</f>
        <v>vintage-smoke-on-the-water-bath-treatment</v>
      </c>
      <c r="I336" s="2" t="n">
        <f aca="false">IF(B336 = "",I335,FIND("-", B336, 1))</f>
        <v>9</v>
      </c>
      <c r="J336" s="2" t="e">
        <f aca="false">IF(B336 = "",J335,FIND("-", B336, FIND("-", B336, FIND("-", B336, 1)+1)+1))</f>
        <v>#VALUE!</v>
      </c>
      <c r="K336" s="2" t="n">
        <f aca="false">IF(B336 = "",K335,FIND("-", B336, FIND("-", B336, 1)+1))</f>
        <v>30</v>
      </c>
      <c r="L336" s="2" t="n">
        <f aca="false">IF(B336 = "",L335,IF(ISERROR(J336),K336,J336))</f>
        <v>30</v>
      </c>
      <c r="M336" s="2" t="str">
        <f aca="false">IF(B336 = "",M335,SUBSTITUTE(LEFT(B336,I336-2)," ","_"))</f>
        <v>Vintage</v>
      </c>
      <c r="N336" s="2" t="str">
        <f aca="false">IF(B336 = "",N335,SUBSTITUTE(RIGHT(B336, LEN(B336)-L336-1)," ","_"))</f>
        <v>Bath_Treatment</v>
      </c>
      <c r="O336" s="2" t="str">
        <f aca="false">IF(B336 = "",O335,SUBSTITUTE(SUBSTITUTE(MID(B336,I336+2,L336-I336-3)," ","_"),"/","_"))</f>
        <v>Smoke_on_the_Water</v>
      </c>
      <c r="P336" s="0" t="s">
        <v>64</v>
      </c>
      <c r="U336" s="0" t="str">
        <f aca="false">SUBSTITUTE(_xlfn.CONCAT(M336, " - ", O336, " - ",N336, " - ", P336), "_", " ")</f>
        <v>Vintage - Smoke on the Water - Bath Treatment - 250g</v>
      </c>
      <c r="V336" s="0" t="n">
        <v>250</v>
      </c>
      <c r="X336" s="0" t="n">
        <v>0</v>
      </c>
      <c r="Y336" s="0" t="s">
        <v>59</v>
      </c>
      <c r="Z336" s="0" t="s">
        <v>60</v>
      </c>
      <c r="AA336" s="0" t="n">
        <v>12</v>
      </c>
      <c r="AC336" s="1" t="s">
        <v>56</v>
      </c>
      <c r="AD336" s="1" t="s">
        <v>56</v>
      </c>
      <c r="AF336" s="2" t="str">
        <f aca="false">IF(B336 = "","",_xlfn.CONCAT("https://cdn.shopify.com/s/files/1/1773/1117/files/WWMS_-_",N336,"_-_",P336,"_-_",M336,"_-_",O336,"_-_Front.png"))</f>
        <v/>
      </c>
      <c r="AI336" s="1" t="s">
        <v>61</v>
      </c>
      <c r="AY336" s="2" t="str">
        <f aca="false">_xlfn.CONCAT("https://cdn.shopify.com/s/files/1/1773/1117/files/WWMS_-_",N336,"_-_",P336,"_-_",M336,"_-_",O336,"_-_Front.png")</f>
        <v>https://cdn.shopify.com/s/files/1/1773/1117/files/WWMS_-_Bath_Treatment_-_250g_-_Vintage_-_Smoke_on_the_Water_-_Front.png</v>
      </c>
      <c r="AZ336" s="0" t="s">
        <v>62</v>
      </c>
      <c r="BC336" s="0" t="s">
        <v>63</v>
      </c>
    </row>
    <row r="337" customFormat="false" ht="12.75" hidden="false" customHeight="true" outlineLevel="0" collapsed="false">
      <c r="A337" s="0" t="str">
        <f aca="false">SUBSTITUTE(LOWER(_xlfn.CONCAT(M337, "-", O337,"-", N337)), "_", "-")</f>
        <v>vintage-smoke-on-the-water-bath-treatment</v>
      </c>
      <c r="I337" s="2" t="n">
        <f aca="false">IF(B337 = "",I336,FIND("-", B337, 1))</f>
        <v>9</v>
      </c>
      <c r="J337" s="2" t="e">
        <f aca="false">IF(B337 = "",J336,FIND("-", B337, FIND("-", B337, FIND("-", B337, 1)+1)+1))</f>
        <v>#VALUE!</v>
      </c>
      <c r="K337" s="2" t="n">
        <f aca="false">IF(B337 = "",K336,FIND("-", B337, FIND("-", B337, 1)+1))</f>
        <v>30</v>
      </c>
      <c r="L337" s="2" t="n">
        <f aca="false">IF(B337 = "",L336,IF(ISERROR(J337),K337,J337))</f>
        <v>30</v>
      </c>
      <c r="M337" s="2" t="str">
        <f aca="false">IF(B337 = "",M336,SUBSTITUTE(LEFT(B337,I337-2)," ","_"))</f>
        <v>Vintage</v>
      </c>
      <c r="N337" s="2" t="str">
        <f aca="false">IF(B337 = "",N336,SUBSTITUTE(RIGHT(B337, LEN(B337)-L337-1)," ","_"))</f>
        <v>Bath_Treatment</v>
      </c>
      <c r="O337" s="2" t="str">
        <f aca="false">IF(B337 = "",O336,SUBSTITUTE(SUBSTITUTE(MID(B337,I337+2,L337-I337-3)," ","_"),"/","_"))</f>
        <v>Smoke_on_the_Water</v>
      </c>
      <c r="P337" s="0" t="s">
        <v>65</v>
      </c>
      <c r="U337" s="0" t="str">
        <f aca="false">SUBSTITUTE(_xlfn.CONCAT(M337, " - ", O337, " - ",N337, " - ", P337), "_", " ")</f>
        <v>Vintage - Smoke on the Water - Bath Treatment - 1kg</v>
      </c>
      <c r="V337" s="0" t="n">
        <v>1000</v>
      </c>
      <c r="X337" s="0" t="n">
        <v>0</v>
      </c>
      <c r="Y337" s="0" t="s">
        <v>59</v>
      </c>
      <c r="Z337" s="0" t="s">
        <v>60</v>
      </c>
      <c r="AA337" s="0" t="n">
        <v>30</v>
      </c>
      <c r="AC337" s="1" t="s">
        <v>56</v>
      </c>
      <c r="AD337" s="1" t="s">
        <v>56</v>
      </c>
      <c r="AF337" s="2" t="str">
        <f aca="false">IF(B337 = "","",_xlfn.CONCAT("https://cdn.shopify.com/s/files/1/1773/1117/files/WWMS_-_",N337,"_-_",P337,"_-_",M337,"_-_",O337,"_-_Front.png"))</f>
        <v/>
      </c>
      <c r="AI337" s="1" t="s">
        <v>61</v>
      </c>
      <c r="AY337" s="2" t="str">
        <f aca="false">_xlfn.CONCAT("https://cdn.shopify.com/s/files/1/1773/1117/files/WWMS_-_",N337,"_-_",P337,"_-_",M337,"_-_",O337,"_-_Front.png")</f>
        <v>https://cdn.shopify.com/s/files/1/1773/1117/files/WWMS_-_Bath_Treatment_-_1kg_-_Vintage_-_Smoke_on_the_Water_-_Front.png</v>
      </c>
      <c r="AZ337" s="0" t="s">
        <v>62</v>
      </c>
      <c r="BC337" s="0" t="s">
        <v>63</v>
      </c>
    </row>
    <row r="338" customFormat="false" ht="12.75" hidden="false" customHeight="true" outlineLevel="0" collapsed="false">
      <c r="A338" s="0" t="str">
        <f aca="false">SUBSTITUTE(LOWER(_xlfn.CONCAT(M338, "-", O338,"-", N338)), "_", "-")</f>
        <v>vintage-sandalwood-bath-treatment</v>
      </c>
      <c r="B338" s="0" t="s">
        <v>357</v>
      </c>
      <c r="D338" s="0" t="s">
        <v>53</v>
      </c>
      <c r="E338" s="0" t="s">
        <v>54</v>
      </c>
      <c r="F338" s="0" t="s">
        <v>350</v>
      </c>
      <c r="G338" s="1" t="s">
        <v>56</v>
      </c>
      <c r="H338" s="0" t="s">
        <v>57</v>
      </c>
      <c r="I338" s="2" t="n">
        <f aca="false">IF(B338 = "",I337,FIND("-", B338, 1))</f>
        <v>9</v>
      </c>
      <c r="J338" s="2" t="e">
        <f aca="false">IF(B338 = "",J337,FIND("-", B338, FIND("-", B338, FIND("-", B338, 1)+1)+1))</f>
        <v>#VALUE!</v>
      </c>
      <c r="K338" s="2" t="n">
        <f aca="false">IF(B338 = "",K337,FIND("-", B338, FIND("-", B338, 1)+1))</f>
        <v>22</v>
      </c>
      <c r="L338" s="2" t="n">
        <f aca="false">IF(B338 = "",L337,IF(ISERROR(J338),K338,J338))</f>
        <v>22</v>
      </c>
      <c r="M338" s="2" t="str">
        <f aca="false">IF(B338 = "",M337,SUBSTITUTE(LEFT(B338,I338-2)," ","_"))</f>
        <v>Vintage</v>
      </c>
      <c r="N338" s="2" t="str">
        <f aca="false">IF(B338 = "",N337,SUBSTITUTE(RIGHT(B338, LEN(B338)-L338-1)," ","_"))</f>
        <v>Bath_Treatment</v>
      </c>
      <c r="O338" s="2" t="str">
        <f aca="false">IF(B338 = "",O337,SUBSTITUTE(SUBSTITUTE(MID(B338,I338+2,L338-I338-3)," ","_"),"/","_"))</f>
        <v>Sandalwood</v>
      </c>
      <c r="P338" s="0" t="s">
        <v>58</v>
      </c>
      <c r="U338" s="0" t="str">
        <f aca="false">SUBSTITUTE(_xlfn.CONCAT(M338, " - ", O338, " - ",N338, " - ", P338), "_", " ")</f>
        <v>Vintage - Sandalwood - Bath Treatment - 100g</v>
      </c>
      <c r="V338" s="0" t="n">
        <v>100</v>
      </c>
      <c r="X338" s="0" t="n">
        <v>0</v>
      </c>
      <c r="Y338" s="0" t="s">
        <v>59</v>
      </c>
      <c r="Z338" s="0" t="s">
        <v>60</v>
      </c>
      <c r="AA338" s="0" t="n">
        <v>6</v>
      </c>
      <c r="AC338" s="1" t="s">
        <v>56</v>
      </c>
      <c r="AD338" s="1" t="s">
        <v>56</v>
      </c>
      <c r="AF338" s="2" t="str">
        <f aca="false">IF(B338 = "","",_xlfn.CONCAT("https://cdn.shopify.com/s/files/1/1773/1117/files/WWMS_-_",N338,"_-_",P338,"_-_",M338,"_-_",O338,"_-_Front.png"))</f>
        <v>https://cdn.shopify.com/s/files/1/1773/1117/files/WWMS_-_Bath_Treatment_-_100g_-_Vintage_-_Sandalwood_-_Front.png</v>
      </c>
      <c r="AG338" s="0" t="n">
        <v>1</v>
      </c>
      <c r="AH338" s="0" t="s">
        <v>357</v>
      </c>
      <c r="AI338" s="1" t="s">
        <v>61</v>
      </c>
      <c r="AY338" s="2" t="str">
        <f aca="false">_xlfn.CONCAT("https://cdn.shopify.com/s/files/1/1773/1117/files/WWMS_-_",N338,"_-_",P338,"_-_",M338,"_-_",O338,"_-_Front.png")</f>
        <v>https://cdn.shopify.com/s/files/1/1773/1117/files/WWMS_-_Bath_Treatment_-_100g_-_Vintage_-_Sandalwood_-_Front.png</v>
      </c>
      <c r="AZ338" s="0" t="s">
        <v>62</v>
      </c>
      <c r="BC338" s="0" t="s">
        <v>63</v>
      </c>
    </row>
    <row r="339" customFormat="false" ht="12.75" hidden="false" customHeight="true" outlineLevel="0" collapsed="false">
      <c r="A339" s="0" t="str">
        <f aca="false">SUBSTITUTE(LOWER(_xlfn.CONCAT(M339, "-", O339,"-", N339)), "_", "-")</f>
        <v>vintage-sandalwood-bath-treatment</v>
      </c>
      <c r="I339" s="2" t="n">
        <f aca="false">IF(B339 = "",I338,FIND("-", B339, 1))</f>
        <v>9</v>
      </c>
      <c r="J339" s="2" t="e">
        <f aca="false">IF(B339 = "",J338,FIND("-", B339, FIND("-", B339, FIND("-", B339, 1)+1)+1))</f>
        <v>#VALUE!</v>
      </c>
      <c r="K339" s="2" t="n">
        <f aca="false">IF(B339 = "",K338,FIND("-", B339, FIND("-", B339, 1)+1))</f>
        <v>22</v>
      </c>
      <c r="L339" s="2" t="n">
        <f aca="false">IF(B339 = "",L338,IF(ISERROR(J339),K339,J339))</f>
        <v>22</v>
      </c>
      <c r="M339" s="2" t="str">
        <f aca="false">IF(B339 = "",M338,SUBSTITUTE(LEFT(B339,I339-2)," ","_"))</f>
        <v>Vintage</v>
      </c>
      <c r="N339" s="2" t="str">
        <f aca="false">IF(B339 = "",N338,SUBSTITUTE(RIGHT(B339, LEN(B339)-L339-1)," ","_"))</f>
        <v>Bath_Treatment</v>
      </c>
      <c r="O339" s="2" t="str">
        <f aca="false">IF(B339 = "",O338,SUBSTITUTE(SUBSTITUTE(MID(B339,I339+2,L339-I339-3)," ","_"),"/","_"))</f>
        <v>Sandalwood</v>
      </c>
      <c r="P339" s="0" t="s">
        <v>64</v>
      </c>
      <c r="U339" s="0" t="str">
        <f aca="false">SUBSTITUTE(_xlfn.CONCAT(M339, " - ", O339, " - ",N339, " - ", P339), "_", " ")</f>
        <v>Vintage - Sandalwood - Bath Treatment - 250g</v>
      </c>
      <c r="V339" s="0" t="n">
        <v>250</v>
      </c>
      <c r="X339" s="0" t="n">
        <v>0</v>
      </c>
      <c r="Y339" s="0" t="s">
        <v>59</v>
      </c>
      <c r="Z339" s="0" t="s">
        <v>60</v>
      </c>
      <c r="AA339" s="0" t="n">
        <v>12</v>
      </c>
      <c r="AC339" s="1" t="s">
        <v>56</v>
      </c>
      <c r="AD339" s="1" t="s">
        <v>56</v>
      </c>
      <c r="AF339" s="2" t="str">
        <f aca="false">IF(B339 = "","",_xlfn.CONCAT("https://cdn.shopify.com/s/files/1/1773/1117/files/WWMS_-_",N339,"_-_",P339,"_-_",M339,"_-_",O339,"_-_Front.png"))</f>
        <v/>
      </c>
      <c r="AI339" s="1" t="s">
        <v>61</v>
      </c>
      <c r="AY339" s="2" t="str">
        <f aca="false">_xlfn.CONCAT("https://cdn.shopify.com/s/files/1/1773/1117/files/WWMS_-_",N339,"_-_",P339,"_-_",M339,"_-_",O339,"_-_Front.png")</f>
        <v>https://cdn.shopify.com/s/files/1/1773/1117/files/WWMS_-_Bath_Treatment_-_250g_-_Vintage_-_Sandalwood_-_Front.png</v>
      </c>
      <c r="AZ339" s="0" t="s">
        <v>62</v>
      </c>
      <c r="BC339" s="0" t="s">
        <v>63</v>
      </c>
    </row>
    <row r="340" customFormat="false" ht="12.75" hidden="false" customHeight="true" outlineLevel="0" collapsed="false">
      <c r="A340" s="0" t="str">
        <f aca="false">SUBSTITUTE(LOWER(_xlfn.CONCAT(M340, "-", O340,"-", N340)), "_", "-")</f>
        <v>vintage-sandalwood-bath-treatment</v>
      </c>
      <c r="I340" s="2" t="n">
        <f aca="false">IF(B340 = "",I339,FIND("-", B340, 1))</f>
        <v>9</v>
      </c>
      <c r="J340" s="2" t="e">
        <f aca="false">IF(B340 = "",J339,FIND("-", B340, FIND("-", B340, FIND("-", B340, 1)+1)+1))</f>
        <v>#VALUE!</v>
      </c>
      <c r="K340" s="2" t="n">
        <f aca="false">IF(B340 = "",K339,FIND("-", B340, FIND("-", B340, 1)+1))</f>
        <v>22</v>
      </c>
      <c r="L340" s="2" t="n">
        <f aca="false">IF(B340 = "",L339,IF(ISERROR(J340),K340,J340))</f>
        <v>22</v>
      </c>
      <c r="M340" s="2" t="str">
        <f aca="false">IF(B340 = "",M339,SUBSTITUTE(LEFT(B340,I340-2)," ","_"))</f>
        <v>Vintage</v>
      </c>
      <c r="N340" s="2" t="str">
        <f aca="false">IF(B340 = "",N339,SUBSTITUTE(RIGHT(B340, LEN(B340)-L340-1)," ","_"))</f>
        <v>Bath_Treatment</v>
      </c>
      <c r="O340" s="2" t="str">
        <f aca="false">IF(B340 = "",O339,SUBSTITUTE(SUBSTITUTE(MID(B340,I340+2,L340-I340-3)," ","_"),"/","_"))</f>
        <v>Sandalwood</v>
      </c>
      <c r="P340" s="0" t="s">
        <v>65</v>
      </c>
      <c r="U340" s="0" t="str">
        <f aca="false">SUBSTITUTE(_xlfn.CONCAT(M340, " - ", O340, " - ",N340, " - ", P340), "_", " ")</f>
        <v>Vintage - Sandalwood - Bath Treatment - 1kg</v>
      </c>
      <c r="V340" s="0" t="n">
        <v>1000</v>
      </c>
      <c r="X340" s="0" t="n">
        <v>0</v>
      </c>
      <c r="Y340" s="0" t="s">
        <v>59</v>
      </c>
      <c r="Z340" s="0" t="s">
        <v>60</v>
      </c>
      <c r="AA340" s="0" t="n">
        <v>30</v>
      </c>
      <c r="AC340" s="1" t="s">
        <v>56</v>
      </c>
      <c r="AD340" s="1" t="s">
        <v>56</v>
      </c>
      <c r="AF340" s="2" t="str">
        <f aca="false">IF(B340 = "","",_xlfn.CONCAT("https://cdn.shopify.com/s/files/1/1773/1117/files/WWMS_-_",N340,"_-_",P340,"_-_",M340,"_-_",O340,"_-_Front.png"))</f>
        <v/>
      </c>
      <c r="AI340" s="1" t="s">
        <v>61</v>
      </c>
      <c r="AY340" s="2" t="str">
        <f aca="false">_xlfn.CONCAT("https://cdn.shopify.com/s/files/1/1773/1117/files/WWMS_-_",N340,"_-_",P340,"_-_",M340,"_-_",O340,"_-_Front.png")</f>
        <v>https://cdn.shopify.com/s/files/1/1773/1117/files/WWMS_-_Bath_Treatment_-_1kg_-_Vintage_-_Sandalwood_-_Front.png</v>
      </c>
      <c r="AZ340" s="0" t="s">
        <v>62</v>
      </c>
      <c r="BC340" s="0" t="s">
        <v>63</v>
      </c>
    </row>
    <row r="341" customFormat="false" ht="12.75" hidden="false" customHeight="true" outlineLevel="0" collapsed="false">
      <c r="A341" s="0" t="str">
        <f aca="false">SUBSTITUTE(LOWER(_xlfn.CONCAT(M341, "-", O341,"-", N341)), "_", "-")</f>
        <v>vintage-moroccan-midnight-bath-treatment</v>
      </c>
      <c r="B341" s="0" t="s">
        <v>358</v>
      </c>
      <c r="D341" s="0" t="s">
        <v>53</v>
      </c>
      <c r="E341" s="0" t="s">
        <v>54</v>
      </c>
      <c r="F341" s="0" t="s">
        <v>350</v>
      </c>
      <c r="G341" s="1" t="s">
        <v>56</v>
      </c>
      <c r="H341" s="0" t="s">
        <v>57</v>
      </c>
      <c r="I341" s="2" t="n">
        <f aca="false">IF(B341 = "",I340,FIND("-", B341, 1))</f>
        <v>9</v>
      </c>
      <c r="J341" s="2" t="e">
        <f aca="false">IF(B341 = "",J340,FIND("-", B341, FIND("-", B341, FIND("-", B341, 1)+1)+1))</f>
        <v>#VALUE!</v>
      </c>
      <c r="K341" s="2" t="n">
        <f aca="false">IF(B341 = "",K340,FIND("-", B341, FIND("-", B341, 1)+1))</f>
        <v>29</v>
      </c>
      <c r="L341" s="2" t="n">
        <f aca="false">IF(B341 = "",L340,IF(ISERROR(J341),K341,J341))</f>
        <v>29</v>
      </c>
      <c r="M341" s="2" t="str">
        <f aca="false">IF(B341 = "",M340,SUBSTITUTE(LEFT(B341,I341-2)," ","_"))</f>
        <v>Vintage</v>
      </c>
      <c r="N341" s="2" t="str">
        <f aca="false">IF(B341 = "",N340,SUBSTITUTE(RIGHT(B341, LEN(B341)-L341-1)," ","_"))</f>
        <v>Bath_Treatment</v>
      </c>
      <c r="O341" s="2" t="str">
        <f aca="false">IF(B341 = "",O340,SUBSTITUTE(SUBSTITUTE(MID(B341,I341+2,L341-I341-3)," ","_"),"/","_"))</f>
        <v>Moroccan_Midnight</v>
      </c>
      <c r="P341" s="0" t="s">
        <v>58</v>
      </c>
      <c r="U341" s="0" t="str">
        <f aca="false">SUBSTITUTE(_xlfn.CONCAT(M341, " - ", O341, " - ",N341, " - ", P341), "_", " ")</f>
        <v>Vintage - Moroccan Midnight - Bath Treatment - 100g</v>
      </c>
      <c r="V341" s="0" t="n">
        <v>100</v>
      </c>
      <c r="X341" s="0" t="n">
        <v>0</v>
      </c>
      <c r="Y341" s="0" t="s">
        <v>59</v>
      </c>
      <c r="Z341" s="0" t="s">
        <v>60</v>
      </c>
      <c r="AA341" s="0" t="n">
        <v>6</v>
      </c>
      <c r="AC341" s="1" t="s">
        <v>56</v>
      </c>
      <c r="AD341" s="1" t="s">
        <v>56</v>
      </c>
      <c r="AF341" s="2" t="str">
        <f aca="false">IF(B341 = "","",_xlfn.CONCAT("https://cdn.shopify.com/s/files/1/1773/1117/files/WWMS_-_",N341,"_-_",P341,"_-_",M341,"_-_",O341,"_-_Front.png"))</f>
        <v>https://cdn.shopify.com/s/files/1/1773/1117/files/WWMS_-_Bath_Treatment_-_100g_-_Vintage_-_Moroccan_Midnight_-_Front.png</v>
      </c>
      <c r="AG341" s="0" t="n">
        <v>1</v>
      </c>
      <c r="AH341" s="0" t="s">
        <v>358</v>
      </c>
      <c r="AI341" s="1" t="s">
        <v>61</v>
      </c>
      <c r="AY341" s="2" t="str">
        <f aca="false">_xlfn.CONCAT("https://cdn.shopify.com/s/files/1/1773/1117/files/WWMS_-_",N341,"_-_",P341,"_-_",M341,"_-_",O341,"_-_Front.png")</f>
        <v>https://cdn.shopify.com/s/files/1/1773/1117/files/WWMS_-_Bath_Treatment_-_100g_-_Vintage_-_Moroccan_Midnight_-_Front.png</v>
      </c>
      <c r="AZ341" s="0" t="s">
        <v>62</v>
      </c>
      <c r="BC341" s="0" t="s">
        <v>63</v>
      </c>
    </row>
    <row r="342" customFormat="false" ht="12.75" hidden="false" customHeight="true" outlineLevel="0" collapsed="false">
      <c r="A342" s="0" t="str">
        <f aca="false">SUBSTITUTE(LOWER(_xlfn.CONCAT(M342, "-", O342,"-", N342)), "_", "-")</f>
        <v>vintage-moroccan-midnight-bath-treatment</v>
      </c>
      <c r="I342" s="2" t="n">
        <f aca="false">IF(B342 = "",I341,FIND("-", B342, 1))</f>
        <v>9</v>
      </c>
      <c r="J342" s="2" t="e">
        <f aca="false">IF(B342 = "",J341,FIND("-", B342, FIND("-", B342, FIND("-", B342, 1)+1)+1))</f>
        <v>#VALUE!</v>
      </c>
      <c r="K342" s="2" t="n">
        <f aca="false">IF(B342 = "",K341,FIND("-", B342, FIND("-", B342, 1)+1))</f>
        <v>29</v>
      </c>
      <c r="L342" s="2" t="n">
        <f aca="false">IF(B342 = "",L341,IF(ISERROR(J342),K342,J342))</f>
        <v>29</v>
      </c>
      <c r="M342" s="2" t="str">
        <f aca="false">IF(B342 = "",M341,SUBSTITUTE(LEFT(B342,I342-2)," ","_"))</f>
        <v>Vintage</v>
      </c>
      <c r="N342" s="2" t="str">
        <f aca="false">IF(B342 = "",N341,SUBSTITUTE(RIGHT(B342, LEN(B342)-L342-1)," ","_"))</f>
        <v>Bath_Treatment</v>
      </c>
      <c r="O342" s="2" t="str">
        <f aca="false">IF(B342 = "",O341,SUBSTITUTE(SUBSTITUTE(MID(B342,I342+2,L342-I342-3)," ","_"),"/","_"))</f>
        <v>Moroccan_Midnight</v>
      </c>
      <c r="P342" s="0" t="s">
        <v>64</v>
      </c>
      <c r="U342" s="0" t="str">
        <f aca="false">SUBSTITUTE(_xlfn.CONCAT(M342, " - ", O342, " - ",N342, " - ", P342), "_", " ")</f>
        <v>Vintage - Moroccan Midnight - Bath Treatment - 250g</v>
      </c>
      <c r="V342" s="0" t="n">
        <v>250</v>
      </c>
      <c r="X342" s="0" t="n">
        <v>0</v>
      </c>
      <c r="Y342" s="0" t="s">
        <v>59</v>
      </c>
      <c r="Z342" s="0" t="s">
        <v>60</v>
      </c>
      <c r="AA342" s="0" t="n">
        <v>12</v>
      </c>
      <c r="AC342" s="1" t="s">
        <v>56</v>
      </c>
      <c r="AD342" s="1" t="s">
        <v>56</v>
      </c>
      <c r="AF342" s="2" t="str">
        <f aca="false">IF(B342 = "","",_xlfn.CONCAT("https://cdn.shopify.com/s/files/1/1773/1117/files/WWMS_-_",N342,"_-_",P342,"_-_",M342,"_-_",O342,"_-_Front.png"))</f>
        <v/>
      </c>
      <c r="AI342" s="1" t="s">
        <v>61</v>
      </c>
      <c r="AY342" s="2" t="str">
        <f aca="false">_xlfn.CONCAT("https://cdn.shopify.com/s/files/1/1773/1117/files/WWMS_-_",N342,"_-_",P342,"_-_",M342,"_-_",O342,"_-_Front.png")</f>
        <v>https://cdn.shopify.com/s/files/1/1773/1117/files/WWMS_-_Bath_Treatment_-_250g_-_Vintage_-_Moroccan_Midnight_-_Front.png</v>
      </c>
      <c r="AZ342" s="0" t="s">
        <v>62</v>
      </c>
      <c r="BC342" s="0" t="s">
        <v>63</v>
      </c>
    </row>
    <row r="343" customFormat="false" ht="12.75" hidden="false" customHeight="true" outlineLevel="0" collapsed="false">
      <c r="A343" s="0" t="str">
        <f aca="false">SUBSTITUTE(LOWER(_xlfn.CONCAT(M343, "-", O343,"-", N343)), "_", "-")</f>
        <v>vintage-moroccan-midnight-bath-treatment</v>
      </c>
      <c r="I343" s="2" t="n">
        <f aca="false">IF(B343 = "",I342,FIND("-", B343, 1))</f>
        <v>9</v>
      </c>
      <c r="J343" s="2" t="e">
        <f aca="false">IF(B343 = "",J342,FIND("-", B343, FIND("-", B343, FIND("-", B343, 1)+1)+1))</f>
        <v>#VALUE!</v>
      </c>
      <c r="K343" s="2" t="n">
        <f aca="false">IF(B343 = "",K342,FIND("-", B343, FIND("-", B343, 1)+1))</f>
        <v>29</v>
      </c>
      <c r="L343" s="2" t="n">
        <f aca="false">IF(B343 = "",L342,IF(ISERROR(J343),K343,J343))</f>
        <v>29</v>
      </c>
      <c r="M343" s="2" t="str">
        <f aca="false">IF(B343 = "",M342,SUBSTITUTE(LEFT(B343,I343-2)," ","_"))</f>
        <v>Vintage</v>
      </c>
      <c r="N343" s="2" t="str">
        <f aca="false">IF(B343 = "",N342,SUBSTITUTE(RIGHT(B343, LEN(B343)-L343-1)," ","_"))</f>
        <v>Bath_Treatment</v>
      </c>
      <c r="O343" s="2" t="str">
        <f aca="false">IF(B343 = "",O342,SUBSTITUTE(SUBSTITUTE(MID(B343,I343+2,L343-I343-3)," ","_"),"/","_"))</f>
        <v>Moroccan_Midnight</v>
      </c>
      <c r="P343" s="0" t="s">
        <v>65</v>
      </c>
      <c r="U343" s="0" t="str">
        <f aca="false">SUBSTITUTE(_xlfn.CONCAT(M343, " - ", O343, " - ",N343, " - ", P343), "_", " ")</f>
        <v>Vintage - Moroccan Midnight - Bath Treatment - 1kg</v>
      </c>
      <c r="V343" s="0" t="n">
        <v>1000</v>
      </c>
      <c r="X343" s="0" t="n">
        <v>0</v>
      </c>
      <c r="Y343" s="0" t="s">
        <v>59</v>
      </c>
      <c r="Z343" s="0" t="s">
        <v>60</v>
      </c>
      <c r="AA343" s="0" t="n">
        <v>30</v>
      </c>
      <c r="AC343" s="1" t="s">
        <v>56</v>
      </c>
      <c r="AD343" s="1" t="s">
        <v>56</v>
      </c>
      <c r="AF343" s="2" t="str">
        <f aca="false">IF(B343 = "","",_xlfn.CONCAT("https://cdn.shopify.com/s/files/1/1773/1117/files/WWMS_-_",N343,"_-_",P343,"_-_",M343,"_-_",O343,"_-_Front.png"))</f>
        <v/>
      </c>
      <c r="AI343" s="1" t="s">
        <v>61</v>
      </c>
      <c r="AY343" s="2" t="str">
        <f aca="false">_xlfn.CONCAT("https://cdn.shopify.com/s/files/1/1773/1117/files/WWMS_-_",N343,"_-_",P343,"_-_",M343,"_-_",O343,"_-_Front.png")</f>
        <v>https://cdn.shopify.com/s/files/1/1773/1117/files/WWMS_-_Bath_Treatment_-_1kg_-_Vintage_-_Moroccan_Midnight_-_Front.png</v>
      </c>
      <c r="AZ343" s="0" t="s">
        <v>62</v>
      </c>
      <c r="BC343" s="0" t="s">
        <v>63</v>
      </c>
    </row>
    <row r="344" customFormat="false" ht="12.75" hidden="false" customHeight="true" outlineLevel="0" collapsed="false">
      <c r="A344" s="0" t="str">
        <f aca="false">SUBSTITUTE(LOWER(_xlfn.CONCAT(M344, "-", O344,"-", N344)), "_", "-")</f>
        <v>vintage-maple-syrup-bath-treatment</v>
      </c>
      <c r="B344" s="0" t="s">
        <v>359</v>
      </c>
      <c r="D344" s="0" t="s">
        <v>53</v>
      </c>
      <c r="E344" s="0" t="s">
        <v>54</v>
      </c>
      <c r="F344" s="0" t="s">
        <v>350</v>
      </c>
      <c r="G344" s="1" t="s">
        <v>56</v>
      </c>
      <c r="H344" s="0" t="s">
        <v>57</v>
      </c>
      <c r="I344" s="2" t="n">
        <f aca="false">IF(B344 = "",I343,FIND("-", B344, 1))</f>
        <v>9</v>
      </c>
      <c r="J344" s="2" t="e">
        <f aca="false">IF(B344 = "",J343,FIND("-", B344, FIND("-", B344, FIND("-", B344, 1)+1)+1))</f>
        <v>#VALUE!</v>
      </c>
      <c r="K344" s="2" t="n">
        <f aca="false">IF(B344 = "",K343,FIND("-", B344, FIND("-", B344, 1)+1))</f>
        <v>23</v>
      </c>
      <c r="L344" s="2" t="n">
        <f aca="false">IF(B344 = "",L343,IF(ISERROR(J344),K344,J344))</f>
        <v>23</v>
      </c>
      <c r="M344" s="2" t="str">
        <f aca="false">IF(B344 = "",M343,SUBSTITUTE(LEFT(B344,I344-2)," ","_"))</f>
        <v>Vintage</v>
      </c>
      <c r="N344" s="2" t="str">
        <f aca="false">IF(B344 = "",N343,SUBSTITUTE(RIGHT(B344, LEN(B344)-L344-1)," ","_"))</f>
        <v>Bath_Treatment</v>
      </c>
      <c r="O344" s="2" t="str">
        <f aca="false">IF(B344 = "",O343,SUBSTITUTE(SUBSTITUTE(MID(B344,I344+2,L344-I344-3)," ","_"),"/","_"))</f>
        <v>Maple_Syrup</v>
      </c>
      <c r="P344" s="0" t="s">
        <v>58</v>
      </c>
      <c r="U344" s="0" t="str">
        <f aca="false">SUBSTITUTE(_xlfn.CONCAT(M344, " - ", O344, " - ",N344, " - ", P344), "_", " ")</f>
        <v>Vintage - Maple Syrup - Bath Treatment - 100g</v>
      </c>
      <c r="V344" s="0" t="n">
        <v>100</v>
      </c>
      <c r="X344" s="0" t="n">
        <v>0</v>
      </c>
      <c r="Y344" s="0" t="s">
        <v>59</v>
      </c>
      <c r="Z344" s="0" t="s">
        <v>60</v>
      </c>
      <c r="AA344" s="0" t="n">
        <v>6</v>
      </c>
      <c r="AC344" s="1" t="s">
        <v>56</v>
      </c>
      <c r="AD344" s="1" t="s">
        <v>56</v>
      </c>
      <c r="AF344" s="2" t="str">
        <f aca="false">IF(B344 = "","",_xlfn.CONCAT("https://cdn.shopify.com/s/files/1/1773/1117/files/WWMS_-_",N344,"_-_",P344,"_-_",M344,"_-_",O344,"_-_Front.png"))</f>
        <v>https://cdn.shopify.com/s/files/1/1773/1117/files/WWMS_-_Bath_Treatment_-_100g_-_Vintage_-_Maple_Syrup_-_Front.png</v>
      </c>
      <c r="AG344" s="0" t="n">
        <v>1</v>
      </c>
      <c r="AH344" s="0" t="s">
        <v>359</v>
      </c>
      <c r="AI344" s="1" t="s">
        <v>61</v>
      </c>
      <c r="AY344" s="2" t="str">
        <f aca="false">_xlfn.CONCAT("https://cdn.shopify.com/s/files/1/1773/1117/files/WWMS_-_",N344,"_-_",P344,"_-_",M344,"_-_",O344,"_-_Front.png")</f>
        <v>https://cdn.shopify.com/s/files/1/1773/1117/files/WWMS_-_Bath_Treatment_-_100g_-_Vintage_-_Maple_Syrup_-_Front.png</v>
      </c>
      <c r="AZ344" s="0" t="s">
        <v>62</v>
      </c>
      <c r="BC344" s="0" t="s">
        <v>63</v>
      </c>
    </row>
    <row r="345" customFormat="false" ht="12.75" hidden="false" customHeight="true" outlineLevel="0" collapsed="false">
      <c r="A345" s="0" t="str">
        <f aca="false">SUBSTITUTE(LOWER(_xlfn.CONCAT(M345, "-", O345,"-", N345)), "_", "-")</f>
        <v>vintage-maple-syrup-bath-treatment</v>
      </c>
      <c r="I345" s="2" t="n">
        <f aca="false">IF(B345 = "",I344,FIND("-", B345, 1))</f>
        <v>9</v>
      </c>
      <c r="J345" s="2" t="e">
        <f aca="false">IF(B345 = "",J344,FIND("-", B345, FIND("-", B345, FIND("-", B345, 1)+1)+1))</f>
        <v>#VALUE!</v>
      </c>
      <c r="K345" s="2" t="n">
        <f aca="false">IF(B345 = "",K344,FIND("-", B345, FIND("-", B345, 1)+1))</f>
        <v>23</v>
      </c>
      <c r="L345" s="2" t="n">
        <f aca="false">IF(B345 = "",L344,IF(ISERROR(J345),K345,J345))</f>
        <v>23</v>
      </c>
      <c r="M345" s="2" t="str">
        <f aca="false">IF(B345 = "",M344,SUBSTITUTE(LEFT(B345,I345-2)," ","_"))</f>
        <v>Vintage</v>
      </c>
      <c r="N345" s="2" t="str">
        <f aca="false">IF(B345 = "",N344,SUBSTITUTE(RIGHT(B345, LEN(B345)-L345-1)," ","_"))</f>
        <v>Bath_Treatment</v>
      </c>
      <c r="O345" s="2" t="str">
        <f aca="false">IF(B345 = "",O344,SUBSTITUTE(SUBSTITUTE(MID(B345,I345+2,L345-I345-3)," ","_"),"/","_"))</f>
        <v>Maple_Syrup</v>
      </c>
      <c r="P345" s="0" t="s">
        <v>64</v>
      </c>
      <c r="U345" s="0" t="str">
        <f aca="false">SUBSTITUTE(_xlfn.CONCAT(M345, " - ", O345, " - ",N345, " - ", P345), "_", " ")</f>
        <v>Vintage - Maple Syrup - Bath Treatment - 250g</v>
      </c>
      <c r="V345" s="0" t="n">
        <v>250</v>
      </c>
      <c r="X345" s="0" t="n">
        <v>0</v>
      </c>
      <c r="Y345" s="0" t="s">
        <v>59</v>
      </c>
      <c r="Z345" s="0" t="s">
        <v>60</v>
      </c>
      <c r="AA345" s="0" t="n">
        <v>12</v>
      </c>
      <c r="AC345" s="1" t="s">
        <v>56</v>
      </c>
      <c r="AD345" s="1" t="s">
        <v>56</v>
      </c>
      <c r="AF345" s="2" t="str">
        <f aca="false">IF(B345 = "","",_xlfn.CONCAT("https://cdn.shopify.com/s/files/1/1773/1117/files/WWMS_-_",N345,"_-_",P345,"_-_",M345,"_-_",O345,"_-_Front.png"))</f>
        <v/>
      </c>
      <c r="AI345" s="1" t="s">
        <v>61</v>
      </c>
      <c r="AY345" s="2" t="str">
        <f aca="false">_xlfn.CONCAT("https://cdn.shopify.com/s/files/1/1773/1117/files/WWMS_-_",N345,"_-_",P345,"_-_",M345,"_-_",O345,"_-_Front.png")</f>
        <v>https://cdn.shopify.com/s/files/1/1773/1117/files/WWMS_-_Bath_Treatment_-_250g_-_Vintage_-_Maple_Syrup_-_Front.png</v>
      </c>
      <c r="AZ345" s="0" t="s">
        <v>62</v>
      </c>
      <c r="BC345" s="0" t="s">
        <v>63</v>
      </c>
    </row>
    <row r="346" customFormat="false" ht="12.75" hidden="false" customHeight="true" outlineLevel="0" collapsed="false">
      <c r="A346" s="0" t="str">
        <f aca="false">SUBSTITUTE(LOWER(_xlfn.CONCAT(M346, "-", O346,"-", N346)), "_", "-")</f>
        <v>vintage-maple-syrup-bath-treatment</v>
      </c>
      <c r="I346" s="2" t="n">
        <f aca="false">IF(B346 = "",I345,FIND("-", B346, 1))</f>
        <v>9</v>
      </c>
      <c r="J346" s="2" t="e">
        <f aca="false">IF(B346 = "",J345,FIND("-", B346, FIND("-", B346, FIND("-", B346, 1)+1)+1))</f>
        <v>#VALUE!</v>
      </c>
      <c r="K346" s="2" t="n">
        <f aca="false">IF(B346 = "",K345,FIND("-", B346, FIND("-", B346, 1)+1))</f>
        <v>23</v>
      </c>
      <c r="L346" s="2" t="n">
        <f aca="false">IF(B346 = "",L345,IF(ISERROR(J346),K346,J346))</f>
        <v>23</v>
      </c>
      <c r="M346" s="2" t="str">
        <f aca="false">IF(B346 = "",M345,SUBSTITUTE(LEFT(B346,I346-2)," ","_"))</f>
        <v>Vintage</v>
      </c>
      <c r="N346" s="2" t="str">
        <f aca="false">IF(B346 = "",N345,SUBSTITUTE(RIGHT(B346, LEN(B346)-L346-1)," ","_"))</f>
        <v>Bath_Treatment</v>
      </c>
      <c r="O346" s="2" t="str">
        <f aca="false">IF(B346 = "",O345,SUBSTITUTE(SUBSTITUTE(MID(B346,I346+2,L346-I346-3)," ","_"),"/","_"))</f>
        <v>Maple_Syrup</v>
      </c>
      <c r="P346" s="0" t="s">
        <v>65</v>
      </c>
      <c r="U346" s="0" t="str">
        <f aca="false">SUBSTITUTE(_xlfn.CONCAT(M346, " - ", O346, " - ",N346, " - ", P346), "_", " ")</f>
        <v>Vintage - Maple Syrup - Bath Treatment - 1kg</v>
      </c>
      <c r="V346" s="0" t="n">
        <v>1000</v>
      </c>
      <c r="X346" s="0" t="n">
        <v>0</v>
      </c>
      <c r="Y346" s="0" t="s">
        <v>59</v>
      </c>
      <c r="Z346" s="0" t="s">
        <v>60</v>
      </c>
      <c r="AA346" s="0" t="n">
        <v>30</v>
      </c>
      <c r="AC346" s="1" t="s">
        <v>56</v>
      </c>
      <c r="AD346" s="1" t="s">
        <v>56</v>
      </c>
      <c r="AF346" s="2" t="str">
        <f aca="false">IF(B346 = "","",_xlfn.CONCAT("https://cdn.shopify.com/s/files/1/1773/1117/files/WWMS_-_",N346,"_-_",P346,"_-_",M346,"_-_",O346,"_-_Front.png"))</f>
        <v/>
      </c>
      <c r="AI346" s="1" t="s">
        <v>61</v>
      </c>
      <c r="AY346" s="2" t="str">
        <f aca="false">_xlfn.CONCAT("https://cdn.shopify.com/s/files/1/1773/1117/files/WWMS_-_",N346,"_-_",P346,"_-_",M346,"_-_",O346,"_-_Front.png")</f>
        <v>https://cdn.shopify.com/s/files/1/1773/1117/files/WWMS_-_Bath_Treatment_-_1kg_-_Vintage_-_Maple_Syrup_-_Front.png</v>
      </c>
      <c r="AZ346" s="0" t="s">
        <v>62</v>
      </c>
      <c r="BC346" s="0" t="s">
        <v>63</v>
      </c>
    </row>
    <row r="347" customFormat="false" ht="12.75" hidden="false" customHeight="true" outlineLevel="0" collapsed="false">
      <c r="A347" s="0" t="str">
        <f aca="false">SUBSTITUTE(LOWER(_xlfn.CONCAT(M347, "-", O347,"-", N347)), "_", "-")</f>
        <v>vintage-litsea-cubeba-bath-treatment</v>
      </c>
      <c r="B347" s="0" t="s">
        <v>360</v>
      </c>
      <c r="D347" s="0" t="s">
        <v>53</v>
      </c>
      <c r="E347" s="0" t="s">
        <v>54</v>
      </c>
      <c r="F347" s="0" t="s">
        <v>350</v>
      </c>
      <c r="G347" s="1" t="s">
        <v>56</v>
      </c>
      <c r="H347" s="0" t="s">
        <v>57</v>
      </c>
      <c r="I347" s="2" t="n">
        <f aca="false">IF(B347 = "",I346,FIND("-", B347, 1))</f>
        <v>9</v>
      </c>
      <c r="J347" s="2" t="e">
        <f aca="false">IF(B347 = "",J346,FIND("-", B347, FIND("-", B347, FIND("-", B347, 1)+1)+1))</f>
        <v>#VALUE!</v>
      </c>
      <c r="K347" s="2" t="n">
        <f aca="false">IF(B347 = "",K346,FIND("-", B347, FIND("-", B347, 1)+1))</f>
        <v>25</v>
      </c>
      <c r="L347" s="2" t="n">
        <f aca="false">IF(B347 = "",L346,IF(ISERROR(J347),K347,J347))</f>
        <v>25</v>
      </c>
      <c r="M347" s="2" t="str">
        <f aca="false">IF(B347 = "",M346,SUBSTITUTE(LEFT(B347,I347-2)," ","_"))</f>
        <v>Vintage</v>
      </c>
      <c r="N347" s="2" t="str">
        <f aca="false">IF(B347 = "",N346,SUBSTITUTE(RIGHT(B347, LEN(B347)-L347-1)," ","_"))</f>
        <v>Bath_Treatment</v>
      </c>
      <c r="O347" s="2" t="str">
        <f aca="false">IF(B347 = "",O346,SUBSTITUTE(SUBSTITUTE(MID(B347,I347+2,L347-I347-3)," ","_"),"/","_"))</f>
        <v>Litsea_Cubeba</v>
      </c>
      <c r="P347" s="0" t="s">
        <v>58</v>
      </c>
      <c r="U347" s="0" t="str">
        <f aca="false">SUBSTITUTE(_xlfn.CONCAT(M347, " - ", O347, " - ",N347, " - ", P347), "_", " ")</f>
        <v>Vintage - Litsea Cubeba - Bath Treatment - 100g</v>
      </c>
      <c r="V347" s="0" t="n">
        <v>100</v>
      </c>
      <c r="X347" s="0" t="n">
        <v>0</v>
      </c>
      <c r="Y347" s="0" t="s">
        <v>59</v>
      </c>
      <c r="Z347" s="0" t="s">
        <v>60</v>
      </c>
      <c r="AA347" s="0" t="n">
        <v>6</v>
      </c>
      <c r="AC347" s="1" t="s">
        <v>56</v>
      </c>
      <c r="AD347" s="1" t="s">
        <v>56</v>
      </c>
      <c r="AF347" s="2" t="str">
        <f aca="false">IF(B347 = "","",_xlfn.CONCAT("https://cdn.shopify.com/s/files/1/1773/1117/files/WWMS_-_",N347,"_-_",P347,"_-_",M347,"_-_",O347,"_-_Front.png"))</f>
        <v>https://cdn.shopify.com/s/files/1/1773/1117/files/WWMS_-_Bath_Treatment_-_100g_-_Vintage_-_Litsea_Cubeba_-_Front.png</v>
      </c>
      <c r="AG347" s="0" t="n">
        <v>1</v>
      </c>
      <c r="AH347" s="0" t="s">
        <v>360</v>
      </c>
      <c r="AI347" s="1" t="s">
        <v>61</v>
      </c>
      <c r="AY347" s="2" t="str">
        <f aca="false">_xlfn.CONCAT("https://cdn.shopify.com/s/files/1/1773/1117/files/WWMS_-_",N347,"_-_",P347,"_-_",M347,"_-_",O347,"_-_Front.png")</f>
        <v>https://cdn.shopify.com/s/files/1/1773/1117/files/WWMS_-_Bath_Treatment_-_100g_-_Vintage_-_Litsea_Cubeba_-_Front.png</v>
      </c>
      <c r="AZ347" s="0" t="s">
        <v>62</v>
      </c>
      <c r="BC347" s="0" t="s">
        <v>63</v>
      </c>
    </row>
    <row r="348" customFormat="false" ht="12.75" hidden="false" customHeight="true" outlineLevel="0" collapsed="false">
      <c r="A348" s="0" t="str">
        <f aca="false">SUBSTITUTE(LOWER(_xlfn.CONCAT(M348, "-", O348,"-", N348)), "_", "-")</f>
        <v>vintage-litsea-cubeba-bath-treatment</v>
      </c>
      <c r="I348" s="2" t="n">
        <f aca="false">IF(B348 = "",I347,FIND("-", B348, 1))</f>
        <v>9</v>
      </c>
      <c r="J348" s="2" t="e">
        <f aca="false">IF(B348 = "",J347,FIND("-", B348, FIND("-", B348, FIND("-", B348, 1)+1)+1))</f>
        <v>#VALUE!</v>
      </c>
      <c r="K348" s="2" t="n">
        <f aca="false">IF(B348 = "",K347,FIND("-", B348, FIND("-", B348, 1)+1))</f>
        <v>25</v>
      </c>
      <c r="L348" s="2" t="n">
        <f aca="false">IF(B348 = "",L347,IF(ISERROR(J348),K348,J348))</f>
        <v>25</v>
      </c>
      <c r="M348" s="2" t="str">
        <f aca="false">IF(B348 = "",M347,SUBSTITUTE(LEFT(B348,I348-2)," ","_"))</f>
        <v>Vintage</v>
      </c>
      <c r="N348" s="2" t="str">
        <f aca="false">IF(B348 = "",N347,SUBSTITUTE(RIGHT(B348, LEN(B348)-L348-1)," ","_"))</f>
        <v>Bath_Treatment</v>
      </c>
      <c r="O348" s="2" t="str">
        <f aca="false">IF(B348 = "",O347,SUBSTITUTE(SUBSTITUTE(MID(B348,I348+2,L348-I348-3)," ","_"),"/","_"))</f>
        <v>Litsea_Cubeba</v>
      </c>
      <c r="P348" s="0" t="s">
        <v>64</v>
      </c>
      <c r="U348" s="0" t="str">
        <f aca="false">SUBSTITUTE(_xlfn.CONCAT(M348, " - ", O348, " - ",N348, " - ", P348), "_", " ")</f>
        <v>Vintage - Litsea Cubeba - Bath Treatment - 250g</v>
      </c>
      <c r="V348" s="0" t="n">
        <v>250</v>
      </c>
      <c r="X348" s="0" t="n">
        <v>0</v>
      </c>
      <c r="Y348" s="0" t="s">
        <v>59</v>
      </c>
      <c r="Z348" s="0" t="s">
        <v>60</v>
      </c>
      <c r="AA348" s="0" t="n">
        <v>12</v>
      </c>
      <c r="AC348" s="1" t="s">
        <v>56</v>
      </c>
      <c r="AD348" s="1" t="s">
        <v>56</v>
      </c>
      <c r="AF348" s="2" t="str">
        <f aca="false">IF(B348 = "","",_xlfn.CONCAT("https://cdn.shopify.com/s/files/1/1773/1117/files/WWMS_-_",N348,"_-_",P348,"_-_",M348,"_-_",O348,"_-_Front.png"))</f>
        <v/>
      </c>
      <c r="AI348" s="1" t="s">
        <v>61</v>
      </c>
      <c r="AY348" s="2" t="str">
        <f aca="false">_xlfn.CONCAT("https://cdn.shopify.com/s/files/1/1773/1117/files/WWMS_-_",N348,"_-_",P348,"_-_",M348,"_-_",O348,"_-_Front.png")</f>
        <v>https://cdn.shopify.com/s/files/1/1773/1117/files/WWMS_-_Bath_Treatment_-_250g_-_Vintage_-_Litsea_Cubeba_-_Front.png</v>
      </c>
      <c r="AZ348" s="0" t="s">
        <v>62</v>
      </c>
      <c r="BC348" s="0" t="s">
        <v>63</v>
      </c>
    </row>
    <row r="349" customFormat="false" ht="12.75" hidden="false" customHeight="true" outlineLevel="0" collapsed="false">
      <c r="A349" s="0" t="str">
        <f aca="false">SUBSTITUTE(LOWER(_xlfn.CONCAT(M349, "-", O349,"-", N349)), "_", "-")</f>
        <v>vintage-litsea-cubeba-bath-treatment</v>
      </c>
      <c r="I349" s="2" t="n">
        <f aca="false">IF(B349 = "",I348,FIND("-", B349, 1))</f>
        <v>9</v>
      </c>
      <c r="J349" s="2" t="e">
        <f aca="false">IF(B349 = "",J348,FIND("-", B349, FIND("-", B349, FIND("-", B349, 1)+1)+1))</f>
        <v>#VALUE!</v>
      </c>
      <c r="K349" s="2" t="n">
        <f aca="false">IF(B349 = "",K348,FIND("-", B349, FIND("-", B349, 1)+1))</f>
        <v>25</v>
      </c>
      <c r="L349" s="2" t="n">
        <f aca="false">IF(B349 = "",L348,IF(ISERROR(J349),K349,J349))</f>
        <v>25</v>
      </c>
      <c r="M349" s="2" t="str">
        <f aca="false">IF(B349 = "",M348,SUBSTITUTE(LEFT(B349,I349-2)," ","_"))</f>
        <v>Vintage</v>
      </c>
      <c r="N349" s="2" t="str">
        <f aca="false">IF(B349 = "",N348,SUBSTITUTE(RIGHT(B349, LEN(B349)-L349-1)," ","_"))</f>
        <v>Bath_Treatment</v>
      </c>
      <c r="O349" s="2" t="str">
        <f aca="false">IF(B349 = "",O348,SUBSTITUTE(SUBSTITUTE(MID(B349,I349+2,L349-I349-3)," ","_"),"/","_"))</f>
        <v>Litsea_Cubeba</v>
      </c>
      <c r="P349" s="0" t="s">
        <v>65</v>
      </c>
      <c r="U349" s="0" t="str">
        <f aca="false">SUBSTITUTE(_xlfn.CONCAT(M349, " - ", O349, " - ",N349, " - ", P349), "_", " ")</f>
        <v>Vintage - Litsea Cubeba - Bath Treatment - 1kg</v>
      </c>
      <c r="V349" s="0" t="n">
        <v>1000</v>
      </c>
      <c r="X349" s="0" t="n">
        <v>0</v>
      </c>
      <c r="Y349" s="0" t="s">
        <v>59</v>
      </c>
      <c r="Z349" s="0" t="s">
        <v>60</v>
      </c>
      <c r="AA349" s="0" t="n">
        <v>30</v>
      </c>
      <c r="AC349" s="1" t="s">
        <v>56</v>
      </c>
      <c r="AD349" s="1" t="s">
        <v>56</v>
      </c>
      <c r="AF349" s="2" t="str">
        <f aca="false">IF(B349 = "","",_xlfn.CONCAT("https://cdn.shopify.com/s/files/1/1773/1117/files/WWMS_-_",N349,"_-_",P349,"_-_",M349,"_-_",O349,"_-_Front.png"))</f>
        <v/>
      </c>
      <c r="AI349" s="1" t="s">
        <v>61</v>
      </c>
      <c r="AY349" s="2" t="str">
        <f aca="false">_xlfn.CONCAT("https://cdn.shopify.com/s/files/1/1773/1117/files/WWMS_-_",N349,"_-_",P349,"_-_",M349,"_-_",O349,"_-_Front.png")</f>
        <v>https://cdn.shopify.com/s/files/1/1773/1117/files/WWMS_-_Bath_Treatment_-_1kg_-_Vintage_-_Litsea_Cubeba_-_Front.png</v>
      </c>
      <c r="AZ349" s="0" t="s">
        <v>62</v>
      </c>
      <c r="BC349" s="0" t="s">
        <v>63</v>
      </c>
    </row>
    <row r="350" customFormat="false" ht="12.75" hidden="false" customHeight="true" outlineLevel="0" collapsed="false">
      <c r="A350" s="0" t="str">
        <f aca="false">SUBSTITUTE(LOWER(_xlfn.CONCAT(M350, "-", O350,"-", N350)), "_", "-")</f>
        <v>vintage-jasmine-bath-treatment</v>
      </c>
      <c r="B350" s="0" t="s">
        <v>361</v>
      </c>
      <c r="D350" s="0" t="s">
        <v>53</v>
      </c>
      <c r="E350" s="0" t="s">
        <v>54</v>
      </c>
      <c r="F350" s="0" t="s">
        <v>350</v>
      </c>
      <c r="G350" s="1" t="s">
        <v>56</v>
      </c>
      <c r="H350" s="0" t="s">
        <v>57</v>
      </c>
      <c r="I350" s="2" t="n">
        <f aca="false">IF(B350 = "",I349,FIND("-", B350, 1))</f>
        <v>9</v>
      </c>
      <c r="J350" s="2" t="e">
        <f aca="false">IF(B350 = "",J349,FIND("-", B350, FIND("-", B350, FIND("-", B350, 1)+1)+1))</f>
        <v>#VALUE!</v>
      </c>
      <c r="K350" s="2" t="n">
        <f aca="false">IF(B350 = "",K349,FIND("-", B350, FIND("-", B350, 1)+1))</f>
        <v>19</v>
      </c>
      <c r="L350" s="2" t="n">
        <f aca="false">IF(B350 = "",L349,IF(ISERROR(J350),K350,J350))</f>
        <v>19</v>
      </c>
      <c r="M350" s="2" t="str">
        <f aca="false">IF(B350 = "",M349,SUBSTITUTE(LEFT(B350,I350-2)," ","_"))</f>
        <v>Vintage</v>
      </c>
      <c r="N350" s="2" t="str">
        <f aca="false">IF(B350 = "",N349,SUBSTITUTE(RIGHT(B350, LEN(B350)-L350-1)," ","_"))</f>
        <v>Bath_Treatment</v>
      </c>
      <c r="O350" s="2" t="str">
        <f aca="false">IF(B350 = "",O349,SUBSTITUTE(SUBSTITUTE(MID(B350,I350+2,L350-I350-3)," ","_"),"/","_"))</f>
        <v>Jasmine</v>
      </c>
      <c r="P350" s="0" t="s">
        <v>58</v>
      </c>
      <c r="U350" s="0" t="str">
        <f aca="false">SUBSTITUTE(_xlfn.CONCAT(M350, " - ", O350, " - ",N350, " - ", P350), "_", " ")</f>
        <v>Vintage - Jasmine - Bath Treatment - 100g</v>
      </c>
      <c r="V350" s="0" t="n">
        <v>100</v>
      </c>
      <c r="X350" s="0" t="n">
        <v>0</v>
      </c>
      <c r="Y350" s="0" t="s">
        <v>59</v>
      </c>
      <c r="Z350" s="0" t="s">
        <v>60</v>
      </c>
      <c r="AA350" s="0" t="n">
        <v>6</v>
      </c>
      <c r="AC350" s="1" t="s">
        <v>56</v>
      </c>
      <c r="AD350" s="1" t="s">
        <v>56</v>
      </c>
      <c r="AF350" s="2" t="str">
        <f aca="false">IF(B350 = "","",_xlfn.CONCAT("https://cdn.shopify.com/s/files/1/1773/1117/files/WWMS_-_",N350,"_-_",P350,"_-_",M350,"_-_",O350,"_-_Front.png"))</f>
        <v>https://cdn.shopify.com/s/files/1/1773/1117/files/WWMS_-_Bath_Treatment_-_100g_-_Vintage_-_Jasmine_-_Front.png</v>
      </c>
      <c r="AG350" s="0" t="n">
        <v>1</v>
      </c>
      <c r="AH350" s="0" t="s">
        <v>361</v>
      </c>
      <c r="AI350" s="1" t="s">
        <v>61</v>
      </c>
      <c r="AY350" s="2" t="str">
        <f aca="false">_xlfn.CONCAT("https://cdn.shopify.com/s/files/1/1773/1117/files/WWMS_-_",N350,"_-_",P350,"_-_",M350,"_-_",O350,"_-_Front.png")</f>
        <v>https://cdn.shopify.com/s/files/1/1773/1117/files/WWMS_-_Bath_Treatment_-_100g_-_Vintage_-_Jasmine_-_Front.png</v>
      </c>
      <c r="AZ350" s="0" t="s">
        <v>62</v>
      </c>
      <c r="BC350" s="0" t="s">
        <v>63</v>
      </c>
    </row>
    <row r="351" customFormat="false" ht="12.75" hidden="false" customHeight="true" outlineLevel="0" collapsed="false">
      <c r="A351" s="0" t="str">
        <f aca="false">SUBSTITUTE(LOWER(_xlfn.CONCAT(M351, "-", O351,"-", N351)), "_", "-")</f>
        <v>vintage-jasmine-bath-treatment</v>
      </c>
      <c r="I351" s="2" t="n">
        <f aca="false">IF(B351 = "",I350,FIND("-", B351, 1))</f>
        <v>9</v>
      </c>
      <c r="J351" s="2" t="e">
        <f aca="false">IF(B351 = "",J350,FIND("-", B351, FIND("-", B351, FIND("-", B351, 1)+1)+1))</f>
        <v>#VALUE!</v>
      </c>
      <c r="K351" s="2" t="n">
        <f aca="false">IF(B351 = "",K350,FIND("-", B351, FIND("-", B351, 1)+1))</f>
        <v>19</v>
      </c>
      <c r="L351" s="2" t="n">
        <f aca="false">IF(B351 = "",L350,IF(ISERROR(J351),K351,J351))</f>
        <v>19</v>
      </c>
      <c r="M351" s="2" t="str">
        <f aca="false">IF(B351 = "",M350,SUBSTITUTE(LEFT(B351,I351-2)," ","_"))</f>
        <v>Vintage</v>
      </c>
      <c r="N351" s="2" t="str">
        <f aca="false">IF(B351 = "",N350,SUBSTITUTE(RIGHT(B351, LEN(B351)-L351-1)," ","_"))</f>
        <v>Bath_Treatment</v>
      </c>
      <c r="O351" s="2" t="str">
        <f aca="false">IF(B351 = "",O350,SUBSTITUTE(SUBSTITUTE(MID(B351,I351+2,L351-I351-3)," ","_"),"/","_"))</f>
        <v>Jasmine</v>
      </c>
      <c r="P351" s="0" t="s">
        <v>64</v>
      </c>
      <c r="U351" s="0" t="str">
        <f aca="false">SUBSTITUTE(_xlfn.CONCAT(M351, " - ", O351, " - ",N351, " - ", P351), "_", " ")</f>
        <v>Vintage - Jasmine - Bath Treatment - 250g</v>
      </c>
      <c r="V351" s="0" t="n">
        <v>250</v>
      </c>
      <c r="X351" s="0" t="n">
        <v>0</v>
      </c>
      <c r="Y351" s="0" t="s">
        <v>59</v>
      </c>
      <c r="Z351" s="0" t="s">
        <v>60</v>
      </c>
      <c r="AA351" s="0" t="n">
        <v>12</v>
      </c>
      <c r="AC351" s="1" t="s">
        <v>56</v>
      </c>
      <c r="AD351" s="1" t="s">
        <v>56</v>
      </c>
      <c r="AF351" s="2" t="str">
        <f aca="false">IF(B351 = "","",_xlfn.CONCAT("https://cdn.shopify.com/s/files/1/1773/1117/files/WWMS_-_",N351,"_-_",P351,"_-_",M351,"_-_",O351,"_-_Front.png"))</f>
        <v/>
      </c>
      <c r="AI351" s="1" t="s">
        <v>61</v>
      </c>
      <c r="AY351" s="2" t="str">
        <f aca="false">_xlfn.CONCAT("https://cdn.shopify.com/s/files/1/1773/1117/files/WWMS_-_",N351,"_-_",P351,"_-_",M351,"_-_",O351,"_-_Front.png")</f>
        <v>https://cdn.shopify.com/s/files/1/1773/1117/files/WWMS_-_Bath_Treatment_-_250g_-_Vintage_-_Jasmine_-_Front.png</v>
      </c>
      <c r="AZ351" s="0" t="s">
        <v>62</v>
      </c>
      <c r="BC351" s="0" t="s">
        <v>63</v>
      </c>
    </row>
    <row r="352" customFormat="false" ht="12.75" hidden="false" customHeight="true" outlineLevel="0" collapsed="false">
      <c r="A352" s="0" t="str">
        <f aca="false">SUBSTITUTE(LOWER(_xlfn.CONCAT(M352, "-", O352,"-", N352)), "_", "-")</f>
        <v>vintage-jasmine-bath-treatment</v>
      </c>
      <c r="I352" s="2" t="n">
        <f aca="false">IF(B352 = "",I351,FIND("-", B352, 1))</f>
        <v>9</v>
      </c>
      <c r="J352" s="2" t="e">
        <f aca="false">IF(B352 = "",J351,FIND("-", B352, FIND("-", B352, FIND("-", B352, 1)+1)+1))</f>
        <v>#VALUE!</v>
      </c>
      <c r="K352" s="2" t="n">
        <f aca="false">IF(B352 = "",K351,FIND("-", B352, FIND("-", B352, 1)+1))</f>
        <v>19</v>
      </c>
      <c r="L352" s="2" t="n">
        <f aca="false">IF(B352 = "",L351,IF(ISERROR(J352),K352,J352))</f>
        <v>19</v>
      </c>
      <c r="M352" s="2" t="str">
        <f aca="false">IF(B352 = "",M351,SUBSTITUTE(LEFT(B352,I352-2)," ","_"))</f>
        <v>Vintage</v>
      </c>
      <c r="N352" s="2" t="str">
        <f aca="false">IF(B352 = "",N351,SUBSTITUTE(RIGHT(B352, LEN(B352)-L352-1)," ","_"))</f>
        <v>Bath_Treatment</v>
      </c>
      <c r="O352" s="2" t="str">
        <f aca="false">IF(B352 = "",O351,SUBSTITUTE(SUBSTITUTE(MID(B352,I352+2,L352-I352-3)," ","_"),"/","_"))</f>
        <v>Jasmine</v>
      </c>
      <c r="P352" s="0" t="s">
        <v>65</v>
      </c>
      <c r="U352" s="0" t="str">
        <f aca="false">SUBSTITUTE(_xlfn.CONCAT(M352, " - ", O352, " - ",N352, " - ", P352), "_", " ")</f>
        <v>Vintage - Jasmine - Bath Treatment - 1kg</v>
      </c>
      <c r="V352" s="0" t="n">
        <v>1000</v>
      </c>
      <c r="X352" s="0" t="n">
        <v>0</v>
      </c>
      <c r="Y352" s="0" t="s">
        <v>59</v>
      </c>
      <c r="Z352" s="0" t="s">
        <v>60</v>
      </c>
      <c r="AA352" s="0" t="n">
        <v>30</v>
      </c>
      <c r="AC352" s="1" t="s">
        <v>56</v>
      </c>
      <c r="AD352" s="1" t="s">
        <v>56</v>
      </c>
      <c r="AF352" s="2" t="str">
        <f aca="false">IF(B352 = "","",_xlfn.CONCAT("https://cdn.shopify.com/s/files/1/1773/1117/files/WWMS_-_",N352,"_-_",P352,"_-_",M352,"_-_",O352,"_-_Front.png"))</f>
        <v/>
      </c>
      <c r="AI352" s="1" t="s">
        <v>61</v>
      </c>
      <c r="AY352" s="2" t="str">
        <f aca="false">_xlfn.CONCAT("https://cdn.shopify.com/s/files/1/1773/1117/files/WWMS_-_",N352,"_-_",P352,"_-_",M352,"_-_",O352,"_-_Front.png")</f>
        <v>https://cdn.shopify.com/s/files/1/1773/1117/files/WWMS_-_Bath_Treatment_-_1kg_-_Vintage_-_Jasmine_-_Front.png</v>
      </c>
      <c r="AZ352" s="0" t="s">
        <v>62</v>
      </c>
      <c r="BC352" s="0" t="s">
        <v>63</v>
      </c>
    </row>
    <row r="353" customFormat="false" ht="12.75" hidden="false" customHeight="true" outlineLevel="0" collapsed="false">
      <c r="A353" s="0" t="str">
        <f aca="false">SUBSTITUTE(LOWER(_xlfn.CONCAT(M353, "-", O353,"-", N353)), "_", "-")</f>
        <v>vintage-japanese-cherry-blossom-bath-treatment</v>
      </c>
      <c r="B353" s="0" t="s">
        <v>362</v>
      </c>
      <c r="D353" s="0" t="s">
        <v>53</v>
      </c>
      <c r="E353" s="0" t="s">
        <v>54</v>
      </c>
      <c r="F353" s="0" t="s">
        <v>350</v>
      </c>
      <c r="G353" s="1" t="s">
        <v>56</v>
      </c>
      <c r="H353" s="0" t="s">
        <v>57</v>
      </c>
      <c r="I353" s="2" t="n">
        <f aca="false">IF(B353 = "",I352,FIND("-", B353, 1))</f>
        <v>9</v>
      </c>
      <c r="J353" s="2" t="e">
        <f aca="false">IF(B353 = "",J352,FIND("-", B353, FIND("-", B353, FIND("-", B353, 1)+1)+1))</f>
        <v>#VALUE!</v>
      </c>
      <c r="K353" s="2" t="n">
        <f aca="false">IF(B353 = "",K352,FIND("-", B353, FIND("-", B353, 1)+1))</f>
        <v>35</v>
      </c>
      <c r="L353" s="2" t="n">
        <f aca="false">IF(B353 = "",L352,IF(ISERROR(J353),K353,J353))</f>
        <v>35</v>
      </c>
      <c r="M353" s="2" t="str">
        <f aca="false">IF(B353 = "",M352,SUBSTITUTE(LEFT(B353,I353-2)," ","_"))</f>
        <v>Vintage</v>
      </c>
      <c r="N353" s="2" t="str">
        <f aca="false">IF(B353 = "",N352,SUBSTITUTE(RIGHT(B353, LEN(B353)-L353-1)," ","_"))</f>
        <v>Bath_Treatment</v>
      </c>
      <c r="O353" s="2" t="str">
        <f aca="false">IF(B353 = "",O352,SUBSTITUTE(SUBSTITUTE(MID(B353,I353+2,L353-I353-3)," ","_"),"/","_"))</f>
        <v>Japanese_Cherry_Blossom</v>
      </c>
      <c r="P353" s="0" t="s">
        <v>58</v>
      </c>
      <c r="U353" s="0" t="str">
        <f aca="false">SUBSTITUTE(_xlfn.CONCAT(M353, " - ", O353, " - ",N353, " - ", P353), "_", " ")</f>
        <v>Vintage - Japanese Cherry Blossom - Bath Treatment - 100g</v>
      </c>
      <c r="V353" s="0" t="n">
        <v>100</v>
      </c>
      <c r="X353" s="0" t="n">
        <v>0</v>
      </c>
      <c r="Y353" s="0" t="s">
        <v>59</v>
      </c>
      <c r="Z353" s="0" t="s">
        <v>60</v>
      </c>
      <c r="AA353" s="0" t="n">
        <v>6</v>
      </c>
      <c r="AC353" s="1" t="s">
        <v>56</v>
      </c>
      <c r="AD353" s="1" t="s">
        <v>56</v>
      </c>
      <c r="AF353" s="2" t="str">
        <f aca="false">IF(B353 = "","",_xlfn.CONCAT("https://cdn.shopify.com/s/files/1/1773/1117/files/WWMS_-_",N353,"_-_",P353,"_-_",M353,"_-_",O353,"_-_Front.png"))</f>
        <v>https://cdn.shopify.com/s/files/1/1773/1117/files/WWMS_-_Bath_Treatment_-_100g_-_Vintage_-_Japanese_Cherry_Blossom_-_Front.png</v>
      </c>
      <c r="AG353" s="0" t="n">
        <v>1</v>
      </c>
      <c r="AH353" s="0" t="s">
        <v>362</v>
      </c>
      <c r="AI353" s="1" t="s">
        <v>61</v>
      </c>
      <c r="AY353" s="2" t="str">
        <f aca="false">_xlfn.CONCAT("https://cdn.shopify.com/s/files/1/1773/1117/files/WWMS_-_",N353,"_-_",P353,"_-_",M353,"_-_",O353,"_-_Front.png")</f>
        <v>https://cdn.shopify.com/s/files/1/1773/1117/files/WWMS_-_Bath_Treatment_-_100g_-_Vintage_-_Japanese_Cherry_Blossom_-_Front.png</v>
      </c>
      <c r="AZ353" s="0" t="s">
        <v>62</v>
      </c>
      <c r="BC353" s="0" t="s">
        <v>63</v>
      </c>
    </row>
    <row r="354" customFormat="false" ht="12.75" hidden="false" customHeight="true" outlineLevel="0" collapsed="false">
      <c r="A354" s="0" t="str">
        <f aca="false">SUBSTITUTE(LOWER(_xlfn.CONCAT(M354, "-", O354,"-", N354)), "_", "-")</f>
        <v>vintage-japanese-cherry-blossom-bath-treatment</v>
      </c>
      <c r="I354" s="2" t="n">
        <f aca="false">IF(B354 = "",I353,FIND("-", B354, 1))</f>
        <v>9</v>
      </c>
      <c r="J354" s="2" t="e">
        <f aca="false">IF(B354 = "",J353,FIND("-", B354, FIND("-", B354, FIND("-", B354, 1)+1)+1))</f>
        <v>#VALUE!</v>
      </c>
      <c r="K354" s="2" t="n">
        <f aca="false">IF(B354 = "",K353,FIND("-", B354, FIND("-", B354, 1)+1))</f>
        <v>35</v>
      </c>
      <c r="L354" s="2" t="n">
        <f aca="false">IF(B354 = "",L353,IF(ISERROR(J354),K354,J354))</f>
        <v>35</v>
      </c>
      <c r="M354" s="2" t="str">
        <f aca="false">IF(B354 = "",M353,SUBSTITUTE(LEFT(B354,I354-2)," ","_"))</f>
        <v>Vintage</v>
      </c>
      <c r="N354" s="2" t="str">
        <f aca="false">IF(B354 = "",N353,SUBSTITUTE(RIGHT(B354, LEN(B354)-L354-1)," ","_"))</f>
        <v>Bath_Treatment</v>
      </c>
      <c r="O354" s="2" t="str">
        <f aca="false">IF(B354 = "",O353,SUBSTITUTE(SUBSTITUTE(MID(B354,I354+2,L354-I354-3)," ","_"),"/","_"))</f>
        <v>Japanese_Cherry_Blossom</v>
      </c>
      <c r="P354" s="0" t="s">
        <v>64</v>
      </c>
      <c r="U354" s="0" t="str">
        <f aca="false">SUBSTITUTE(_xlfn.CONCAT(M354, " - ", O354, " - ",N354, " - ", P354), "_", " ")</f>
        <v>Vintage - Japanese Cherry Blossom - Bath Treatment - 250g</v>
      </c>
      <c r="V354" s="0" t="n">
        <v>250</v>
      </c>
      <c r="X354" s="0" t="n">
        <v>0</v>
      </c>
      <c r="Y354" s="0" t="s">
        <v>59</v>
      </c>
      <c r="Z354" s="0" t="s">
        <v>60</v>
      </c>
      <c r="AA354" s="0" t="n">
        <v>12</v>
      </c>
      <c r="AC354" s="1" t="s">
        <v>56</v>
      </c>
      <c r="AD354" s="1" t="s">
        <v>56</v>
      </c>
      <c r="AF354" s="2" t="str">
        <f aca="false">IF(B354 = "","",_xlfn.CONCAT("https://cdn.shopify.com/s/files/1/1773/1117/files/WWMS_-_",N354,"_-_",P354,"_-_",M354,"_-_",O354,"_-_Front.png"))</f>
        <v/>
      </c>
      <c r="AI354" s="1" t="s">
        <v>61</v>
      </c>
      <c r="AY354" s="2" t="str">
        <f aca="false">_xlfn.CONCAT("https://cdn.shopify.com/s/files/1/1773/1117/files/WWMS_-_",N354,"_-_",P354,"_-_",M354,"_-_",O354,"_-_Front.png")</f>
        <v>https://cdn.shopify.com/s/files/1/1773/1117/files/WWMS_-_Bath_Treatment_-_250g_-_Vintage_-_Japanese_Cherry_Blossom_-_Front.png</v>
      </c>
      <c r="AZ354" s="0" t="s">
        <v>62</v>
      </c>
      <c r="BC354" s="0" t="s">
        <v>63</v>
      </c>
    </row>
    <row r="355" customFormat="false" ht="12.75" hidden="false" customHeight="true" outlineLevel="0" collapsed="false">
      <c r="A355" s="0" t="str">
        <f aca="false">SUBSTITUTE(LOWER(_xlfn.CONCAT(M355, "-", O355,"-", N355)), "_", "-")</f>
        <v>vintage-japanese-cherry-blossom-bath-treatment</v>
      </c>
      <c r="I355" s="2" t="n">
        <f aca="false">IF(B355 = "",I354,FIND("-", B355, 1))</f>
        <v>9</v>
      </c>
      <c r="J355" s="2" t="e">
        <f aca="false">IF(B355 = "",J354,FIND("-", B355, FIND("-", B355, FIND("-", B355, 1)+1)+1))</f>
        <v>#VALUE!</v>
      </c>
      <c r="K355" s="2" t="n">
        <f aca="false">IF(B355 = "",K354,FIND("-", B355, FIND("-", B355, 1)+1))</f>
        <v>35</v>
      </c>
      <c r="L355" s="2" t="n">
        <f aca="false">IF(B355 = "",L354,IF(ISERROR(J355),K355,J355))</f>
        <v>35</v>
      </c>
      <c r="M355" s="2" t="str">
        <f aca="false">IF(B355 = "",M354,SUBSTITUTE(LEFT(B355,I355-2)," ","_"))</f>
        <v>Vintage</v>
      </c>
      <c r="N355" s="2" t="str">
        <f aca="false">IF(B355 = "",N354,SUBSTITUTE(RIGHT(B355, LEN(B355)-L355-1)," ","_"))</f>
        <v>Bath_Treatment</v>
      </c>
      <c r="O355" s="2" t="str">
        <f aca="false">IF(B355 = "",O354,SUBSTITUTE(SUBSTITUTE(MID(B355,I355+2,L355-I355-3)," ","_"),"/","_"))</f>
        <v>Japanese_Cherry_Blossom</v>
      </c>
      <c r="P355" s="0" t="s">
        <v>65</v>
      </c>
      <c r="U355" s="0" t="str">
        <f aca="false">SUBSTITUTE(_xlfn.CONCAT(M355, " - ", O355, " - ",N355, " - ", P355), "_", " ")</f>
        <v>Vintage - Japanese Cherry Blossom - Bath Treatment - 1kg</v>
      </c>
      <c r="V355" s="0" t="n">
        <v>1000</v>
      </c>
      <c r="X355" s="0" t="n">
        <v>0</v>
      </c>
      <c r="Y355" s="0" t="s">
        <v>59</v>
      </c>
      <c r="Z355" s="0" t="s">
        <v>60</v>
      </c>
      <c r="AA355" s="0" t="n">
        <v>30</v>
      </c>
      <c r="AC355" s="1" t="s">
        <v>56</v>
      </c>
      <c r="AD355" s="1" t="s">
        <v>56</v>
      </c>
      <c r="AF355" s="2" t="str">
        <f aca="false">IF(B355 = "","",_xlfn.CONCAT("https://cdn.shopify.com/s/files/1/1773/1117/files/WWMS_-_",N355,"_-_",P355,"_-_",M355,"_-_",O355,"_-_Front.png"))</f>
        <v/>
      </c>
      <c r="AI355" s="1" t="s">
        <v>61</v>
      </c>
      <c r="AY355" s="2" t="str">
        <f aca="false">_xlfn.CONCAT("https://cdn.shopify.com/s/files/1/1773/1117/files/WWMS_-_",N355,"_-_",P355,"_-_",M355,"_-_",O355,"_-_Front.png")</f>
        <v>https://cdn.shopify.com/s/files/1/1773/1117/files/WWMS_-_Bath_Treatment_-_1kg_-_Vintage_-_Japanese_Cherry_Blossom_-_Front.png</v>
      </c>
      <c r="AZ355" s="0" t="s">
        <v>62</v>
      </c>
      <c r="BC355" s="0" t="s">
        <v>63</v>
      </c>
    </row>
    <row r="356" customFormat="false" ht="12.75" hidden="false" customHeight="true" outlineLevel="0" collapsed="false">
      <c r="A356" s="0" t="str">
        <f aca="false">SUBSTITUTE(LOWER(_xlfn.CONCAT(M356, "-", O356,"-", N356)), "_", "-")</f>
        <v>vintage-ginger-blossom-bath-treatment</v>
      </c>
      <c r="B356" s="0" t="s">
        <v>363</v>
      </c>
      <c r="D356" s="0" t="s">
        <v>53</v>
      </c>
      <c r="E356" s="0" t="s">
        <v>54</v>
      </c>
      <c r="F356" s="0" t="s">
        <v>350</v>
      </c>
      <c r="G356" s="1" t="s">
        <v>56</v>
      </c>
      <c r="H356" s="0" t="s">
        <v>57</v>
      </c>
      <c r="I356" s="2" t="n">
        <f aca="false">IF(B356 = "",I355,FIND("-", B356, 1))</f>
        <v>9</v>
      </c>
      <c r="J356" s="2" t="e">
        <f aca="false">IF(B356 = "",J355,FIND("-", B356, FIND("-", B356, FIND("-", B356, 1)+1)+1))</f>
        <v>#VALUE!</v>
      </c>
      <c r="K356" s="2" t="n">
        <f aca="false">IF(B356 = "",K355,FIND("-", B356, FIND("-", B356, 1)+1))</f>
        <v>26</v>
      </c>
      <c r="L356" s="2" t="n">
        <f aca="false">IF(B356 = "",L355,IF(ISERROR(J356),K356,J356))</f>
        <v>26</v>
      </c>
      <c r="M356" s="2" t="str">
        <f aca="false">IF(B356 = "",M355,SUBSTITUTE(LEFT(B356,I356-2)," ","_"))</f>
        <v>Vintage</v>
      </c>
      <c r="N356" s="2" t="str">
        <f aca="false">IF(B356 = "",N355,SUBSTITUTE(RIGHT(B356, LEN(B356)-L356-1)," ","_"))</f>
        <v>Bath_Treatment</v>
      </c>
      <c r="O356" s="2" t="str">
        <f aca="false">IF(B356 = "",O355,SUBSTITUTE(SUBSTITUTE(MID(B356,I356+2,L356-I356-3)," ","_"),"/","_"))</f>
        <v>Ginger_Blossom</v>
      </c>
      <c r="P356" s="0" t="s">
        <v>58</v>
      </c>
      <c r="U356" s="0" t="str">
        <f aca="false">SUBSTITUTE(_xlfn.CONCAT(M356, " - ", O356, " - ",N356, " - ", P356), "_", " ")</f>
        <v>Vintage - Ginger Blossom - Bath Treatment - 100g</v>
      </c>
      <c r="V356" s="0" t="n">
        <v>100</v>
      </c>
      <c r="X356" s="0" t="n">
        <v>0</v>
      </c>
      <c r="Y356" s="0" t="s">
        <v>59</v>
      </c>
      <c r="Z356" s="0" t="s">
        <v>60</v>
      </c>
      <c r="AA356" s="0" t="n">
        <v>6</v>
      </c>
      <c r="AC356" s="1" t="s">
        <v>56</v>
      </c>
      <c r="AD356" s="1" t="s">
        <v>56</v>
      </c>
      <c r="AF356" s="2" t="str">
        <f aca="false">IF(B356 = "","",_xlfn.CONCAT("https://cdn.shopify.com/s/files/1/1773/1117/files/WWMS_-_",N356,"_-_",P356,"_-_",M356,"_-_",O356,"_-_Front.png"))</f>
        <v>https://cdn.shopify.com/s/files/1/1773/1117/files/WWMS_-_Bath_Treatment_-_100g_-_Vintage_-_Ginger_Blossom_-_Front.png</v>
      </c>
      <c r="AG356" s="0" t="n">
        <v>1</v>
      </c>
      <c r="AH356" s="0" t="s">
        <v>363</v>
      </c>
      <c r="AI356" s="1" t="s">
        <v>61</v>
      </c>
      <c r="AY356" s="2" t="str">
        <f aca="false">_xlfn.CONCAT("https://cdn.shopify.com/s/files/1/1773/1117/files/WWMS_-_",N356,"_-_",P356,"_-_",M356,"_-_",O356,"_-_Front.png")</f>
        <v>https://cdn.shopify.com/s/files/1/1773/1117/files/WWMS_-_Bath_Treatment_-_100g_-_Vintage_-_Ginger_Blossom_-_Front.png</v>
      </c>
      <c r="AZ356" s="0" t="s">
        <v>62</v>
      </c>
      <c r="BC356" s="0" t="s">
        <v>63</v>
      </c>
    </row>
    <row r="357" customFormat="false" ht="12.75" hidden="false" customHeight="true" outlineLevel="0" collapsed="false">
      <c r="A357" s="0" t="str">
        <f aca="false">SUBSTITUTE(LOWER(_xlfn.CONCAT(M357, "-", O357,"-", N357)), "_", "-")</f>
        <v>vintage-ginger-blossom-bath-treatment</v>
      </c>
      <c r="I357" s="2" t="n">
        <f aca="false">IF(B357 = "",I356,FIND("-", B357, 1))</f>
        <v>9</v>
      </c>
      <c r="J357" s="2" t="e">
        <f aca="false">IF(B357 = "",J356,FIND("-", B357, FIND("-", B357, FIND("-", B357, 1)+1)+1))</f>
        <v>#VALUE!</v>
      </c>
      <c r="K357" s="2" t="n">
        <f aca="false">IF(B357 = "",K356,FIND("-", B357, FIND("-", B357, 1)+1))</f>
        <v>26</v>
      </c>
      <c r="L357" s="2" t="n">
        <f aca="false">IF(B357 = "",L356,IF(ISERROR(J357),K357,J357))</f>
        <v>26</v>
      </c>
      <c r="M357" s="2" t="str">
        <f aca="false">IF(B357 = "",M356,SUBSTITUTE(LEFT(B357,I357-2)," ","_"))</f>
        <v>Vintage</v>
      </c>
      <c r="N357" s="2" t="str">
        <f aca="false">IF(B357 = "",N356,SUBSTITUTE(RIGHT(B357, LEN(B357)-L357-1)," ","_"))</f>
        <v>Bath_Treatment</v>
      </c>
      <c r="O357" s="2" t="str">
        <f aca="false">IF(B357 = "",O356,SUBSTITUTE(SUBSTITUTE(MID(B357,I357+2,L357-I357-3)," ","_"),"/","_"))</f>
        <v>Ginger_Blossom</v>
      </c>
      <c r="P357" s="0" t="s">
        <v>64</v>
      </c>
      <c r="U357" s="0" t="str">
        <f aca="false">SUBSTITUTE(_xlfn.CONCAT(M357, " - ", O357, " - ",N357, " - ", P357), "_", " ")</f>
        <v>Vintage - Ginger Blossom - Bath Treatment - 250g</v>
      </c>
      <c r="V357" s="0" t="n">
        <v>250</v>
      </c>
      <c r="X357" s="0" t="n">
        <v>0</v>
      </c>
      <c r="Y357" s="0" t="s">
        <v>59</v>
      </c>
      <c r="Z357" s="0" t="s">
        <v>60</v>
      </c>
      <c r="AA357" s="0" t="n">
        <v>12</v>
      </c>
      <c r="AC357" s="1" t="s">
        <v>56</v>
      </c>
      <c r="AD357" s="1" t="s">
        <v>56</v>
      </c>
      <c r="AF357" s="2" t="str">
        <f aca="false">IF(B357 = "","",_xlfn.CONCAT("https://cdn.shopify.com/s/files/1/1773/1117/files/WWMS_-_",N357,"_-_",P357,"_-_",M357,"_-_",O357,"_-_Front.png"))</f>
        <v/>
      </c>
      <c r="AI357" s="1" t="s">
        <v>61</v>
      </c>
      <c r="AY357" s="2" t="str">
        <f aca="false">_xlfn.CONCAT("https://cdn.shopify.com/s/files/1/1773/1117/files/WWMS_-_",N357,"_-_",P357,"_-_",M357,"_-_",O357,"_-_Front.png")</f>
        <v>https://cdn.shopify.com/s/files/1/1773/1117/files/WWMS_-_Bath_Treatment_-_250g_-_Vintage_-_Ginger_Blossom_-_Front.png</v>
      </c>
      <c r="AZ357" s="0" t="s">
        <v>62</v>
      </c>
      <c r="BC357" s="0" t="s">
        <v>63</v>
      </c>
    </row>
    <row r="358" customFormat="false" ht="12.75" hidden="false" customHeight="true" outlineLevel="0" collapsed="false">
      <c r="A358" s="0" t="str">
        <f aca="false">SUBSTITUTE(LOWER(_xlfn.CONCAT(M358, "-", O358,"-", N358)), "_", "-")</f>
        <v>vintage-ginger-blossom-bath-treatment</v>
      </c>
      <c r="I358" s="2" t="n">
        <f aca="false">IF(B358 = "",I357,FIND("-", B358, 1))</f>
        <v>9</v>
      </c>
      <c r="J358" s="2" t="e">
        <f aca="false">IF(B358 = "",J357,FIND("-", B358, FIND("-", B358, FIND("-", B358, 1)+1)+1))</f>
        <v>#VALUE!</v>
      </c>
      <c r="K358" s="2" t="n">
        <f aca="false">IF(B358 = "",K357,FIND("-", B358, FIND("-", B358, 1)+1))</f>
        <v>26</v>
      </c>
      <c r="L358" s="2" t="n">
        <f aca="false">IF(B358 = "",L357,IF(ISERROR(J358),K358,J358))</f>
        <v>26</v>
      </c>
      <c r="M358" s="2" t="str">
        <f aca="false">IF(B358 = "",M357,SUBSTITUTE(LEFT(B358,I358-2)," ","_"))</f>
        <v>Vintage</v>
      </c>
      <c r="N358" s="2" t="str">
        <f aca="false">IF(B358 = "",N357,SUBSTITUTE(RIGHT(B358, LEN(B358)-L358-1)," ","_"))</f>
        <v>Bath_Treatment</v>
      </c>
      <c r="O358" s="2" t="str">
        <f aca="false">IF(B358 = "",O357,SUBSTITUTE(SUBSTITUTE(MID(B358,I358+2,L358-I358-3)," ","_"),"/","_"))</f>
        <v>Ginger_Blossom</v>
      </c>
      <c r="P358" s="0" t="s">
        <v>65</v>
      </c>
      <c r="U358" s="0" t="str">
        <f aca="false">SUBSTITUTE(_xlfn.CONCAT(M358, " - ", O358, " - ",N358, " - ", P358), "_", " ")</f>
        <v>Vintage - Ginger Blossom - Bath Treatment - 1kg</v>
      </c>
      <c r="V358" s="0" t="n">
        <v>1000</v>
      </c>
      <c r="X358" s="0" t="n">
        <v>0</v>
      </c>
      <c r="Y358" s="0" t="s">
        <v>59</v>
      </c>
      <c r="Z358" s="0" t="s">
        <v>60</v>
      </c>
      <c r="AA358" s="0" t="n">
        <v>30</v>
      </c>
      <c r="AC358" s="1" t="s">
        <v>56</v>
      </c>
      <c r="AD358" s="1" t="s">
        <v>56</v>
      </c>
      <c r="AF358" s="2" t="str">
        <f aca="false">IF(B358 = "","",_xlfn.CONCAT("https://cdn.shopify.com/s/files/1/1773/1117/files/WWMS_-_",N358,"_-_",P358,"_-_",M358,"_-_",O358,"_-_Front.png"))</f>
        <v/>
      </c>
      <c r="AI358" s="1" t="s">
        <v>61</v>
      </c>
      <c r="AY358" s="2" t="str">
        <f aca="false">_xlfn.CONCAT("https://cdn.shopify.com/s/files/1/1773/1117/files/WWMS_-_",N358,"_-_",P358,"_-_",M358,"_-_",O358,"_-_Front.png")</f>
        <v>https://cdn.shopify.com/s/files/1/1773/1117/files/WWMS_-_Bath_Treatment_-_1kg_-_Vintage_-_Ginger_Blossom_-_Front.png</v>
      </c>
      <c r="AZ358" s="0" t="s">
        <v>62</v>
      </c>
      <c r="BC358" s="0" t="s">
        <v>63</v>
      </c>
    </row>
    <row r="359" customFormat="false" ht="12.75" hidden="false" customHeight="true" outlineLevel="0" collapsed="false">
      <c r="A359" s="0" t="str">
        <f aca="false">SUBSTITUTE(LOWER(_xlfn.CONCAT(M359, "-", O359,"-", N359)), "_", "-")</f>
        <v>vintage-frankincense-&amp;-myrhh-bath-treatment</v>
      </c>
      <c r="B359" s="0" t="s">
        <v>364</v>
      </c>
      <c r="D359" s="0" t="s">
        <v>53</v>
      </c>
      <c r="E359" s="0" t="s">
        <v>54</v>
      </c>
      <c r="F359" s="0" t="s">
        <v>350</v>
      </c>
      <c r="G359" s="1" t="s">
        <v>56</v>
      </c>
      <c r="H359" s="0" t="s">
        <v>57</v>
      </c>
      <c r="I359" s="2" t="n">
        <f aca="false">IF(B359 = "",I358,FIND("-", B359, 1))</f>
        <v>9</v>
      </c>
      <c r="J359" s="2" t="e">
        <f aca="false">IF(B359 = "",J358,FIND("-", B359, FIND("-", B359, FIND("-", B359, 1)+1)+1))</f>
        <v>#VALUE!</v>
      </c>
      <c r="K359" s="2" t="n">
        <f aca="false">IF(B359 = "",K358,FIND("-", B359, FIND("-", B359, 1)+1))</f>
        <v>32</v>
      </c>
      <c r="L359" s="2" t="n">
        <f aca="false">IF(B359 = "",L358,IF(ISERROR(J359),K359,J359))</f>
        <v>32</v>
      </c>
      <c r="M359" s="2" t="str">
        <f aca="false">IF(B359 = "",M358,SUBSTITUTE(LEFT(B359,I359-2)," ","_"))</f>
        <v>Vintage</v>
      </c>
      <c r="N359" s="2" t="str">
        <f aca="false">IF(B359 = "",N358,SUBSTITUTE(RIGHT(B359, LEN(B359)-L359-1)," ","_"))</f>
        <v>Bath_Treatment</v>
      </c>
      <c r="O359" s="2" t="str">
        <f aca="false">IF(B359 = "",O358,SUBSTITUTE(SUBSTITUTE(MID(B359,I359+2,L359-I359-3)," ","_"),"/","_"))</f>
        <v>Frankincense_&amp;_Myrhh</v>
      </c>
      <c r="P359" s="0" t="s">
        <v>58</v>
      </c>
      <c r="U359" s="0" t="str">
        <f aca="false">SUBSTITUTE(_xlfn.CONCAT(M359, " - ", O359, " - ",N359, " - ", P359), "_", " ")</f>
        <v>Vintage - Frankincense &amp; Myrhh - Bath Treatment - 100g</v>
      </c>
      <c r="V359" s="0" t="n">
        <v>100</v>
      </c>
      <c r="X359" s="0" t="n">
        <v>0</v>
      </c>
      <c r="Y359" s="0" t="s">
        <v>59</v>
      </c>
      <c r="Z359" s="0" t="s">
        <v>60</v>
      </c>
      <c r="AA359" s="0" t="n">
        <v>6</v>
      </c>
      <c r="AC359" s="1" t="s">
        <v>56</v>
      </c>
      <c r="AD359" s="1" t="s">
        <v>56</v>
      </c>
      <c r="AF359" s="2" t="str">
        <f aca="false">IF(B359 = "","",_xlfn.CONCAT("https://cdn.shopify.com/s/files/1/1773/1117/files/WWMS_-_",N359,"_-_",P359,"_-_",M359,"_-_",O359,"_-_Front.png"))</f>
        <v>https://cdn.shopify.com/s/files/1/1773/1117/files/WWMS_-_Bath_Treatment_-_100g_-_Vintage_-_Frankincense_&amp;_Myrhh_-_Front.png</v>
      </c>
      <c r="AG359" s="0" t="n">
        <v>1</v>
      </c>
      <c r="AH359" s="0" t="s">
        <v>364</v>
      </c>
      <c r="AI359" s="1" t="s">
        <v>61</v>
      </c>
      <c r="AY359" s="2" t="str">
        <f aca="false">_xlfn.CONCAT("https://cdn.shopify.com/s/files/1/1773/1117/files/WWMS_-_",N359,"_-_",P359,"_-_",M359,"_-_",O359,"_-_Front.png")</f>
        <v>https://cdn.shopify.com/s/files/1/1773/1117/files/WWMS_-_Bath_Treatment_-_100g_-_Vintage_-_Frankincense_&amp;_Myrhh_-_Front.png</v>
      </c>
      <c r="AZ359" s="0" t="s">
        <v>62</v>
      </c>
      <c r="BC359" s="0" t="s">
        <v>63</v>
      </c>
    </row>
    <row r="360" customFormat="false" ht="12.75" hidden="false" customHeight="true" outlineLevel="0" collapsed="false">
      <c r="A360" s="0" t="str">
        <f aca="false">SUBSTITUTE(LOWER(_xlfn.CONCAT(M360, "-", O360,"-", N360)), "_", "-")</f>
        <v>vintage-frankincense-&amp;-myrhh-bath-treatment</v>
      </c>
      <c r="I360" s="2" t="n">
        <f aca="false">IF(B360 = "",I359,FIND("-", B360, 1))</f>
        <v>9</v>
      </c>
      <c r="J360" s="2" t="e">
        <f aca="false">IF(B360 = "",J359,FIND("-", B360, FIND("-", B360, FIND("-", B360, 1)+1)+1))</f>
        <v>#VALUE!</v>
      </c>
      <c r="K360" s="2" t="n">
        <f aca="false">IF(B360 = "",K359,FIND("-", B360, FIND("-", B360, 1)+1))</f>
        <v>32</v>
      </c>
      <c r="L360" s="2" t="n">
        <f aca="false">IF(B360 = "",L359,IF(ISERROR(J360),K360,J360))</f>
        <v>32</v>
      </c>
      <c r="M360" s="2" t="str">
        <f aca="false">IF(B360 = "",M359,SUBSTITUTE(LEFT(B360,I360-2)," ","_"))</f>
        <v>Vintage</v>
      </c>
      <c r="N360" s="2" t="str">
        <f aca="false">IF(B360 = "",N359,SUBSTITUTE(RIGHT(B360, LEN(B360)-L360-1)," ","_"))</f>
        <v>Bath_Treatment</v>
      </c>
      <c r="O360" s="2" t="str">
        <f aca="false">IF(B360 = "",O359,SUBSTITUTE(SUBSTITUTE(MID(B360,I360+2,L360-I360-3)," ","_"),"/","_"))</f>
        <v>Frankincense_&amp;_Myrhh</v>
      </c>
      <c r="P360" s="0" t="s">
        <v>64</v>
      </c>
      <c r="U360" s="0" t="str">
        <f aca="false">SUBSTITUTE(_xlfn.CONCAT(M360, " - ", O360, " - ",N360, " - ", P360), "_", " ")</f>
        <v>Vintage - Frankincense &amp; Myrhh - Bath Treatment - 250g</v>
      </c>
      <c r="V360" s="0" t="n">
        <v>250</v>
      </c>
      <c r="X360" s="0" t="n">
        <v>0</v>
      </c>
      <c r="Y360" s="0" t="s">
        <v>59</v>
      </c>
      <c r="Z360" s="0" t="s">
        <v>60</v>
      </c>
      <c r="AA360" s="0" t="n">
        <v>12</v>
      </c>
      <c r="AC360" s="1" t="s">
        <v>56</v>
      </c>
      <c r="AD360" s="1" t="s">
        <v>56</v>
      </c>
      <c r="AF360" s="2" t="str">
        <f aca="false">IF(B360 = "","",_xlfn.CONCAT("https://cdn.shopify.com/s/files/1/1773/1117/files/WWMS_-_",N360,"_-_",P360,"_-_",M360,"_-_",O360,"_-_Front.png"))</f>
        <v/>
      </c>
      <c r="AI360" s="1" t="s">
        <v>61</v>
      </c>
      <c r="AY360" s="2" t="str">
        <f aca="false">_xlfn.CONCAT("https://cdn.shopify.com/s/files/1/1773/1117/files/WWMS_-_",N360,"_-_",P360,"_-_",M360,"_-_",O360,"_-_Front.png")</f>
        <v>https://cdn.shopify.com/s/files/1/1773/1117/files/WWMS_-_Bath_Treatment_-_250g_-_Vintage_-_Frankincense_&amp;_Myrhh_-_Front.png</v>
      </c>
      <c r="AZ360" s="0" t="s">
        <v>62</v>
      </c>
      <c r="BC360" s="0" t="s">
        <v>63</v>
      </c>
    </row>
    <row r="361" customFormat="false" ht="12.75" hidden="false" customHeight="true" outlineLevel="0" collapsed="false">
      <c r="A361" s="0" t="str">
        <f aca="false">SUBSTITUTE(LOWER(_xlfn.CONCAT(M361, "-", O361,"-", N361)), "_", "-")</f>
        <v>vintage-frankincense-&amp;-myrhh-bath-treatment</v>
      </c>
      <c r="I361" s="2" t="n">
        <f aca="false">IF(B361 = "",I360,FIND("-", B361, 1))</f>
        <v>9</v>
      </c>
      <c r="J361" s="2" t="e">
        <f aca="false">IF(B361 = "",J360,FIND("-", B361, FIND("-", B361, FIND("-", B361, 1)+1)+1))</f>
        <v>#VALUE!</v>
      </c>
      <c r="K361" s="2" t="n">
        <f aca="false">IF(B361 = "",K360,FIND("-", B361, FIND("-", B361, 1)+1))</f>
        <v>32</v>
      </c>
      <c r="L361" s="2" t="n">
        <f aca="false">IF(B361 = "",L360,IF(ISERROR(J361),K361,J361))</f>
        <v>32</v>
      </c>
      <c r="M361" s="2" t="str">
        <f aca="false">IF(B361 = "",M360,SUBSTITUTE(LEFT(B361,I361-2)," ","_"))</f>
        <v>Vintage</v>
      </c>
      <c r="N361" s="2" t="str">
        <f aca="false">IF(B361 = "",N360,SUBSTITUTE(RIGHT(B361, LEN(B361)-L361-1)," ","_"))</f>
        <v>Bath_Treatment</v>
      </c>
      <c r="O361" s="2" t="str">
        <f aca="false">IF(B361 = "",O360,SUBSTITUTE(SUBSTITUTE(MID(B361,I361+2,L361-I361-3)," ","_"),"/","_"))</f>
        <v>Frankincense_&amp;_Myrhh</v>
      </c>
      <c r="P361" s="0" t="s">
        <v>65</v>
      </c>
      <c r="U361" s="0" t="str">
        <f aca="false">SUBSTITUTE(_xlfn.CONCAT(M361, " - ", O361, " - ",N361, " - ", P361), "_", " ")</f>
        <v>Vintage - Frankincense &amp; Myrhh - Bath Treatment - 1kg</v>
      </c>
      <c r="V361" s="0" t="n">
        <v>1000</v>
      </c>
      <c r="X361" s="0" t="n">
        <v>0</v>
      </c>
      <c r="Y361" s="0" t="s">
        <v>59</v>
      </c>
      <c r="Z361" s="0" t="s">
        <v>60</v>
      </c>
      <c r="AA361" s="0" t="n">
        <v>30</v>
      </c>
      <c r="AC361" s="1" t="s">
        <v>56</v>
      </c>
      <c r="AD361" s="1" t="s">
        <v>56</v>
      </c>
      <c r="AF361" s="2" t="str">
        <f aca="false">IF(B361 = "","",_xlfn.CONCAT("https://cdn.shopify.com/s/files/1/1773/1117/files/WWMS_-_",N361,"_-_",P361,"_-_",M361,"_-_",O361,"_-_Front.png"))</f>
        <v/>
      </c>
      <c r="AI361" s="1" t="s">
        <v>61</v>
      </c>
      <c r="AY361" s="2" t="str">
        <f aca="false">_xlfn.CONCAT("https://cdn.shopify.com/s/files/1/1773/1117/files/WWMS_-_",N361,"_-_",P361,"_-_",M361,"_-_",O361,"_-_Front.png")</f>
        <v>https://cdn.shopify.com/s/files/1/1773/1117/files/WWMS_-_Bath_Treatment_-_1kg_-_Vintage_-_Frankincense_&amp;_Myrhh_-_Front.png</v>
      </c>
      <c r="AZ361" s="0" t="s">
        <v>62</v>
      </c>
      <c r="BC361" s="0" t="s">
        <v>63</v>
      </c>
    </row>
    <row r="362" customFormat="false" ht="12.75" hidden="false" customHeight="true" outlineLevel="0" collapsed="false">
      <c r="A362" s="0" t="str">
        <f aca="false">SUBSTITUTE(LOWER(_xlfn.CONCAT(M362, "-", O362,"-", N362)), "_", "-")</f>
        <v>vintage-frankincense-bath-treatment</v>
      </c>
      <c r="B362" s="0" t="s">
        <v>365</v>
      </c>
      <c r="D362" s="0" t="s">
        <v>53</v>
      </c>
      <c r="E362" s="0" t="s">
        <v>54</v>
      </c>
      <c r="F362" s="0" t="s">
        <v>350</v>
      </c>
      <c r="G362" s="1" t="s">
        <v>56</v>
      </c>
      <c r="H362" s="0" t="s">
        <v>57</v>
      </c>
      <c r="I362" s="2" t="n">
        <f aca="false">IF(B362 = "",I361,FIND("-", B362, 1))</f>
        <v>9</v>
      </c>
      <c r="J362" s="2" t="e">
        <f aca="false">IF(B362 = "",J361,FIND("-", B362, FIND("-", B362, FIND("-", B362, 1)+1)+1))</f>
        <v>#VALUE!</v>
      </c>
      <c r="K362" s="2" t="n">
        <f aca="false">IF(B362 = "",K361,FIND("-", B362, FIND("-", B362, 1)+1))</f>
        <v>24</v>
      </c>
      <c r="L362" s="2" t="n">
        <f aca="false">IF(B362 = "",L361,IF(ISERROR(J362),K362,J362))</f>
        <v>24</v>
      </c>
      <c r="M362" s="2" t="str">
        <f aca="false">IF(B362 = "",M361,SUBSTITUTE(LEFT(B362,I362-2)," ","_"))</f>
        <v>Vintage</v>
      </c>
      <c r="N362" s="2" t="str">
        <f aca="false">IF(B362 = "",N361,SUBSTITUTE(RIGHT(B362, LEN(B362)-L362-1)," ","_"))</f>
        <v>Bath_Treatment</v>
      </c>
      <c r="O362" s="2" t="str">
        <f aca="false">IF(B362 = "",O361,SUBSTITUTE(SUBSTITUTE(MID(B362,I362+2,L362-I362-3)," ","_"),"/","_"))</f>
        <v>Frankincense</v>
      </c>
      <c r="P362" s="0" t="s">
        <v>58</v>
      </c>
      <c r="U362" s="0" t="str">
        <f aca="false">SUBSTITUTE(_xlfn.CONCAT(M362, " - ", O362, " - ",N362, " - ", P362), "_", " ")</f>
        <v>Vintage - Frankincense - Bath Treatment - 100g</v>
      </c>
      <c r="V362" s="0" t="n">
        <v>100</v>
      </c>
      <c r="X362" s="0" t="n">
        <v>0</v>
      </c>
      <c r="Y362" s="0" t="s">
        <v>59</v>
      </c>
      <c r="Z362" s="0" t="s">
        <v>60</v>
      </c>
      <c r="AA362" s="0" t="n">
        <v>6</v>
      </c>
      <c r="AC362" s="1" t="s">
        <v>56</v>
      </c>
      <c r="AD362" s="1" t="s">
        <v>56</v>
      </c>
      <c r="AF362" s="2" t="str">
        <f aca="false">IF(B362 = "","",_xlfn.CONCAT("https://cdn.shopify.com/s/files/1/1773/1117/files/WWMS_-_",N362,"_-_",P362,"_-_",M362,"_-_",O362,"_-_Front.png"))</f>
        <v>https://cdn.shopify.com/s/files/1/1773/1117/files/WWMS_-_Bath_Treatment_-_100g_-_Vintage_-_Frankincense_-_Front.png</v>
      </c>
      <c r="AG362" s="0" t="n">
        <v>1</v>
      </c>
      <c r="AH362" s="0" t="s">
        <v>365</v>
      </c>
      <c r="AI362" s="1" t="s">
        <v>61</v>
      </c>
      <c r="AY362" s="2" t="str">
        <f aca="false">_xlfn.CONCAT("https://cdn.shopify.com/s/files/1/1773/1117/files/WWMS_-_",N362,"_-_",P362,"_-_",M362,"_-_",O362,"_-_Front.png")</f>
        <v>https://cdn.shopify.com/s/files/1/1773/1117/files/WWMS_-_Bath_Treatment_-_100g_-_Vintage_-_Frankincense_-_Front.png</v>
      </c>
      <c r="AZ362" s="0" t="s">
        <v>62</v>
      </c>
      <c r="BC362" s="0" t="s">
        <v>63</v>
      </c>
    </row>
    <row r="363" customFormat="false" ht="12.75" hidden="false" customHeight="true" outlineLevel="0" collapsed="false">
      <c r="A363" s="0" t="str">
        <f aca="false">SUBSTITUTE(LOWER(_xlfn.CONCAT(M363, "-", O363,"-", N363)), "_", "-")</f>
        <v>vintage-frankincense-bath-treatment</v>
      </c>
      <c r="I363" s="2" t="n">
        <f aca="false">IF(B363 = "",I362,FIND("-", B363, 1))</f>
        <v>9</v>
      </c>
      <c r="J363" s="2" t="e">
        <f aca="false">IF(B363 = "",J362,FIND("-", B363, FIND("-", B363, FIND("-", B363, 1)+1)+1))</f>
        <v>#VALUE!</v>
      </c>
      <c r="K363" s="2" t="n">
        <f aca="false">IF(B363 = "",K362,FIND("-", B363, FIND("-", B363, 1)+1))</f>
        <v>24</v>
      </c>
      <c r="L363" s="2" t="n">
        <f aca="false">IF(B363 = "",L362,IF(ISERROR(J363),K363,J363))</f>
        <v>24</v>
      </c>
      <c r="M363" s="2" t="str">
        <f aca="false">IF(B363 = "",M362,SUBSTITUTE(LEFT(B363,I363-2)," ","_"))</f>
        <v>Vintage</v>
      </c>
      <c r="N363" s="2" t="str">
        <f aca="false">IF(B363 = "",N362,SUBSTITUTE(RIGHT(B363, LEN(B363)-L363-1)," ","_"))</f>
        <v>Bath_Treatment</v>
      </c>
      <c r="O363" s="2" t="str">
        <f aca="false">IF(B363 = "",O362,SUBSTITUTE(SUBSTITUTE(MID(B363,I363+2,L363-I363-3)," ","_"),"/","_"))</f>
        <v>Frankincense</v>
      </c>
      <c r="P363" s="0" t="s">
        <v>64</v>
      </c>
      <c r="U363" s="0" t="str">
        <f aca="false">SUBSTITUTE(_xlfn.CONCAT(M363, " - ", O363, " - ",N363, " - ", P363), "_", " ")</f>
        <v>Vintage - Frankincense - Bath Treatment - 250g</v>
      </c>
      <c r="V363" s="0" t="n">
        <v>250</v>
      </c>
      <c r="X363" s="0" t="n">
        <v>0</v>
      </c>
      <c r="Y363" s="0" t="s">
        <v>59</v>
      </c>
      <c r="Z363" s="0" t="s">
        <v>60</v>
      </c>
      <c r="AA363" s="0" t="n">
        <v>12</v>
      </c>
      <c r="AC363" s="1" t="s">
        <v>56</v>
      </c>
      <c r="AD363" s="1" t="s">
        <v>56</v>
      </c>
      <c r="AF363" s="2" t="str">
        <f aca="false">IF(B363 = "","",_xlfn.CONCAT("https://cdn.shopify.com/s/files/1/1773/1117/files/WWMS_-_",N363,"_-_",P363,"_-_",M363,"_-_",O363,"_-_Front.png"))</f>
        <v/>
      </c>
      <c r="AI363" s="1" t="s">
        <v>61</v>
      </c>
      <c r="AY363" s="2" t="str">
        <f aca="false">_xlfn.CONCAT("https://cdn.shopify.com/s/files/1/1773/1117/files/WWMS_-_",N363,"_-_",P363,"_-_",M363,"_-_",O363,"_-_Front.png")</f>
        <v>https://cdn.shopify.com/s/files/1/1773/1117/files/WWMS_-_Bath_Treatment_-_250g_-_Vintage_-_Frankincense_-_Front.png</v>
      </c>
      <c r="AZ363" s="0" t="s">
        <v>62</v>
      </c>
      <c r="BC363" s="0" t="s">
        <v>63</v>
      </c>
    </row>
    <row r="364" customFormat="false" ht="12.75" hidden="false" customHeight="true" outlineLevel="0" collapsed="false">
      <c r="A364" s="0" t="str">
        <f aca="false">SUBSTITUTE(LOWER(_xlfn.CONCAT(M364, "-", O364,"-", N364)), "_", "-")</f>
        <v>vintage-frankincense-bath-treatment</v>
      </c>
      <c r="I364" s="2" t="n">
        <f aca="false">IF(B364 = "",I363,FIND("-", B364, 1))</f>
        <v>9</v>
      </c>
      <c r="J364" s="2" t="e">
        <f aca="false">IF(B364 = "",J363,FIND("-", B364, FIND("-", B364, FIND("-", B364, 1)+1)+1))</f>
        <v>#VALUE!</v>
      </c>
      <c r="K364" s="2" t="n">
        <f aca="false">IF(B364 = "",K363,FIND("-", B364, FIND("-", B364, 1)+1))</f>
        <v>24</v>
      </c>
      <c r="L364" s="2" t="n">
        <f aca="false">IF(B364 = "",L363,IF(ISERROR(J364),K364,J364))</f>
        <v>24</v>
      </c>
      <c r="M364" s="2" t="str">
        <f aca="false">IF(B364 = "",M363,SUBSTITUTE(LEFT(B364,I364-2)," ","_"))</f>
        <v>Vintage</v>
      </c>
      <c r="N364" s="2" t="str">
        <f aca="false">IF(B364 = "",N363,SUBSTITUTE(RIGHT(B364, LEN(B364)-L364-1)," ","_"))</f>
        <v>Bath_Treatment</v>
      </c>
      <c r="O364" s="2" t="str">
        <f aca="false">IF(B364 = "",O363,SUBSTITUTE(SUBSTITUTE(MID(B364,I364+2,L364-I364-3)," ","_"),"/","_"))</f>
        <v>Frankincense</v>
      </c>
      <c r="P364" s="0" t="s">
        <v>65</v>
      </c>
      <c r="U364" s="0" t="str">
        <f aca="false">SUBSTITUTE(_xlfn.CONCAT(M364, " - ", O364, " - ",N364, " - ", P364), "_", " ")</f>
        <v>Vintage - Frankincense - Bath Treatment - 1kg</v>
      </c>
      <c r="V364" s="0" t="n">
        <v>1000</v>
      </c>
      <c r="X364" s="0" t="n">
        <v>0</v>
      </c>
      <c r="Y364" s="0" t="s">
        <v>59</v>
      </c>
      <c r="Z364" s="0" t="s">
        <v>60</v>
      </c>
      <c r="AA364" s="0" t="n">
        <v>30</v>
      </c>
      <c r="AC364" s="1" t="s">
        <v>56</v>
      </c>
      <c r="AD364" s="1" t="s">
        <v>56</v>
      </c>
      <c r="AF364" s="2" t="str">
        <f aca="false">IF(B364 = "","",_xlfn.CONCAT("https://cdn.shopify.com/s/files/1/1773/1117/files/WWMS_-_",N364,"_-_",P364,"_-_",M364,"_-_",O364,"_-_Front.png"))</f>
        <v/>
      </c>
      <c r="AI364" s="1" t="s">
        <v>61</v>
      </c>
      <c r="AY364" s="2" t="str">
        <f aca="false">_xlfn.CONCAT("https://cdn.shopify.com/s/files/1/1773/1117/files/WWMS_-_",N364,"_-_",P364,"_-_",M364,"_-_",O364,"_-_Front.png")</f>
        <v>https://cdn.shopify.com/s/files/1/1773/1117/files/WWMS_-_Bath_Treatment_-_1kg_-_Vintage_-_Frankincense_-_Front.png</v>
      </c>
      <c r="AZ364" s="0" t="s">
        <v>62</v>
      </c>
      <c r="BC364" s="0" t="s">
        <v>63</v>
      </c>
    </row>
    <row r="365" customFormat="false" ht="12.75" hidden="false" customHeight="true" outlineLevel="0" collapsed="false">
      <c r="A365" s="0" t="str">
        <f aca="false">SUBSTITUTE(LOWER(_xlfn.CONCAT(M365, "-", O365,"-", N365)), "_", "-")</f>
        <v>vintage-eucalyptus-bath-treatment</v>
      </c>
      <c r="B365" s="0" t="s">
        <v>366</v>
      </c>
      <c r="D365" s="0" t="s">
        <v>53</v>
      </c>
      <c r="E365" s="0" t="s">
        <v>54</v>
      </c>
      <c r="F365" s="0" t="s">
        <v>350</v>
      </c>
      <c r="G365" s="1" t="s">
        <v>56</v>
      </c>
      <c r="H365" s="0" t="s">
        <v>57</v>
      </c>
      <c r="I365" s="2" t="n">
        <f aca="false">IF(B365 = "",I364,FIND("-", B365, 1))</f>
        <v>9</v>
      </c>
      <c r="J365" s="2" t="e">
        <f aca="false">IF(B365 = "",J364,FIND("-", B365, FIND("-", B365, FIND("-", B365, 1)+1)+1))</f>
        <v>#VALUE!</v>
      </c>
      <c r="K365" s="2" t="n">
        <f aca="false">IF(B365 = "",K364,FIND("-", B365, FIND("-", B365, 1)+1))</f>
        <v>22</v>
      </c>
      <c r="L365" s="2" t="n">
        <f aca="false">IF(B365 = "",L364,IF(ISERROR(J365),K365,J365))</f>
        <v>22</v>
      </c>
      <c r="M365" s="2" t="str">
        <f aca="false">IF(B365 = "",M364,SUBSTITUTE(LEFT(B365,I365-2)," ","_"))</f>
        <v>Vintage</v>
      </c>
      <c r="N365" s="2" t="str">
        <f aca="false">IF(B365 = "",N364,SUBSTITUTE(RIGHT(B365, LEN(B365)-L365-1)," ","_"))</f>
        <v>Bath_Treatment</v>
      </c>
      <c r="O365" s="2" t="str">
        <f aca="false">IF(B365 = "",O364,SUBSTITUTE(SUBSTITUTE(MID(B365,I365+2,L365-I365-3)," ","_"),"/","_"))</f>
        <v>Eucalyptus</v>
      </c>
      <c r="P365" s="0" t="s">
        <v>58</v>
      </c>
      <c r="U365" s="0" t="str">
        <f aca="false">SUBSTITUTE(_xlfn.CONCAT(M365, " - ", O365, " - ",N365, " - ", P365), "_", " ")</f>
        <v>Vintage - Eucalyptus - Bath Treatment - 100g</v>
      </c>
      <c r="V365" s="0" t="n">
        <v>100</v>
      </c>
      <c r="X365" s="0" t="n">
        <v>0</v>
      </c>
      <c r="Y365" s="0" t="s">
        <v>59</v>
      </c>
      <c r="Z365" s="0" t="s">
        <v>60</v>
      </c>
      <c r="AA365" s="0" t="n">
        <v>6</v>
      </c>
      <c r="AC365" s="1" t="s">
        <v>56</v>
      </c>
      <c r="AD365" s="1" t="s">
        <v>56</v>
      </c>
      <c r="AF365" s="2" t="str">
        <f aca="false">IF(B365 = "","",_xlfn.CONCAT("https://cdn.shopify.com/s/files/1/1773/1117/files/WWMS_-_",N365,"_-_",P365,"_-_",M365,"_-_",O365,"_-_Front.png"))</f>
        <v>https://cdn.shopify.com/s/files/1/1773/1117/files/WWMS_-_Bath_Treatment_-_100g_-_Vintage_-_Eucalyptus_-_Front.png</v>
      </c>
      <c r="AG365" s="0" t="n">
        <v>1</v>
      </c>
      <c r="AH365" s="0" t="s">
        <v>366</v>
      </c>
      <c r="AI365" s="1" t="s">
        <v>61</v>
      </c>
      <c r="AY365" s="2" t="str">
        <f aca="false">_xlfn.CONCAT("https://cdn.shopify.com/s/files/1/1773/1117/files/WWMS_-_",N365,"_-_",P365,"_-_",M365,"_-_",O365,"_-_Front.png")</f>
        <v>https://cdn.shopify.com/s/files/1/1773/1117/files/WWMS_-_Bath_Treatment_-_100g_-_Vintage_-_Eucalyptus_-_Front.png</v>
      </c>
      <c r="AZ365" s="0" t="s">
        <v>62</v>
      </c>
      <c r="BC365" s="0" t="s">
        <v>63</v>
      </c>
    </row>
    <row r="366" customFormat="false" ht="12.75" hidden="false" customHeight="true" outlineLevel="0" collapsed="false">
      <c r="A366" s="0" t="str">
        <f aca="false">SUBSTITUTE(LOWER(_xlfn.CONCAT(M366, "-", O366,"-", N366)), "_", "-")</f>
        <v>vintage-eucalyptus-bath-treatment</v>
      </c>
      <c r="I366" s="2" t="n">
        <f aca="false">IF(B366 = "",I365,FIND("-", B366, 1))</f>
        <v>9</v>
      </c>
      <c r="J366" s="2" t="e">
        <f aca="false">IF(B366 = "",J365,FIND("-", B366, FIND("-", B366, FIND("-", B366, 1)+1)+1))</f>
        <v>#VALUE!</v>
      </c>
      <c r="K366" s="2" t="n">
        <f aca="false">IF(B366 = "",K365,FIND("-", B366, FIND("-", B366, 1)+1))</f>
        <v>22</v>
      </c>
      <c r="L366" s="2" t="n">
        <f aca="false">IF(B366 = "",L365,IF(ISERROR(J366),K366,J366))</f>
        <v>22</v>
      </c>
      <c r="M366" s="2" t="str">
        <f aca="false">IF(B366 = "",M365,SUBSTITUTE(LEFT(B366,I366-2)," ","_"))</f>
        <v>Vintage</v>
      </c>
      <c r="N366" s="2" t="str">
        <f aca="false">IF(B366 = "",N365,SUBSTITUTE(RIGHT(B366, LEN(B366)-L366-1)," ","_"))</f>
        <v>Bath_Treatment</v>
      </c>
      <c r="O366" s="2" t="str">
        <f aca="false">IF(B366 = "",O365,SUBSTITUTE(SUBSTITUTE(MID(B366,I366+2,L366-I366-3)," ","_"),"/","_"))</f>
        <v>Eucalyptus</v>
      </c>
      <c r="P366" s="0" t="s">
        <v>64</v>
      </c>
      <c r="U366" s="0" t="str">
        <f aca="false">SUBSTITUTE(_xlfn.CONCAT(M366, " - ", O366, " - ",N366, " - ", P366), "_", " ")</f>
        <v>Vintage - Eucalyptus - Bath Treatment - 250g</v>
      </c>
      <c r="V366" s="0" t="n">
        <v>250</v>
      </c>
      <c r="X366" s="0" t="n">
        <v>0</v>
      </c>
      <c r="Y366" s="0" t="s">
        <v>59</v>
      </c>
      <c r="Z366" s="0" t="s">
        <v>60</v>
      </c>
      <c r="AA366" s="0" t="n">
        <v>12</v>
      </c>
      <c r="AC366" s="1" t="s">
        <v>56</v>
      </c>
      <c r="AD366" s="1" t="s">
        <v>56</v>
      </c>
      <c r="AF366" s="2" t="str">
        <f aca="false">IF(B366 = "","",_xlfn.CONCAT("https://cdn.shopify.com/s/files/1/1773/1117/files/WWMS_-_",N366,"_-_",P366,"_-_",M366,"_-_",O366,"_-_Front.png"))</f>
        <v/>
      </c>
      <c r="AI366" s="1" t="s">
        <v>61</v>
      </c>
      <c r="AY366" s="2" t="str">
        <f aca="false">_xlfn.CONCAT("https://cdn.shopify.com/s/files/1/1773/1117/files/WWMS_-_",N366,"_-_",P366,"_-_",M366,"_-_",O366,"_-_Front.png")</f>
        <v>https://cdn.shopify.com/s/files/1/1773/1117/files/WWMS_-_Bath_Treatment_-_250g_-_Vintage_-_Eucalyptus_-_Front.png</v>
      </c>
      <c r="AZ366" s="0" t="s">
        <v>62</v>
      </c>
      <c r="BC366" s="0" t="s">
        <v>63</v>
      </c>
    </row>
    <row r="367" customFormat="false" ht="12.75" hidden="false" customHeight="true" outlineLevel="0" collapsed="false">
      <c r="A367" s="0" t="str">
        <f aca="false">SUBSTITUTE(LOWER(_xlfn.CONCAT(M367, "-", O367,"-", N367)), "_", "-")</f>
        <v>vintage-eucalyptus-bath-treatment</v>
      </c>
      <c r="I367" s="2" t="n">
        <f aca="false">IF(B367 = "",I366,FIND("-", B367, 1))</f>
        <v>9</v>
      </c>
      <c r="J367" s="2" t="e">
        <f aca="false">IF(B367 = "",J366,FIND("-", B367, FIND("-", B367, FIND("-", B367, 1)+1)+1))</f>
        <v>#VALUE!</v>
      </c>
      <c r="K367" s="2" t="n">
        <f aca="false">IF(B367 = "",K366,FIND("-", B367, FIND("-", B367, 1)+1))</f>
        <v>22</v>
      </c>
      <c r="L367" s="2" t="n">
        <f aca="false">IF(B367 = "",L366,IF(ISERROR(J367),K367,J367))</f>
        <v>22</v>
      </c>
      <c r="M367" s="2" t="str">
        <f aca="false">IF(B367 = "",M366,SUBSTITUTE(LEFT(B367,I367-2)," ","_"))</f>
        <v>Vintage</v>
      </c>
      <c r="N367" s="2" t="str">
        <f aca="false">IF(B367 = "",N366,SUBSTITUTE(RIGHT(B367, LEN(B367)-L367-1)," ","_"))</f>
        <v>Bath_Treatment</v>
      </c>
      <c r="O367" s="2" t="str">
        <f aca="false">IF(B367 = "",O366,SUBSTITUTE(SUBSTITUTE(MID(B367,I367+2,L367-I367-3)," ","_"),"/","_"))</f>
        <v>Eucalyptus</v>
      </c>
      <c r="P367" s="0" t="s">
        <v>65</v>
      </c>
      <c r="U367" s="0" t="str">
        <f aca="false">SUBSTITUTE(_xlfn.CONCAT(M367, " - ", O367, " - ",N367, " - ", P367), "_", " ")</f>
        <v>Vintage - Eucalyptus - Bath Treatment - 1kg</v>
      </c>
      <c r="V367" s="0" t="n">
        <v>1000</v>
      </c>
      <c r="X367" s="0" t="n">
        <v>0</v>
      </c>
      <c r="Y367" s="0" t="s">
        <v>59</v>
      </c>
      <c r="Z367" s="0" t="s">
        <v>60</v>
      </c>
      <c r="AA367" s="0" t="n">
        <v>30</v>
      </c>
      <c r="AC367" s="1" t="s">
        <v>56</v>
      </c>
      <c r="AD367" s="1" t="s">
        <v>56</v>
      </c>
      <c r="AF367" s="2" t="str">
        <f aca="false">IF(B367 = "","",_xlfn.CONCAT("https://cdn.shopify.com/s/files/1/1773/1117/files/WWMS_-_",N367,"_-_",P367,"_-_",M367,"_-_",O367,"_-_Front.png"))</f>
        <v/>
      </c>
      <c r="AI367" s="1" t="s">
        <v>61</v>
      </c>
      <c r="AY367" s="2" t="str">
        <f aca="false">_xlfn.CONCAT("https://cdn.shopify.com/s/files/1/1773/1117/files/WWMS_-_",N367,"_-_",P367,"_-_",M367,"_-_",O367,"_-_Front.png")</f>
        <v>https://cdn.shopify.com/s/files/1/1773/1117/files/WWMS_-_Bath_Treatment_-_1kg_-_Vintage_-_Eucalyptus_-_Front.png</v>
      </c>
      <c r="AZ367" s="0" t="s">
        <v>62</v>
      </c>
      <c r="BC367" s="0" t="s">
        <v>63</v>
      </c>
    </row>
    <row r="368" customFormat="false" ht="12.75" hidden="false" customHeight="true" outlineLevel="0" collapsed="false">
      <c r="A368" s="0" t="str">
        <f aca="false">SUBSTITUTE(LOWER(_xlfn.CONCAT(M368, "-", O368,"-", N368)), "_", "-")</f>
        <v>vintage-cotton-bath-treatment</v>
      </c>
      <c r="B368" s="0" t="s">
        <v>367</v>
      </c>
      <c r="C368" s="0" t="s">
        <v>368</v>
      </c>
      <c r="D368" s="0" t="s">
        <v>53</v>
      </c>
      <c r="E368" s="0" t="s">
        <v>54</v>
      </c>
      <c r="F368" s="0" t="s">
        <v>350</v>
      </c>
      <c r="G368" s="1" t="s">
        <v>56</v>
      </c>
      <c r="H368" s="0" t="s">
        <v>57</v>
      </c>
      <c r="I368" s="2" t="n">
        <f aca="false">IF(B368 = "",I367,FIND("-", B368, 1))</f>
        <v>9</v>
      </c>
      <c r="J368" s="2" t="e">
        <f aca="false">IF(B368 = "",J367,FIND("-", B368, FIND("-", B368, FIND("-", B368, 1)+1)+1))</f>
        <v>#VALUE!</v>
      </c>
      <c r="K368" s="2" t="n">
        <f aca="false">IF(B368 = "",K367,FIND("-", B368, FIND("-", B368, 1)+1))</f>
        <v>18</v>
      </c>
      <c r="L368" s="2" t="n">
        <f aca="false">IF(B368 = "",L367,IF(ISERROR(J368),K368,J368))</f>
        <v>18</v>
      </c>
      <c r="M368" s="2" t="str">
        <f aca="false">IF(B368 = "",M367,SUBSTITUTE(LEFT(B368,I368-2)," ","_"))</f>
        <v>Vintage</v>
      </c>
      <c r="N368" s="2" t="str">
        <f aca="false">IF(B368 = "",N367,SUBSTITUTE(RIGHT(B368, LEN(B368)-L368-1)," ","_"))</f>
        <v>Bath_Treatment</v>
      </c>
      <c r="O368" s="2" t="str">
        <f aca="false">IF(B368 = "",O367,SUBSTITUTE(SUBSTITUTE(MID(B368,I368+2,L368-I368-3)," ","_"),"/","_"))</f>
        <v>Cotton</v>
      </c>
      <c r="P368" s="0" t="s">
        <v>58</v>
      </c>
      <c r="U368" s="0" t="str">
        <f aca="false">SUBSTITUTE(_xlfn.CONCAT(M368, " - ", O368, " - ",N368, " - ", P368), "_", " ")</f>
        <v>Vintage - Cotton - Bath Treatment - 100g</v>
      </c>
      <c r="V368" s="0" t="n">
        <v>100</v>
      </c>
      <c r="X368" s="0" t="n">
        <v>0</v>
      </c>
      <c r="Y368" s="0" t="s">
        <v>59</v>
      </c>
      <c r="Z368" s="0" t="s">
        <v>60</v>
      </c>
      <c r="AA368" s="0" t="n">
        <v>6</v>
      </c>
      <c r="AC368" s="1" t="s">
        <v>56</v>
      </c>
      <c r="AD368" s="1" t="s">
        <v>56</v>
      </c>
      <c r="AF368" s="2" t="str">
        <f aca="false">IF(B368 = "","",_xlfn.CONCAT("https://cdn.shopify.com/s/files/1/1773/1117/files/WWMS_-_",N368,"_-_",P368,"_-_",M368,"_-_",O368,"_-_Front.png"))</f>
        <v>https://cdn.shopify.com/s/files/1/1773/1117/files/WWMS_-_Bath_Treatment_-_100g_-_Vintage_-_Cotton_-_Front.png</v>
      </c>
      <c r="AG368" s="0" t="n">
        <v>1</v>
      </c>
      <c r="AH368" s="0" t="s">
        <v>367</v>
      </c>
      <c r="AI368" s="1" t="s">
        <v>61</v>
      </c>
      <c r="AY368" s="2" t="str">
        <f aca="false">_xlfn.CONCAT("https://cdn.shopify.com/s/files/1/1773/1117/files/WWMS_-_",N368,"_-_",P368,"_-_",M368,"_-_",O368,"_-_Front.png")</f>
        <v>https://cdn.shopify.com/s/files/1/1773/1117/files/WWMS_-_Bath_Treatment_-_100g_-_Vintage_-_Cotton_-_Front.png</v>
      </c>
      <c r="AZ368" s="0" t="s">
        <v>62</v>
      </c>
      <c r="BC368" s="0" t="s">
        <v>63</v>
      </c>
    </row>
    <row r="369" customFormat="false" ht="12.75" hidden="false" customHeight="true" outlineLevel="0" collapsed="false">
      <c r="A369" s="0" t="str">
        <f aca="false">SUBSTITUTE(LOWER(_xlfn.CONCAT(M369, "-", O369,"-", N369)), "_", "-")</f>
        <v>vintage-cotton-bath-treatment</v>
      </c>
      <c r="I369" s="2" t="n">
        <f aca="false">IF(B369 = "",I368,FIND("-", B369, 1))</f>
        <v>9</v>
      </c>
      <c r="J369" s="2" t="e">
        <f aca="false">IF(B369 = "",J368,FIND("-", B369, FIND("-", B369, FIND("-", B369, 1)+1)+1))</f>
        <v>#VALUE!</v>
      </c>
      <c r="K369" s="2" t="n">
        <f aca="false">IF(B369 = "",K368,FIND("-", B369, FIND("-", B369, 1)+1))</f>
        <v>18</v>
      </c>
      <c r="L369" s="2" t="n">
        <f aca="false">IF(B369 = "",L368,IF(ISERROR(J369),K369,J369))</f>
        <v>18</v>
      </c>
      <c r="M369" s="2" t="str">
        <f aca="false">IF(B369 = "",M368,SUBSTITUTE(LEFT(B369,I369-2)," ","_"))</f>
        <v>Vintage</v>
      </c>
      <c r="N369" s="2" t="str">
        <f aca="false">IF(B369 = "",N368,SUBSTITUTE(RIGHT(B369, LEN(B369)-L369-1)," ","_"))</f>
        <v>Bath_Treatment</v>
      </c>
      <c r="O369" s="2" t="str">
        <f aca="false">IF(B369 = "",O368,SUBSTITUTE(SUBSTITUTE(MID(B369,I369+2,L369-I369-3)," ","_"),"/","_"))</f>
        <v>Cotton</v>
      </c>
      <c r="P369" s="0" t="s">
        <v>64</v>
      </c>
      <c r="U369" s="0" t="str">
        <f aca="false">SUBSTITUTE(_xlfn.CONCAT(M369, " - ", O369, " - ",N369, " - ", P369), "_", " ")</f>
        <v>Vintage - Cotton - Bath Treatment - 250g</v>
      </c>
      <c r="V369" s="0" t="n">
        <v>250</v>
      </c>
      <c r="X369" s="0" t="n">
        <v>0</v>
      </c>
      <c r="Y369" s="0" t="s">
        <v>59</v>
      </c>
      <c r="Z369" s="0" t="s">
        <v>60</v>
      </c>
      <c r="AA369" s="0" t="n">
        <v>12</v>
      </c>
      <c r="AC369" s="1" t="s">
        <v>56</v>
      </c>
      <c r="AD369" s="1" t="s">
        <v>56</v>
      </c>
      <c r="AF369" s="2" t="str">
        <f aca="false">IF(B369 = "","",_xlfn.CONCAT("https://cdn.shopify.com/s/files/1/1773/1117/files/WWMS_-_",N369,"_-_",P369,"_-_",M369,"_-_",O369,"_-_Front.png"))</f>
        <v/>
      </c>
      <c r="AI369" s="1" t="s">
        <v>61</v>
      </c>
      <c r="AY369" s="2" t="str">
        <f aca="false">_xlfn.CONCAT("https://cdn.shopify.com/s/files/1/1773/1117/files/WWMS_-_",N369,"_-_",P369,"_-_",M369,"_-_",O369,"_-_Front.png")</f>
        <v>https://cdn.shopify.com/s/files/1/1773/1117/files/WWMS_-_Bath_Treatment_-_250g_-_Vintage_-_Cotton_-_Front.png</v>
      </c>
      <c r="AZ369" s="0" t="s">
        <v>62</v>
      </c>
      <c r="BC369" s="0" t="s">
        <v>63</v>
      </c>
    </row>
    <row r="370" customFormat="false" ht="12.75" hidden="false" customHeight="true" outlineLevel="0" collapsed="false">
      <c r="A370" s="0" t="str">
        <f aca="false">SUBSTITUTE(LOWER(_xlfn.CONCAT(M370, "-", O370,"-", N370)), "_", "-")</f>
        <v>vintage-cotton-bath-treatment</v>
      </c>
      <c r="I370" s="2" t="n">
        <f aca="false">IF(B370 = "",I369,FIND("-", B370, 1))</f>
        <v>9</v>
      </c>
      <c r="J370" s="2" t="e">
        <f aca="false">IF(B370 = "",J369,FIND("-", B370, FIND("-", B370, FIND("-", B370, 1)+1)+1))</f>
        <v>#VALUE!</v>
      </c>
      <c r="K370" s="2" t="n">
        <f aca="false">IF(B370 = "",K369,FIND("-", B370, FIND("-", B370, 1)+1))</f>
        <v>18</v>
      </c>
      <c r="L370" s="2" t="n">
        <f aca="false">IF(B370 = "",L369,IF(ISERROR(J370),K370,J370))</f>
        <v>18</v>
      </c>
      <c r="M370" s="2" t="str">
        <f aca="false">IF(B370 = "",M369,SUBSTITUTE(LEFT(B370,I370-2)," ","_"))</f>
        <v>Vintage</v>
      </c>
      <c r="N370" s="2" t="str">
        <f aca="false">IF(B370 = "",N369,SUBSTITUTE(RIGHT(B370, LEN(B370)-L370-1)," ","_"))</f>
        <v>Bath_Treatment</v>
      </c>
      <c r="O370" s="2" t="str">
        <f aca="false">IF(B370 = "",O369,SUBSTITUTE(SUBSTITUTE(MID(B370,I370+2,L370-I370-3)," ","_"),"/","_"))</f>
        <v>Cotton</v>
      </c>
      <c r="P370" s="0" t="s">
        <v>65</v>
      </c>
      <c r="U370" s="0" t="str">
        <f aca="false">SUBSTITUTE(_xlfn.CONCAT(M370, " - ", O370, " - ",N370, " - ", P370), "_", " ")</f>
        <v>Vintage - Cotton - Bath Treatment - 1kg</v>
      </c>
      <c r="V370" s="0" t="n">
        <v>1000</v>
      </c>
      <c r="X370" s="0" t="n">
        <v>0</v>
      </c>
      <c r="Y370" s="0" t="s">
        <v>59</v>
      </c>
      <c r="Z370" s="0" t="s">
        <v>60</v>
      </c>
      <c r="AA370" s="0" t="n">
        <v>30</v>
      </c>
      <c r="AC370" s="1" t="s">
        <v>56</v>
      </c>
      <c r="AD370" s="1" t="s">
        <v>56</v>
      </c>
      <c r="AF370" s="2" t="str">
        <f aca="false">IF(B370 = "","",_xlfn.CONCAT("https://cdn.shopify.com/s/files/1/1773/1117/files/WWMS_-_",N370,"_-_",P370,"_-_",M370,"_-_",O370,"_-_Front.png"))</f>
        <v/>
      </c>
      <c r="AI370" s="1" t="s">
        <v>61</v>
      </c>
      <c r="AY370" s="2" t="str">
        <f aca="false">_xlfn.CONCAT("https://cdn.shopify.com/s/files/1/1773/1117/files/WWMS_-_",N370,"_-_",P370,"_-_",M370,"_-_",O370,"_-_Front.png")</f>
        <v>https://cdn.shopify.com/s/files/1/1773/1117/files/WWMS_-_Bath_Treatment_-_1kg_-_Vintage_-_Cotton_-_Front.png</v>
      </c>
      <c r="AZ370" s="0" t="s">
        <v>62</v>
      </c>
      <c r="BC370" s="0" t="s">
        <v>63</v>
      </c>
    </row>
    <row r="371" customFormat="false" ht="12.75" hidden="false" customHeight="true" outlineLevel="0" collapsed="false">
      <c r="A371" s="0" t="str">
        <f aca="false">SUBSTITUTE(LOWER(_xlfn.CONCAT(M371, "-", O371,"-", N371)), "_", "-")</f>
        <v>vintage-coffee-bath-treatment</v>
      </c>
      <c r="B371" s="0" t="s">
        <v>369</v>
      </c>
      <c r="C371" s="0" t="s">
        <v>368</v>
      </c>
      <c r="D371" s="0" t="s">
        <v>53</v>
      </c>
      <c r="E371" s="0" t="s">
        <v>54</v>
      </c>
      <c r="F371" s="0" t="s">
        <v>350</v>
      </c>
      <c r="G371" s="1" t="s">
        <v>56</v>
      </c>
      <c r="H371" s="0" t="s">
        <v>57</v>
      </c>
      <c r="I371" s="2" t="n">
        <f aca="false">IF(B371 = "",I370,FIND("-", B371, 1))</f>
        <v>9</v>
      </c>
      <c r="J371" s="2" t="e">
        <f aca="false">IF(B371 = "",J370,FIND("-", B371, FIND("-", B371, FIND("-", B371, 1)+1)+1))</f>
        <v>#VALUE!</v>
      </c>
      <c r="K371" s="2" t="n">
        <f aca="false">IF(B371 = "",K370,FIND("-", B371, FIND("-", B371, 1)+1))</f>
        <v>18</v>
      </c>
      <c r="L371" s="2" t="n">
        <f aca="false">IF(B371 = "",L370,IF(ISERROR(J371),K371,J371))</f>
        <v>18</v>
      </c>
      <c r="M371" s="2" t="str">
        <f aca="false">IF(B371 = "",M370,SUBSTITUTE(LEFT(B371,I371-2)," ","_"))</f>
        <v>Vintage</v>
      </c>
      <c r="N371" s="2" t="str">
        <f aca="false">IF(B371 = "",N370,SUBSTITUTE(RIGHT(B371, LEN(B371)-L371-1)," ","_"))</f>
        <v>Bath_Treatment</v>
      </c>
      <c r="O371" s="2" t="str">
        <f aca="false">IF(B371 = "",O370,SUBSTITUTE(SUBSTITUTE(MID(B371,I371+2,L371-I371-3)," ","_"),"/","_"))</f>
        <v>Coffee</v>
      </c>
      <c r="P371" s="0" t="s">
        <v>58</v>
      </c>
      <c r="U371" s="0" t="str">
        <f aca="false">SUBSTITUTE(_xlfn.CONCAT(M371, " - ", O371, " - ",N371, " - ", P371), "_", " ")</f>
        <v>Vintage - Coffee - Bath Treatment - 100g</v>
      </c>
      <c r="V371" s="0" t="n">
        <v>100</v>
      </c>
      <c r="X371" s="0" t="n">
        <v>0</v>
      </c>
      <c r="Y371" s="0" t="s">
        <v>59</v>
      </c>
      <c r="Z371" s="0" t="s">
        <v>60</v>
      </c>
      <c r="AA371" s="0" t="n">
        <v>6</v>
      </c>
      <c r="AC371" s="1" t="s">
        <v>56</v>
      </c>
      <c r="AD371" s="1" t="s">
        <v>56</v>
      </c>
      <c r="AF371" s="2" t="str">
        <f aca="false">IF(B371 = "","",_xlfn.CONCAT("https://cdn.shopify.com/s/files/1/1773/1117/files/WWMS_-_",N371,"_-_",P371,"_-_",M371,"_-_",O371,"_-_Front.png"))</f>
        <v>https://cdn.shopify.com/s/files/1/1773/1117/files/WWMS_-_Bath_Treatment_-_100g_-_Vintage_-_Coffee_-_Front.png</v>
      </c>
      <c r="AG371" s="0" t="n">
        <v>1</v>
      </c>
      <c r="AH371" s="0" t="s">
        <v>369</v>
      </c>
      <c r="AI371" s="1" t="s">
        <v>61</v>
      </c>
      <c r="AY371" s="2" t="str">
        <f aca="false">_xlfn.CONCAT("https://cdn.shopify.com/s/files/1/1773/1117/files/WWMS_-_",N371,"_-_",P371,"_-_",M371,"_-_",O371,"_-_Front.png")</f>
        <v>https://cdn.shopify.com/s/files/1/1773/1117/files/WWMS_-_Bath_Treatment_-_100g_-_Vintage_-_Coffee_-_Front.png</v>
      </c>
      <c r="AZ371" s="0" t="s">
        <v>62</v>
      </c>
      <c r="BC371" s="0" t="s">
        <v>63</v>
      </c>
    </row>
    <row r="372" customFormat="false" ht="12.75" hidden="false" customHeight="true" outlineLevel="0" collapsed="false">
      <c r="A372" s="0" t="str">
        <f aca="false">SUBSTITUTE(LOWER(_xlfn.CONCAT(M372, "-", O372,"-", N372)), "_", "-")</f>
        <v>vintage-coffee-bath-treatment</v>
      </c>
      <c r="I372" s="2" t="n">
        <f aca="false">IF(B372 = "",I371,FIND("-", B372, 1))</f>
        <v>9</v>
      </c>
      <c r="J372" s="2" t="e">
        <f aca="false">IF(B372 = "",J371,FIND("-", B372, FIND("-", B372, FIND("-", B372, 1)+1)+1))</f>
        <v>#VALUE!</v>
      </c>
      <c r="K372" s="2" t="n">
        <f aca="false">IF(B372 = "",K371,FIND("-", B372, FIND("-", B372, 1)+1))</f>
        <v>18</v>
      </c>
      <c r="L372" s="2" t="n">
        <f aca="false">IF(B372 = "",L371,IF(ISERROR(J372),K372,J372))</f>
        <v>18</v>
      </c>
      <c r="M372" s="2" t="str">
        <f aca="false">IF(B372 = "",M371,SUBSTITUTE(LEFT(B372,I372-2)," ","_"))</f>
        <v>Vintage</v>
      </c>
      <c r="N372" s="2" t="str">
        <f aca="false">IF(B372 = "",N371,SUBSTITUTE(RIGHT(B372, LEN(B372)-L372-1)," ","_"))</f>
        <v>Bath_Treatment</v>
      </c>
      <c r="O372" s="2" t="str">
        <f aca="false">IF(B372 = "",O371,SUBSTITUTE(SUBSTITUTE(MID(B372,I372+2,L372-I372-3)," ","_"),"/","_"))</f>
        <v>Coffee</v>
      </c>
      <c r="P372" s="0" t="s">
        <v>64</v>
      </c>
      <c r="U372" s="0" t="str">
        <f aca="false">SUBSTITUTE(_xlfn.CONCAT(M372, " - ", O372, " - ",N372, " - ", P372), "_", " ")</f>
        <v>Vintage - Coffee - Bath Treatment - 250g</v>
      </c>
      <c r="V372" s="0" t="n">
        <v>250</v>
      </c>
      <c r="X372" s="0" t="n">
        <v>0</v>
      </c>
      <c r="Y372" s="0" t="s">
        <v>59</v>
      </c>
      <c r="Z372" s="0" t="s">
        <v>60</v>
      </c>
      <c r="AA372" s="0" t="n">
        <v>12</v>
      </c>
      <c r="AC372" s="1" t="s">
        <v>56</v>
      </c>
      <c r="AD372" s="1" t="s">
        <v>56</v>
      </c>
      <c r="AF372" s="2" t="str">
        <f aca="false">IF(B372 = "","",_xlfn.CONCAT("https://cdn.shopify.com/s/files/1/1773/1117/files/WWMS_-_",N372,"_-_",P372,"_-_",M372,"_-_",O372,"_-_Front.png"))</f>
        <v/>
      </c>
      <c r="AI372" s="1" t="s">
        <v>61</v>
      </c>
      <c r="AY372" s="2" t="str">
        <f aca="false">_xlfn.CONCAT("https://cdn.shopify.com/s/files/1/1773/1117/files/WWMS_-_",N372,"_-_",P372,"_-_",M372,"_-_",O372,"_-_Front.png")</f>
        <v>https://cdn.shopify.com/s/files/1/1773/1117/files/WWMS_-_Bath_Treatment_-_250g_-_Vintage_-_Coffee_-_Front.png</v>
      </c>
      <c r="AZ372" s="0" t="s">
        <v>62</v>
      </c>
      <c r="BC372" s="0" t="s">
        <v>63</v>
      </c>
    </row>
    <row r="373" customFormat="false" ht="12.75" hidden="false" customHeight="true" outlineLevel="0" collapsed="false">
      <c r="A373" s="0" t="str">
        <f aca="false">SUBSTITUTE(LOWER(_xlfn.CONCAT(M373, "-", O373,"-", N373)), "_", "-")</f>
        <v>vintage-coffee-bath-treatment</v>
      </c>
      <c r="I373" s="2" t="n">
        <f aca="false">IF(B373 = "",I372,FIND("-", B373, 1))</f>
        <v>9</v>
      </c>
      <c r="J373" s="2" t="e">
        <f aca="false">IF(B373 = "",J372,FIND("-", B373, FIND("-", B373, FIND("-", B373, 1)+1)+1))</f>
        <v>#VALUE!</v>
      </c>
      <c r="K373" s="2" t="n">
        <f aca="false">IF(B373 = "",K372,FIND("-", B373, FIND("-", B373, 1)+1))</f>
        <v>18</v>
      </c>
      <c r="L373" s="2" t="n">
        <f aca="false">IF(B373 = "",L372,IF(ISERROR(J373),K373,J373))</f>
        <v>18</v>
      </c>
      <c r="M373" s="2" t="str">
        <f aca="false">IF(B373 = "",M372,SUBSTITUTE(LEFT(B373,I373-2)," ","_"))</f>
        <v>Vintage</v>
      </c>
      <c r="N373" s="2" t="str">
        <f aca="false">IF(B373 = "",N372,SUBSTITUTE(RIGHT(B373, LEN(B373)-L373-1)," ","_"))</f>
        <v>Bath_Treatment</v>
      </c>
      <c r="O373" s="2" t="str">
        <f aca="false">IF(B373 = "",O372,SUBSTITUTE(SUBSTITUTE(MID(B373,I373+2,L373-I373-3)," ","_"),"/","_"))</f>
        <v>Coffee</v>
      </c>
      <c r="P373" s="0" t="s">
        <v>65</v>
      </c>
      <c r="U373" s="0" t="str">
        <f aca="false">SUBSTITUTE(_xlfn.CONCAT(M373, " - ", O373, " - ",N373, " - ", P373), "_", " ")</f>
        <v>Vintage - Coffee - Bath Treatment - 1kg</v>
      </c>
      <c r="V373" s="0" t="n">
        <v>1000</v>
      </c>
      <c r="X373" s="0" t="n">
        <v>0</v>
      </c>
      <c r="Y373" s="0" t="s">
        <v>59</v>
      </c>
      <c r="Z373" s="0" t="s">
        <v>60</v>
      </c>
      <c r="AA373" s="0" t="n">
        <v>30</v>
      </c>
      <c r="AC373" s="1" t="s">
        <v>56</v>
      </c>
      <c r="AD373" s="1" t="s">
        <v>56</v>
      </c>
      <c r="AF373" s="2" t="str">
        <f aca="false">IF(B373 = "","",_xlfn.CONCAT("https://cdn.shopify.com/s/files/1/1773/1117/files/WWMS_-_",N373,"_-_",P373,"_-_",M373,"_-_",O373,"_-_Front.png"))</f>
        <v/>
      </c>
      <c r="AI373" s="1" t="s">
        <v>61</v>
      </c>
      <c r="AY373" s="2" t="str">
        <f aca="false">_xlfn.CONCAT("https://cdn.shopify.com/s/files/1/1773/1117/files/WWMS_-_",N373,"_-_",P373,"_-_",M373,"_-_",O373,"_-_Front.png")</f>
        <v>https://cdn.shopify.com/s/files/1/1773/1117/files/WWMS_-_Bath_Treatment_-_1kg_-_Vintage_-_Coffee_-_Front.png</v>
      </c>
      <c r="AZ373" s="0" t="s">
        <v>62</v>
      </c>
      <c r="BC373" s="0" t="s">
        <v>63</v>
      </c>
    </row>
    <row r="374" customFormat="false" ht="12.75" hidden="false" customHeight="true" outlineLevel="0" collapsed="false">
      <c r="A374" s="0" t="str">
        <f aca="false">SUBSTITUTE(LOWER(_xlfn.CONCAT(M374, "-", O374,"-", N374)), "_", "-")</f>
        <v>vintage-cedar-bath-treatment</v>
      </c>
      <c r="B374" s="0" t="s">
        <v>370</v>
      </c>
      <c r="C374" s="3" t="s">
        <v>371</v>
      </c>
      <c r="D374" s="0" t="s">
        <v>53</v>
      </c>
      <c r="E374" s="0" t="s">
        <v>54</v>
      </c>
      <c r="F374" s="0" t="s">
        <v>350</v>
      </c>
      <c r="G374" s="1" t="s">
        <v>56</v>
      </c>
      <c r="H374" s="0" t="s">
        <v>57</v>
      </c>
      <c r="I374" s="2" t="n">
        <f aca="false">IF(B374 = "",I373,FIND("-", B374, 1))</f>
        <v>9</v>
      </c>
      <c r="J374" s="2" t="e">
        <f aca="false">IF(B374 = "",J373,FIND("-", B374, FIND("-", B374, FIND("-", B374, 1)+1)+1))</f>
        <v>#VALUE!</v>
      </c>
      <c r="K374" s="2" t="n">
        <f aca="false">IF(B374 = "",K373,FIND("-", B374, FIND("-", B374, 1)+1))</f>
        <v>17</v>
      </c>
      <c r="L374" s="2" t="n">
        <f aca="false">IF(B374 = "",L373,IF(ISERROR(J374),K374,J374))</f>
        <v>17</v>
      </c>
      <c r="M374" s="2" t="str">
        <f aca="false">IF(B374 = "",M373,SUBSTITUTE(LEFT(B374,I374-2)," ","_"))</f>
        <v>Vintage</v>
      </c>
      <c r="N374" s="2" t="str">
        <f aca="false">IF(B374 = "",N373,SUBSTITUTE(RIGHT(B374, LEN(B374)-L374-1)," ","_"))</f>
        <v>Bath_Treatment</v>
      </c>
      <c r="O374" s="2" t="str">
        <f aca="false">IF(B374 = "",O373,SUBSTITUTE(SUBSTITUTE(MID(B374,I374+2,L374-I374-3)," ","_"),"/","_"))</f>
        <v>Cedar</v>
      </c>
      <c r="P374" s="0" t="s">
        <v>58</v>
      </c>
      <c r="U374" s="0" t="str">
        <f aca="false">SUBSTITUTE(_xlfn.CONCAT(M374, " - ", O374, " - ",N374, " - ", P374), "_", " ")</f>
        <v>Vintage - Cedar - Bath Treatment - 100g</v>
      </c>
      <c r="V374" s="0" t="n">
        <v>100</v>
      </c>
      <c r="X374" s="0" t="n">
        <v>0</v>
      </c>
      <c r="Y374" s="0" t="s">
        <v>59</v>
      </c>
      <c r="Z374" s="0" t="s">
        <v>60</v>
      </c>
      <c r="AA374" s="0" t="n">
        <v>6</v>
      </c>
      <c r="AC374" s="1" t="s">
        <v>56</v>
      </c>
      <c r="AD374" s="1" t="s">
        <v>56</v>
      </c>
      <c r="AF374" s="2" t="str">
        <f aca="false">IF(B374 = "","",_xlfn.CONCAT("https://cdn.shopify.com/s/files/1/1773/1117/files/WWMS_-_",N374,"_-_",P374,"_-_",M374,"_-_",O374,"_-_Front.png"))</f>
        <v>https://cdn.shopify.com/s/files/1/1773/1117/files/WWMS_-_Bath_Treatment_-_100g_-_Vintage_-_Cedar_-_Front.png</v>
      </c>
      <c r="AG374" s="0" t="n">
        <v>1</v>
      </c>
      <c r="AH374" s="0" t="s">
        <v>370</v>
      </c>
      <c r="AI374" s="1" t="s">
        <v>61</v>
      </c>
      <c r="AY374" s="2" t="str">
        <f aca="false">_xlfn.CONCAT("https://cdn.shopify.com/s/files/1/1773/1117/files/WWMS_-_",N374,"_-_",P374,"_-_",M374,"_-_",O374,"_-_Front.png")</f>
        <v>https://cdn.shopify.com/s/files/1/1773/1117/files/WWMS_-_Bath_Treatment_-_100g_-_Vintage_-_Cedar_-_Front.png</v>
      </c>
      <c r="AZ374" s="0" t="s">
        <v>62</v>
      </c>
      <c r="BC374" s="0" t="s">
        <v>63</v>
      </c>
    </row>
    <row r="375" customFormat="false" ht="12.75" hidden="false" customHeight="true" outlineLevel="0" collapsed="false">
      <c r="A375" s="0" t="str">
        <f aca="false">SUBSTITUTE(LOWER(_xlfn.CONCAT(M375, "-", O375,"-", N375)), "_", "-")</f>
        <v>vintage-cedar-bath-treatment</v>
      </c>
      <c r="I375" s="2" t="n">
        <f aca="false">IF(B375 = "",I374,FIND("-", B375, 1))</f>
        <v>9</v>
      </c>
      <c r="J375" s="2" t="e">
        <f aca="false">IF(B375 = "",J374,FIND("-", B375, FIND("-", B375, FIND("-", B375, 1)+1)+1))</f>
        <v>#VALUE!</v>
      </c>
      <c r="K375" s="2" t="n">
        <f aca="false">IF(B375 = "",K374,FIND("-", B375, FIND("-", B375, 1)+1))</f>
        <v>17</v>
      </c>
      <c r="L375" s="2" t="n">
        <f aca="false">IF(B375 = "",L374,IF(ISERROR(J375),K375,J375))</f>
        <v>17</v>
      </c>
      <c r="M375" s="2" t="str">
        <f aca="false">IF(B375 = "",M374,SUBSTITUTE(LEFT(B375,I375-2)," ","_"))</f>
        <v>Vintage</v>
      </c>
      <c r="N375" s="2" t="str">
        <f aca="false">IF(B375 = "",N374,SUBSTITUTE(RIGHT(B375, LEN(B375)-L375-1)," ","_"))</f>
        <v>Bath_Treatment</v>
      </c>
      <c r="O375" s="2" t="str">
        <f aca="false">IF(B375 = "",O374,SUBSTITUTE(SUBSTITUTE(MID(B375,I375+2,L375-I375-3)," ","_"),"/","_"))</f>
        <v>Cedar</v>
      </c>
      <c r="P375" s="0" t="s">
        <v>64</v>
      </c>
      <c r="U375" s="0" t="str">
        <f aca="false">SUBSTITUTE(_xlfn.CONCAT(M375, " - ", O375, " - ",N375, " - ", P375), "_", " ")</f>
        <v>Vintage - Cedar - Bath Treatment - 250g</v>
      </c>
      <c r="V375" s="0" t="n">
        <v>250</v>
      </c>
      <c r="X375" s="0" t="n">
        <v>0</v>
      </c>
      <c r="Y375" s="0" t="s">
        <v>59</v>
      </c>
      <c r="Z375" s="0" t="s">
        <v>60</v>
      </c>
      <c r="AA375" s="0" t="n">
        <v>12</v>
      </c>
      <c r="AC375" s="1" t="s">
        <v>56</v>
      </c>
      <c r="AD375" s="1" t="s">
        <v>56</v>
      </c>
      <c r="AF375" s="2" t="str">
        <f aca="false">IF(B375 = "","",_xlfn.CONCAT("https://cdn.shopify.com/s/files/1/1773/1117/files/WWMS_-_",N375,"_-_",P375,"_-_",M375,"_-_",O375,"_-_Front.png"))</f>
        <v/>
      </c>
      <c r="AI375" s="1" t="s">
        <v>61</v>
      </c>
      <c r="AY375" s="2" t="str">
        <f aca="false">_xlfn.CONCAT("https://cdn.shopify.com/s/files/1/1773/1117/files/WWMS_-_",N375,"_-_",P375,"_-_",M375,"_-_",O375,"_-_Front.png")</f>
        <v>https://cdn.shopify.com/s/files/1/1773/1117/files/WWMS_-_Bath_Treatment_-_250g_-_Vintage_-_Cedar_-_Front.png</v>
      </c>
      <c r="AZ375" s="0" t="s">
        <v>62</v>
      </c>
      <c r="BC375" s="0" t="s">
        <v>63</v>
      </c>
    </row>
    <row r="376" customFormat="false" ht="12.75" hidden="false" customHeight="true" outlineLevel="0" collapsed="false">
      <c r="A376" s="0" t="str">
        <f aca="false">SUBSTITUTE(LOWER(_xlfn.CONCAT(M376, "-", O376,"-", N376)), "_", "-")</f>
        <v>vintage-cedar-bath-treatment</v>
      </c>
      <c r="I376" s="2" t="n">
        <f aca="false">IF(B376 = "",I375,FIND("-", B376, 1))</f>
        <v>9</v>
      </c>
      <c r="J376" s="2" t="e">
        <f aca="false">IF(B376 = "",J375,FIND("-", B376, FIND("-", B376, FIND("-", B376, 1)+1)+1))</f>
        <v>#VALUE!</v>
      </c>
      <c r="K376" s="2" t="n">
        <f aca="false">IF(B376 = "",K375,FIND("-", B376, FIND("-", B376, 1)+1))</f>
        <v>17</v>
      </c>
      <c r="L376" s="2" t="n">
        <f aca="false">IF(B376 = "",L375,IF(ISERROR(J376),K376,J376))</f>
        <v>17</v>
      </c>
      <c r="M376" s="2" t="str">
        <f aca="false">IF(B376 = "",M375,SUBSTITUTE(LEFT(B376,I376-2)," ","_"))</f>
        <v>Vintage</v>
      </c>
      <c r="N376" s="2" t="str">
        <f aca="false">IF(B376 = "",N375,SUBSTITUTE(RIGHT(B376, LEN(B376)-L376-1)," ","_"))</f>
        <v>Bath_Treatment</v>
      </c>
      <c r="O376" s="2" t="str">
        <f aca="false">IF(B376 = "",O375,SUBSTITUTE(SUBSTITUTE(MID(B376,I376+2,L376-I376-3)," ","_"),"/","_"))</f>
        <v>Cedar</v>
      </c>
      <c r="P376" s="0" t="s">
        <v>65</v>
      </c>
      <c r="U376" s="0" t="str">
        <f aca="false">SUBSTITUTE(_xlfn.CONCAT(M376, " - ", O376, " - ",N376, " - ", P376), "_", " ")</f>
        <v>Vintage - Cedar - Bath Treatment - 1kg</v>
      </c>
      <c r="V376" s="0" t="n">
        <v>1000</v>
      </c>
      <c r="X376" s="0" t="n">
        <v>0</v>
      </c>
      <c r="Y376" s="0" t="s">
        <v>59</v>
      </c>
      <c r="Z376" s="0" t="s">
        <v>60</v>
      </c>
      <c r="AA376" s="0" t="n">
        <v>30</v>
      </c>
      <c r="AC376" s="1" t="s">
        <v>56</v>
      </c>
      <c r="AD376" s="1" t="s">
        <v>56</v>
      </c>
      <c r="AF376" s="2" t="str">
        <f aca="false">IF(B376 = "","",_xlfn.CONCAT("https://cdn.shopify.com/s/files/1/1773/1117/files/WWMS_-_",N376,"_-_",P376,"_-_",M376,"_-_",O376,"_-_Front.png"))</f>
        <v/>
      </c>
      <c r="AI376" s="1" t="s">
        <v>61</v>
      </c>
      <c r="AY376" s="2" t="str">
        <f aca="false">_xlfn.CONCAT("https://cdn.shopify.com/s/files/1/1773/1117/files/WWMS_-_",N376,"_-_",P376,"_-_",M376,"_-_",O376,"_-_Front.png")</f>
        <v>https://cdn.shopify.com/s/files/1/1773/1117/files/WWMS_-_Bath_Treatment_-_1kg_-_Vintage_-_Cedar_-_Front.png</v>
      </c>
      <c r="AZ376" s="0" t="s">
        <v>62</v>
      </c>
      <c r="BC376" s="0" t="s">
        <v>63</v>
      </c>
    </row>
    <row r="377" customFormat="false" ht="12.75" hidden="false" customHeight="true" outlineLevel="0" collapsed="false">
      <c r="A377" s="0" t="str">
        <f aca="false">SUBSTITUTE(LOWER(_xlfn.CONCAT(M377, "-", O377,"-", N377)), "_", "-")</f>
        <v>vintage-bergamot-bath-treatment</v>
      </c>
      <c r="B377" s="0" t="s">
        <v>372</v>
      </c>
      <c r="C377" s="3" t="s">
        <v>373</v>
      </c>
      <c r="D377" s="0" t="s">
        <v>53</v>
      </c>
      <c r="E377" s="0" t="s">
        <v>54</v>
      </c>
      <c r="F377" s="0" t="s">
        <v>350</v>
      </c>
      <c r="G377" s="1" t="s">
        <v>56</v>
      </c>
      <c r="H377" s="0" t="s">
        <v>57</v>
      </c>
      <c r="I377" s="2" t="n">
        <f aca="false">IF(B377 = "",I376,FIND("-", B377, 1))</f>
        <v>9</v>
      </c>
      <c r="J377" s="2" t="e">
        <f aca="false">IF(B377 = "",J376,FIND("-", B377, FIND("-", B377, FIND("-", B377, 1)+1)+1))</f>
        <v>#VALUE!</v>
      </c>
      <c r="K377" s="2" t="n">
        <f aca="false">IF(B377 = "",K376,FIND("-", B377, FIND("-", B377, 1)+1))</f>
        <v>20</v>
      </c>
      <c r="L377" s="2" t="n">
        <f aca="false">IF(B377 = "",L376,IF(ISERROR(J377),K377,J377))</f>
        <v>20</v>
      </c>
      <c r="M377" s="2" t="str">
        <f aca="false">IF(B377 = "",M376,SUBSTITUTE(LEFT(B377,I377-2)," ","_"))</f>
        <v>Vintage</v>
      </c>
      <c r="N377" s="2" t="str">
        <f aca="false">IF(B377 = "",N376,SUBSTITUTE(RIGHT(B377, LEN(B377)-L377-1)," ","_"))</f>
        <v>Bath_Treatment</v>
      </c>
      <c r="O377" s="2" t="str">
        <f aca="false">IF(B377 = "",O376,SUBSTITUTE(SUBSTITUTE(MID(B377,I377+2,L377-I377-3)," ","_"),"/","_"))</f>
        <v>Bergamot</v>
      </c>
      <c r="P377" s="0" t="s">
        <v>58</v>
      </c>
      <c r="U377" s="0" t="str">
        <f aca="false">SUBSTITUTE(_xlfn.CONCAT(M377, " - ", O377, " - ",N377, " - ", P377), "_", " ")</f>
        <v>Vintage - Bergamot - Bath Treatment - 100g</v>
      </c>
      <c r="V377" s="0" t="n">
        <v>100</v>
      </c>
      <c r="X377" s="0" t="n">
        <v>0</v>
      </c>
      <c r="Y377" s="0" t="s">
        <v>59</v>
      </c>
      <c r="Z377" s="0" t="s">
        <v>60</v>
      </c>
      <c r="AA377" s="0" t="n">
        <v>6</v>
      </c>
      <c r="AC377" s="1" t="s">
        <v>56</v>
      </c>
      <c r="AD377" s="1" t="s">
        <v>56</v>
      </c>
      <c r="AF377" s="2" t="str">
        <f aca="false">IF(B377 = "","",_xlfn.CONCAT("https://cdn.shopify.com/s/files/1/1773/1117/files/WWMS_-_",N377,"_-_",P377,"_-_",M377,"_-_",O377,"_-_Front.png"))</f>
        <v>https://cdn.shopify.com/s/files/1/1773/1117/files/WWMS_-_Bath_Treatment_-_100g_-_Vintage_-_Bergamot_-_Front.png</v>
      </c>
      <c r="AG377" s="0" t="n">
        <v>1</v>
      </c>
      <c r="AH377" s="0" t="s">
        <v>372</v>
      </c>
      <c r="AI377" s="1" t="s">
        <v>61</v>
      </c>
      <c r="AY377" s="2" t="str">
        <f aca="false">_xlfn.CONCAT("https://cdn.shopify.com/s/files/1/1773/1117/files/WWMS_-_",N377,"_-_",P377,"_-_",M377,"_-_",O377,"_-_Front.png")</f>
        <v>https://cdn.shopify.com/s/files/1/1773/1117/files/WWMS_-_Bath_Treatment_-_100g_-_Vintage_-_Bergamot_-_Front.png</v>
      </c>
      <c r="AZ377" s="0" t="s">
        <v>62</v>
      </c>
      <c r="BC377" s="0" t="s">
        <v>63</v>
      </c>
    </row>
    <row r="378" customFormat="false" ht="12.75" hidden="false" customHeight="true" outlineLevel="0" collapsed="false">
      <c r="A378" s="0" t="str">
        <f aca="false">SUBSTITUTE(LOWER(_xlfn.CONCAT(M378, "-", O378,"-", N378)), "_", "-")</f>
        <v>vintage-bergamot-bath-treatment</v>
      </c>
      <c r="I378" s="2" t="n">
        <f aca="false">IF(B378 = "",I377,FIND("-", B378, 1))</f>
        <v>9</v>
      </c>
      <c r="J378" s="2" t="e">
        <f aca="false">IF(B378 = "",J377,FIND("-", B378, FIND("-", B378, FIND("-", B378, 1)+1)+1))</f>
        <v>#VALUE!</v>
      </c>
      <c r="K378" s="2" t="n">
        <f aca="false">IF(B378 = "",K377,FIND("-", B378, FIND("-", B378, 1)+1))</f>
        <v>20</v>
      </c>
      <c r="L378" s="2" t="n">
        <f aca="false">IF(B378 = "",L377,IF(ISERROR(J378),K378,J378))</f>
        <v>20</v>
      </c>
      <c r="M378" s="2" t="str">
        <f aca="false">IF(B378 = "",M377,SUBSTITUTE(LEFT(B378,I378-2)," ","_"))</f>
        <v>Vintage</v>
      </c>
      <c r="N378" s="2" t="str">
        <f aca="false">IF(B378 = "",N377,SUBSTITUTE(RIGHT(B378, LEN(B378)-L378-1)," ","_"))</f>
        <v>Bath_Treatment</v>
      </c>
      <c r="O378" s="2" t="str">
        <f aca="false">IF(B378 = "",O377,SUBSTITUTE(SUBSTITUTE(MID(B378,I378+2,L378-I378-3)," ","_"),"/","_"))</f>
        <v>Bergamot</v>
      </c>
      <c r="P378" s="0" t="s">
        <v>64</v>
      </c>
      <c r="U378" s="0" t="str">
        <f aca="false">SUBSTITUTE(_xlfn.CONCAT(M378, " - ", O378, " - ",N378, " - ", P378), "_", " ")</f>
        <v>Vintage - Bergamot - Bath Treatment - 250g</v>
      </c>
      <c r="V378" s="0" t="n">
        <v>250</v>
      </c>
      <c r="X378" s="0" t="n">
        <v>0</v>
      </c>
      <c r="Y378" s="0" t="s">
        <v>59</v>
      </c>
      <c r="Z378" s="0" t="s">
        <v>60</v>
      </c>
      <c r="AA378" s="0" t="n">
        <v>12</v>
      </c>
      <c r="AC378" s="1" t="s">
        <v>56</v>
      </c>
      <c r="AD378" s="1" t="s">
        <v>56</v>
      </c>
      <c r="AF378" s="2" t="str">
        <f aca="false">IF(B378 = "","",_xlfn.CONCAT("https://cdn.shopify.com/s/files/1/1773/1117/files/WWMS_-_",N378,"_-_",P378,"_-_",M378,"_-_",O378,"_-_Front.png"))</f>
        <v/>
      </c>
      <c r="AI378" s="1" t="s">
        <v>61</v>
      </c>
      <c r="AY378" s="2" t="str">
        <f aca="false">_xlfn.CONCAT("https://cdn.shopify.com/s/files/1/1773/1117/files/WWMS_-_",N378,"_-_",P378,"_-_",M378,"_-_",O378,"_-_Front.png")</f>
        <v>https://cdn.shopify.com/s/files/1/1773/1117/files/WWMS_-_Bath_Treatment_-_250g_-_Vintage_-_Bergamot_-_Front.png</v>
      </c>
      <c r="AZ378" s="0" t="s">
        <v>62</v>
      </c>
      <c r="BC378" s="0" t="s">
        <v>63</v>
      </c>
    </row>
    <row r="379" customFormat="false" ht="12.75" hidden="false" customHeight="true" outlineLevel="0" collapsed="false">
      <c r="A379" s="0" t="str">
        <f aca="false">SUBSTITUTE(LOWER(_xlfn.CONCAT(M379, "-", O379,"-", N379)), "_", "-")</f>
        <v>vintage-bergamot-bath-treatment</v>
      </c>
      <c r="I379" s="2" t="n">
        <f aca="false">IF(B379 = "",I378,FIND("-", B379, 1))</f>
        <v>9</v>
      </c>
      <c r="J379" s="2" t="e">
        <f aca="false">IF(B379 = "",J378,FIND("-", B379, FIND("-", B379, FIND("-", B379, 1)+1)+1))</f>
        <v>#VALUE!</v>
      </c>
      <c r="K379" s="2" t="n">
        <f aca="false">IF(B379 = "",K378,FIND("-", B379, FIND("-", B379, 1)+1))</f>
        <v>20</v>
      </c>
      <c r="L379" s="2" t="n">
        <f aca="false">IF(B379 = "",L378,IF(ISERROR(J379),K379,J379))</f>
        <v>20</v>
      </c>
      <c r="M379" s="2" t="str">
        <f aca="false">IF(B379 = "",M378,SUBSTITUTE(LEFT(B379,I379-2)," ","_"))</f>
        <v>Vintage</v>
      </c>
      <c r="N379" s="2" t="str">
        <f aca="false">IF(B379 = "",N378,SUBSTITUTE(RIGHT(B379, LEN(B379)-L379-1)," ","_"))</f>
        <v>Bath_Treatment</v>
      </c>
      <c r="O379" s="2" t="str">
        <f aca="false">IF(B379 = "",O378,SUBSTITUTE(SUBSTITUTE(MID(B379,I379+2,L379-I379-3)," ","_"),"/","_"))</f>
        <v>Bergamot</v>
      </c>
      <c r="P379" s="0" t="s">
        <v>65</v>
      </c>
      <c r="U379" s="0" t="str">
        <f aca="false">SUBSTITUTE(_xlfn.CONCAT(M379, " - ", O379, " - ",N379, " - ", P379), "_", " ")</f>
        <v>Vintage - Bergamot - Bath Treatment - 1kg</v>
      </c>
      <c r="V379" s="0" t="n">
        <v>1000</v>
      </c>
      <c r="X379" s="0" t="n">
        <v>0</v>
      </c>
      <c r="Y379" s="0" t="s">
        <v>59</v>
      </c>
      <c r="Z379" s="0" t="s">
        <v>60</v>
      </c>
      <c r="AA379" s="0" t="n">
        <v>30</v>
      </c>
      <c r="AC379" s="1" t="s">
        <v>56</v>
      </c>
      <c r="AD379" s="1" t="s">
        <v>56</v>
      </c>
      <c r="AF379" s="2" t="str">
        <f aca="false">IF(B379 = "","",_xlfn.CONCAT("https://cdn.shopify.com/s/files/1/1773/1117/files/WWMS_-_",N379,"_-_",P379,"_-_",M379,"_-_",O379,"_-_Front.png"))</f>
        <v/>
      </c>
      <c r="AI379" s="1" t="s">
        <v>61</v>
      </c>
      <c r="AY379" s="2" t="str">
        <f aca="false">_xlfn.CONCAT("https://cdn.shopify.com/s/files/1/1773/1117/files/WWMS_-_",N379,"_-_",P379,"_-_",M379,"_-_",O379,"_-_Front.png")</f>
        <v>https://cdn.shopify.com/s/files/1/1773/1117/files/WWMS_-_Bath_Treatment_-_1kg_-_Vintage_-_Bergamot_-_Front.png</v>
      </c>
      <c r="AZ379" s="0" t="s">
        <v>62</v>
      </c>
      <c r="BC379" s="0" t="s">
        <v>63</v>
      </c>
    </row>
    <row r="380" customFormat="false" ht="12.75" hidden="false" customHeight="true" outlineLevel="0" collapsed="false">
      <c r="A380" s="0" t="str">
        <f aca="false">SUBSTITUTE(LOWER(_xlfn.CONCAT(M380, "-", O380,"-", N380)), "_", "-")</f>
        <v>vintage-white-tea-and-citron-bath-treatment</v>
      </c>
      <c r="B380" s="0" t="s">
        <v>374</v>
      </c>
      <c r="D380" s="0" t="s">
        <v>53</v>
      </c>
      <c r="E380" s="0" t="s">
        <v>54</v>
      </c>
      <c r="F380" s="0" t="s">
        <v>350</v>
      </c>
      <c r="G380" s="1" t="s">
        <v>56</v>
      </c>
      <c r="H380" s="0" t="s">
        <v>57</v>
      </c>
      <c r="I380" s="2" t="n">
        <f aca="false">IF(B380 = "",I379,FIND("-", B380, 1))</f>
        <v>9</v>
      </c>
      <c r="J380" s="2" t="e">
        <f aca="false">IF(B380 = "",J379,FIND("-", B380, FIND("-", B380, FIND("-", B380, 1)+1)+1))</f>
        <v>#VALUE!</v>
      </c>
      <c r="K380" s="2" t="n">
        <f aca="false">IF(B380 = "",K379,FIND("-", B380, FIND("-", B380, 1)+1))</f>
        <v>32</v>
      </c>
      <c r="L380" s="2" t="n">
        <f aca="false">IF(B380 = "",L379,IF(ISERROR(J380),K380,J380))</f>
        <v>32</v>
      </c>
      <c r="M380" s="2" t="str">
        <f aca="false">IF(B380 = "",M379,SUBSTITUTE(LEFT(B380,I380-2)," ","_"))</f>
        <v>Vintage</v>
      </c>
      <c r="N380" s="2" t="str">
        <f aca="false">IF(B380 = "",N379,SUBSTITUTE(RIGHT(B380, LEN(B380)-L380-1)," ","_"))</f>
        <v>Bath_Treatment</v>
      </c>
      <c r="O380" s="2" t="str">
        <f aca="false">IF(B380 = "",O379,SUBSTITUTE(SUBSTITUTE(MID(B380,I380+2,L380-I380-3)," ","_"),"/","_"))</f>
        <v>White_Tea_and_Citron</v>
      </c>
      <c r="P380" s="0" t="s">
        <v>58</v>
      </c>
      <c r="U380" s="0" t="str">
        <f aca="false">SUBSTITUTE(_xlfn.CONCAT(M380, " - ", O380, " - ",N380, " - ", P380), "_", " ")</f>
        <v>Vintage - White Tea and Citron - Bath Treatment - 100g</v>
      </c>
      <c r="V380" s="0" t="n">
        <v>100</v>
      </c>
      <c r="X380" s="0" t="n">
        <v>0</v>
      </c>
      <c r="Y380" s="0" t="s">
        <v>59</v>
      </c>
      <c r="Z380" s="0" t="s">
        <v>60</v>
      </c>
      <c r="AA380" s="0" t="n">
        <v>6</v>
      </c>
      <c r="AC380" s="1" t="s">
        <v>56</v>
      </c>
      <c r="AD380" s="1" t="s">
        <v>56</v>
      </c>
      <c r="AF380" s="2" t="str">
        <f aca="false">IF(B380 = "","",_xlfn.CONCAT("https://cdn.shopify.com/s/files/1/1773/1117/files/WWMS_-_",N380,"_-_",P380,"_-_",M380,"_-_",O380,"_-_Front.png"))</f>
        <v>https://cdn.shopify.com/s/files/1/1773/1117/files/WWMS_-_Bath_Treatment_-_100g_-_Vintage_-_White_Tea_and_Citron_-_Front.png</v>
      </c>
      <c r="AG380" s="0" t="n">
        <v>1</v>
      </c>
      <c r="AH380" s="0" t="s">
        <v>374</v>
      </c>
      <c r="AI380" s="1" t="s">
        <v>61</v>
      </c>
      <c r="AY380" s="2" t="str">
        <f aca="false">_xlfn.CONCAT("https://cdn.shopify.com/s/files/1/1773/1117/files/WWMS_-_",N380,"_-_",P380,"_-_",M380,"_-_",O380,"_-_Front.png")</f>
        <v>https://cdn.shopify.com/s/files/1/1773/1117/files/WWMS_-_Bath_Treatment_-_100g_-_Vintage_-_White_Tea_and_Citron_-_Front.png</v>
      </c>
      <c r="AZ380" s="0" t="s">
        <v>62</v>
      </c>
      <c r="BC380" s="0" t="s">
        <v>63</v>
      </c>
    </row>
    <row r="381" customFormat="false" ht="12.75" hidden="false" customHeight="true" outlineLevel="0" collapsed="false">
      <c r="A381" s="0" t="str">
        <f aca="false">SUBSTITUTE(LOWER(_xlfn.CONCAT(M381, "-", O381,"-", N381)), "_", "-")</f>
        <v>vintage-white-tea-and-citron-bath-treatment</v>
      </c>
      <c r="I381" s="2" t="n">
        <f aca="false">IF(B381 = "",I380,FIND("-", B381, 1))</f>
        <v>9</v>
      </c>
      <c r="J381" s="2" t="e">
        <f aca="false">IF(B381 = "",J380,FIND("-", B381, FIND("-", B381, FIND("-", B381, 1)+1)+1))</f>
        <v>#VALUE!</v>
      </c>
      <c r="K381" s="2" t="n">
        <f aca="false">IF(B381 = "",K380,FIND("-", B381, FIND("-", B381, 1)+1))</f>
        <v>32</v>
      </c>
      <c r="L381" s="2" t="n">
        <f aca="false">IF(B381 = "",L380,IF(ISERROR(J381),K381,J381))</f>
        <v>32</v>
      </c>
      <c r="M381" s="2" t="str">
        <f aca="false">IF(B381 = "",M380,SUBSTITUTE(LEFT(B381,I381-2)," ","_"))</f>
        <v>Vintage</v>
      </c>
      <c r="N381" s="2" t="str">
        <f aca="false">IF(B381 = "",N380,SUBSTITUTE(RIGHT(B381, LEN(B381)-L381-1)," ","_"))</f>
        <v>Bath_Treatment</v>
      </c>
      <c r="O381" s="2" t="str">
        <f aca="false">IF(B381 = "",O380,SUBSTITUTE(SUBSTITUTE(MID(B381,I381+2,L381-I381-3)," ","_"),"/","_"))</f>
        <v>White_Tea_and_Citron</v>
      </c>
      <c r="P381" s="0" t="s">
        <v>64</v>
      </c>
      <c r="U381" s="0" t="str">
        <f aca="false">SUBSTITUTE(_xlfn.CONCAT(M381, " - ", O381, " - ",N381, " - ", P381), "_", " ")</f>
        <v>Vintage - White Tea and Citron - Bath Treatment - 250g</v>
      </c>
      <c r="V381" s="0" t="n">
        <v>250</v>
      </c>
      <c r="X381" s="0" t="n">
        <v>0</v>
      </c>
      <c r="Y381" s="0" t="s">
        <v>59</v>
      </c>
      <c r="Z381" s="0" t="s">
        <v>60</v>
      </c>
      <c r="AA381" s="0" t="n">
        <v>12</v>
      </c>
      <c r="AC381" s="1" t="s">
        <v>56</v>
      </c>
      <c r="AD381" s="1" t="s">
        <v>56</v>
      </c>
      <c r="AF381" s="2" t="str">
        <f aca="false">IF(B381 = "","",_xlfn.CONCAT("https://cdn.shopify.com/s/files/1/1773/1117/files/WWMS_-_",N381,"_-_",P381,"_-_",M381,"_-_",O381,"_-_Front.png"))</f>
        <v/>
      </c>
      <c r="AI381" s="1" t="s">
        <v>61</v>
      </c>
      <c r="AY381" s="2" t="str">
        <f aca="false">_xlfn.CONCAT("https://cdn.shopify.com/s/files/1/1773/1117/files/WWMS_-_",N381,"_-_",P381,"_-_",M381,"_-_",O381,"_-_Front.png")</f>
        <v>https://cdn.shopify.com/s/files/1/1773/1117/files/WWMS_-_Bath_Treatment_-_250g_-_Vintage_-_White_Tea_and_Citron_-_Front.png</v>
      </c>
      <c r="AZ381" s="0" t="s">
        <v>62</v>
      </c>
      <c r="BC381" s="0" t="s">
        <v>63</v>
      </c>
    </row>
    <row r="382" customFormat="false" ht="12.75" hidden="false" customHeight="true" outlineLevel="0" collapsed="false">
      <c r="A382" s="0" t="str">
        <f aca="false">SUBSTITUTE(LOWER(_xlfn.CONCAT(M382, "-", O382,"-", N382)), "_", "-")</f>
        <v>vintage-white-tea-and-citron-bath-treatment</v>
      </c>
      <c r="I382" s="2" t="n">
        <f aca="false">IF(B382 = "",I381,FIND("-", B382, 1))</f>
        <v>9</v>
      </c>
      <c r="J382" s="2" t="e">
        <f aca="false">IF(B382 = "",J381,FIND("-", B382, FIND("-", B382, FIND("-", B382, 1)+1)+1))</f>
        <v>#VALUE!</v>
      </c>
      <c r="K382" s="2" t="n">
        <f aca="false">IF(B382 = "",K381,FIND("-", B382, FIND("-", B382, 1)+1))</f>
        <v>32</v>
      </c>
      <c r="L382" s="2" t="n">
        <f aca="false">IF(B382 = "",L381,IF(ISERROR(J382),K382,J382))</f>
        <v>32</v>
      </c>
      <c r="M382" s="2" t="str">
        <f aca="false">IF(B382 = "",M381,SUBSTITUTE(LEFT(B382,I382-2)," ","_"))</f>
        <v>Vintage</v>
      </c>
      <c r="N382" s="2" t="str">
        <f aca="false">IF(B382 = "",N381,SUBSTITUTE(RIGHT(B382, LEN(B382)-L382-1)," ","_"))</f>
        <v>Bath_Treatment</v>
      </c>
      <c r="O382" s="2" t="str">
        <f aca="false">IF(B382 = "",O381,SUBSTITUTE(SUBSTITUTE(MID(B382,I382+2,L382-I382-3)," ","_"),"/","_"))</f>
        <v>White_Tea_and_Citron</v>
      </c>
      <c r="P382" s="0" t="s">
        <v>65</v>
      </c>
      <c r="U382" s="0" t="str">
        <f aca="false">SUBSTITUTE(_xlfn.CONCAT(M382, " - ", O382, " - ",N382, " - ", P382), "_", " ")</f>
        <v>Vintage - White Tea and Citron - Bath Treatment - 1kg</v>
      </c>
      <c r="V382" s="0" t="n">
        <v>1000</v>
      </c>
      <c r="X382" s="0" t="n">
        <v>0</v>
      </c>
      <c r="Y382" s="0" t="s">
        <v>59</v>
      </c>
      <c r="Z382" s="0" t="s">
        <v>60</v>
      </c>
      <c r="AA382" s="0" t="n">
        <v>30</v>
      </c>
      <c r="AC382" s="1" t="s">
        <v>56</v>
      </c>
      <c r="AD382" s="1" t="s">
        <v>56</v>
      </c>
      <c r="AF382" s="2" t="str">
        <f aca="false">IF(B382 = "","",_xlfn.CONCAT("https://cdn.shopify.com/s/files/1/1773/1117/files/WWMS_-_",N382,"_-_",P382,"_-_",M382,"_-_",O382,"_-_Front.png"))</f>
        <v/>
      </c>
      <c r="AI382" s="1" t="s">
        <v>61</v>
      </c>
      <c r="AY382" s="2" t="str">
        <f aca="false">_xlfn.CONCAT("https://cdn.shopify.com/s/files/1/1773/1117/files/WWMS_-_",N382,"_-_",P382,"_-_",M382,"_-_",O382,"_-_Front.png")</f>
        <v>https://cdn.shopify.com/s/files/1/1773/1117/files/WWMS_-_Bath_Treatment_-_1kg_-_Vintage_-_White_Tea_and_Citron_-_Front.png</v>
      </c>
      <c r="AZ382" s="0" t="s">
        <v>62</v>
      </c>
      <c r="BC382" s="0" t="s">
        <v>63</v>
      </c>
    </row>
    <row r="383" customFormat="false" ht="12.75" hidden="false" customHeight="true" outlineLevel="0" collapsed="false">
      <c r="A383" s="0" t="str">
        <f aca="false">SUBSTITUTE(LOWER(_xlfn.CONCAT(M383, "-", O383,"-", N383)), "_", "-")</f>
        <v>vintage-water-crystal-bath-treatment</v>
      </c>
      <c r="B383" s="0" t="s">
        <v>375</v>
      </c>
      <c r="D383" s="0" t="s">
        <v>53</v>
      </c>
      <c r="E383" s="0" t="s">
        <v>54</v>
      </c>
      <c r="F383" s="0" t="s">
        <v>350</v>
      </c>
      <c r="G383" s="1" t="s">
        <v>56</v>
      </c>
      <c r="H383" s="0" t="s">
        <v>57</v>
      </c>
      <c r="I383" s="2" t="n">
        <f aca="false">IF(B383 = "",I382,FIND("-", B383, 1))</f>
        <v>9</v>
      </c>
      <c r="J383" s="2" t="e">
        <f aca="false">IF(B383 = "",J382,FIND("-", B383, FIND("-", B383, FIND("-", B383, 1)+1)+1))</f>
        <v>#VALUE!</v>
      </c>
      <c r="K383" s="2" t="n">
        <f aca="false">IF(B383 = "",K382,FIND("-", B383, FIND("-", B383, 1)+1))</f>
        <v>25</v>
      </c>
      <c r="L383" s="2" t="n">
        <f aca="false">IF(B383 = "",L382,IF(ISERROR(J383),K383,J383))</f>
        <v>25</v>
      </c>
      <c r="M383" s="2" t="str">
        <f aca="false">IF(B383 = "",M382,SUBSTITUTE(LEFT(B383,I383-2)," ","_"))</f>
        <v>Vintage</v>
      </c>
      <c r="N383" s="2" t="str">
        <f aca="false">IF(B383 = "",N382,SUBSTITUTE(RIGHT(B383, LEN(B383)-L383-1)," ","_"))</f>
        <v>Bath_Treatment</v>
      </c>
      <c r="O383" s="2" t="str">
        <f aca="false">IF(B383 = "",O382,SUBSTITUTE(SUBSTITUTE(MID(B383,I383+2,L383-I383-3)," ","_"),"/","_"))</f>
        <v>Water_Crystal</v>
      </c>
      <c r="P383" s="0" t="s">
        <v>58</v>
      </c>
      <c r="U383" s="0" t="str">
        <f aca="false">SUBSTITUTE(_xlfn.CONCAT(M383, " - ", O383, " - ",N383, " - ", P383), "_", " ")</f>
        <v>Vintage - Water Crystal - Bath Treatment - 100g</v>
      </c>
      <c r="V383" s="0" t="n">
        <v>100</v>
      </c>
      <c r="X383" s="0" t="n">
        <v>0</v>
      </c>
      <c r="Y383" s="0" t="s">
        <v>59</v>
      </c>
      <c r="Z383" s="0" t="s">
        <v>60</v>
      </c>
      <c r="AA383" s="0" t="n">
        <v>6</v>
      </c>
      <c r="AC383" s="1" t="s">
        <v>56</v>
      </c>
      <c r="AD383" s="1" t="s">
        <v>56</v>
      </c>
      <c r="AF383" s="2" t="str">
        <f aca="false">IF(B383 = "","",_xlfn.CONCAT("https://cdn.shopify.com/s/files/1/1773/1117/files/WWMS_-_",N383,"_-_",P383,"_-_",M383,"_-_",O383,"_-_Front.png"))</f>
        <v>https://cdn.shopify.com/s/files/1/1773/1117/files/WWMS_-_Bath_Treatment_-_100g_-_Vintage_-_Water_Crystal_-_Front.png</v>
      </c>
      <c r="AG383" s="0" t="n">
        <v>1</v>
      </c>
      <c r="AH383" s="0" t="s">
        <v>375</v>
      </c>
      <c r="AI383" s="1" t="s">
        <v>61</v>
      </c>
      <c r="AY383" s="2" t="str">
        <f aca="false">_xlfn.CONCAT("https://cdn.shopify.com/s/files/1/1773/1117/files/WWMS_-_",N383,"_-_",P383,"_-_",M383,"_-_",O383,"_-_Front.png")</f>
        <v>https://cdn.shopify.com/s/files/1/1773/1117/files/WWMS_-_Bath_Treatment_-_100g_-_Vintage_-_Water_Crystal_-_Front.png</v>
      </c>
      <c r="AZ383" s="0" t="s">
        <v>62</v>
      </c>
      <c r="BC383" s="0" t="s">
        <v>63</v>
      </c>
    </row>
    <row r="384" customFormat="false" ht="12.75" hidden="false" customHeight="true" outlineLevel="0" collapsed="false">
      <c r="A384" s="0" t="str">
        <f aca="false">SUBSTITUTE(LOWER(_xlfn.CONCAT(M384, "-", O384,"-", N384)), "_", "-")</f>
        <v>vintage-water-crystal-bath-treatment</v>
      </c>
      <c r="I384" s="2" t="n">
        <f aca="false">IF(B384 = "",I383,FIND("-", B384, 1))</f>
        <v>9</v>
      </c>
      <c r="J384" s="2" t="e">
        <f aca="false">IF(B384 = "",J383,FIND("-", B384, FIND("-", B384, FIND("-", B384, 1)+1)+1))</f>
        <v>#VALUE!</v>
      </c>
      <c r="K384" s="2" t="n">
        <f aca="false">IF(B384 = "",K383,FIND("-", B384, FIND("-", B384, 1)+1))</f>
        <v>25</v>
      </c>
      <c r="L384" s="2" t="n">
        <f aca="false">IF(B384 = "",L383,IF(ISERROR(J384),K384,J384))</f>
        <v>25</v>
      </c>
      <c r="M384" s="2" t="str">
        <f aca="false">IF(B384 = "",M383,SUBSTITUTE(LEFT(B384,I384-2)," ","_"))</f>
        <v>Vintage</v>
      </c>
      <c r="N384" s="2" t="str">
        <f aca="false">IF(B384 = "",N383,SUBSTITUTE(RIGHT(B384, LEN(B384)-L384-1)," ","_"))</f>
        <v>Bath_Treatment</v>
      </c>
      <c r="O384" s="2" t="str">
        <f aca="false">IF(B384 = "",O383,SUBSTITUTE(SUBSTITUTE(MID(B384,I384+2,L384-I384-3)," ","_"),"/","_"))</f>
        <v>Water_Crystal</v>
      </c>
      <c r="P384" s="0" t="s">
        <v>64</v>
      </c>
      <c r="U384" s="0" t="str">
        <f aca="false">SUBSTITUTE(_xlfn.CONCAT(M384, " - ", O384, " - ",N384, " - ", P384), "_", " ")</f>
        <v>Vintage - Water Crystal - Bath Treatment - 250g</v>
      </c>
      <c r="V384" s="0" t="n">
        <v>250</v>
      </c>
      <c r="X384" s="0" t="n">
        <v>0</v>
      </c>
      <c r="Y384" s="0" t="s">
        <v>59</v>
      </c>
      <c r="Z384" s="0" t="s">
        <v>60</v>
      </c>
      <c r="AA384" s="0" t="n">
        <v>12</v>
      </c>
      <c r="AC384" s="1" t="s">
        <v>56</v>
      </c>
      <c r="AD384" s="1" t="s">
        <v>56</v>
      </c>
      <c r="AF384" s="2" t="str">
        <f aca="false">IF(B384 = "","",_xlfn.CONCAT("https://cdn.shopify.com/s/files/1/1773/1117/files/WWMS_-_",N384,"_-_",P384,"_-_",M384,"_-_",O384,"_-_Front.png"))</f>
        <v/>
      </c>
      <c r="AI384" s="1" t="s">
        <v>61</v>
      </c>
      <c r="AY384" s="2" t="str">
        <f aca="false">_xlfn.CONCAT("https://cdn.shopify.com/s/files/1/1773/1117/files/WWMS_-_",N384,"_-_",P384,"_-_",M384,"_-_",O384,"_-_Front.png")</f>
        <v>https://cdn.shopify.com/s/files/1/1773/1117/files/WWMS_-_Bath_Treatment_-_250g_-_Vintage_-_Water_Crystal_-_Front.png</v>
      </c>
      <c r="AZ384" s="0" t="s">
        <v>62</v>
      </c>
      <c r="BC384" s="0" t="s">
        <v>63</v>
      </c>
    </row>
    <row r="385" customFormat="false" ht="12.75" hidden="false" customHeight="true" outlineLevel="0" collapsed="false">
      <c r="A385" s="0" t="str">
        <f aca="false">SUBSTITUTE(LOWER(_xlfn.CONCAT(M385, "-", O385,"-", N385)), "_", "-")</f>
        <v>vintage-water-crystal-bath-treatment</v>
      </c>
      <c r="I385" s="2" t="n">
        <f aca="false">IF(B385 = "",I384,FIND("-", B385, 1))</f>
        <v>9</v>
      </c>
      <c r="J385" s="2" t="e">
        <f aca="false">IF(B385 = "",J384,FIND("-", B385, FIND("-", B385, FIND("-", B385, 1)+1)+1))</f>
        <v>#VALUE!</v>
      </c>
      <c r="K385" s="2" t="n">
        <f aca="false">IF(B385 = "",K384,FIND("-", B385, FIND("-", B385, 1)+1))</f>
        <v>25</v>
      </c>
      <c r="L385" s="2" t="n">
        <f aca="false">IF(B385 = "",L384,IF(ISERROR(J385),K385,J385))</f>
        <v>25</v>
      </c>
      <c r="M385" s="2" t="str">
        <f aca="false">IF(B385 = "",M384,SUBSTITUTE(LEFT(B385,I385-2)," ","_"))</f>
        <v>Vintage</v>
      </c>
      <c r="N385" s="2" t="str">
        <f aca="false">IF(B385 = "",N384,SUBSTITUTE(RIGHT(B385, LEN(B385)-L385-1)," ","_"))</f>
        <v>Bath_Treatment</v>
      </c>
      <c r="O385" s="2" t="str">
        <f aca="false">IF(B385 = "",O384,SUBSTITUTE(SUBSTITUTE(MID(B385,I385+2,L385-I385-3)," ","_"),"/","_"))</f>
        <v>Water_Crystal</v>
      </c>
      <c r="P385" s="0" t="s">
        <v>65</v>
      </c>
      <c r="U385" s="0" t="str">
        <f aca="false">SUBSTITUTE(_xlfn.CONCAT(M385, " - ", O385, " - ",N385, " - ", P385), "_", " ")</f>
        <v>Vintage - Water Crystal - Bath Treatment - 1kg</v>
      </c>
      <c r="V385" s="0" t="n">
        <v>1000</v>
      </c>
      <c r="X385" s="0" t="n">
        <v>0</v>
      </c>
      <c r="Y385" s="0" t="s">
        <v>59</v>
      </c>
      <c r="Z385" s="0" t="s">
        <v>60</v>
      </c>
      <c r="AA385" s="0" t="n">
        <v>30</v>
      </c>
      <c r="AC385" s="1" t="s">
        <v>56</v>
      </c>
      <c r="AD385" s="1" t="s">
        <v>56</v>
      </c>
      <c r="AF385" s="2" t="str">
        <f aca="false">IF(B385 = "","",_xlfn.CONCAT("https://cdn.shopify.com/s/files/1/1773/1117/files/WWMS_-_",N385,"_-_",P385,"_-_",M385,"_-_",O385,"_-_Front.png"))</f>
        <v/>
      </c>
      <c r="AI385" s="1" t="s">
        <v>61</v>
      </c>
      <c r="AY385" s="2" t="str">
        <f aca="false">_xlfn.CONCAT("https://cdn.shopify.com/s/files/1/1773/1117/files/WWMS_-_",N385,"_-_",P385,"_-_",M385,"_-_",O385,"_-_Front.png")</f>
        <v>https://cdn.shopify.com/s/files/1/1773/1117/files/WWMS_-_Bath_Treatment_-_1kg_-_Vintage_-_Water_Crystal_-_Front.png</v>
      </c>
      <c r="AZ385" s="0" t="s">
        <v>62</v>
      </c>
      <c r="BC385" s="0" t="s">
        <v>63</v>
      </c>
    </row>
    <row r="386" customFormat="false" ht="12.75" hidden="false" customHeight="true" outlineLevel="0" collapsed="false">
      <c r="A386" s="0" t="str">
        <f aca="false">SUBSTITUTE(LOWER(_xlfn.CONCAT(M386, "-", O386,"-", N386)), "_", "-")</f>
        <v>vintage-violet-bath-treatment</v>
      </c>
      <c r="B386" s="0" t="s">
        <v>376</v>
      </c>
      <c r="D386" s="0" t="s">
        <v>53</v>
      </c>
      <c r="E386" s="0" t="s">
        <v>54</v>
      </c>
      <c r="F386" s="0" t="s">
        <v>350</v>
      </c>
      <c r="G386" s="1" t="s">
        <v>56</v>
      </c>
      <c r="H386" s="0" t="s">
        <v>57</v>
      </c>
      <c r="I386" s="2" t="n">
        <f aca="false">IF(B386 = "",I385,FIND("-", B386, 1))</f>
        <v>9</v>
      </c>
      <c r="J386" s="2" t="e">
        <f aca="false">IF(B386 = "",J385,FIND("-", B386, FIND("-", B386, FIND("-", B386, 1)+1)+1))</f>
        <v>#VALUE!</v>
      </c>
      <c r="K386" s="2" t="n">
        <f aca="false">IF(B386 = "",K385,FIND("-", B386, FIND("-", B386, 1)+1))</f>
        <v>18</v>
      </c>
      <c r="L386" s="2" t="n">
        <f aca="false">IF(B386 = "",L385,IF(ISERROR(J386),K386,J386))</f>
        <v>18</v>
      </c>
      <c r="M386" s="2" t="str">
        <f aca="false">IF(B386 = "",M385,SUBSTITUTE(LEFT(B386,I386-2)," ","_"))</f>
        <v>Vintage</v>
      </c>
      <c r="N386" s="2" t="str">
        <f aca="false">IF(B386 = "",N385,SUBSTITUTE(RIGHT(B386, LEN(B386)-L386-1)," ","_"))</f>
        <v>Bath_Treatment</v>
      </c>
      <c r="O386" s="2" t="str">
        <f aca="false">IF(B386 = "",O385,SUBSTITUTE(SUBSTITUTE(MID(B386,I386+2,L386-I386-3)," ","_"),"/","_"))</f>
        <v>Violet</v>
      </c>
      <c r="P386" s="0" t="s">
        <v>58</v>
      </c>
      <c r="U386" s="0" t="str">
        <f aca="false">SUBSTITUTE(_xlfn.CONCAT(M386, " - ", O386, " - ",N386, " - ", P386), "_", " ")</f>
        <v>Vintage - Violet - Bath Treatment - 100g</v>
      </c>
      <c r="V386" s="0" t="n">
        <v>100</v>
      </c>
      <c r="X386" s="0" t="n">
        <v>0</v>
      </c>
      <c r="Y386" s="0" t="s">
        <v>59</v>
      </c>
      <c r="Z386" s="0" t="s">
        <v>60</v>
      </c>
      <c r="AA386" s="0" t="n">
        <v>6</v>
      </c>
      <c r="AC386" s="1" t="s">
        <v>56</v>
      </c>
      <c r="AD386" s="1" t="s">
        <v>56</v>
      </c>
      <c r="AF386" s="2" t="str">
        <f aca="false">IF(B386 = "","",_xlfn.CONCAT("https://cdn.shopify.com/s/files/1/1773/1117/files/WWMS_-_",N386,"_-_",P386,"_-_",M386,"_-_",O386,"_-_Front.png"))</f>
        <v>https://cdn.shopify.com/s/files/1/1773/1117/files/WWMS_-_Bath_Treatment_-_100g_-_Vintage_-_Violet_-_Front.png</v>
      </c>
      <c r="AG386" s="0" t="n">
        <v>1</v>
      </c>
      <c r="AH386" s="0" t="s">
        <v>376</v>
      </c>
      <c r="AI386" s="1" t="s">
        <v>61</v>
      </c>
      <c r="AY386" s="2" t="str">
        <f aca="false">_xlfn.CONCAT("https://cdn.shopify.com/s/files/1/1773/1117/files/WWMS_-_",N386,"_-_",P386,"_-_",M386,"_-_",O386,"_-_Front.png")</f>
        <v>https://cdn.shopify.com/s/files/1/1773/1117/files/WWMS_-_Bath_Treatment_-_100g_-_Vintage_-_Violet_-_Front.png</v>
      </c>
      <c r="AZ386" s="0" t="s">
        <v>62</v>
      </c>
      <c r="BC386" s="0" t="s">
        <v>63</v>
      </c>
    </row>
    <row r="387" customFormat="false" ht="12.75" hidden="false" customHeight="true" outlineLevel="0" collapsed="false">
      <c r="A387" s="0" t="str">
        <f aca="false">SUBSTITUTE(LOWER(_xlfn.CONCAT(M387, "-", O387,"-", N387)), "_", "-")</f>
        <v>vintage-violet-bath-treatment</v>
      </c>
      <c r="I387" s="2" t="n">
        <f aca="false">IF(B387 = "",I386,FIND("-", B387, 1))</f>
        <v>9</v>
      </c>
      <c r="J387" s="2" t="e">
        <f aca="false">IF(B387 = "",J386,FIND("-", B387, FIND("-", B387, FIND("-", B387, 1)+1)+1))</f>
        <v>#VALUE!</v>
      </c>
      <c r="K387" s="2" t="n">
        <f aca="false">IF(B387 = "",K386,FIND("-", B387, FIND("-", B387, 1)+1))</f>
        <v>18</v>
      </c>
      <c r="L387" s="2" t="n">
        <f aca="false">IF(B387 = "",L386,IF(ISERROR(J387),K387,J387))</f>
        <v>18</v>
      </c>
      <c r="M387" s="2" t="str">
        <f aca="false">IF(B387 = "",M386,SUBSTITUTE(LEFT(B387,I387-2)," ","_"))</f>
        <v>Vintage</v>
      </c>
      <c r="N387" s="2" t="str">
        <f aca="false">IF(B387 = "",N386,SUBSTITUTE(RIGHT(B387, LEN(B387)-L387-1)," ","_"))</f>
        <v>Bath_Treatment</v>
      </c>
      <c r="O387" s="2" t="str">
        <f aca="false">IF(B387 = "",O386,SUBSTITUTE(SUBSTITUTE(MID(B387,I387+2,L387-I387-3)," ","_"),"/","_"))</f>
        <v>Violet</v>
      </c>
      <c r="P387" s="0" t="s">
        <v>64</v>
      </c>
      <c r="U387" s="0" t="str">
        <f aca="false">SUBSTITUTE(_xlfn.CONCAT(M387, " - ", O387, " - ",N387, " - ", P387), "_", " ")</f>
        <v>Vintage - Violet - Bath Treatment - 250g</v>
      </c>
      <c r="V387" s="0" t="n">
        <v>250</v>
      </c>
      <c r="X387" s="0" t="n">
        <v>0</v>
      </c>
      <c r="Y387" s="0" t="s">
        <v>59</v>
      </c>
      <c r="Z387" s="0" t="s">
        <v>60</v>
      </c>
      <c r="AA387" s="0" t="n">
        <v>12</v>
      </c>
      <c r="AC387" s="1" t="s">
        <v>56</v>
      </c>
      <c r="AD387" s="1" t="s">
        <v>56</v>
      </c>
      <c r="AF387" s="2" t="str">
        <f aca="false">IF(B387 = "","",_xlfn.CONCAT("https://cdn.shopify.com/s/files/1/1773/1117/files/WWMS_-_",N387,"_-_",P387,"_-_",M387,"_-_",O387,"_-_Front.png"))</f>
        <v/>
      </c>
      <c r="AI387" s="1" t="s">
        <v>61</v>
      </c>
      <c r="AY387" s="2" t="str">
        <f aca="false">_xlfn.CONCAT("https://cdn.shopify.com/s/files/1/1773/1117/files/WWMS_-_",N387,"_-_",P387,"_-_",M387,"_-_",O387,"_-_Front.png")</f>
        <v>https://cdn.shopify.com/s/files/1/1773/1117/files/WWMS_-_Bath_Treatment_-_250g_-_Vintage_-_Violet_-_Front.png</v>
      </c>
      <c r="AZ387" s="0" t="s">
        <v>62</v>
      </c>
      <c r="BC387" s="0" t="s">
        <v>63</v>
      </c>
    </row>
    <row r="388" customFormat="false" ht="12.75" hidden="false" customHeight="true" outlineLevel="0" collapsed="false">
      <c r="A388" s="0" t="str">
        <f aca="false">SUBSTITUTE(LOWER(_xlfn.CONCAT(M388, "-", O388,"-", N388)), "_", "-")</f>
        <v>vintage-violet-bath-treatment</v>
      </c>
      <c r="I388" s="2" t="n">
        <f aca="false">IF(B388 = "",I387,FIND("-", B388, 1))</f>
        <v>9</v>
      </c>
      <c r="J388" s="2" t="e">
        <f aca="false">IF(B388 = "",J387,FIND("-", B388, FIND("-", B388, FIND("-", B388, 1)+1)+1))</f>
        <v>#VALUE!</v>
      </c>
      <c r="K388" s="2" t="n">
        <f aca="false">IF(B388 = "",K387,FIND("-", B388, FIND("-", B388, 1)+1))</f>
        <v>18</v>
      </c>
      <c r="L388" s="2" t="n">
        <f aca="false">IF(B388 = "",L387,IF(ISERROR(J388),K388,J388))</f>
        <v>18</v>
      </c>
      <c r="M388" s="2" t="str">
        <f aca="false">IF(B388 = "",M387,SUBSTITUTE(LEFT(B388,I388-2)," ","_"))</f>
        <v>Vintage</v>
      </c>
      <c r="N388" s="2" t="str">
        <f aca="false">IF(B388 = "",N387,SUBSTITUTE(RIGHT(B388, LEN(B388)-L388-1)," ","_"))</f>
        <v>Bath_Treatment</v>
      </c>
      <c r="O388" s="2" t="str">
        <f aca="false">IF(B388 = "",O387,SUBSTITUTE(SUBSTITUTE(MID(B388,I388+2,L388-I388-3)," ","_"),"/","_"))</f>
        <v>Violet</v>
      </c>
      <c r="P388" s="0" t="s">
        <v>65</v>
      </c>
      <c r="U388" s="0" t="str">
        <f aca="false">SUBSTITUTE(_xlfn.CONCAT(M388, " - ", O388, " - ",N388, " - ", P388), "_", " ")</f>
        <v>Vintage - Violet - Bath Treatment - 1kg</v>
      </c>
      <c r="V388" s="0" t="n">
        <v>1000</v>
      </c>
      <c r="X388" s="0" t="n">
        <v>0</v>
      </c>
      <c r="Y388" s="0" t="s">
        <v>59</v>
      </c>
      <c r="Z388" s="0" t="s">
        <v>60</v>
      </c>
      <c r="AA388" s="0" t="n">
        <v>30</v>
      </c>
      <c r="AC388" s="1" t="s">
        <v>56</v>
      </c>
      <c r="AD388" s="1" t="s">
        <v>56</v>
      </c>
      <c r="AF388" s="2" t="str">
        <f aca="false">IF(B388 = "","",_xlfn.CONCAT("https://cdn.shopify.com/s/files/1/1773/1117/files/WWMS_-_",N388,"_-_",P388,"_-_",M388,"_-_",O388,"_-_Front.png"))</f>
        <v/>
      </c>
      <c r="AI388" s="1" t="s">
        <v>61</v>
      </c>
      <c r="AY388" s="2" t="str">
        <f aca="false">_xlfn.CONCAT("https://cdn.shopify.com/s/files/1/1773/1117/files/WWMS_-_",N388,"_-_",P388,"_-_",M388,"_-_",O388,"_-_Front.png")</f>
        <v>https://cdn.shopify.com/s/files/1/1773/1117/files/WWMS_-_Bath_Treatment_-_1kg_-_Vintage_-_Violet_-_Front.png</v>
      </c>
      <c r="AZ388" s="0" t="s">
        <v>62</v>
      </c>
      <c r="BC388" s="0" t="s">
        <v>63</v>
      </c>
    </row>
    <row r="389" customFormat="false" ht="12.75" hidden="false" customHeight="true" outlineLevel="0" collapsed="false">
      <c r="A389" s="0" t="str">
        <f aca="false">SUBSTITUTE(LOWER(_xlfn.CONCAT(M389, "-", O389,"-", N389)), "_", "-")</f>
        <v>vintage-tangerine-bath-treatment</v>
      </c>
      <c r="B389" s="0" t="s">
        <v>377</v>
      </c>
      <c r="D389" s="0" t="s">
        <v>53</v>
      </c>
      <c r="E389" s="0" t="s">
        <v>54</v>
      </c>
      <c r="F389" s="0" t="s">
        <v>350</v>
      </c>
      <c r="G389" s="1" t="s">
        <v>56</v>
      </c>
      <c r="H389" s="0" t="s">
        <v>57</v>
      </c>
      <c r="I389" s="2" t="n">
        <f aca="false">IF(B389 = "",I388,FIND("-", B389, 1))</f>
        <v>9</v>
      </c>
      <c r="J389" s="2" t="e">
        <f aca="false">IF(B389 = "",J388,FIND("-", B389, FIND("-", B389, FIND("-", B389, 1)+1)+1))</f>
        <v>#VALUE!</v>
      </c>
      <c r="K389" s="2" t="n">
        <f aca="false">IF(B389 = "",K388,FIND("-", B389, FIND("-", B389, 1)+1))</f>
        <v>21</v>
      </c>
      <c r="L389" s="2" t="n">
        <f aca="false">IF(B389 = "",L388,IF(ISERROR(J389),K389,J389))</f>
        <v>21</v>
      </c>
      <c r="M389" s="2" t="str">
        <f aca="false">IF(B389 = "",M388,SUBSTITUTE(LEFT(B389,I389-2)," ","_"))</f>
        <v>Vintage</v>
      </c>
      <c r="N389" s="2" t="str">
        <f aca="false">IF(B389 = "",N388,SUBSTITUTE(RIGHT(B389, LEN(B389)-L389-1)," ","_"))</f>
        <v>Bath_Treatment</v>
      </c>
      <c r="O389" s="2" t="str">
        <f aca="false">IF(B389 = "",O388,SUBSTITUTE(SUBSTITUTE(MID(B389,I389+2,L389-I389-3)," ","_"),"/","_"))</f>
        <v>Tangerine</v>
      </c>
      <c r="P389" s="0" t="s">
        <v>58</v>
      </c>
      <c r="U389" s="0" t="str">
        <f aca="false">SUBSTITUTE(_xlfn.CONCAT(M389, " - ", O389, " - ",N389, " - ", P389), "_", " ")</f>
        <v>Vintage - Tangerine - Bath Treatment - 100g</v>
      </c>
      <c r="V389" s="0" t="n">
        <v>100</v>
      </c>
      <c r="X389" s="0" t="n">
        <v>0</v>
      </c>
      <c r="Y389" s="0" t="s">
        <v>59</v>
      </c>
      <c r="Z389" s="0" t="s">
        <v>60</v>
      </c>
      <c r="AA389" s="0" t="n">
        <v>6</v>
      </c>
      <c r="AC389" s="1" t="s">
        <v>56</v>
      </c>
      <c r="AD389" s="1" t="s">
        <v>56</v>
      </c>
      <c r="AF389" s="2" t="str">
        <f aca="false">IF(B389 = "","",_xlfn.CONCAT("https://cdn.shopify.com/s/files/1/1773/1117/files/WWMS_-_",N389,"_-_",P389,"_-_",M389,"_-_",O389,"_-_Front.png"))</f>
        <v>https://cdn.shopify.com/s/files/1/1773/1117/files/WWMS_-_Bath_Treatment_-_100g_-_Vintage_-_Tangerine_-_Front.png</v>
      </c>
      <c r="AG389" s="0" t="n">
        <v>1</v>
      </c>
      <c r="AH389" s="0" t="s">
        <v>377</v>
      </c>
      <c r="AI389" s="1" t="s">
        <v>61</v>
      </c>
      <c r="AY389" s="2" t="str">
        <f aca="false">_xlfn.CONCAT("https://cdn.shopify.com/s/files/1/1773/1117/files/WWMS_-_",N389,"_-_",P389,"_-_",M389,"_-_",O389,"_-_Front.png")</f>
        <v>https://cdn.shopify.com/s/files/1/1773/1117/files/WWMS_-_Bath_Treatment_-_100g_-_Vintage_-_Tangerine_-_Front.png</v>
      </c>
      <c r="AZ389" s="0" t="s">
        <v>62</v>
      </c>
      <c r="BC389" s="0" t="s">
        <v>63</v>
      </c>
    </row>
    <row r="390" customFormat="false" ht="12.75" hidden="false" customHeight="true" outlineLevel="0" collapsed="false">
      <c r="A390" s="0" t="str">
        <f aca="false">SUBSTITUTE(LOWER(_xlfn.CONCAT(M390, "-", O390,"-", N390)), "_", "-")</f>
        <v>vintage-tangerine-bath-treatment</v>
      </c>
      <c r="I390" s="2" t="n">
        <f aca="false">IF(B390 = "",I389,FIND("-", B390, 1))</f>
        <v>9</v>
      </c>
      <c r="J390" s="2" t="e">
        <f aca="false">IF(B390 = "",J389,FIND("-", B390, FIND("-", B390, FIND("-", B390, 1)+1)+1))</f>
        <v>#VALUE!</v>
      </c>
      <c r="K390" s="2" t="n">
        <f aca="false">IF(B390 = "",K389,FIND("-", B390, FIND("-", B390, 1)+1))</f>
        <v>21</v>
      </c>
      <c r="L390" s="2" t="n">
        <f aca="false">IF(B390 = "",L389,IF(ISERROR(J390),K390,J390))</f>
        <v>21</v>
      </c>
      <c r="M390" s="2" t="str">
        <f aca="false">IF(B390 = "",M389,SUBSTITUTE(LEFT(B390,I390-2)," ","_"))</f>
        <v>Vintage</v>
      </c>
      <c r="N390" s="2" t="str">
        <f aca="false">IF(B390 = "",N389,SUBSTITUTE(RIGHT(B390, LEN(B390)-L390-1)," ","_"))</f>
        <v>Bath_Treatment</v>
      </c>
      <c r="O390" s="2" t="str">
        <f aca="false">IF(B390 = "",O389,SUBSTITUTE(SUBSTITUTE(MID(B390,I390+2,L390-I390-3)," ","_"),"/","_"))</f>
        <v>Tangerine</v>
      </c>
      <c r="P390" s="0" t="s">
        <v>64</v>
      </c>
      <c r="U390" s="0" t="str">
        <f aca="false">SUBSTITUTE(_xlfn.CONCAT(M390, " - ", O390, " - ",N390, " - ", P390), "_", " ")</f>
        <v>Vintage - Tangerine - Bath Treatment - 250g</v>
      </c>
      <c r="V390" s="0" t="n">
        <v>250</v>
      </c>
      <c r="X390" s="0" t="n">
        <v>0</v>
      </c>
      <c r="Y390" s="0" t="s">
        <v>59</v>
      </c>
      <c r="Z390" s="0" t="s">
        <v>60</v>
      </c>
      <c r="AA390" s="0" t="n">
        <v>12</v>
      </c>
      <c r="AC390" s="1" t="s">
        <v>56</v>
      </c>
      <c r="AD390" s="1" t="s">
        <v>56</v>
      </c>
      <c r="AF390" s="2" t="str">
        <f aca="false">IF(B390 = "","",_xlfn.CONCAT("https://cdn.shopify.com/s/files/1/1773/1117/files/WWMS_-_",N390,"_-_",P390,"_-_",M390,"_-_",O390,"_-_Front.png"))</f>
        <v/>
      </c>
      <c r="AI390" s="1" t="s">
        <v>61</v>
      </c>
      <c r="AY390" s="2" t="str">
        <f aca="false">_xlfn.CONCAT("https://cdn.shopify.com/s/files/1/1773/1117/files/WWMS_-_",N390,"_-_",P390,"_-_",M390,"_-_",O390,"_-_Front.png")</f>
        <v>https://cdn.shopify.com/s/files/1/1773/1117/files/WWMS_-_Bath_Treatment_-_250g_-_Vintage_-_Tangerine_-_Front.png</v>
      </c>
      <c r="AZ390" s="0" t="s">
        <v>62</v>
      </c>
      <c r="BC390" s="0" t="s">
        <v>63</v>
      </c>
    </row>
    <row r="391" customFormat="false" ht="12.75" hidden="false" customHeight="true" outlineLevel="0" collapsed="false">
      <c r="A391" s="0" t="str">
        <f aca="false">SUBSTITUTE(LOWER(_xlfn.CONCAT(M391, "-", O391,"-", N391)), "_", "-")</f>
        <v>vintage-tangerine-bath-treatment</v>
      </c>
      <c r="I391" s="2" t="n">
        <f aca="false">IF(B391 = "",I390,FIND("-", B391, 1))</f>
        <v>9</v>
      </c>
      <c r="J391" s="2" t="e">
        <f aca="false">IF(B391 = "",J390,FIND("-", B391, FIND("-", B391, FIND("-", B391, 1)+1)+1))</f>
        <v>#VALUE!</v>
      </c>
      <c r="K391" s="2" t="n">
        <f aca="false">IF(B391 = "",K390,FIND("-", B391, FIND("-", B391, 1)+1))</f>
        <v>21</v>
      </c>
      <c r="L391" s="2" t="n">
        <f aca="false">IF(B391 = "",L390,IF(ISERROR(J391),K391,J391))</f>
        <v>21</v>
      </c>
      <c r="M391" s="2" t="str">
        <f aca="false">IF(B391 = "",M390,SUBSTITUTE(LEFT(B391,I391-2)," ","_"))</f>
        <v>Vintage</v>
      </c>
      <c r="N391" s="2" t="str">
        <f aca="false">IF(B391 = "",N390,SUBSTITUTE(RIGHT(B391, LEN(B391)-L391-1)," ","_"))</f>
        <v>Bath_Treatment</v>
      </c>
      <c r="O391" s="2" t="str">
        <f aca="false">IF(B391 = "",O390,SUBSTITUTE(SUBSTITUTE(MID(B391,I391+2,L391-I391-3)," ","_"),"/","_"))</f>
        <v>Tangerine</v>
      </c>
      <c r="P391" s="0" t="s">
        <v>65</v>
      </c>
      <c r="U391" s="0" t="str">
        <f aca="false">SUBSTITUTE(_xlfn.CONCAT(M391, " - ", O391, " - ",N391, " - ", P391), "_", " ")</f>
        <v>Vintage - Tangerine - Bath Treatment - 1kg</v>
      </c>
      <c r="V391" s="0" t="n">
        <v>1000</v>
      </c>
      <c r="X391" s="0" t="n">
        <v>0</v>
      </c>
      <c r="Y391" s="0" t="s">
        <v>59</v>
      </c>
      <c r="Z391" s="0" t="s">
        <v>60</v>
      </c>
      <c r="AA391" s="0" t="n">
        <v>30</v>
      </c>
      <c r="AC391" s="1" t="s">
        <v>56</v>
      </c>
      <c r="AD391" s="1" t="s">
        <v>56</v>
      </c>
      <c r="AF391" s="2" t="str">
        <f aca="false">IF(B391 = "","",_xlfn.CONCAT("https://cdn.shopify.com/s/files/1/1773/1117/files/WWMS_-_",N391,"_-_",P391,"_-_",M391,"_-_",O391,"_-_Front.png"))</f>
        <v/>
      </c>
      <c r="AI391" s="1" t="s">
        <v>61</v>
      </c>
      <c r="AY391" s="2" t="str">
        <f aca="false">_xlfn.CONCAT("https://cdn.shopify.com/s/files/1/1773/1117/files/WWMS_-_",N391,"_-_",P391,"_-_",M391,"_-_",O391,"_-_Front.png")</f>
        <v>https://cdn.shopify.com/s/files/1/1773/1117/files/WWMS_-_Bath_Treatment_-_1kg_-_Vintage_-_Tangerine_-_Front.png</v>
      </c>
      <c r="AZ391" s="0" t="s">
        <v>62</v>
      </c>
      <c r="BC391" s="0" t="s">
        <v>63</v>
      </c>
    </row>
    <row r="392" customFormat="false" ht="12.75" hidden="false" customHeight="true" outlineLevel="0" collapsed="false">
      <c r="A392" s="0" t="str">
        <f aca="false">SUBSTITUTE(LOWER(_xlfn.CONCAT(M392, "-", O392,"-", N392)), "_", "-")</f>
        <v>vintage-rosemary-bath-treatment</v>
      </c>
      <c r="B392" s="0" t="s">
        <v>378</v>
      </c>
      <c r="D392" s="0" t="s">
        <v>53</v>
      </c>
      <c r="E392" s="0" t="s">
        <v>54</v>
      </c>
      <c r="F392" s="0" t="s">
        <v>350</v>
      </c>
      <c r="G392" s="1" t="s">
        <v>56</v>
      </c>
      <c r="H392" s="0" t="s">
        <v>57</v>
      </c>
      <c r="I392" s="2" t="n">
        <f aca="false">IF(B392 = "",I391,FIND("-", B392, 1))</f>
        <v>9</v>
      </c>
      <c r="J392" s="2" t="e">
        <f aca="false">IF(B392 = "",J391,FIND("-", B392, FIND("-", B392, FIND("-", B392, 1)+1)+1))</f>
        <v>#VALUE!</v>
      </c>
      <c r="K392" s="2" t="n">
        <f aca="false">IF(B392 = "",K391,FIND("-", B392, FIND("-", B392, 1)+1))</f>
        <v>20</v>
      </c>
      <c r="L392" s="2" t="n">
        <f aca="false">IF(B392 = "",L391,IF(ISERROR(J392),K392,J392))</f>
        <v>20</v>
      </c>
      <c r="M392" s="2" t="str">
        <f aca="false">IF(B392 = "",M391,SUBSTITUTE(LEFT(B392,I392-2)," ","_"))</f>
        <v>Vintage</v>
      </c>
      <c r="N392" s="2" t="str">
        <f aca="false">IF(B392 = "",N391,SUBSTITUTE(RIGHT(B392, LEN(B392)-L392-1)," ","_"))</f>
        <v>Bath_Treatment</v>
      </c>
      <c r="O392" s="2" t="str">
        <f aca="false">IF(B392 = "",O391,SUBSTITUTE(SUBSTITUTE(MID(B392,I392+2,L392-I392-3)," ","_"),"/","_"))</f>
        <v>Rosemary</v>
      </c>
      <c r="P392" s="0" t="s">
        <v>58</v>
      </c>
      <c r="U392" s="0" t="str">
        <f aca="false">SUBSTITUTE(_xlfn.CONCAT(M392, " - ", O392, " - ",N392, " - ", P392), "_", " ")</f>
        <v>Vintage - Rosemary - Bath Treatment - 100g</v>
      </c>
      <c r="V392" s="0" t="n">
        <v>100</v>
      </c>
      <c r="X392" s="0" t="n">
        <v>0</v>
      </c>
      <c r="Y392" s="0" t="s">
        <v>59</v>
      </c>
      <c r="Z392" s="0" t="s">
        <v>60</v>
      </c>
      <c r="AA392" s="0" t="n">
        <v>6</v>
      </c>
      <c r="AC392" s="1" t="s">
        <v>56</v>
      </c>
      <c r="AD392" s="1" t="s">
        <v>56</v>
      </c>
      <c r="AF392" s="2" t="str">
        <f aca="false">IF(B392 = "","",_xlfn.CONCAT("https://cdn.shopify.com/s/files/1/1773/1117/files/WWMS_-_",N392,"_-_",P392,"_-_",M392,"_-_",O392,"_-_Front.png"))</f>
        <v>https://cdn.shopify.com/s/files/1/1773/1117/files/WWMS_-_Bath_Treatment_-_100g_-_Vintage_-_Rosemary_-_Front.png</v>
      </c>
      <c r="AG392" s="0" t="n">
        <v>1</v>
      </c>
      <c r="AH392" s="0" t="s">
        <v>378</v>
      </c>
      <c r="AI392" s="1" t="s">
        <v>61</v>
      </c>
      <c r="AY392" s="2" t="str">
        <f aca="false">_xlfn.CONCAT("https://cdn.shopify.com/s/files/1/1773/1117/files/WWMS_-_",N392,"_-_",P392,"_-_",M392,"_-_",O392,"_-_Front.png")</f>
        <v>https://cdn.shopify.com/s/files/1/1773/1117/files/WWMS_-_Bath_Treatment_-_100g_-_Vintage_-_Rosemary_-_Front.png</v>
      </c>
      <c r="AZ392" s="0" t="s">
        <v>62</v>
      </c>
      <c r="BC392" s="0" t="s">
        <v>63</v>
      </c>
    </row>
    <row r="393" customFormat="false" ht="12.75" hidden="false" customHeight="true" outlineLevel="0" collapsed="false">
      <c r="A393" s="0" t="str">
        <f aca="false">SUBSTITUTE(LOWER(_xlfn.CONCAT(M393, "-", O393,"-", N393)), "_", "-")</f>
        <v>vintage-rosemary-bath-treatment</v>
      </c>
      <c r="I393" s="2" t="n">
        <f aca="false">IF(B393 = "",I392,FIND("-", B393, 1))</f>
        <v>9</v>
      </c>
      <c r="J393" s="2" t="e">
        <f aca="false">IF(B393 = "",J392,FIND("-", B393, FIND("-", B393, FIND("-", B393, 1)+1)+1))</f>
        <v>#VALUE!</v>
      </c>
      <c r="K393" s="2" t="n">
        <f aca="false">IF(B393 = "",K392,FIND("-", B393, FIND("-", B393, 1)+1))</f>
        <v>20</v>
      </c>
      <c r="L393" s="2" t="n">
        <f aca="false">IF(B393 = "",L392,IF(ISERROR(J393),K393,J393))</f>
        <v>20</v>
      </c>
      <c r="M393" s="2" t="str">
        <f aca="false">IF(B393 = "",M392,SUBSTITUTE(LEFT(B393,I393-2)," ","_"))</f>
        <v>Vintage</v>
      </c>
      <c r="N393" s="2" t="str">
        <f aca="false">IF(B393 = "",N392,SUBSTITUTE(RIGHT(B393, LEN(B393)-L393-1)," ","_"))</f>
        <v>Bath_Treatment</v>
      </c>
      <c r="O393" s="2" t="str">
        <f aca="false">IF(B393 = "",O392,SUBSTITUTE(SUBSTITUTE(MID(B393,I393+2,L393-I393-3)," ","_"),"/","_"))</f>
        <v>Rosemary</v>
      </c>
      <c r="P393" s="0" t="s">
        <v>64</v>
      </c>
      <c r="U393" s="0" t="str">
        <f aca="false">SUBSTITUTE(_xlfn.CONCAT(M393, " - ", O393, " - ",N393, " - ", P393), "_", " ")</f>
        <v>Vintage - Rosemary - Bath Treatment - 250g</v>
      </c>
      <c r="V393" s="0" t="n">
        <v>250</v>
      </c>
      <c r="X393" s="0" t="n">
        <v>0</v>
      </c>
      <c r="Y393" s="0" t="s">
        <v>59</v>
      </c>
      <c r="Z393" s="0" t="s">
        <v>60</v>
      </c>
      <c r="AA393" s="0" t="n">
        <v>12</v>
      </c>
      <c r="AC393" s="1" t="s">
        <v>56</v>
      </c>
      <c r="AD393" s="1" t="s">
        <v>56</v>
      </c>
      <c r="AF393" s="2" t="str">
        <f aca="false">IF(B393 = "","",_xlfn.CONCAT("https://cdn.shopify.com/s/files/1/1773/1117/files/WWMS_-_",N393,"_-_",P393,"_-_",M393,"_-_",O393,"_-_Front.png"))</f>
        <v/>
      </c>
      <c r="AI393" s="1" t="s">
        <v>61</v>
      </c>
      <c r="AY393" s="2" t="str">
        <f aca="false">_xlfn.CONCAT("https://cdn.shopify.com/s/files/1/1773/1117/files/WWMS_-_",N393,"_-_",P393,"_-_",M393,"_-_",O393,"_-_Front.png")</f>
        <v>https://cdn.shopify.com/s/files/1/1773/1117/files/WWMS_-_Bath_Treatment_-_250g_-_Vintage_-_Rosemary_-_Front.png</v>
      </c>
      <c r="AZ393" s="0" t="s">
        <v>62</v>
      </c>
      <c r="BC393" s="0" t="s">
        <v>63</v>
      </c>
    </row>
    <row r="394" customFormat="false" ht="12.75" hidden="false" customHeight="true" outlineLevel="0" collapsed="false">
      <c r="A394" s="0" t="str">
        <f aca="false">SUBSTITUTE(LOWER(_xlfn.CONCAT(M394, "-", O394,"-", N394)), "_", "-")</f>
        <v>vintage-rosemary-bath-treatment</v>
      </c>
      <c r="I394" s="2" t="n">
        <f aca="false">IF(B394 = "",I393,FIND("-", B394, 1))</f>
        <v>9</v>
      </c>
      <c r="J394" s="2" t="e">
        <f aca="false">IF(B394 = "",J393,FIND("-", B394, FIND("-", B394, FIND("-", B394, 1)+1)+1))</f>
        <v>#VALUE!</v>
      </c>
      <c r="K394" s="2" t="n">
        <f aca="false">IF(B394 = "",K393,FIND("-", B394, FIND("-", B394, 1)+1))</f>
        <v>20</v>
      </c>
      <c r="L394" s="2" t="n">
        <f aca="false">IF(B394 = "",L393,IF(ISERROR(J394),K394,J394))</f>
        <v>20</v>
      </c>
      <c r="M394" s="2" t="str">
        <f aca="false">IF(B394 = "",M393,SUBSTITUTE(LEFT(B394,I394-2)," ","_"))</f>
        <v>Vintage</v>
      </c>
      <c r="N394" s="2" t="str">
        <f aca="false">IF(B394 = "",N393,SUBSTITUTE(RIGHT(B394, LEN(B394)-L394-1)," ","_"))</f>
        <v>Bath_Treatment</v>
      </c>
      <c r="O394" s="2" t="str">
        <f aca="false">IF(B394 = "",O393,SUBSTITUTE(SUBSTITUTE(MID(B394,I394+2,L394-I394-3)," ","_"),"/","_"))</f>
        <v>Rosemary</v>
      </c>
      <c r="P394" s="0" t="s">
        <v>65</v>
      </c>
      <c r="U394" s="0" t="str">
        <f aca="false">SUBSTITUTE(_xlfn.CONCAT(M394, " - ", O394, " - ",N394, " - ", P394), "_", " ")</f>
        <v>Vintage - Rosemary - Bath Treatment - 1kg</v>
      </c>
      <c r="V394" s="0" t="n">
        <v>1000</v>
      </c>
      <c r="X394" s="0" t="n">
        <v>0</v>
      </c>
      <c r="Y394" s="0" t="s">
        <v>59</v>
      </c>
      <c r="Z394" s="0" t="s">
        <v>60</v>
      </c>
      <c r="AA394" s="0" t="n">
        <v>30</v>
      </c>
      <c r="AC394" s="1" t="s">
        <v>56</v>
      </c>
      <c r="AD394" s="1" t="s">
        <v>56</v>
      </c>
      <c r="AF394" s="2" t="str">
        <f aca="false">IF(B394 = "","",_xlfn.CONCAT("https://cdn.shopify.com/s/files/1/1773/1117/files/WWMS_-_",N394,"_-_",P394,"_-_",M394,"_-_",O394,"_-_Front.png"))</f>
        <v/>
      </c>
      <c r="AI394" s="1" t="s">
        <v>61</v>
      </c>
      <c r="AY394" s="2" t="str">
        <f aca="false">_xlfn.CONCAT("https://cdn.shopify.com/s/files/1/1773/1117/files/WWMS_-_",N394,"_-_",P394,"_-_",M394,"_-_",O394,"_-_Front.png")</f>
        <v>https://cdn.shopify.com/s/files/1/1773/1117/files/WWMS_-_Bath_Treatment_-_1kg_-_Vintage_-_Rosemary_-_Front.png</v>
      </c>
      <c r="AZ394" s="0" t="s">
        <v>62</v>
      </c>
      <c r="BC394" s="0" t="s">
        <v>63</v>
      </c>
    </row>
    <row r="395" customFormat="false" ht="12.75" hidden="false" customHeight="true" outlineLevel="0" collapsed="false">
      <c r="A395" s="0" t="str">
        <f aca="false">SUBSTITUTE(LOWER(_xlfn.CONCAT(M395, "-", O395,"-", N395)), "_", "-")</f>
        <v>vintage-red-currant-and-thyme-bath-treatment</v>
      </c>
      <c r="B395" s="0" t="s">
        <v>379</v>
      </c>
      <c r="D395" s="0" t="s">
        <v>53</v>
      </c>
      <c r="E395" s="0" t="s">
        <v>54</v>
      </c>
      <c r="F395" s="0" t="s">
        <v>350</v>
      </c>
      <c r="G395" s="1" t="s">
        <v>56</v>
      </c>
      <c r="H395" s="0" t="s">
        <v>57</v>
      </c>
      <c r="I395" s="2" t="n">
        <f aca="false">IF(B395 = "",I394,FIND("-", B395, 1))</f>
        <v>9</v>
      </c>
      <c r="J395" s="2" t="e">
        <f aca="false">IF(B395 = "",J394,FIND("-", B395, FIND("-", B395, FIND("-", B395, 1)+1)+1))</f>
        <v>#VALUE!</v>
      </c>
      <c r="K395" s="2" t="n">
        <f aca="false">IF(B395 = "",K394,FIND("-", B395, FIND("-", B395, 1)+1))</f>
        <v>33</v>
      </c>
      <c r="L395" s="2" t="n">
        <f aca="false">IF(B395 = "",L394,IF(ISERROR(J395),K395,J395))</f>
        <v>33</v>
      </c>
      <c r="M395" s="2" t="str">
        <f aca="false">IF(B395 = "",M394,SUBSTITUTE(LEFT(B395,I395-2)," ","_"))</f>
        <v>Vintage</v>
      </c>
      <c r="N395" s="2" t="str">
        <f aca="false">IF(B395 = "",N394,SUBSTITUTE(RIGHT(B395, LEN(B395)-L395-1)," ","_"))</f>
        <v>Bath_Treatment</v>
      </c>
      <c r="O395" s="2" t="str">
        <f aca="false">IF(B395 = "",O394,SUBSTITUTE(SUBSTITUTE(MID(B395,I395+2,L395-I395-3)," ","_"),"/","_"))</f>
        <v>Red_Currant_and_Thyme</v>
      </c>
      <c r="P395" s="0" t="s">
        <v>58</v>
      </c>
      <c r="U395" s="0" t="str">
        <f aca="false">SUBSTITUTE(_xlfn.CONCAT(M395, " - ", O395, " - ",N395, " - ", P395), "_", " ")</f>
        <v>Vintage - Red Currant and Thyme - Bath Treatment - 100g</v>
      </c>
      <c r="V395" s="0" t="n">
        <v>100</v>
      </c>
      <c r="X395" s="0" t="n">
        <v>0</v>
      </c>
      <c r="Y395" s="0" t="s">
        <v>59</v>
      </c>
      <c r="Z395" s="0" t="s">
        <v>60</v>
      </c>
      <c r="AA395" s="0" t="n">
        <v>6</v>
      </c>
      <c r="AC395" s="1" t="s">
        <v>56</v>
      </c>
      <c r="AD395" s="1" t="s">
        <v>56</v>
      </c>
      <c r="AF395" s="2" t="str">
        <f aca="false">IF(B395 = "","",_xlfn.CONCAT("https://cdn.shopify.com/s/files/1/1773/1117/files/WWMS_-_",N395,"_-_",P395,"_-_",M395,"_-_",O395,"_-_Front.png"))</f>
        <v>https://cdn.shopify.com/s/files/1/1773/1117/files/WWMS_-_Bath_Treatment_-_100g_-_Vintage_-_Red_Currant_and_Thyme_-_Front.png</v>
      </c>
      <c r="AG395" s="0" t="n">
        <v>1</v>
      </c>
      <c r="AH395" s="0" t="s">
        <v>379</v>
      </c>
      <c r="AI395" s="1" t="s">
        <v>61</v>
      </c>
      <c r="AY395" s="2" t="str">
        <f aca="false">_xlfn.CONCAT("https://cdn.shopify.com/s/files/1/1773/1117/files/WWMS_-_",N395,"_-_",P395,"_-_",M395,"_-_",O395,"_-_Front.png")</f>
        <v>https://cdn.shopify.com/s/files/1/1773/1117/files/WWMS_-_Bath_Treatment_-_100g_-_Vintage_-_Red_Currant_and_Thyme_-_Front.png</v>
      </c>
      <c r="AZ395" s="0" t="s">
        <v>62</v>
      </c>
      <c r="BC395" s="0" t="s">
        <v>63</v>
      </c>
    </row>
    <row r="396" customFormat="false" ht="12.75" hidden="false" customHeight="true" outlineLevel="0" collapsed="false">
      <c r="A396" s="0" t="str">
        <f aca="false">SUBSTITUTE(LOWER(_xlfn.CONCAT(M396, "-", O396,"-", N396)), "_", "-")</f>
        <v>vintage-red-currant-and-thyme-bath-treatment</v>
      </c>
      <c r="I396" s="2" t="n">
        <f aca="false">IF(B396 = "",I395,FIND("-", B396, 1))</f>
        <v>9</v>
      </c>
      <c r="J396" s="2" t="e">
        <f aca="false">IF(B396 = "",J395,FIND("-", B396, FIND("-", B396, FIND("-", B396, 1)+1)+1))</f>
        <v>#VALUE!</v>
      </c>
      <c r="K396" s="2" t="n">
        <f aca="false">IF(B396 = "",K395,FIND("-", B396, FIND("-", B396, 1)+1))</f>
        <v>33</v>
      </c>
      <c r="L396" s="2" t="n">
        <f aca="false">IF(B396 = "",L395,IF(ISERROR(J396),K396,J396))</f>
        <v>33</v>
      </c>
      <c r="M396" s="2" t="str">
        <f aca="false">IF(B396 = "",M395,SUBSTITUTE(LEFT(B396,I396-2)," ","_"))</f>
        <v>Vintage</v>
      </c>
      <c r="N396" s="2" t="str">
        <f aca="false">IF(B396 = "",N395,SUBSTITUTE(RIGHT(B396, LEN(B396)-L396-1)," ","_"))</f>
        <v>Bath_Treatment</v>
      </c>
      <c r="O396" s="2" t="str">
        <f aca="false">IF(B396 = "",O395,SUBSTITUTE(SUBSTITUTE(MID(B396,I396+2,L396-I396-3)," ","_"),"/","_"))</f>
        <v>Red_Currant_and_Thyme</v>
      </c>
      <c r="P396" s="0" t="s">
        <v>64</v>
      </c>
      <c r="U396" s="0" t="str">
        <f aca="false">SUBSTITUTE(_xlfn.CONCAT(M396, " - ", O396, " - ",N396, " - ", P396), "_", " ")</f>
        <v>Vintage - Red Currant and Thyme - Bath Treatment - 250g</v>
      </c>
      <c r="V396" s="0" t="n">
        <v>250</v>
      </c>
      <c r="X396" s="0" t="n">
        <v>0</v>
      </c>
      <c r="Y396" s="0" t="s">
        <v>59</v>
      </c>
      <c r="Z396" s="0" t="s">
        <v>60</v>
      </c>
      <c r="AA396" s="0" t="n">
        <v>12</v>
      </c>
      <c r="AC396" s="1" t="s">
        <v>56</v>
      </c>
      <c r="AD396" s="1" t="s">
        <v>56</v>
      </c>
      <c r="AF396" s="2" t="str">
        <f aca="false">IF(B396 = "","",_xlfn.CONCAT("https://cdn.shopify.com/s/files/1/1773/1117/files/WWMS_-_",N396,"_-_",P396,"_-_",M396,"_-_",O396,"_-_Front.png"))</f>
        <v/>
      </c>
      <c r="AI396" s="1" t="s">
        <v>61</v>
      </c>
      <c r="AY396" s="2" t="str">
        <f aca="false">_xlfn.CONCAT("https://cdn.shopify.com/s/files/1/1773/1117/files/WWMS_-_",N396,"_-_",P396,"_-_",M396,"_-_",O396,"_-_Front.png")</f>
        <v>https://cdn.shopify.com/s/files/1/1773/1117/files/WWMS_-_Bath_Treatment_-_250g_-_Vintage_-_Red_Currant_and_Thyme_-_Front.png</v>
      </c>
      <c r="AZ396" s="0" t="s">
        <v>62</v>
      </c>
      <c r="BC396" s="0" t="s">
        <v>63</v>
      </c>
    </row>
    <row r="397" customFormat="false" ht="12.75" hidden="false" customHeight="true" outlineLevel="0" collapsed="false">
      <c r="A397" s="0" t="str">
        <f aca="false">SUBSTITUTE(LOWER(_xlfn.CONCAT(M397, "-", O397,"-", N397)), "_", "-")</f>
        <v>vintage-red-currant-and-thyme-bath-treatment</v>
      </c>
      <c r="I397" s="2" t="n">
        <f aca="false">IF(B397 = "",I396,FIND("-", B397, 1))</f>
        <v>9</v>
      </c>
      <c r="J397" s="2" t="e">
        <f aca="false">IF(B397 = "",J396,FIND("-", B397, FIND("-", B397, FIND("-", B397, 1)+1)+1))</f>
        <v>#VALUE!</v>
      </c>
      <c r="K397" s="2" t="n">
        <f aca="false">IF(B397 = "",K396,FIND("-", B397, FIND("-", B397, 1)+1))</f>
        <v>33</v>
      </c>
      <c r="L397" s="2" t="n">
        <f aca="false">IF(B397 = "",L396,IF(ISERROR(J397),K397,J397))</f>
        <v>33</v>
      </c>
      <c r="M397" s="2" t="str">
        <f aca="false">IF(B397 = "",M396,SUBSTITUTE(LEFT(B397,I397-2)," ","_"))</f>
        <v>Vintage</v>
      </c>
      <c r="N397" s="2" t="str">
        <f aca="false">IF(B397 = "",N396,SUBSTITUTE(RIGHT(B397, LEN(B397)-L397-1)," ","_"))</f>
        <v>Bath_Treatment</v>
      </c>
      <c r="O397" s="2" t="str">
        <f aca="false">IF(B397 = "",O396,SUBSTITUTE(SUBSTITUTE(MID(B397,I397+2,L397-I397-3)," ","_"),"/","_"))</f>
        <v>Red_Currant_and_Thyme</v>
      </c>
      <c r="P397" s="0" t="s">
        <v>65</v>
      </c>
      <c r="U397" s="0" t="str">
        <f aca="false">SUBSTITUTE(_xlfn.CONCAT(M397, " - ", O397, " - ",N397, " - ", P397), "_", " ")</f>
        <v>Vintage - Red Currant and Thyme - Bath Treatment - 1kg</v>
      </c>
      <c r="V397" s="0" t="n">
        <v>1000</v>
      </c>
      <c r="X397" s="0" t="n">
        <v>0</v>
      </c>
      <c r="Y397" s="0" t="s">
        <v>59</v>
      </c>
      <c r="Z397" s="0" t="s">
        <v>60</v>
      </c>
      <c r="AA397" s="0" t="n">
        <v>30</v>
      </c>
      <c r="AC397" s="1" t="s">
        <v>56</v>
      </c>
      <c r="AD397" s="1" t="s">
        <v>56</v>
      </c>
      <c r="AF397" s="2" t="str">
        <f aca="false">IF(B397 = "","",_xlfn.CONCAT("https://cdn.shopify.com/s/files/1/1773/1117/files/WWMS_-_",N397,"_-_",P397,"_-_",M397,"_-_",O397,"_-_Front.png"))</f>
        <v/>
      </c>
      <c r="AI397" s="1" t="s">
        <v>61</v>
      </c>
      <c r="AY397" s="2" t="str">
        <f aca="false">_xlfn.CONCAT("https://cdn.shopify.com/s/files/1/1773/1117/files/WWMS_-_",N397,"_-_",P397,"_-_",M397,"_-_",O397,"_-_Front.png")</f>
        <v>https://cdn.shopify.com/s/files/1/1773/1117/files/WWMS_-_Bath_Treatment_-_1kg_-_Vintage_-_Red_Currant_and_Thyme_-_Front.png</v>
      </c>
      <c r="AZ397" s="0" t="s">
        <v>62</v>
      </c>
      <c r="BC397" s="0" t="s">
        <v>63</v>
      </c>
    </row>
    <row r="398" customFormat="false" ht="12.75" hidden="false" customHeight="true" outlineLevel="0" collapsed="false">
      <c r="A398" s="0" t="str">
        <f aca="false">SUBSTITUTE(LOWER(_xlfn.CONCAT(M398, "-", O398,"-", N398)), "_", "-")</f>
        <v>vintage-peppermint-bath-treatment</v>
      </c>
      <c r="B398" s="0" t="s">
        <v>380</v>
      </c>
      <c r="D398" s="0" t="s">
        <v>53</v>
      </c>
      <c r="E398" s="0" t="s">
        <v>54</v>
      </c>
      <c r="F398" s="0" t="s">
        <v>350</v>
      </c>
      <c r="G398" s="1" t="s">
        <v>56</v>
      </c>
      <c r="H398" s="0" t="s">
        <v>57</v>
      </c>
      <c r="I398" s="2" t="n">
        <f aca="false">IF(B398 = "",I397,FIND("-", B398, 1))</f>
        <v>9</v>
      </c>
      <c r="J398" s="2" t="e">
        <f aca="false">IF(B398 = "",J397,FIND("-", B398, FIND("-", B398, FIND("-", B398, 1)+1)+1))</f>
        <v>#VALUE!</v>
      </c>
      <c r="K398" s="2" t="n">
        <f aca="false">IF(B398 = "",K397,FIND("-", B398, FIND("-", B398, 1)+1))</f>
        <v>22</v>
      </c>
      <c r="L398" s="2" t="n">
        <f aca="false">IF(B398 = "",L397,IF(ISERROR(J398),K398,J398))</f>
        <v>22</v>
      </c>
      <c r="M398" s="2" t="str">
        <f aca="false">IF(B398 = "",M397,SUBSTITUTE(LEFT(B398,I398-2)," ","_"))</f>
        <v>Vintage</v>
      </c>
      <c r="N398" s="2" t="str">
        <f aca="false">IF(B398 = "",N397,SUBSTITUTE(RIGHT(B398, LEN(B398)-L398-1)," ","_"))</f>
        <v>Bath_Treatment</v>
      </c>
      <c r="O398" s="2" t="str">
        <f aca="false">IF(B398 = "",O397,SUBSTITUTE(SUBSTITUTE(MID(B398,I398+2,L398-I398-3)," ","_"),"/","_"))</f>
        <v>Peppermint</v>
      </c>
      <c r="P398" s="0" t="s">
        <v>58</v>
      </c>
      <c r="U398" s="0" t="str">
        <f aca="false">SUBSTITUTE(_xlfn.CONCAT(M398, " - ", O398, " - ",N398, " - ", P398), "_", " ")</f>
        <v>Vintage - Peppermint - Bath Treatment - 100g</v>
      </c>
      <c r="V398" s="0" t="n">
        <v>100</v>
      </c>
      <c r="X398" s="0" t="n">
        <v>0</v>
      </c>
      <c r="Y398" s="0" t="s">
        <v>59</v>
      </c>
      <c r="Z398" s="0" t="s">
        <v>60</v>
      </c>
      <c r="AA398" s="0" t="n">
        <v>6</v>
      </c>
      <c r="AC398" s="1" t="s">
        <v>56</v>
      </c>
      <c r="AD398" s="1" t="s">
        <v>56</v>
      </c>
      <c r="AF398" s="2" t="str">
        <f aca="false">IF(B398 = "","",_xlfn.CONCAT("https://cdn.shopify.com/s/files/1/1773/1117/files/WWMS_-_",N398,"_-_",P398,"_-_",M398,"_-_",O398,"_-_Front.png"))</f>
        <v>https://cdn.shopify.com/s/files/1/1773/1117/files/WWMS_-_Bath_Treatment_-_100g_-_Vintage_-_Peppermint_-_Front.png</v>
      </c>
      <c r="AG398" s="0" t="n">
        <v>1</v>
      </c>
      <c r="AH398" s="0" t="s">
        <v>380</v>
      </c>
      <c r="AI398" s="1" t="s">
        <v>61</v>
      </c>
      <c r="AY398" s="2" t="str">
        <f aca="false">_xlfn.CONCAT("https://cdn.shopify.com/s/files/1/1773/1117/files/WWMS_-_",N398,"_-_",P398,"_-_",M398,"_-_",O398,"_-_Front.png")</f>
        <v>https://cdn.shopify.com/s/files/1/1773/1117/files/WWMS_-_Bath_Treatment_-_100g_-_Vintage_-_Peppermint_-_Front.png</v>
      </c>
      <c r="AZ398" s="0" t="s">
        <v>62</v>
      </c>
      <c r="BC398" s="0" t="s">
        <v>63</v>
      </c>
    </row>
    <row r="399" customFormat="false" ht="12.75" hidden="false" customHeight="true" outlineLevel="0" collapsed="false">
      <c r="A399" s="0" t="str">
        <f aca="false">SUBSTITUTE(LOWER(_xlfn.CONCAT(M399, "-", O399,"-", N399)), "_", "-")</f>
        <v>vintage-peppermint-bath-treatment</v>
      </c>
      <c r="I399" s="2" t="n">
        <f aca="false">IF(B399 = "",I398,FIND("-", B399, 1))</f>
        <v>9</v>
      </c>
      <c r="J399" s="2" t="e">
        <f aca="false">IF(B399 = "",J398,FIND("-", B399, FIND("-", B399, FIND("-", B399, 1)+1)+1))</f>
        <v>#VALUE!</v>
      </c>
      <c r="K399" s="2" t="n">
        <f aca="false">IF(B399 = "",K398,FIND("-", B399, FIND("-", B399, 1)+1))</f>
        <v>22</v>
      </c>
      <c r="L399" s="2" t="n">
        <f aca="false">IF(B399 = "",L398,IF(ISERROR(J399),K399,J399))</f>
        <v>22</v>
      </c>
      <c r="M399" s="2" t="str">
        <f aca="false">IF(B399 = "",M398,SUBSTITUTE(LEFT(B399,I399-2)," ","_"))</f>
        <v>Vintage</v>
      </c>
      <c r="N399" s="2" t="str">
        <f aca="false">IF(B399 = "",N398,SUBSTITUTE(RIGHT(B399, LEN(B399)-L399-1)," ","_"))</f>
        <v>Bath_Treatment</v>
      </c>
      <c r="O399" s="2" t="str">
        <f aca="false">IF(B399 = "",O398,SUBSTITUTE(SUBSTITUTE(MID(B399,I399+2,L399-I399-3)," ","_"),"/","_"))</f>
        <v>Peppermint</v>
      </c>
      <c r="P399" s="0" t="s">
        <v>64</v>
      </c>
      <c r="U399" s="0" t="str">
        <f aca="false">SUBSTITUTE(_xlfn.CONCAT(M399, " - ", O399, " - ",N399, " - ", P399), "_", " ")</f>
        <v>Vintage - Peppermint - Bath Treatment - 250g</v>
      </c>
      <c r="V399" s="0" t="n">
        <v>250</v>
      </c>
      <c r="X399" s="0" t="n">
        <v>0</v>
      </c>
      <c r="Y399" s="0" t="s">
        <v>59</v>
      </c>
      <c r="Z399" s="0" t="s">
        <v>60</v>
      </c>
      <c r="AA399" s="0" t="n">
        <v>12</v>
      </c>
      <c r="AC399" s="1" t="s">
        <v>56</v>
      </c>
      <c r="AD399" s="1" t="s">
        <v>56</v>
      </c>
      <c r="AF399" s="2" t="str">
        <f aca="false">IF(B399 = "","",_xlfn.CONCAT("https://cdn.shopify.com/s/files/1/1773/1117/files/WWMS_-_",N399,"_-_",P399,"_-_",M399,"_-_",O399,"_-_Front.png"))</f>
        <v/>
      </c>
      <c r="AI399" s="1" t="s">
        <v>61</v>
      </c>
      <c r="AY399" s="2" t="str">
        <f aca="false">_xlfn.CONCAT("https://cdn.shopify.com/s/files/1/1773/1117/files/WWMS_-_",N399,"_-_",P399,"_-_",M399,"_-_",O399,"_-_Front.png")</f>
        <v>https://cdn.shopify.com/s/files/1/1773/1117/files/WWMS_-_Bath_Treatment_-_250g_-_Vintage_-_Peppermint_-_Front.png</v>
      </c>
      <c r="AZ399" s="0" t="s">
        <v>62</v>
      </c>
      <c r="BC399" s="0" t="s">
        <v>63</v>
      </c>
    </row>
    <row r="400" customFormat="false" ht="12.75" hidden="false" customHeight="true" outlineLevel="0" collapsed="false">
      <c r="A400" s="0" t="str">
        <f aca="false">SUBSTITUTE(LOWER(_xlfn.CONCAT(M400, "-", O400,"-", N400)), "_", "-")</f>
        <v>vintage-peppermint-bath-treatment</v>
      </c>
      <c r="I400" s="2" t="n">
        <f aca="false">IF(B400 = "",I399,FIND("-", B400, 1))</f>
        <v>9</v>
      </c>
      <c r="J400" s="2" t="e">
        <f aca="false">IF(B400 = "",J399,FIND("-", B400, FIND("-", B400, FIND("-", B400, 1)+1)+1))</f>
        <v>#VALUE!</v>
      </c>
      <c r="K400" s="2" t="n">
        <f aca="false">IF(B400 = "",K399,FIND("-", B400, FIND("-", B400, 1)+1))</f>
        <v>22</v>
      </c>
      <c r="L400" s="2" t="n">
        <f aca="false">IF(B400 = "",L399,IF(ISERROR(J400),K400,J400))</f>
        <v>22</v>
      </c>
      <c r="M400" s="2" t="str">
        <f aca="false">IF(B400 = "",M399,SUBSTITUTE(LEFT(B400,I400-2)," ","_"))</f>
        <v>Vintage</v>
      </c>
      <c r="N400" s="2" t="str">
        <f aca="false">IF(B400 = "",N399,SUBSTITUTE(RIGHT(B400, LEN(B400)-L400-1)," ","_"))</f>
        <v>Bath_Treatment</v>
      </c>
      <c r="O400" s="2" t="str">
        <f aca="false">IF(B400 = "",O399,SUBSTITUTE(SUBSTITUTE(MID(B400,I400+2,L400-I400-3)," ","_"),"/","_"))</f>
        <v>Peppermint</v>
      </c>
      <c r="P400" s="0" t="s">
        <v>65</v>
      </c>
      <c r="U400" s="0" t="str">
        <f aca="false">SUBSTITUTE(_xlfn.CONCAT(M400, " - ", O400, " - ",N400, " - ", P400), "_", " ")</f>
        <v>Vintage - Peppermint - Bath Treatment - 1kg</v>
      </c>
      <c r="V400" s="0" t="n">
        <v>1000</v>
      </c>
      <c r="X400" s="0" t="n">
        <v>0</v>
      </c>
      <c r="Y400" s="0" t="s">
        <v>59</v>
      </c>
      <c r="Z400" s="0" t="s">
        <v>60</v>
      </c>
      <c r="AA400" s="0" t="n">
        <v>30</v>
      </c>
      <c r="AC400" s="1" t="s">
        <v>56</v>
      </c>
      <c r="AD400" s="1" t="s">
        <v>56</v>
      </c>
      <c r="AF400" s="2" t="str">
        <f aca="false">IF(B400 = "","",_xlfn.CONCAT("https://cdn.shopify.com/s/files/1/1773/1117/files/WWMS_-_",N400,"_-_",P400,"_-_",M400,"_-_",O400,"_-_Front.png"))</f>
        <v/>
      </c>
      <c r="AI400" s="1" t="s">
        <v>61</v>
      </c>
      <c r="AY400" s="2" t="str">
        <f aca="false">_xlfn.CONCAT("https://cdn.shopify.com/s/files/1/1773/1117/files/WWMS_-_",N400,"_-_",P400,"_-_",M400,"_-_",O400,"_-_Front.png")</f>
        <v>https://cdn.shopify.com/s/files/1/1773/1117/files/WWMS_-_Bath_Treatment_-_1kg_-_Vintage_-_Peppermint_-_Front.png</v>
      </c>
      <c r="AZ400" s="0" t="s">
        <v>62</v>
      </c>
      <c r="BC400" s="0" t="s">
        <v>63</v>
      </c>
    </row>
    <row r="401" customFormat="false" ht="12.75" hidden="false" customHeight="true" outlineLevel="0" collapsed="false">
      <c r="A401" s="0" t="str">
        <f aca="false">SUBSTITUTE(LOWER(_xlfn.CONCAT(M401, "-", O401,"-", N401)), "_", "-")</f>
        <v>vintage-ocean-bath-treatment</v>
      </c>
      <c r="B401" s="0" t="s">
        <v>381</v>
      </c>
      <c r="D401" s="0" t="s">
        <v>53</v>
      </c>
      <c r="E401" s="0" t="s">
        <v>54</v>
      </c>
      <c r="F401" s="0" t="s">
        <v>350</v>
      </c>
      <c r="G401" s="1" t="s">
        <v>56</v>
      </c>
      <c r="H401" s="0" t="s">
        <v>57</v>
      </c>
      <c r="I401" s="2" t="n">
        <f aca="false">IF(B401 = "",I400,FIND("-", B401, 1))</f>
        <v>9</v>
      </c>
      <c r="J401" s="2" t="e">
        <f aca="false">IF(B401 = "",J400,FIND("-", B401, FIND("-", B401, FIND("-", B401, 1)+1)+1))</f>
        <v>#VALUE!</v>
      </c>
      <c r="K401" s="2" t="n">
        <f aca="false">IF(B401 = "",K400,FIND("-", B401, FIND("-", B401, 1)+1))</f>
        <v>17</v>
      </c>
      <c r="L401" s="2" t="n">
        <f aca="false">IF(B401 = "",L400,IF(ISERROR(J401),K401,J401))</f>
        <v>17</v>
      </c>
      <c r="M401" s="2" t="str">
        <f aca="false">IF(B401 = "",M400,SUBSTITUTE(LEFT(B401,I401-2)," ","_"))</f>
        <v>Vintage</v>
      </c>
      <c r="N401" s="2" t="str">
        <f aca="false">IF(B401 = "",N400,SUBSTITUTE(RIGHT(B401, LEN(B401)-L401-1)," ","_"))</f>
        <v>Bath_Treatment</v>
      </c>
      <c r="O401" s="2" t="str">
        <f aca="false">IF(B401 = "",O400,SUBSTITUTE(SUBSTITUTE(MID(B401,I401+2,L401-I401-3)," ","_"),"/","_"))</f>
        <v>Ocean</v>
      </c>
      <c r="P401" s="0" t="s">
        <v>58</v>
      </c>
      <c r="U401" s="0" t="str">
        <f aca="false">SUBSTITUTE(_xlfn.CONCAT(M401, " - ", O401, " - ",N401, " - ", P401), "_", " ")</f>
        <v>Vintage - Ocean - Bath Treatment - 100g</v>
      </c>
      <c r="V401" s="0" t="n">
        <v>100</v>
      </c>
      <c r="X401" s="0" t="n">
        <v>0</v>
      </c>
      <c r="Y401" s="0" t="s">
        <v>59</v>
      </c>
      <c r="Z401" s="0" t="s">
        <v>60</v>
      </c>
      <c r="AA401" s="0" t="n">
        <v>6</v>
      </c>
      <c r="AC401" s="1" t="s">
        <v>56</v>
      </c>
      <c r="AD401" s="1" t="s">
        <v>56</v>
      </c>
      <c r="AF401" s="2" t="str">
        <f aca="false">IF(B401 = "","",_xlfn.CONCAT("https://cdn.shopify.com/s/files/1/1773/1117/files/WWMS_-_",N401,"_-_",P401,"_-_",M401,"_-_",O401,"_-_Front.png"))</f>
        <v>https://cdn.shopify.com/s/files/1/1773/1117/files/WWMS_-_Bath_Treatment_-_100g_-_Vintage_-_Ocean_-_Front.png</v>
      </c>
      <c r="AG401" s="0" t="n">
        <v>1</v>
      </c>
      <c r="AH401" s="0" t="s">
        <v>381</v>
      </c>
      <c r="AI401" s="1" t="s">
        <v>61</v>
      </c>
      <c r="AY401" s="2" t="str">
        <f aca="false">_xlfn.CONCAT("https://cdn.shopify.com/s/files/1/1773/1117/files/WWMS_-_",N401,"_-_",P401,"_-_",M401,"_-_",O401,"_-_Front.png")</f>
        <v>https://cdn.shopify.com/s/files/1/1773/1117/files/WWMS_-_Bath_Treatment_-_100g_-_Vintage_-_Ocean_-_Front.png</v>
      </c>
      <c r="AZ401" s="0" t="s">
        <v>62</v>
      </c>
      <c r="BC401" s="0" t="s">
        <v>63</v>
      </c>
    </row>
    <row r="402" customFormat="false" ht="12.75" hidden="false" customHeight="true" outlineLevel="0" collapsed="false">
      <c r="A402" s="0" t="str">
        <f aca="false">SUBSTITUTE(LOWER(_xlfn.CONCAT(M402, "-", O402,"-", N402)), "_", "-")</f>
        <v>vintage-ocean-bath-treatment</v>
      </c>
      <c r="I402" s="2" t="n">
        <f aca="false">IF(B402 = "",I401,FIND("-", B402, 1))</f>
        <v>9</v>
      </c>
      <c r="J402" s="2" t="e">
        <f aca="false">IF(B402 = "",J401,FIND("-", B402, FIND("-", B402, FIND("-", B402, 1)+1)+1))</f>
        <v>#VALUE!</v>
      </c>
      <c r="K402" s="2" t="n">
        <f aca="false">IF(B402 = "",K401,FIND("-", B402, FIND("-", B402, 1)+1))</f>
        <v>17</v>
      </c>
      <c r="L402" s="2" t="n">
        <f aca="false">IF(B402 = "",L401,IF(ISERROR(J402),K402,J402))</f>
        <v>17</v>
      </c>
      <c r="M402" s="2" t="str">
        <f aca="false">IF(B402 = "",M401,SUBSTITUTE(LEFT(B402,I402-2)," ","_"))</f>
        <v>Vintage</v>
      </c>
      <c r="N402" s="2" t="str">
        <f aca="false">IF(B402 = "",N401,SUBSTITUTE(RIGHT(B402, LEN(B402)-L402-1)," ","_"))</f>
        <v>Bath_Treatment</v>
      </c>
      <c r="O402" s="2" t="str">
        <f aca="false">IF(B402 = "",O401,SUBSTITUTE(SUBSTITUTE(MID(B402,I402+2,L402-I402-3)," ","_"),"/","_"))</f>
        <v>Ocean</v>
      </c>
      <c r="P402" s="0" t="s">
        <v>64</v>
      </c>
      <c r="U402" s="0" t="str">
        <f aca="false">SUBSTITUTE(_xlfn.CONCAT(M402, " - ", O402, " - ",N402, " - ", P402), "_", " ")</f>
        <v>Vintage - Ocean - Bath Treatment - 250g</v>
      </c>
      <c r="V402" s="0" t="n">
        <v>250</v>
      </c>
      <c r="X402" s="0" t="n">
        <v>0</v>
      </c>
      <c r="Y402" s="0" t="s">
        <v>59</v>
      </c>
      <c r="Z402" s="0" t="s">
        <v>60</v>
      </c>
      <c r="AA402" s="0" t="n">
        <v>12</v>
      </c>
      <c r="AC402" s="1" t="s">
        <v>56</v>
      </c>
      <c r="AD402" s="1" t="s">
        <v>56</v>
      </c>
      <c r="AF402" s="2" t="str">
        <f aca="false">IF(B402 = "","",_xlfn.CONCAT("https://cdn.shopify.com/s/files/1/1773/1117/files/WWMS_-_",N402,"_-_",P402,"_-_",M402,"_-_",O402,"_-_Front.png"))</f>
        <v/>
      </c>
      <c r="AI402" s="1" t="s">
        <v>61</v>
      </c>
      <c r="AY402" s="2" t="str">
        <f aca="false">_xlfn.CONCAT("https://cdn.shopify.com/s/files/1/1773/1117/files/WWMS_-_",N402,"_-_",P402,"_-_",M402,"_-_",O402,"_-_Front.png")</f>
        <v>https://cdn.shopify.com/s/files/1/1773/1117/files/WWMS_-_Bath_Treatment_-_250g_-_Vintage_-_Ocean_-_Front.png</v>
      </c>
      <c r="AZ402" s="0" t="s">
        <v>62</v>
      </c>
      <c r="BC402" s="0" t="s">
        <v>63</v>
      </c>
    </row>
    <row r="403" customFormat="false" ht="12.75" hidden="false" customHeight="true" outlineLevel="0" collapsed="false">
      <c r="A403" s="0" t="str">
        <f aca="false">SUBSTITUTE(LOWER(_xlfn.CONCAT(M403, "-", O403,"-", N403)), "_", "-")</f>
        <v>vintage-ocean-bath-treatment</v>
      </c>
      <c r="I403" s="2" t="n">
        <f aca="false">IF(B403 = "",I402,FIND("-", B403, 1))</f>
        <v>9</v>
      </c>
      <c r="J403" s="2" t="e">
        <f aca="false">IF(B403 = "",J402,FIND("-", B403, FIND("-", B403, FIND("-", B403, 1)+1)+1))</f>
        <v>#VALUE!</v>
      </c>
      <c r="K403" s="2" t="n">
        <f aca="false">IF(B403 = "",K402,FIND("-", B403, FIND("-", B403, 1)+1))</f>
        <v>17</v>
      </c>
      <c r="L403" s="2" t="n">
        <f aca="false">IF(B403 = "",L402,IF(ISERROR(J403),K403,J403))</f>
        <v>17</v>
      </c>
      <c r="M403" s="2" t="str">
        <f aca="false">IF(B403 = "",M402,SUBSTITUTE(LEFT(B403,I403-2)," ","_"))</f>
        <v>Vintage</v>
      </c>
      <c r="N403" s="2" t="str">
        <f aca="false">IF(B403 = "",N402,SUBSTITUTE(RIGHT(B403, LEN(B403)-L403-1)," ","_"))</f>
        <v>Bath_Treatment</v>
      </c>
      <c r="O403" s="2" t="str">
        <f aca="false">IF(B403 = "",O402,SUBSTITUTE(SUBSTITUTE(MID(B403,I403+2,L403-I403-3)," ","_"),"/","_"))</f>
        <v>Ocean</v>
      </c>
      <c r="P403" s="0" t="s">
        <v>65</v>
      </c>
      <c r="U403" s="0" t="str">
        <f aca="false">SUBSTITUTE(_xlfn.CONCAT(M403, " - ", O403, " - ",N403, " - ", P403), "_", " ")</f>
        <v>Vintage - Ocean - Bath Treatment - 1kg</v>
      </c>
      <c r="V403" s="0" t="n">
        <v>1000</v>
      </c>
      <c r="X403" s="0" t="n">
        <v>0</v>
      </c>
      <c r="Y403" s="0" t="s">
        <v>59</v>
      </c>
      <c r="Z403" s="0" t="s">
        <v>60</v>
      </c>
      <c r="AA403" s="0" t="n">
        <v>30</v>
      </c>
      <c r="AC403" s="1" t="s">
        <v>56</v>
      </c>
      <c r="AD403" s="1" t="s">
        <v>56</v>
      </c>
      <c r="AF403" s="2" t="str">
        <f aca="false">IF(B403 = "","",_xlfn.CONCAT("https://cdn.shopify.com/s/files/1/1773/1117/files/WWMS_-_",N403,"_-_",P403,"_-_",M403,"_-_",O403,"_-_Front.png"))</f>
        <v/>
      </c>
      <c r="AI403" s="1" t="s">
        <v>61</v>
      </c>
      <c r="AY403" s="2" t="str">
        <f aca="false">_xlfn.CONCAT("https://cdn.shopify.com/s/files/1/1773/1117/files/WWMS_-_",N403,"_-_",P403,"_-_",M403,"_-_",O403,"_-_Front.png")</f>
        <v>https://cdn.shopify.com/s/files/1/1773/1117/files/WWMS_-_Bath_Treatment_-_1kg_-_Vintage_-_Ocean_-_Front.png</v>
      </c>
      <c r="AZ403" s="0" t="s">
        <v>62</v>
      </c>
      <c r="BC403" s="0" t="s">
        <v>63</v>
      </c>
    </row>
    <row r="404" customFormat="false" ht="12.75" hidden="false" customHeight="true" outlineLevel="0" collapsed="false">
      <c r="A404" s="0" t="str">
        <f aca="false">SUBSTITUTE(LOWER(_xlfn.CONCAT(M404, "-", O404,"-", N404)), "_", "-")</f>
        <v>vintage-neroli-bath-treatment</v>
      </c>
      <c r="B404" s="0" t="s">
        <v>382</v>
      </c>
      <c r="D404" s="0" t="s">
        <v>53</v>
      </c>
      <c r="E404" s="0" t="s">
        <v>54</v>
      </c>
      <c r="F404" s="0" t="s">
        <v>350</v>
      </c>
      <c r="G404" s="1" t="s">
        <v>56</v>
      </c>
      <c r="H404" s="0" t="s">
        <v>57</v>
      </c>
      <c r="I404" s="2" t="n">
        <f aca="false">IF(B404 = "",I403,FIND("-", B404, 1))</f>
        <v>9</v>
      </c>
      <c r="J404" s="2" t="e">
        <f aca="false">IF(B404 = "",J403,FIND("-", B404, FIND("-", B404, FIND("-", B404, 1)+1)+1))</f>
        <v>#VALUE!</v>
      </c>
      <c r="K404" s="2" t="n">
        <f aca="false">IF(B404 = "",K403,FIND("-", B404, FIND("-", B404, 1)+1))</f>
        <v>18</v>
      </c>
      <c r="L404" s="2" t="n">
        <f aca="false">IF(B404 = "",L403,IF(ISERROR(J404),K404,J404))</f>
        <v>18</v>
      </c>
      <c r="M404" s="2" t="str">
        <f aca="false">IF(B404 = "",M403,SUBSTITUTE(LEFT(B404,I404-2)," ","_"))</f>
        <v>Vintage</v>
      </c>
      <c r="N404" s="2" t="str">
        <f aca="false">IF(B404 = "",N403,SUBSTITUTE(RIGHT(B404, LEN(B404)-L404-1)," ","_"))</f>
        <v>Bath_Treatment</v>
      </c>
      <c r="O404" s="2" t="str">
        <f aca="false">IF(B404 = "",O403,SUBSTITUTE(SUBSTITUTE(MID(B404,I404+2,L404-I404-3)," ","_"),"/","_"))</f>
        <v>Neroli</v>
      </c>
      <c r="P404" s="0" t="s">
        <v>58</v>
      </c>
      <c r="U404" s="0" t="str">
        <f aca="false">SUBSTITUTE(_xlfn.CONCAT(M404, " - ", O404, " - ",N404, " - ", P404), "_", " ")</f>
        <v>Vintage - Neroli - Bath Treatment - 100g</v>
      </c>
      <c r="V404" s="0" t="n">
        <v>100</v>
      </c>
      <c r="X404" s="0" t="n">
        <v>0</v>
      </c>
      <c r="Y404" s="0" t="s">
        <v>59</v>
      </c>
      <c r="Z404" s="0" t="s">
        <v>60</v>
      </c>
      <c r="AA404" s="0" t="n">
        <v>6</v>
      </c>
      <c r="AC404" s="1" t="s">
        <v>56</v>
      </c>
      <c r="AD404" s="1" t="s">
        <v>56</v>
      </c>
      <c r="AF404" s="2" t="str">
        <f aca="false">IF(B404 = "","",_xlfn.CONCAT("https://cdn.shopify.com/s/files/1/1773/1117/files/WWMS_-_",N404,"_-_",P404,"_-_",M404,"_-_",O404,"_-_Front.png"))</f>
        <v>https://cdn.shopify.com/s/files/1/1773/1117/files/WWMS_-_Bath_Treatment_-_100g_-_Vintage_-_Neroli_-_Front.png</v>
      </c>
      <c r="AG404" s="0" t="n">
        <v>1</v>
      </c>
      <c r="AH404" s="0" t="s">
        <v>382</v>
      </c>
      <c r="AI404" s="1" t="s">
        <v>61</v>
      </c>
      <c r="AY404" s="2" t="str">
        <f aca="false">_xlfn.CONCAT("https://cdn.shopify.com/s/files/1/1773/1117/files/WWMS_-_",N404,"_-_",P404,"_-_",M404,"_-_",O404,"_-_Front.png")</f>
        <v>https://cdn.shopify.com/s/files/1/1773/1117/files/WWMS_-_Bath_Treatment_-_100g_-_Vintage_-_Neroli_-_Front.png</v>
      </c>
      <c r="AZ404" s="0" t="s">
        <v>62</v>
      </c>
      <c r="BC404" s="0" t="s">
        <v>63</v>
      </c>
    </row>
    <row r="405" customFormat="false" ht="12.75" hidden="false" customHeight="true" outlineLevel="0" collapsed="false">
      <c r="A405" s="0" t="str">
        <f aca="false">SUBSTITUTE(LOWER(_xlfn.CONCAT(M405, "-", O405,"-", N405)), "_", "-")</f>
        <v>vintage-neroli-bath-treatment</v>
      </c>
      <c r="I405" s="2" t="n">
        <f aca="false">IF(B405 = "",I404,FIND("-", B405, 1))</f>
        <v>9</v>
      </c>
      <c r="J405" s="2" t="e">
        <f aca="false">IF(B405 = "",J404,FIND("-", B405, FIND("-", B405, FIND("-", B405, 1)+1)+1))</f>
        <v>#VALUE!</v>
      </c>
      <c r="K405" s="2" t="n">
        <f aca="false">IF(B405 = "",K404,FIND("-", B405, FIND("-", B405, 1)+1))</f>
        <v>18</v>
      </c>
      <c r="L405" s="2" t="n">
        <f aca="false">IF(B405 = "",L404,IF(ISERROR(J405),K405,J405))</f>
        <v>18</v>
      </c>
      <c r="M405" s="2" t="str">
        <f aca="false">IF(B405 = "",M404,SUBSTITUTE(LEFT(B405,I405-2)," ","_"))</f>
        <v>Vintage</v>
      </c>
      <c r="N405" s="2" t="str">
        <f aca="false">IF(B405 = "",N404,SUBSTITUTE(RIGHT(B405, LEN(B405)-L405-1)," ","_"))</f>
        <v>Bath_Treatment</v>
      </c>
      <c r="O405" s="2" t="str">
        <f aca="false">IF(B405 = "",O404,SUBSTITUTE(SUBSTITUTE(MID(B405,I405+2,L405-I405-3)," ","_"),"/","_"))</f>
        <v>Neroli</v>
      </c>
      <c r="P405" s="0" t="s">
        <v>64</v>
      </c>
      <c r="U405" s="0" t="str">
        <f aca="false">SUBSTITUTE(_xlfn.CONCAT(M405, " - ", O405, " - ",N405, " - ", P405), "_", " ")</f>
        <v>Vintage - Neroli - Bath Treatment - 250g</v>
      </c>
      <c r="V405" s="0" t="n">
        <v>250</v>
      </c>
      <c r="X405" s="0" t="n">
        <v>0</v>
      </c>
      <c r="Y405" s="0" t="s">
        <v>59</v>
      </c>
      <c r="Z405" s="0" t="s">
        <v>60</v>
      </c>
      <c r="AA405" s="0" t="n">
        <v>12</v>
      </c>
      <c r="AC405" s="1" t="s">
        <v>56</v>
      </c>
      <c r="AD405" s="1" t="s">
        <v>56</v>
      </c>
      <c r="AF405" s="2" t="str">
        <f aca="false">IF(B405 = "","",_xlfn.CONCAT("https://cdn.shopify.com/s/files/1/1773/1117/files/WWMS_-_",N405,"_-_",P405,"_-_",M405,"_-_",O405,"_-_Front.png"))</f>
        <v/>
      </c>
      <c r="AI405" s="1" t="s">
        <v>61</v>
      </c>
      <c r="AY405" s="2" t="str">
        <f aca="false">_xlfn.CONCAT("https://cdn.shopify.com/s/files/1/1773/1117/files/WWMS_-_",N405,"_-_",P405,"_-_",M405,"_-_",O405,"_-_Front.png")</f>
        <v>https://cdn.shopify.com/s/files/1/1773/1117/files/WWMS_-_Bath_Treatment_-_250g_-_Vintage_-_Neroli_-_Front.png</v>
      </c>
      <c r="AZ405" s="0" t="s">
        <v>62</v>
      </c>
      <c r="BC405" s="0" t="s">
        <v>63</v>
      </c>
    </row>
    <row r="406" customFormat="false" ht="12.75" hidden="false" customHeight="true" outlineLevel="0" collapsed="false">
      <c r="A406" s="0" t="str">
        <f aca="false">SUBSTITUTE(LOWER(_xlfn.CONCAT(M406, "-", O406,"-", N406)), "_", "-")</f>
        <v>vintage-neroli-bath-treatment</v>
      </c>
      <c r="I406" s="2" t="n">
        <f aca="false">IF(B406 = "",I405,FIND("-", B406, 1))</f>
        <v>9</v>
      </c>
      <c r="J406" s="2" t="e">
        <f aca="false">IF(B406 = "",J405,FIND("-", B406, FIND("-", B406, FIND("-", B406, 1)+1)+1))</f>
        <v>#VALUE!</v>
      </c>
      <c r="K406" s="2" t="n">
        <f aca="false">IF(B406 = "",K405,FIND("-", B406, FIND("-", B406, 1)+1))</f>
        <v>18</v>
      </c>
      <c r="L406" s="2" t="n">
        <f aca="false">IF(B406 = "",L405,IF(ISERROR(J406),K406,J406))</f>
        <v>18</v>
      </c>
      <c r="M406" s="2" t="str">
        <f aca="false">IF(B406 = "",M405,SUBSTITUTE(LEFT(B406,I406-2)," ","_"))</f>
        <v>Vintage</v>
      </c>
      <c r="N406" s="2" t="str">
        <f aca="false">IF(B406 = "",N405,SUBSTITUTE(RIGHT(B406, LEN(B406)-L406-1)," ","_"))</f>
        <v>Bath_Treatment</v>
      </c>
      <c r="O406" s="2" t="str">
        <f aca="false">IF(B406 = "",O405,SUBSTITUTE(SUBSTITUTE(MID(B406,I406+2,L406-I406-3)," ","_"),"/","_"))</f>
        <v>Neroli</v>
      </c>
      <c r="P406" s="0" t="s">
        <v>65</v>
      </c>
      <c r="U406" s="0" t="str">
        <f aca="false">SUBSTITUTE(_xlfn.CONCAT(M406, " - ", O406, " - ",N406, " - ", P406), "_", " ")</f>
        <v>Vintage - Neroli - Bath Treatment - 1kg</v>
      </c>
      <c r="V406" s="0" t="n">
        <v>1000</v>
      </c>
      <c r="X406" s="0" t="n">
        <v>0</v>
      </c>
      <c r="Y406" s="0" t="s">
        <v>59</v>
      </c>
      <c r="Z406" s="0" t="s">
        <v>60</v>
      </c>
      <c r="AA406" s="0" t="n">
        <v>30</v>
      </c>
      <c r="AC406" s="1" t="s">
        <v>56</v>
      </c>
      <c r="AD406" s="1" t="s">
        <v>56</v>
      </c>
      <c r="AF406" s="2" t="str">
        <f aca="false">IF(B406 = "","",_xlfn.CONCAT("https://cdn.shopify.com/s/files/1/1773/1117/files/WWMS_-_",N406,"_-_",P406,"_-_",M406,"_-_",O406,"_-_Front.png"))</f>
        <v/>
      </c>
      <c r="AI406" s="1" t="s">
        <v>61</v>
      </c>
      <c r="AY406" s="2" t="str">
        <f aca="false">_xlfn.CONCAT("https://cdn.shopify.com/s/files/1/1773/1117/files/WWMS_-_",N406,"_-_",P406,"_-_",M406,"_-_",O406,"_-_Front.png")</f>
        <v>https://cdn.shopify.com/s/files/1/1773/1117/files/WWMS_-_Bath_Treatment_-_1kg_-_Vintage_-_Neroli_-_Front.png</v>
      </c>
      <c r="AZ406" s="0" t="s">
        <v>62</v>
      </c>
      <c r="BC406" s="0" t="s">
        <v>63</v>
      </c>
    </row>
    <row r="407" customFormat="false" ht="12.75" hidden="false" customHeight="true" outlineLevel="0" collapsed="false">
      <c r="A407" s="0" t="str">
        <f aca="false">SUBSTITUTE(LOWER(_xlfn.CONCAT(M407, "-", O407,"-", N407)), "_", "-")</f>
        <v>vintage-nag-champa-bath-treatment</v>
      </c>
      <c r="B407" s="0" t="s">
        <v>383</v>
      </c>
      <c r="D407" s="0" t="s">
        <v>53</v>
      </c>
      <c r="E407" s="0" t="s">
        <v>54</v>
      </c>
      <c r="F407" s="0" t="s">
        <v>350</v>
      </c>
      <c r="G407" s="1" t="s">
        <v>56</v>
      </c>
      <c r="H407" s="0" t="s">
        <v>57</v>
      </c>
      <c r="I407" s="2" t="n">
        <f aca="false">IF(B407 = "",I406,FIND("-", B407, 1))</f>
        <v>9</v>
      </c>
      <c r="J407" s="2" t="e">
        <f aca="false">IF(B407 = "",J406,FIND("-", B407, FIND("-", B407, FIND("-", B407, 1)+1)+1))</f>
        <v>#VALUE!</v>
      </c>
      <c r="K407" s="2" t="n">
        <f aca="false">IF(B407 = "",K406,FIND("-", B407, FIND("-", B407, 1)+1))</f>
        <v>22</v>
      </c>
      <c r="L407" s="2" t="n">
        <f aca="false">IF(B407 = "",L406,IF(ISERROR(J407),K407,J407))</f>
        <v>22</v>
      </c>
      <c r="M407" s="2" t="str">
        <f aca="false">IF(B407 = "",M406,SUBSTITUTE(LEFT(B407,I407-2)," ","_"))</f>
        <v>Vintage</v>
      </c>
      <c r="N407" s="2" t="str">
        <f aca="false">IF(B407 = "",N406,SUBSTITUTE(RIGHT(B407, LEN(B407)-L407-1)," ","_"))</f>
        <v>Bath_Treatment</v>
      </c>
      <c r="O407" s="2" t="str">
        <f aca="false">IF(B407 = "",O406,SUBSTITUTE(SUBSTITUTE(MID(B407,I407+2,L407-I407-3)," ","_"),"/","_"))</f>
        <v>Nag_Champa</v>
      </c>
      <c r="P407" s="0" t="s">
        <v>58</v>
      </c>
      <c r="U407" s="0" t="str">
        <f aca="false">SUBSTITUTE(_xlfn.CONCAT(M407, " - ", O407, " - ",N407, " - ", P407), "_", " ")</f>
        <v>Vintage - Nag Champa - Bath Treatment - 100g</v>
      </c>
      <c r="V407" s="0" t="n">
        <v>100</v>
      </c>
      <c r="X407" s="0" t="n">
        <v>0</v>
      </c>
      <c r="Y407" s="0" t="s">
        <v>59</v>
      </c>
      <c r="Z407" s="0" t="s">
        <v>60</v>
      </c>
      <c r="AA407" s="0" t="n">
        <v>6</v>
      </c>
      <c r="AC407" s="1" t="s">
        <v>56</v>
      </c>
      <c r="AD407" s="1" t="s">
        <v>56</v>
      </c>
      <c r="AF407" s="2" t="str">
        <f aca="false">IF(B407 = "","",_xlfn.CONCAT("https://cdn.shopify.com/s/files/1/1773/1117/files/WWMS_-_",N407,"_-_",P407,"_-_",M407,"_-_",O407,"_-_Front.png"))</f>
        <v>https://cdn.shopify.com/s/files/1/1773/1117/files/WWMS_-_Bath_Treatment_-_100g_-_Vintage_-_Nag_Champa_-_Front.png</v>
      </c>
      <c r="AG407" s="0" t="n">
        <v>1</v>
      </c>
      <c r="AH407" s="0" t="s">
        <v>383</v>
      </c>
      <c r="AI407" s="1" t="s">
        <v>61</v>
      </c>
      <c r="AY407" s="2" t="str">
        <f aca="false">_xlfn.CONCAT("https://cdn.shopify.com/s/files/1/1773/1117/files/WWMS_-_",N407,"_-_",P407,"_-_",M407,"_-_",O407,"_-_Front.png")</f>
        <v>https://cdn.shopify.com/s/files/1/1773/1117/files/WWMS_-_Bath_Treatment_-_100g_-_Vintage_-_Nag_Champa_-_Front.png</v>
      </c>
      <c r="AZ407" s="0" t="s">
        <v>62</v>
      </c>
      <c r="BC407" s="0" t="s">
        <v>63</v>
      </c>
    </row>
    <row r="408" customFormat="false" ht="12.75" hidden="false" customHeight="true" outlineLevel="0" collapsed="false">
      <c r="A408" s="0" t="str">
        <f aca="false">SUBSTITUTE(LOWER(_xlfn.CONCAT(M408, "-", O408,"-", N408)), "_", "-")</f>
        <v>vintage-nag-champa-bath-treatment</v>
      </c>
      <c r="I408" s="2" t="n">
        <f aca="false">IF(B408 = "",I407,FIND("-", B408, 1))</f>
        <v>9</v>
      </c>
      <c r="J408" s="2" t="e">
        <f aca="false">IF(B408 = "",J407,FIND("-", B408, FIND("-", B408, FIND("-", B408, 1)+1)+1))</f>
        <v>#VALUE!</v>
      </c>
      <c r="K408" s="2" t="n">
        <f aca="false">IF(B408 = "",K407,FIND("-", B408, FIND("-", B408, 1)+1))</f>
        <v>22</v>
      </c>
      <c r="L408" s="2" t="n">
        <f aca="false">IF(B408 = "",L407,IF(ISERROR(J408),K408,J408))</f>
        <v>22</v>
      </c>
      <c r="M408" s="2" t="str">
        <f aca="false">IF(B408 = "",M407,SUBSTITUTE(LEFT(B408,I408-2)," ","_"))</f>
        <v>Vintage</v>
      </c>
      <c r="N408" s="2" t="str">
        <f aca="false">IF(B408 = "",N407,SUBSTITUTE(RIGHT(B408, LEN(B408)-L408-1)," ","_"))</f>
        <v>Bath_Treatment</v>
      </c>
      <c r="O408" s="2" t="str">
        <f aca="false">IF(B408 = "",O407,SUBSTITUTE(SUBSTITUTE(MID(B408,I408+2,L408-I408-3)," ","_"),"/","_"))</f>
        <v>Nag_Champa</v>
      </c>
      <c r="P408" s="0" t="s">
        <v>64</v>
      </c>
      <c r="U408" s="0" t="str">
        <f aca="false">SUBSTITUTE(_xlfn.CONCAT(M408, " - ", O408, " - ",N408, " - ", P408), "_", " ")</f>
        <v>Vintage - Nag Champa - Bath Treatment - 250g</v>
      </c>
      <c r="V408" s="0" t="n">
        <v>250</v>
      </c>
      <c r="X408" s="0" t="n">
        <v>0</v>
      </c>
      <c r="Y408" s="0" t="s">
        <v>59</v>
      </c>
      <c r="Z408" s="0" t="s">
        <v>60</v>
      </c>
      <c r="AA408" s="0" t="n">
        <v>12</v>
      </c>
      <c r="AC408" s="1" t="s">
        <v>56</v>
      </c>
      <c r="AD408" s="1" t="s">
        <v>56</v>
      </c>
      <c r="AF408" s="2" t="str">
        <f aca="false">IF(B408 = "","",_xlfn.CONCAT("https://cdn.shopify.com/s/files/1/1773/1117/files/WWMS_-_",N408,"_-_",P408,"_-_",M408,"_-_",O408,"_-_Front.png"))</f>
        <v/>
      </c>
      <c r="AI408" s="1" t="s">
        <v>61</v>
      </c>
      <c r="AY408" s="2" t="str">
        <f aca="false">_xlfn.CONCAT("https://cdn.shopify.com/s/files/1/1773/1117/files/WWMS_-_",N408,"_-_",P408,"_-_",M408,"_-_",O408,"_-_Front.png")</f>
        <v>https://cdn.shopify.com/s/files/1/1773/1117/files/WWMS_-_Bath_Treatment_-_250g_-_Vintage_-_Nag_Champa_-_Front.png</v>
      </c>
      <c r="AZ408" s="0" t="s">
        <v>62</v>
      </c>
      <c r="BC408" s="0" t="s">
        <v>63</v>
      </c>
    </row>
    <row r="409" customFormat="false" ht="12.75" hidden="false" customHeight="true" outlineLevel="0" collapsed="false">
      <c r="A409" s="0" t="str">
        <f aca="false">SUBSTITUTE(LOWER(_xlfn.CONCAT(M409, "-", O409,"-", N409)), "_", "-")</f>
        <v>vintage-nag-champa-bath-treatment</v>
      </c>
      <c r="I409" s="2" t="n">
        <f aca="false">IF(B409 = "",I408,FIND("-", B409, 1))</f>
        <v>9</v>
      </c>
      <c r="J409" s="2" t="e">
        <f aca="false">IF(B409 = "",J408,FIND("-", B409, FIND("-", B409, FIND("-", B409, 1)+1)+1))</f>
        <v>#VALUE!</v>
      </c>
      <c r="K409" s="2" t="n">
        <f aca="false">IF(B409 = "",K408,FIND("-", B409, FIND("-", B409, 1)+1))</f>
        <v>22</v>
      </c>
      <c r="L409" s="2" t="n">
        <f aca="false">IF(B409 = "",L408,IF(ISERROR(J409),K409,J409))</f>
        <v>22</v>
      </c>
      <c r="M409" s="2" t="str">
        <f aca="false">IF(B409 = "",M408,SUBSTITUTE(LEFT(B409,I409-2)," ","_"))</f>
        <v>Vintage</v>
      </c>
      <c r="N409" s="2" t="str">
        <f aca="false">IF(B409 = "",N408,SUBSTITUTE(RIGHT(B409, LEN(B409)-L409-1)," ","_"))</f>
        <v>Bath_Treatment</v>
      </c>
      <c r="O409" s="2" t="str">
        <f aca="false">IF(B409 = "",O408,SUBSTITUTE(SUBSTITUTE(MID(B409,I409+2,L409-I409-3)," ","_"),"/","_"))</f>
        <v>Nag_Champa</v>
      </c>
      <c r="P409" s="0" t="s">
        <v>65</v>
      </c>
      <c r="U409" s="0" t="str">
        <f aca="false">SUBSTITUTE(_xlfn.CONCAT(M409, " - ", O409, " - ",N409, " - ", P409), "_", " ")</f>
        <v>Vintage - Nag Champa - Bath Treatment - 1kg</v>
      </c>
      <c r="V409" s="0" t="n">
        <v>1000</v>
      </c>
      <c r="X409" s="0" t="n">
        <v>0</v>
      </c>
      <c r="Y409" s="0" t="s">
        <v>59</v>
      </c>
      <c r="Z409" s="0" t="s">
        <v>60</v>
      </c>
      <c r="AA409" s="0" t="n">
        <v>30</v>
      </c>
      <c r="AC409" s="1" t="s">
        <v>56</v>
      </c>
      <c r="AD409" s="1" t="s">
        <v>56</v>
      </c>
      <c r="AF409" s="2" t="str">
        <f aca="false">IF(B409 = "","",_xlfn.CONCAT("https://cdn.shopify.com/s/files/1/1773/1117/files/WWMS_-_",N409,"_-_",P409,"_-_",M409,"_-_",O409,"_-_Front.png"))</f>
        <v/>
      </c>
      <c r="AI409" s="1" t="s">
        <v>61</v>
      </c>
      <c r="AY409" s="2" t="str">
        <f aca="false">_xlfn.CONCAT("https://cdn.shopify.com/s/files/1/1773/1117/files/WWMS_-_",N409,"_-_",P409,"_-_",M409,"_-_",O409,"_-_Front.png")</f>
        <v>https://cdn.shopify.com/s/files/1/1773/1117/files/WWMS_-_Bath_Treatment_-_1kg_-_Vintage_-_Nag_Champa_-_Front.png</v>
      </c>
      <c r="AZ409" s="0" t="s">
        <v>62</v>
      </c>
      <c r="BC409" s="0" t="s">
        <v>63</v>
      </c>
    </row>
    <row r="410" customFormat="false" ht="12.75" hidden="false" customHeight="true" outlineLevel="0" collapsed="false">
      <c r="A410" s="0" t="str">
        <f aca="false">SUBSTITUTE(LOWER(_xlfn.CONCAT(M410, "-", O410,"-", N410)), "_", "-")</f>
        <v>vintage-lemongrass-bath-treatment</v>
      </c>
      <c r="B410" s="0" t="s">
        <v>384</v>
      </c>
      <c r="D410" s="0" t="s">
        <v>53</v>
      </c>
      <c r="E410" s="0" t="s">
        <v>54</v>
      </c>
      <c r="F410" s="0" t="s">
        <v>350</v>
      </c>
      <c r="G410" s="1" t="s">
        <v>56</v>
      </c>
      <c r="H410" s="0" t="s">
        <v>57</v>
      </c>
      <c r="I410" s="2" t="n">
        <f aca="false">IF(B410 = "",I409,FIND("-", B410, 1))</f>
        <v>9</v>
      </c>
      <c r="J410" s="2" t="e">
        <f aca="false">IF(B410 = "",J409,FIND("-", B410, FIND("-", B410, FIND("-", B410, 1)+1)+1))</f>
        <v>#VALUE!</v>
      </c>
      <c r="K410" s="2" t="n">
        <f aca="false">IF(B410 = "",K409,FIND("-", B410, FIND("-", B410, 1)+1))</f>
        <v>22</v>
      </c>
      <c r="L410" s="2" t="n">
        <f aca="false">IF(B410 = "",L409,IF(ISERROR(J410),K410,J410))</f>
        <v>22</v>
      </c>
      <c r="M410" s="2" t="str">
        <f aca="false">IF(B410 = "",M409,SUBSTITUTE(LEFT(B410,I410-2)," ","_"))</f>
        <v>Vintage</v>
      </c>
      <c r="N410" s="2" t="str">
        <f aca="false">IF(B410 = "",N409,SUBSTITUTE(RIGHT(B410, LEN(B410)-L410-1)," ","_"))</f>
        <v>Bath_Treatment</v>
      </c>
      <c r="O410" s="2" t="str">
        <f aca="false">IF(B410 = "",O409,SUBSTITUTE(SUBSTITUTE(MID(B410,I410+2,L410-I410-3)," ","_"),"/","_"))</f>
        <v>Lemongrass</v>
      </c>
      <c r="P410" s="0" t="s">
        <v>58</v>
      </c>
      <c r="U410" s="0" t="str">
        <f aca="false">SUBSTITUTE(_xlfn.CONCAT(M410, " - ", O410, " - ",N410, " - ", P410), "_", " ")</f>
        <v>Vintage - Lemongrass - Bath Treatment - 100g</v>
      </c>
      <c r="V410" s="0" t="n">
        <v>100</v>
      </c>
      <c r="X410" s="0" t="n">
        <v>0</v>
      </c>
      <c r="Y410" s="0" t="s">
        <v>59</v>
      </c>
      <c r="Z410" s="0" t="s">
        <v>60</v>
      </c>
      <c r="AA410" s="0" t="n">
        <v>6</v>
      </c>
      <c r="AC410" s="1" t="s">
        <v>56</v>
      </c>
      <c r="AD410" s="1" t="s">
        <v>56</v>
      </c>
      <c r="AF410" s="2" t="str">
        <f aca="false">IF(B410 = "","",_xlfn.CONCAT("https://cdn.shopify.com/s/files/1/1773/1117/files/WWMS_-_",N410,"_-_",P410,"_-_",M410,"_-_",O410,"_-_Front.png"))</f>
        <v>https://cdn.shopify.com/s/files/1/1773/1117/files/WWMS_-_Bath_Treatment_-_100g_-_Vintage_-_Lemongrass_-_Front.png</v>
      </c>
      <c r="AG410" s="0" t="n">
        <v>1</v>
      </c>
      <c r="AH410" s="0" t="s">
        <v>384</v>
      </c>
      <c r="AI410" s="1" t="s">
        <v>61</v>
      </c>
      <c r="AY410" s="2" t="str">
        <f aca="false">_xlfn.CONCAT("https://cdn.shopify.com/s/files/1/1773/1117/files/WWMS_-_",N410,"_-_",P410,"_-_",M410,"_-_",O410,"_-_Front.png")</f>
        <v>https://cdn.shopify.com/s/files/1/1773/1117/files/WWMS_-_Bath_Treatment_-_100g_-_Vintage_-_Lemongrass_-_Front.png</v>
      </c>
      <c r="AZ410" s="0" t="s">
        <v>62</v>
      </c>
      <c r="BC410" s="0" t="s">
        <v>63</v>
      </c>
    </row>
    <row r="411" customFormat="false" ht="12.75" hidden="false" customHeight="true" outlineLevel="0" collapsed="false">
      <c r="A411" s="0" t="str">
        <f aca="false">SUBSTITUTE(LOWER(_xlfn.CONCAT(M411, "-", O411,"-", N411)), "_", "-")</f>
        <v>vintage-lemongrass-bath-treatment</v>
      </c>
      <c r="I411" s="2" t="n">
        <f aca="false">IF(B411 = "",I410,FIND("-", B411, 1))</f>
        <v>9</v>
      </c>
      <c r="J411" s="2" t="e">
        <f aca="false">IF(B411 = "",J410,FIND("-", B411, FIND("-", B411, FIND("-", B411, 1)+1)+1))</f>
        <v>#VALUE!</v>
      </c>
      <c r="K411" s="2" t="n">
        <f aca="false">IF(B411 = "",K410,FIND("-", B411, FIND("-", B411, 1)+1))</f>
        <v>22</v>
      </c>
      <c r="L411" s="2" t="n">
        <f aca="false">IF(B411 = "",L410,IF(ISERROR(J411),K411,J411))</f>
        <v>22</v>
      </c>
      <c r="M411" s="2" t="str">
        <f aca="false">IF(B411 = "",M410,SUBSTITUTE(LEFT(B411,I411-2)," ","_"))</f>
        <v>Vintage</v>
      </c>
      <c r="N411" s="2" t="str">
        <f aca="false">IF(B411 = "",N410,SUBSTITUTE(RIGHT(B411, LEN(B411)-L411-1)," ","_"))</f>
        <v>Bath_Treatment</v>
      </c>
      <c r="O411" s="2" t="str">
        <f aca="false">IF(B411 = "",O410,SUBSTITUTE(SUBSTITUTE(MID(B411,I411+2,L411-I411-3)," ","_"),"/","_"))</f>
        <v>Lemongrass</v>
      </c>
      <c r="P411" s="0" t="s">
        <v>64</v>
      </c>
      <c r="U411" s="0" t="str">
        <f aca="false">SUBSTITUTE(_xlfn.CONCAT(M411, " - ", O411, " - ",N411, " - ", P411), "_", " ")</f>
        <v>Vintage - Lemongrass - Bath Treatment - 250g</v>
      </c>
      <c r="V411" s="0" t="n">
        <v>250</v>
      </c>
      <c r="X411" s="0" t="n">
        <v>0</v>
      </c>
      <c r="Y411" s="0" t="s">
        <v>59</v>
      </c>
      <c r="Z411" s="0" t="s">
        <v>60</v>
      </c>
      <c r="AA411" s="0" t="n">
        <v>12</v>
      </c>
      <c r="AC411" s="1" t="s">
        <v>56</v>
      </c>
      <c r="AD411" s="1" t="s">
        <v>56</v>
      </c>
      <c r="AF411" s="2" t="str">
        <f aca="false">IF(B411 = "","",_xlfn.CONCAT("https://cdn.shopify.com/s/files/1/1773/1117/files/WWMS_-_",N411,"_-_",P411,"_-_",M411,"_-_",O411,"_-_Front.png"))</f>
        <v/>
      </c>
      <c r="AI411" s="1" t="s">
        <v>61</v>
      </c>
      <c r="AY411" s="2" t="str">
        <f aca="false">_xlfn.CONCAT("https://cdn.shopify.com/s/files/1/1773/1117/files/WWMS_-_",N411,"_-_",P411,"_-_",M411,"_-_",O411,"_-_Front.png")</f>
        <v>https://cdn.shopify.com/s/files/1/1773/1117/files/WWMS_-_Bath_Treatment_-_250g_-_Vintage_-_Lemongrass_-_Front.png</v>
      </c>
      <c r="AZ411" s="0" t="s">
        <v>62</v>
      </c>
      <c r="BC411" s="0" t="s">
        <v>63</v>
      </c>
    </row>
    <row r="412" customFormat="false" ht="12.75" hidden="false" customHeight="true" outlineLevel="0" collapsed="false">
      <c r="A412" s="0" t="str">
        <f aca="false">SUBSTITUTE(LOWER(_xlfn.CONCAT(M412, "-", O412,"-", N412)), "_", "-")</f>
        <v>vintage-lemongrass-bath-treatment</v>
      </c>
      <c r="I412" s="2" t="n">
        <f aca="false">IF(B412 = "",I411,FIND("-", B412, 1))</f>
        <v>9</v>
      </c>
      <c r="J412" s="2" t="e">
        <f aca="false">IF(B412 = "",J411,FIND("-", B412, FIND("-", B412, FIND("-", B412, 1)+1)+1))</f>
        <v>#VALUE!</v>
      </c>
      <c r="K412" s="2" t="n">
        <f aca="false">IF(B412 = "",K411,FIND("-", B412, FIND("-", B412, 1)+1))</f>
        <v>22</v>
      </c>
      <c r="L412" s="2" t="n">
        <f aca="false">IF(B412 = "",L411,IF(ISERROR(J412),K412,J412))</f>
        <v>22</v>
      </c>
      <c r="M412" s="2" t="str">
        <f aca="false">IF(B412 = "",M411,SUBSTITUTE(LEFT(B412,I412-2)," ","_"))</f>
        <v>Vintage</v>
      </c>
      <c r="N412" s="2" t="str">
        <f aca="false">IF(B412 = "",N411,SUBSTITUTE(RIGHT(B412, LEN(B412)-L412-1)," ","_"))</f>
        <v>Bath_Treatment</v>
      </c>
      <c r="O412" s="2" t="str">
        <f aca="false">IF(B412 = "",O411,SUBSTITUTE(SUBSTITUTE(MID(B412,I412+2,L412-I412-3)," ","_"),"/","_"))</f>
        <v>Lemongrass</v>
      </c>
      <c r="P412" s="0" t="s">
        <v>65</v>
      </c>
      <c r="U412" s="0" t="str">
        <f aca="false">SUBSTITUTE(_xlfn.CONCAT(M412, " - ", O412, " - ",N412, " - ", P412), "_", " ")</f>
        <v>Vintage - Lemongrass - Bath Treatment - 1kg</v>
      </c>
      <c r="V412" s="0" t="n">
        <v>1000</v>
      </c>
      <c r="X412" s="0" t="n">
        <v>0</v>
      </c>
      <c r="Y412" s="0" t="s">
        <v>59</v>
      </c>
      <c r="Z412" s="0" t="s">
        <v>60</v>
      </c>
      <c r="AA412" s="0" t="n">
        <v>30</v>
      </c>
      <c r="AC412" s="1" t="s">
        <v>56</v>
      </c>
      <c r="AD412" s="1" t="s">
        <v>56</v>
      </c>
      <c r="AF412" s="2" t="str">
        <f aca="false">IF(B412 = "","",_xlfn.CONCAT("https://cdn.shopify.com/s/files/1/1773/1117/files/WWMS_-_",N412,"_-_",P412,"_-_",M412,"_-_",O412,"_-_Front.png"))</f>
        <v/>
      </c>
      <c r="AI412" s="1" t="s">
        <v>61</v>
      </c>
      <c r="AY412" s="2" t="str">
        <f aca="false">_xlfn.CONCAT("https://cdn.shopify.com/s/files/1/1773/1117/files/WWMS_-_",N412,"_-_",P412,"_-_",M412,"_-_",O412,"_-_Front.png")</f>
        <v>https://cdn.shopify.com/s/files/1/1773/1117/files/WWMS_-_Bath_Treatment_-_1kg_-_Vintage_-_Lemongrass_-_Front.png</v>
      </c>
      <c r="AZ412" s="0" t="s">
        <v>62</v>
      </c>
      <c r="BC412" s="0" t="s">
        <v>63</v>
      </c>
    </row>
    <row r="413" customFormat="false" ht="12.75" hidden="false" customHeight="true" outlineLevel="0" collapsed="false">
      <c r="A413" s="0" t="str">
        <f aca="false">SUBSTITUTE(LOWER(_xlfn.CONCAT(M413, "-", O413,"-", N413)), "_", "-")</f>
        <v>vintage-lemon-bath-treatment</v>
      </c>
      <c r="B413" s="0" t="s">
        <v>385</v>
      </c>
      <c r="D413" s="0" t="s">
        <v>53</v>
      </c>
      <c r="E413" s="0" t="s">
        <v>54</v>
      </c>
      <c r="F413" s="0" t="s">
        <v>350</v>
      </c>
      <c r="G413" s="1" t="s">
        <v>56</v>
      </c>
      <c r="H413" s="0" t="s">
        <v>57</v>
      </c>
      <c r="I413" s="2" t="n">
        <f aca="false">IF(B413 = "",I412,FIND("-", B413, 1))</f>
        <v>9</v>
      </c>
      <c r="J413" s="2" t="e">
        <f aca="false">IF(B413 = "",J412,FIND("-", B413, FIND("-", B413, FIND("-", B413, 1)+1)+1))</f>
        <v>#VALUE!</v>
      </c>
      <c r="K413" s="2" t="n">
        <f aca="false">IF(B413 = "",K412,FIND("-", B413, FIND("-", B413, 1)+1))</f>
        <v>17</v>
      </c>
      <c r="L413" s="2" t="n">
        <f aca="false">IF(B413 = "",L412,IF(ISERROR(J413),K413,J413))</f>
        <v>17</v>
      </c>
      <c r="M413" s="2" t="str">
        <f aca="false">IF(B413 = "",M412,SUBSTITUTE(LEFT(B413,I413-2)," ","_"))</f>
        <v>Vintage</v>
      </c>
      <c r="N413" s="2" t="str">
        <f aca="false">IF(B413 = "",N412,SUBSTITUTE(RIGHT(B413, LEN(B413)-L413-1)," ","_"))</f>
        <v>Bath_Treatment</v>
      </c>
      <c r="O413" s="2" t="str">
        <f aca="false">IF(B413 = "",O412,SUBSTITUTE(SUBSTITUTE(MID(B413,I413+2,L413-I413-3)," ","_"),"/","_"))</f>
        <v>Lemon</v>
      </c>
      <c r="P413" s="0" t="s">
        <v>58</v>
      </c>
      <c r="U413" s="0" t="str">
        <f aca="false">SUBSTITUTE(_xlfn.CONCAT(M413, " - ", O413, " - ",N413, " - ", P413), "_", " ")</f>
        <v>Vintage - Lemon - Bath Treatment - 100g</v>
      </c>
      <c r="V413" s="0" t="n">
        <v>100</v>
      </c>
      <c r="X413" s="0" t="n">
        <v>0</v>
      </c>
      <c r="Y413" s="0" t="s">
        <v>59</v>
      </c>
      <c r="Z413" s="0" t="s">
        <v>60</v>
      </c>
      <c r="AA413" s="0" t="n">
        <v>6</v>
      </c>
      <c r="AC413" s="1" t="s">
        <v>56</v>
      </c>
      <c r="AD413" s="1" t="s">
        <v>56</v>
      </c>
      <c r="AF413" s="2" t="str">
        <f aca="false">IF(B413 = "","",_xlfn.CONCAT("https://cdn.shopify.com/s/files/1/1773/1117/files/WWMS_-_",N413,"_-_",P413,"_-_",M413,"_-_",O413,"_-_Front.png"))</f>
        <v>https://cdn.shopify.com/s/files/1/1773/1117/files/WWMS_-_Bath_Treatment_-_100g_-_Vintage_-_Lemon_-_Front.png</v>
      </c>
      <c r="AG413" s="0" t="n">
        <v>1</v>
      </c>
      <c r="AH413" s="0" t="s">
        <v>385</v>
      </c>
      <c r="AI413" s="1" t="s">
        <v>61</v>
      </c>
      <c r="AY413" s="2" t="str">
        <f aca="false">_xlfn.CONCAT("https://cdn.shopify.com/s/files/1/1773/1117/files/WWMS_-_",N413,"_-_",P413,"_-_",M413,"_-_",O413,"_-_Front.png")</f>
        <v>https://cdn.shopify.com/s/files/1/1773/1117/files/WWMS_-_Bath_Treatment_-_100g_-_Vintage_-_Lemon_-_Front.png</v>
      </c>
      <c r="AZ413" s="0" t="s">
        <v>62</v>
      </c>
      <c r="BC413" s="0" t="s">
        <v>63</v>
      </c>
    </row>
    <row r="414" customFormat="false" ht="12.75" hidden="false" customHeight="true" outlineLevel="0" collapsed="false">
      <c r="A414" s="0" t="str">
        <f aca="false">SUBSTITUTE(LOWER(_xlfn.CONCAT(M414, "-", O414,"-", N414)), "_", "-")</f>
        <v>vintage-lemon-bath-treatment</v>
      </c>
      <c r="I414" s="2" t="n">
        <f aca="false">IF(B414 = "",I413,FIND("-", B414, 1))</f>
        <v>9</v>
      </c>
      <c r="J414" s="2" t="e">
        <f aca="false">IF(B414 = "",J413,FIND("-", B414, FIND("-", B414, FIND("-", B414, 1)+1)+1))</f>
        <v>#VALUE!</v>
      </c>
      <c r="K414" s="2" t="n">
        <f aca="false">IF(B414 = "",K413,FIND("-", B414, FIND("-", B414, 1)+1))</f>
        <v>17</v>
      </c>
      <c r="L414" s="2" t="n">
        <f aca="false">IF(B414 = "",L413,IF(ISERROR(J414),K414,J414))</f>
        <v>17</v>
      </c>
      <c r="M414" s="2" t="str">
        <f aca="false">IF(B414 = "",M413,SUBSTITUTE(LEFT(B414,I414-2)," ","_"))</f>
        <v>Vintage</v>
      </c>
      <c r="N414" s="2" t="str">
        <f aca="false">IF(B414 = "",N413,SUBSTITUTE(RIGHT(B414, LEN(B414)-L414-1)," ","_"))</f>
        <v>Bath_Treatment</v>
      </c>
      <c r="O414" s="2" t="str">
        <f aca="false">IF(B414 = "",O413,SUBSTITUTE(SUBSTITUTE(MID(B414,I414+2,L414-I414-3)," ","_"),"/","_"))</f>
        <v>Lemon</v>
      </c>
      <c r="P414" s="0" t="s">
        <v>64</v>
      </c>
      <c r="U414" s="0" t="str">
        <f aca="false">SUBSTITUTE(_xlfn.CONCAT(M414, " - ", O414, " - ",N414, " - ", P414), "_", " ")</f>
        <v>Vintage - Lemon - Bath Treatment - 250g</v>
      </c>
      <c r="V414" s="0" t="n">
        <v>250</v>
      </c>
      <c r="X414" s="0" t="n">
        <v>0</v>
      </c>
      <c r="Y414" s="0" t="s">
        <v>59</v>
      </c>
      <c r="Z414" s="0" t="s">
        <v>60</v>
      </c>
      <c r="AA414" s="0" t="n">
        <v>12</v>
      </c>
      <c r="AC414" s="1" t="s">
        <v>56</v>
      </c>
      <c r="AD414" s="1" t="s">
        <v>56</v>
      </c>
      <c r="AF414" s="2" t="str">
        <f aca="false">IF(B414 = "","",_xlfn.CONCAT("https://cdn.shopify.com/s/files/1/1773/1117/files/WWMS_-_",N414,"_-_",P414,"_-_",M414,"_-_",O414,"_-_Front.png"))</f>
        <v/>
      </c>
      <c r="AI414" s="1" t="s">
        <v>61</v>
      </c>
      <c r="AY414" s="2" t="str">
        <f aca="false">_xlfn.CONCAT("https://cdn.shopify.com/s/files/1/1773/1117/files/WWMS_-_",N414,"_-_",P414,"_-_",M414,"_-_",O414,"_-_Front.png")</f>
        <v>https://cdn.shopify.com/s/files/1/1773/1117/files/WWMS_-_Bath_Treatment_-_250g_-_Vintage_-_Lemon_-_Front.png</v>
      </c>
      <c r="AZ414" s="0" t="s">
        <v>62</v>
      </c>
      <c r="BC414" s="0" t="s">
        <v>63</v>
      </c>
    </row>
    <row r="415" customFormat="false" ht="12.75" hidden="false" customHeight="true" outlineLevel="0" collapsed="false">
      <c r="A415" s="0" t="str">
        <f aca="false">SUBSTITUTE(LOWER(_xlfn.CONCAT(M415, "-", O415,"-", N415)), "_", "-")</f>
        <v>vintage-lemon-bath-treatment</v>
      </c>
      <c r="I415" s="2" t="n">
        <f aca="false">IF(B415 = "",I414,FIND("-", B415, 1))</f>
        <v>9</v>
      </c>
      <c r="J415" s="2" t="e">
        <f aca="false">IF(B415 = "",J414,FIND("-", B415, FIND("-", B415, FIND("-", B415, 1)+1)+1))</f>
        <v>#VALUE!</v>
      </c>
      <c r="K415" s="2" t="n">
        <f aca="false">IF(B415 = "",K414,FIND("-", B415, FIND("-", B415, 1)+1))</f>
        <v>17</v>
      </c>
      <c r="L415" s="2" t="n">
        <f aca="false">IF(B415 = "",L414,IF(ISERROR(J415),K415,J415))</f>
        <v>17</v>
      </c>
      <c r="M415" s="2" t="str">
        <f aca="false">IF(B415 = "",M414,SUBSTITUTE(LEFT(B415,I415-2)," ","_"))</f>
        <v>Vintage</v>
      </c>
      <c r="N415" s="2" t="str">
        <f aca="false">IF(B415 = "",N414,SUBSTITUTE(RIGHT(B415, LEN(B415)-L415-1)," ","_"))</f>
        <v>Bath_Treatment</v>
      </c>
      <c r="O415" s="2" t="str">
        <f aca="false">IF(B415 = "",O414,SUBSTITUTE(SUBSTITUTE(MID(B415,I415+2,L415-I415-3)," ","_"),"/","_"))</f>
        <v>Lemon</v>
      </c>
      <c r="P415" s="0" t="s">
        <v>65</v>
      </c>
      <c r="U415" s="0" t="str">
        <f aca="false">SUBSTITUTE(_xlfn.CONCAT(M415, " - ", O415, " - ",N415, " - ", P415), "_", " ")</f>
        <v>Vintage - Lemon - Bath Treatment - 1kg</v>
      </c>
      <c r="V415" s="0" t="n">
        <v>1000</v>
      </c>
      <c r="X415" s="0" t="n">
        <v>0</v>
      </c>
      <c r="Y415" s="0" t="s">
        <v>59</v>
      </c>
      <c r="Z415" s="0" t="s">
        <v>60</v>
      </c>
      <c r="AA415" s="0" t="n">
        <v>30</v>
      </c>
      <c r="AC415" s="1" t="s">
        <v>56</v>
      </c>
      <c r="AD415" s="1" t="s">
        <v>56</v>
      </c>
      <c r="AF415" s="2" t="str">
        <f aca="false">IF(B415 = "","",_xlfn.CONCAT("https://cdn.shopify.com/s/files/1/1773/1117/files/WWMS_-_",N415,"_-_",P415,"_-_",M415,"_-_",O415,"_-_Front.png"))</f>
        <v/>
      </c>
      <c r="AI415" s="1" t="s">
        <v>61</v>
      </c>
      <c r="AY415" s="2" t="str">
        <f aca="false">_xlfn.CONCAT("https://cdn.shopify.com/s/files/1/1773/1117/files/WWMS_-_",N415,"_-_",P415,"_-_",M415,"_-_",O415,"_-_Front.png")</f>
        <v>https://cdn.shopify.com/s/files/1/1773/1117/files/WWMS_-_Bath_Treatment_-_1kg_-_Vintage_-_Lemon_-_Front.png</v>
      </c>
      <c r="AZ415" s="0" t="s">
        <v>62</v>
      </c>
      <c r="BC415" s="0" t="s">
        <v>63</v>
      </c>
    </row>
    <row r="416" customFormat="false" ht="12.75" hidden="false" customHeight="true" outlineLevel="0" collapsed="false">
      <c r="A416" s="0" t="str">
        <f aca="false">SUBSTITUTE(LOWER(_xlfn.CONCAT(M416, "-", O416,"-", N416)), "_", "-")</f>
        <v>vintage-hyssop-bath-treatment</v>
      </c>
      <c r="B416" s="0" t="s">
        <v>386</v>
      </c>
      <c r="D416" s="0" t="s">
        <v>53</v>
      </c>
      <c r="E416" s="0" t="s">
        <v>54</v>
      </c>
      <c r="F416" s="0" t="s">
        <v>350</v>
      </c>
      <c r="G416" s="1" t="s">
        <v>56</v>
      </c>
      <c r="H416" s="0" t="s">
        <v>57</v>
      </c>
      <c r="I416" s="2" t="n">
        <f aca="false">IF(B416 = "",I415,FIND("-", B416, 1))</f>
        <v>9</v>
      </c>
      <c r="J416" s="2" t="e">
        <f aca="false">IF(B416 = "",J415,FIND("-", B416, FIND("-", B416, FIND("-", B416, 1)+1)+1))</f>
        <v>#VALUE!</v>
      </c>
      <c r="K416" s="2" t="n">
        <f aca="false">IF(B416 = "",K415,FIND("-", B416, FIND("-", B416, 1)+1))</f>
        <v>18</v>
      </c>
      <c r="L416" s="2" t="n">
        <f aca="false">IF(B416 = "",L415,IF(ISERROR(J416),K416,J416))</f>
        <v>18</v>
      </c>
      <c r="M416" s="2" t="str">
        <f aca="false">IF(B416 = "",M415,SUBSTITUTE(LEFT(B416,I416-2)," ","_"))</f>
        <v>Vintage</v>
      </c>
      <c r="N416" s="2" t="str">
        <f aca="false">IF(B416 = "",N415,SUBSTITUTE(RIGHT(B416, LEN(B416)-L416-1)," ","_"))</f>
        <v>Bath_Treatment</v>
      </c>
      <c r="O416" s="2" t="str">
        <f aca="false">IF(B416 = "",O415,SUBSTITUTE(SUBSTITUTE(MID(B416,I416+2,L416-I416-3)," ","_"),"/","_"))</f>
        <v>Hyssop</v>
      </c>
      <c r="P416" s="0" t="s">
        <v>58</v>
      </c>
      <c r="U416" s="0" t="str">
        <f aca="false">SUBSTITUTE(_xlfn.CONCAT(M416, " - ", O416, " - ",N416, " - ", P416), "_", " ")</f>
        <v>Vintage - Hyssop - Bath Treatment - 100g</v>
      </c>
      <c r="V416" s="0" t="n">
        <v>100</v>
      </c>
      <c r="X416" s="0" t="n">
        <v>0</v>
      </c>
      <c r="Y416" s="0" t="s">
        <v>59</v>
      </c>
      <c r="Z416" s="0" t="s">
        <v>60</v>
      </c>
      <c r="AA416" s="0" t="n">
        <v>6</v>
      </c>
      <c r="AC416" s="1" t="s">
        <v>56</v>
      </c>
      <c r="AD416" s="1" t="s">
        <v>56</v>
      </c>
      <c r="AF416" s="2" t="str">
        <f aca="false">IF(B416 = "","",_xlfn.CONCAT("https://cdn.shopify.com/s/files/1/1773/1117/files/WWMS_-_",N416,"_-_",P416,"_-_",M416,"_-_",O416,"_-_Front.png"))</f>
        <v>https://cdn.shopify.com/s/files/1/1773/1117/files/WWMS_-_Bath_Treatment_-_100g_-_Vintage_-_Hyssop_-_Front.png</v>
      </c>
      <c r="AG416" s="0" t="n">
        <v>1</v>
      </c>
      <c r="AH416" s="0" t="s">
        <v>386</v>
      </c>
      <c r="AI416" s="1" t="s">
        <v>61</v>
      </c>
      <c r="AY416" s="2" t="str">
        <f aca="false">_xlfn.CONCAT("https://cdn.shopify.com/s/files/1/1773/1117/files/WWMS_-_",N416,"_-_",P416,"_-_",M416,"_-_",O416,"_-_Front.png")</f>
        <v>https://cdn.shopify.com/s/files/1/1773/1117/files/WWMS_-_Bath_Treatment_-_100g_-_Vintage_-_Hyssop_-_Front.png</v>
      </c>
      <c r="AZ416" s="0" t="s">
        <v>62</v>
      </c>
      <c r="BC416" s="0" t="s">
        <v>63</v>
      </c>
    </row>
    <row r="417" customFormat="false" ht="12.75" hidden="false" customHeight="true" outlineLevel="0" collapsed="false">
      <c r="A417" s="0" t="str">
        <f aca="false">SUBSTITUTE(LOWER(_xlfn.CONCAT(M417, "-", O417,"-", N417)), "_", "-")</f>
        <v>vintage-hyssop-bath-treatment</v>
      </c>
      <c r="I417" s="2" t="n">
        <f aca="false">IF(B417 = "",I416,FIND("-", B417, 1))</f>
        <v>9</v>
      </c>
      <c r="J417" s="2" t="e">
        <f aca="false">IF(B417 = "",J416,FIND("-", B417, FIND("-", B417, FIND("-", B417, 1)+1)+1))</f>
        <v>#VALUE!</v>
      </c>
      <c r="K417" s="2" t="n">
        <f aca="false">IF(B417 = "",K416,FIND("-", B417, FIND("-", B417, 1)+1))</f>
        <v>18</v>
      </c>
      <c r="L417" s="2" t="n">
        <f aca="false">IF(B417 = "",L416,IF(ISERROR(J417),K417,J417))</f>
        <v>18</v>
      </c>
      <c r="M417" s="2" t="str">
        <f aca="false">IF(B417 = "",M416,SUBSTITUTE(LEFT(B417,I417-2)," ","_"))</f>
        <v>Vintage</v>
      </c>
      <c r="N417" s="2" t="str">
        <f aca="false">IF(B417 = "",N416,SUBSTITUTE(RIGHT(B417, LEN(B417)-L417-1)," ","_"))</f>
        <v>Bath_Treatment</v>
      </c>
      <c r="O417" s="2" t="str">
        <f aca="false">IF(B417 = "",O416,SUBSTITUTE(SUBSTITUTE(MID(B417,I417+2,L417-I417-3)," ","_"),"/","_"))</f>
        <v>Hyssop</v>
      </c>
      <c r="P417" s="0" t="s">
        <v>64</v>
      </c>
      <c r="U417" s="0" t="str">
        <f aca="false">SUBSTITUTE(_xlfn.CONCAT(M417, " - ", O417, " - ",N417, " - ", P417), "_", " ")</f>
        <v>Vintage - Hyssop - Bath Treatment - 250g</v>
      </c>
      <c r="V417" s="0" t="n">
        <v>250</v>
      </c>
      <c r="X417" s="0" t="n">
        <v>0</v>
      </c>
      <c r="Y417" s="0" t="s">
        <v>59</v>
      </c>
      <c r="Z417" s="0" t="s">
        <v>60</v>
      </c>
      <c r="AA417" s="0" t="n">
        <v>12</v>
      </c>
      <c r="AC417" s="1" t="s">
        <v>56</v>
      </c>
      <c r="AD417" s="1" t="s">
        <v>56</v>
      </c>
      <c r="AF417" s="2" t="str">
        <f aca="false">IF(B417 = "","",_xlfn.CONCAT("https://cdn.shopify.com/s/files/1/1773/1117/files/WWMS_-_",N417,"_-_",P417,"_-_",M417,"_-_",O417,"_-_Front.png"))</f>
        <v/>
      </c>
      <c r="AI417" s="1" t="s">
        <v>61</v>
      </c>
      <c r="AY417" s="2" t="str">
        <f aca="false">_xlfn.CONCAT("https://cdn.shopify.com/s/files/1/1773/1117/files/WWMS_-_",N417,"_-_",P417,"_-_",M417,"_-_",O417,"_-_Front.png")</f>
        <v>https://cdn.shopify.com/s/files/1/1773/1117/files/WWMS_-_Bath_Treatment_-_250g_-_Vintage_-_Hyssop_-_Front.png</v>
      </c>
      <c r="AZ417" s="0" t="s">
        <v>62</v>
      </c>
      <c r="BC417" s="0" t="s">
        <v>63</v>
      </c>
    </row>
    <row r="418" customFormat="false" ht="12.75" hidden="false" customHeight="true" outlineLevel="0" collapsed="false">
      <c r="A418" s="0" t="str">
        <f aca="false">SUBSTITUTE(LOWER(_xlfn.CONCAT(M418, "-", O418,"-", N418)), "_", "-")</f>
        <v>vintage-hyssop-bath-treatment</v>
      </c>
      <c r="I418" s="2" t="n">
        <f aca="false">IF(B418 = "",I417,FIND("-", B418, 1))</f>
        <v>9</v>
      </c>
      <c r="J418" s="2" t="e">
        <f aca="false">IF(B418 = "",J417,FIND("-", B418, FIND("-", B418, FIND("-", B418, 1)+1)+1))</f>
        <v>#VALUE!</v>
      </c>
      <c r="K418" s="2" t="n">
        <f aca="false">IF(B418 = "",K417,FIND("-", B418, FIND("-", B418, 1)+1))</f>
        <v>18</v>
      </c>
      <c r="L418" s="2" t="n">
        <f aca="false">IF(B418 = "",L417,IF(ISERROR(J418),K418,J418))</f>
        <v>18</v>
      </c>
      <c r="M418" s="2" t="str">
        <f aca="false">IF(B418 = "",M417,SUBSTITUTE(LEFT(B418,I418-2)," ","_"))</f>
        <v>Vintage</v>
      </c>
      <c r="N418" s="2" t="str">
        <f aca="false">IF(B418 = "",N417,SUBSTITUTE(RIGHT(B418, LEN(B418)-L418-1)," ","_"))</f>
        <v>Bath_Treatment</v>
      </c>
      <c r="O418" s="2" t="str">
        <f aca="false">IF(B418 = "",O417,SUBSTITUTE(SUBSTITUTE(MID(B418,I418+2,L418-I418-3)," ","_"),"/","_"))</f>
        <v>Hyssop</v>
      </c>
      <c r="P418" s="0" t="s">
        <v>65</v>
      </c>
      <c r="U418" s="0" t="str">
        <f aca="false">SUBSTITUTE(_xlfn.CONCAT(M418, " - ", O418, " - ",N418, " - ", P418), "_", " ")</f>
        <v>Vintage - Hyssop - Bath Treatment - 1kg</v>
      </c>
      <c r="V418" s="0" t="n">
        <v>1000</v>
      </c>
      <c r="X418" s="0" t="n">
        <v>0</v>
      </c>
      <c r="Y418" s="0" t="s">
        <v>59</v>
      </c>
      <c r="Z418" s="0" t="s">
        <v>60</v>
      </c>
      <c r="AA418" s="0" t="n">
        <v>30</v>
      </c>
      <c r="AC418" s="1" t="s">
        <v>56</v>
      </c>
      <c r="AD418" s="1" t="s">
        <v>56</v>
      </c>
      <c r="AF418" s="2" t="str">
        <f aca="false">IF(B418 = "","",_xlfn.CONCAT("https://cdn.shopify.com/s/files/1/1773/1117/files/WWMS_-_",N418,"_-_",P418,"_-_",M418,"_-_",O418,"_-_Front.png"))</f>
        <v/>
      </c>
      <c r="AI418" s="1" t="s">
        <v>61</v>
      </c>
      <c r="AY418" s="2" t="str">
        <f aca="false">_xlfn.CONCAT("https://cdn.shopify.com/s/files/1/1773/1117/files/WWMS_-_",N418,"_-_",P418,"_-_",M418,"_-_",O418,"_-_Front.png")</f>
        <v>https://cdn.shopify.com/s/files/1/1773/1117/files/WWMS_-_Bath_Treatment_-_1kg_-_Vintage_-_Hyssop_-_Front.png</v>
      </c>
      <c r="AZ418" s="0" t="s">
        <v>62</v>
      </c>
      <c r="BC418" s="0" t="s">
        <v>63</v>
      </c>
    </row>
    <row r="419" customFormat="false" ht="12.75" hidden="false" customHeight="true" outlineLevel="0" collapsed="false">
      <c r="A419" s="0" t="str">
        <f aca="false">SUBSTITUTE(LOWER(_xlfn.CONCAT(M419, "-", O419,"-", N419)), "_", "-")</f>
        <v>vintage-huckleberry-bath-treatment</v>
      </c>
      <c r="B419" s="0" t="s">
        <v>387</v>
      </c>
      <c r="D419" s="0" t="s">
        <v>53</v>
      </c>
      <c r="E419" s="0" t="s">
        <v>54</v>
      </c>
      <c r="F419" s="0" t="s">
        <v>350</v>
      </c>
      <c r="G419" s="1" t="s">
        <v>56</v>
      </c>
      <c r="H419" s="0" t="s">
        <v>57</v>
      </c>
      <c r="I419" s="2" t="n">
        <f aca="false">IF(B419 = "",I418,FIND("-", B419, 1))</f>
        <v>9</v>
      </c>
      <c r="J419" s="2" t="e">
        <f aca="false">IF(B419 = "",J418,FIND("-", B419, FIND("-", B419, FIND("-", B419, 1)+1)+1))</f>
        <v>#VALUE!</v>
      </c>
      <c r="K419" s="2" t="n">
        <f aca="false">IF(B419 = "",K418,FIND("-", B419, FIND("-", B419, 1)+1))</f>
        <v>23</v>
      </c>
      <c r="L419" s="2" t="n">
        <f aca="false">IF(B419 = "",L418,IF(ISERROR(J419),K419,J419))</f>
        <v>23</v>
      </c>
      <c r="M419" s="2" t="str">
        <f aca="false">IF(B419 = "",M418,SUBSTITUTE(LEFT(B419,I419-2)," ","_"))</f>
        <v>Vintage</v>
      </c>
      <c r="N419" s="2" t="str">
        <f aca="false">IF(B419 = "",N418,SUBSTITUTE(RIGHT(B419, LEN(B419)-L419-1)," ","_"))</f>
        <v>Bath_Treatment</v>
      </c>
      <c r="O419" s="2" t="str">
        <f aca="false">IF(B419 = "",O418,SUBSTITUTE(SUBSTITUTE(MID(B419,I419+2,L419-I419-3)," ","_"),"/","_"))</f>
        <v>Huckleberry</v>
      </c>
      <c r="P419" s="0" t="s">
        <v>58</v>
      </c>
      <c r="U419" s="0" t="str">
        <f aca="false">SUBSTITUTE(_xlfn.CONCAT(M419, " - ", O419, " - ",N419, " - ", P419), "_", " ")</f>
        <v>Vintage - Huckleberry - Bath Treatment - 100g</v>
      </c>
      <c r="V419" s="0" t="n">
        <v>100</v>
      </c>
      <c r="X419" s="0" t="n">
        <v>0</v>
      </c>
      <c r="Y419" s="0" t="s">
        <v>59</v>
      </c>
      <c r="Z419" s="0" t="s">
        <v>60</v>
      </c>
      <c r="AA419" s="0" t="n">
        <v>6</v>
      </c>
      <c r="AC419" s="1" t="s">
        <v>56</v>
      </c>
      <c r="AD419" s="1" t="s">
        <v>56</v>
      </c>
      <c r="AF419" s="2" t="str">
        <f aca="false">IF(B419 = "","",_xlfn.CONCAT("https://cdn.shopify.com/s/files/1/1773/1117/files/WWMS_-_",N419,"_-_",P419,"_-_",M419,"_-_",O419,"_-_Front.png"))</f>
        <v>https://cdn.shopify.com/s/files/1/1773/1117/files/WWMS_-_Bath_Treatment_-_100g_-_Vintage_-_Huckleberry_-_Front.png</v>
      </c>
      <c r="AG419" s="0" t="n">
        <v>1</v>
      </c>
      <c r="AH419" s="0" t="s">
        <v>387</v>
      </c>
      <c r="AI419" s="1" t="s">
        <v>61</v>
      </c>
      <c r="AY419" s="2" t="str">
        <f aca="false">_xlfn.CONCAT("https://cdn.shopify.com/s/files/1/1773/1117/files/WWMS_-_",N419,"_-_",P419,"_-_",M419,"_-_",O419,"_-_Front.png")</f>
        <v>https://cdn.shopify.com/s/files/1/1773/1117/files/WWMS_-_Bath_Treatment_-_100g_-_Vintage_-_Huckleberry_-_Front.png</v>
      </c>
      <c r="AZ419" s="0" t="s">
        <v>62</v>
      </c>
      <c r="BC419" s="0" t="s">
        <v>63</v>
      </c>
    </row>
    <row r="420" customFormat="false" ht="12.75" hidden="false" customHeight="true" outlineLevel="0" collapsed="false">
      <c r="A420" s="0" t="str">
        <f aca="false">SUBSTITUTE(LOWER(_xlfn.CONCAT(M420, "-", O420,"-", N420)), "_", "-")</f>
        <v>vintage-huckleberry-bath-treatment</v>
      </c>
      <c r="I420" s="2" t="n">
        <f aca="false">IF(B420 = "",I419,FIND("-", B420, 1))</f>
        <v>9</v>
      </c>
      <c r="J420" s="2" t="e">
        <f aca="false">IF(B420 = "",J419,FIND("-", B420, FIND("-", B420, FIND("-", B420, 1)+1)+1))</f>
        <v>#VALUE!</v>
      </c>
      <c r="K420" s="2" t="n">
        <f aca="false">IF(B420 = "",K419,FIND("-", B420, FIND("-", B420, 1)+1))</f>
        <v>23</v>
      </c>
      <c r="L420" s="2" t="n">
        <f aca="false">IF(B420 = "",L419,IF(ISERROR(J420),K420,J420))</f>
        <v>23</v>
      </c>
      <c r="M420" s="2" t="str">
        <f aca="false">IF(B420 = "",M419,SUBSTITUTE(LEFT(B420,I420-2)," ","_"))</f>
        <v>Vintage</v>
      </c>
      <c r="N420" s="2" t="str">
        <f aca="false">IF(B420 = "",N419,SUBSTITUTE(RIGHT(B420, LEN(B420)-L420-1)," ","_"))</f>
        <v>Bath_Treatment</v>
      </c>
      <c r="O420" s="2" t="str">
        <f aca="false">IF(B420 = "",O419,SUBSTITUTE(SUBSTITUTE(MID(B420,I420+2,L420-I420-3)," ","_"),"/","_"))</f>
        <v>Huckleberry</v>
      </c>
      <c r="P420" s="0" t="s">
        <v>64</v>
      </c>
      <c r="U420" s="0" t="str">
        <f aca="false">SUBSTITUTE(_xlfn.CONCAT(M420, " - ", O420, " - ",N420, " - ", P420), "_", " ")</f>
        <v>Vintage - Huckleberry - Bath Treatment - 250g</v>
      </c>
      <c r="V420" s="0" t="n">
        <v>250</v>
      </c>
      <c r="X420" s="0" t="n">
        <v>0</v>
      </c>
      <c r="Y420" s="0" t="s">
        <v>59</v>
      </c>
      <c r="Z420" s="0" t="s">
        <v>60</v>
      </c>
      <c r="AA420" s="0" t="n">
        <v>12</v>
      </c>
      <c r="AC420" s="1" t="s">
        <v>56</v>
      </c>
      <c r="AD420" s="1" t="s">
        <v>56</v>
      </c>
      <c r="AF420" s="2" t="str">
        <f aca="false">IF(B420 = "","",_xlfn.CONCAT("https://cdn.shopify.com/s/files/1/1773/1117/files/WWMS_-_",N420,"_-_",P420,"_-_",M420,"_-_",O420,"_-_Front.png"))</f>
        <v/>
      </c>
      <c r="AI420" s="1" t="s">
        <v>61</v>
      </c>
      <c r="AY420" s="2" t="str">
        <f aca="false">_xlfn.CONCAT("https://cdn.shopify.com/s/files/1/1773/1117/files/WWMS_-_",N420,"_-_",P420,"_-_",M420,"_-_",O420,"_-_Front.png")</f>
        <v>https://cdn.shopify.com/s/files/1/1773/1117/files/WWMS_-_Bath_Treatment_-_250g_-_Vintage_-_Huckleberry_-_Front.png</v>
      </c>
      <c r="AZ420" s="0" t="s">
        <v>62</v>
      </c>
      <c r="BC420" s="0" t="s">
        <v>63</v>
      </c>
    </row>
    <row r="421" customFormat="false" ht="12.75" hidden="false" customHeight="true" outlineLevel="0" collapsed="false">
      <c r="A421" s="0" t="str">
        <f aca="false">SUBSTITUTE(LOWER(_xlfn.CONCAT(M421, "-", O421,"-", N421)), "_", "-")</f>
        <v>vintage-huckleberry-bath-treatment</v>
      </c>
      <c r="I421" s="2" t="n">
        <f aca="false">IF(B421 = "",I420,FIND("-", B421, 1))</f>
        <v>9</v>
      </c>
      <c r="J421" s="2" t="e">
        <f aca="false">IF(B421 = "",J420,FIND("-", B421, FIND("-", B421, FIND("-", B421, 1)+1)+1))</f>
        <v>#VALUE!</v>
      </c>
      <c r="K421" s="2" t="n">
        <f aca="false">IF(B421 = "",K420,FIND("-", B421, FIND("-", B421, 1)+1))</f>
        <v>23</v>
      </c>
      <c r="L421" s="2" t="n">
        <f aca="false">IF(B421 = "",L420,IF(ISERROR(J421),K421,J421))</f>
        <v>23</v>
      </c>
      <c r="M421" s="2" t="str">
        <f aca="false">IF(B421 = "",M420,SUBSTITUTE(LEFT(B421,I421-2)," ","_"))</f>
        <v>Vintage</v>
      </c>
      <c r="N421" s="2" t="str">
        <f aca="false">IF(B421 = "",N420,SUBSTITUTE(RIGHT(B421, LEN(B421)-L421-1)," ","_"))</f>
        <v>Bath_Treatment</v>
      </c>
      <c r="O421" s="2" t="str">
        <f aca="false">IF(B421 = "",O420,SUBSTITUTE(SUBSTITUTE(MID(B421,I421+2,L421-I421-3)," ","_"),"/","_"))</f>
        <v>Huckleberry</v>
      </c>
      <c r="P421" s="0" t="s">
        <v>65</v>
      </c>
      <c r="U421" s="0" t="str">
        <f aca="false">SUBSTITUTE(_xlfn.CONCAT(M421, " - ", O421, " - ",N421, " - ", P421), "_", " ")</f>
        <v>Vintage - Huckleberry - Bath Treatment - 1kg</v>
      </c>
      <c r="V421" s="0" t="n">
        <v>1000</v>
      </c>
      <c r="X421" s="0" t="n">
        <v>0</v>
      </c>
      <c r="Y421" s="0" t="s">
        <v>59</v>
      </c>
      <c r="Z421" s="0" t="s">
        <v>60</v>
      </c>
      <c r="AA421" s="0" t="n">
        <v>30</v>
      </c>
      <c r="AC421" s="1" t="s">
        <v>56</v>
      </c>
      <c r="AD421" s="1" t="s">
        <v>56</v>
      </c>
      <c r="AF421" s="2" t="str">
        <f aca="false">IF(B421 = "","",_xlfn.CONCAT("https://cdn.shopify.com/s/files/1/1773/1117/files/WWMS_-_",N421,"_-_",P421,"_-_",M421,"_-_",O421,"_-_Front.png"))</f>
        <v/>
      </c>
      <c r="AI421" s="1" t="s">
        <v>61</v>
      </c>
      <c r="AY421" s="2" t="str">
        <f aca="false">_xlfn.CONCAT("https://cdn.shopify.com/s/files/1/1773/1117/files/WWMS_-_",N421,"_-_",P421,"_-_",M421,"_-_",O421,"_-_Front.png")</f>
        <v>https://cdn.shopify.com/s/files/1/1773/1117/files/WWMS_-_Bath_Treatment_-_1kg_-_Vintage_-_Huckleberry_-_Front.png</v>
      </c>
      <c r="AZ421" s="0" t="s">
        <v>62</v>
      </c>
      <c r="BC421" s="0" t="s">
        <v>63</v>
      </c>
    </row>
    <row r="422" customFormat="false" ht="12.75" hidden="false" customHeight="true" outlineLevel="0" collapsed="false">
      <c r="A422" s="0" t="str">
        <f aca="false">SUBSTITUTE(LOWER(_xlfn.CONCAT(M422, "-", O422,"-", N422)), "_", "-")</f>
        <v>vintage-green-tea-bath-treatment</v>
      </c>
      <c r="B422" s="0" t="s">
        <v>388</v>
      </c>
      <c r="C422" s="3" t="s">
        <v>389</v>
      </c>
      <c r="D422" s="0" t="s">
        <v>53</v>
      </c>
      <c r="E422" s="0" t="s">
        <v>54</v>
      </c>
      <c r="F422" s="0" t="s">
        <v>350</v>
      </c>
      <c r="G422" s="1" t="s">
        <v>56</v>
      </c>
      <c r="H422" s="0" t="s">
        <v>57</v>
      </c>
      <c r="I422" s="2" t="n">
        <f aca="false">IF(B422 = "",I421,FIND("-", B422, 1))</f>
        <v>9</v>
      </c>
      <c r="J422" s="2" t="e">
        <f aca="false">IF(B422 = "",J421,FIND("-", B422, FIND("-", B422, FIND("-", B422, 1)+1)+1))</f>
        <v>#VALUE!</v>
      </c>
      <c r="K422" s="2" t="n">
        <f aca="false">IF(B422 = "",K421,FIND("-", B422, FIND("-", B422, 1)+1))</f>
        <v>21</v>
      </c>
      <c r="L422" s="2" t="n">
        <f aca="false">IF(B422 = "",L421,IF(ISERROR(J422),K422,J422))</f>
        <v>21</v>
      </c>
      <c r="M422" s="2" t="str">
        <f aca="false">IF(B422 = "",M421,SUBSTITUTE(LEFT(B422,I422-2)," ","_"))</f>
        <v>Vintage</v>
      </c>
      <c r="N422" s="2" t="str">
        <f aca="false">IF(B422 = "",N421,SUBSTITUTE(RIGHT(B422, LEN(B422)-L422-1)," ","_"))</f>
        <v>Bath_Treatment</v>
      </c>
      <c r="O422" s="2" t="str">
        <f aca="false">IF(B422 = "",O421,SUBSTITUTE(SUBSTITUTE(MID(B422,I422+2,L422-I422-3)," ","_"),"/","_"))</f>
        <v>Green_Tea</v>
      </c>
      <c r="P422" s="0" t="s">
        <v>58</v>
      </c>
      <c r="U422" s="0" t="str">
        <f aca="false">SUBSTITUTE(_xlfn.CONCAT(M422, " - ", O422, " - ",N422, " - ", P422), "_", " ")</f>
        <v>Vintage - Green Tea - Bath Treatment - 100g</v>
      </c>
      <c r="V422" s="0" t="n">
        <v>100</v>
      </c>
      <c r="X422" s="0" t="n">
        <v>0</v>
      </c>
      <c r="Y422" s="0" t="s">
        <v>59</v>
      </c>
      <c r="Z422" s="0" t="s">
        <v>60</v>
      </c>
      <c r="AA422" s="0" t="n">
        <v>6</v>
      </c>
      <c r="AC422" s="1" t="s">
        <v>56</v>
      </c>
      <c r="AD422" s="1" t="s">
        <v>56</v>
      </c>
      <c r="AF422" s="2" t="str">
        <f aca="false">IF(B422 = "","",_xlfn.CONCAT("https://cdn.shopify.com/s/files/1/1773/1117/files/WWMS_-_",N422,"_-_",P422,"_-_",M422,"_-_",O422,"_-_Front.png"))</f>
        <v>https://cdn.shopify.com/s/files/1/1773/1117/files/WWMS_-_Bath_Treatment_-_100g_-_Vintage_-_Green_Tea_-_Front.png</v>
      </c>
      <c r="AG422" s="0" t="n">
        <v>1</v>
      </c>
      <c r="AH422" s="0" t="s">
        <v>388</v>
      </c>
      <c r="AI422" s="1" t="s">
        <v>61</v>
      </c>
      <c r="AY422" s="2" t="str">
        <f aca="false">_xlfn.CONCAT("https://cdn.shopify.com/s/files/1/1773/1117/files/WWMS_-_",N422,"_-_",P422,"_-_",M422,"_-_",O422,"_-_Front.png")</f>
        <v>https://cdn.shopify.com/s/files/1/1773/1117/files/WWMS_-_Bath_Treatment_-_100g_-_Vintage_-_Green_Tea_-_Front.png</v>
      </c>
      <c r="AZ422" s="0" t="s">
        <v>62</v>
      </c>
      <c r="BC422" s="0" t="s">
        <v>63</v>
      </c>
    </row>
    <row r="423" customFormat="false" ht="12.75" hidden="false" customHeight="true" outlineLevel="0" collapsed="false">
      <c r="A423" s="0" t="str">
        <f aca="false">SUBSTITUTE(LOWER(_xlfn.CONCAT(M423, "-", O423,"-", N423)), "_", "-")</f>
        <v>vintage-green-tea-bath-treatment</v>
      </c>
      <c r="I423" s="2" t="n">
        <f aca="false">IF(B423 = "",I422,FIND("-", B423, 1))</f>
        <v>9</v>
      </c>
      <c r="J423" s="2" t="e">
        <f aca="false">IF(B423 = "",J422,FIND("-", B423, FIND("-", B423, FIND("-", B423, 1)+1)+1))</f>
        <v>#VALUE!</v>
      </c>
      <c r="K423" s="2" t="n">
        <f aca="false">IF(B423 = "",K422,FIND("-", B423, FIND("-", B423, 1)+1))</f>
        <v>21</v>
      </c>
      <c r="L423" s="2" t="n">
        <f aca="false">IF(B423 = "",L422,IF(ISERROR(J423),K423,J423))</f>
        <v>21</v>
      </c>
      <c r="M423" s="2" t="str">
        <f aca="false">IF(B423 = "",M422,SUBSTITUTE(LEFT(B423,I423-2)," ","_"))</f>
        <v>Vintage</v>
      </c>
      <c r="N423" s="2" t="str">
        <f aca="false">IF(B423 = "",N422,SUBSTITUTE(RIGHT(B423, LEN(B423)-L423-1)," ","_"))</f>
        <v>Bath_Treatment</v>
      </c>
      <c r="O423" s="2" t="str">
        <f aca="false">IF(B423 = "",O422,SUBSTITUTE(SUBSTITUTE(MID(B423,I423+2,L423-I423-3)," ","_"),"/","_"))</f>
        <v>Green_Tea</v>
      </c>
      <c r="P423" s="0" t="s">
        <v>64</v>
      </c>
      <c r="U423" s="0" t="str">
        <f aca="false">SUBSTITUTE(_xlfn.CONCAT(M423, " - ", O423, " - ",N423, " - ", P423), "_", " ")</f>
        <v>Vintage - Green Tea - Bath Treatment - 250g</v>
      </c>
      <c r="V423" s="0" t="n">
        <v>250</v>
      </c>
      <c r="X423" s="0" t="n">
        <v>0</v>
      </c>
      <c r="Y423" s="0" t="s">
        <v>59</v>
      </c>
      <c r="Z423" s="0" t="s">
        <v>60</v>
      </c>
      <c r="AA423" s="0" t="n">
        <v>12</v>
      </c>
      <c r="AC423" s="1" t="s">
        <v>56</v>
      </c>
      <c r="AD423" s="1" t="s">
        <v>56</v>
      </c>
      <c r="AF423" s="2" t="str">
        <f aca="false">IF(B423 = "","",_xlfn.CONCAT("https://cdn.shopify.com/s/files/1/1773/1117/files/WWMS_-_",N423,"_-_",P423,"_-_",M423,"_-_",O423,"_-_Front.png"))</f>
        <v/>
      </c>
      <c r="AI423" s="1" t="s">
        <v>61</v>
      </c>
      <c r="AY423" s="2" t="str">
        <f aca="false">_xlfn.CONCAT("https://cdn.shopify.com/s/files/1/1773/1117/files/WWMS_-_",N423,"_-_",P423,"_-_",M423,"_-_",O423,"_-_Front.png")</f>
        <v>https://cdn.shopify.com/s/files/1/1773/1117/files/WWMS_-_Bath_Treatment_-_250g_-_Vintage_-_Green_Tea_-_Front.png</v>
      </c>
      <c r="AZ423" s="0" t="s">
        <v>62</v>
      </c>
      <c r="BC423" s="0" t="s">
        <v>63</v>
      </c>
    </row>
    <row r="424" customFormat="false" ht="12.75" hidden="false" customHeight="true" outlineLevel="0" collapsed="false">
      <c r="A424" s="0" t="str">
        <f aca="false">SUBSTITUTE(LOWER(_xlfn.CONCAT(M424, "-", O424,"-", N424)), "_", "-")</f>
        <v>vintage-green-tea-bath-treatment</v>
      </c>
      <c r="I424" s="2" t="n">
        <f aca="false">IF(B424 = "",I423,FIND("-", B424, 1))</f>
        <v>9</v>
      </c>
      <c r="J424" s="2" t="e">
        <f aca="false">IF(B424 = "",J423,FIND("-", B424, FIND("-", B424, FIND("-", B424, 1)+1)+1))</f>
        <v>#VALUE!</v>
      </c>
      <c r="K424" s="2" t="n">
        <f aca="false">IF(B424 = "",K423,FIND("-", B424, FIND("-", B424, 1)+1))</f>
        <v>21</v>
      </c>
      <c r="L424" s="2" t="n">
        <f aca="false">IF(B424 = "",L423,IF(ISERROR(J424),K424,J424))</f>
        <v>21</v>
      </c>
      <c r="M424" s="2" t="str">
        <f aca="false">IF(B424 = "",M423,SUBSTITUTE(LEFT(B424,I424-2)," ","_"))</f>
        <v>Vintage</v>
      </c>
      <c r="N424" s="2" t="str">
        <f aca="false">IF(B424 = "",N423,SUBSTITUTE(RIGHT(B424, LEN(B424)-L424-1)," ","_"))</f>
        <v>Bath_Treatment</v>
      </c>
      <c r="O424" s="2" t="str">
        <f aca="false">IF(B424 = "",O423,SUBSTITUTE(SUBSTITUTE(MID(B424,I424+2,L424-I424-3)," ","_"),"/","_"))</f>
        <v>Green_Tea</v>
      </c>
      <c r="P424" s="0" t="s">
        <v>65</v>
      </c>
      <c r="U424" s="0" t="str">
        <f aca="false">SUBSTITUTE(_xlfn.CONCAT(M424, " - ", O424, " - ",N424, " - ", P424), "_", " ")</f>
        <v>Vintage - Green Tea - Bath Treatment - 1kg</v>
      </c>
      <c r="V424" s="0" t="n">
        <v>1000</v>
      </c>
      <c r="X424" s="0" t="n">
        <v>0</v>
      </c>
      <c r="Y424" s="0" t="s">
        <v>59</v>
      </c>
      <c r="Z424" s="0" t="s">
        <v>60</v>
      </c>
      <c r="AA424" s="0" t="n">
        <v>30</v>
      </c>
      <c r="AC424" s="1" t="s">
        <v>56</v>
      </c>
      <c r="AD424" s="1" t="s">
        <v>56</v>
      </c>
      <c r="AF424" s="2" t="str">
        <f aca="false">IF(B424 = "","",_xlfn.CONCAT("https://cdn.shopify.com/s/files/1/1773/1117/files/WWMS_-_",N424,"_-_",P424,"_-_",M424,"_-_",O424,"_-_Front.png"))</f>
        <v/>
      </c>
      <c r="AI424" s="1" t="s">
        <v>61</v>
      </c>
      <c r="AY424" s="2" t="str">
        <f aca="false">_xlfn.CONCAT("https://cdn.shopify.com/s/files/1/1773/1117/files/WWMS_-_",N424,"_-_",P424,"_-_",M424,"_-_",O424,"_-_Front.png")</f>
        <v>https://cdn.shopify.com/s/files/1/1773/1117/files/WWMS_-_Bath_Treatment_-_1kg_-_Vintage_-_Green_Tea_-_Front.png</v>
      </c>
      <c r="AZ424" s="0" t="s">
        <v>62</v>
      </c>
      <c r="BC424" s="0" t="s">
        <v>63</v>
      </c>
    </row>
    <row r="425" customFormat="false" ht="12.75" hidden="false" customHeight="true" outlineLevel="0" collapsed="false">
      <c r="A425" s="0" t="str">
        <f aca="false">SUBSTITUTE(LOWER(_xlfn.CONCAT(M425, "-", O425,"-", N425)), "_", "-")</f>
        <v>vintage-grapefruit-bath-treatment</v>
      </c>
      <c r="B425" s="0" t="s">
        <v>390</v>
      </c>
      <c r="C425" s="3" t="s">
        <v>391</v>
      </c>
      <c r="D425" s="0" t="s">
        <v>53</v>
      </c>
      <c r="E425" s="0" t="s">
        <v>54</v>
      </c>
      <c r="F425" s="0" t="s">
        <v>350</v>
      </c>
      <c r="G425" s="1" t="s">
        <v>56</v>
      </c>
      <c r="H425" s="0" t="s">
        <v>57</v>
      </c>
      <c r="I425" s="2" t="n">
        <f aca="false">IF(B425 = "",I424,FIND("-", B425, 1))</f>
        <v>9</v>
      </c>
      <c r="J425" s="2" t="e">
        <f aca="false">IF(B425 = "",J424,FIND("-", B425, FIND("-", B425, FIND("-", B425, 1)+1)+1))</f>
        <v>#VALUE!</v>
      </c>
      <c r="K425" s="2" t="n">
        <f aca="false">IF(B425 = "",K424,FIND("-", B425, FIND("-", B425, 1)+1))</f>
        <v>22</v>
      </c>
      <c r="L425" s="2" t="n">
        <f aca="false">IF(B425 = "",L424,IF(ISERROR(J425),K425,J425))</f>
        <v>22</v>
      </c>
      <c r="M425" s="2" t="str">
        <f aca="false">IF(B425 = "",M424,SUBSTITUTE(LEFT(B425,I425-2)," ","_"))</f>
        <v>Vintage</v>
      </c>
      <c r="N425" s="2" t="str">
        <f aca="false">IF(B425 = "",N424,SUBSTITUTE(RIGHT(B425, LEN(B425)-L425-1)," ","_"))</f>
        <v>Bath_Treatment</v>
      </c>
      <c r="O425" s="2" t="str">
        <f aca="false">IF(B425 = "",O424,SUBSTITUTE(SUBSTITUTE(MID(B425,I425+2,L425-I425-3)," ","_"),"/","_"))</f>
        <v>Grapefruit</v>
      </c>
      <c r="P425" s="0" t="s">
        <v>58</v>
      </c>
      <c r="U425" s="0" t="str">
        <f aca="false">SUBSTITUTE(_xlfn.CONCAT(M425, " - ", O425, " - ",N425, " - ", P425), "_", " ")</f>
        <v>Vintage - Grapefruit - Bath Treatment - 100g</v>
      </c>
      <c r="V425" s="0" t="n">
        <v>100</v>
      </c>
      <c r="X425" s="0" t="n">
        <v>0</v>
      </c>
      <c r="Y425" s="0" t="s">
        <v>59</v>
      </c>
      <c r="Z425" s="0" t="s">
        <v>60</v>
      </c>
      <c r="AA425" s="0" t="n">
        <v>6</v>
      </c>
      <c r="AC425" s="1" t="s">
        <v>56</v>
      </c>
      <c r="AD425" s="1" t="s">
        <v>56</v>
      </c>
      <c r="AF425" s="2" t="str">
        <f aca="false">IF(B425 = "","",_xlfn.CONCAT("https://cdn.shopify.com/s/files/1/1773/1117/files/WWMS_-_",N425,"_-_",P425,"_-_",M425,"_-_",O425,"_-_Front.png"))</f>
        <v>https://cdn.shopify.com/s/files/1/1773/1117/files/WWMS_-_Bath_Treatment_-_100g_-_Vintage_-_Grapefruit_-_Front.png</v>
      </c>
      <c r="AG425" s="0" t="n">
        <v>1</v>
      </c>
      <c r="AH425" s="0" t="s">
        <v>390</v>
      </c>
      <c r="AI425" s="1" t="s">
        <v>61</v>
      </c>
      <c r="AY425" s="2" t="str">
        <f aca="false">_xlfn.CONCAT("https://cdn.shopify.com/s/files/1/1773/1117/files/WWMS_-_",N425,"_-_",P425,"_-_",M425,"_-_",O425,"_-_Front.png")</f>
        <v>https://cdn.shopify.com/s/files/1/1773/1117/files/WWMS_-_Bath_Treatment_-_100g_-_Vintage_-_Grapefruit_-_Front.png</v>
      </c>
      <c r="AZ425" s="0" t="s">
        <v>62</v>
      </c>
      <c r="BC425" s="0" t="s">
        <v>63</v>
      </c>
    </row>
    <row r="426" customFormat="false" ht="12.75" hidden="false" customHeight="true" outlineLevel="0" collapsed="false">
      <c r="A426" s="0" t="str">
        <f aca="false">SUBSTITUTE(LOWER(_xlfn.CONCAT(M426, "-", O426,"-", N426)), "_", "-")</f>
        <v>vintage-grapefruit-bath-treatment</v>
      </c>
      <c r="I426" s="2" t="n">
        <f aca="false">IF(B426 = "",I425,FIND("-", B426, 1))</f>
        <v>9</v>
      </c>
      <c r="J426" s="2" t="e">
        <f aca="false">IF(B426 = "",J425,FIND("-", B426, FIND("-", B426, FIND("-", B426, 1)+1)+1))</f>
        <v>#VALUE!</v>
      </c>
      <c r="K426" s="2" t="n">
        <f aca="false">IF(B426 = "",K425,FIND("-", B426, FIND("-", B426, 1)+1))</f>
        <v>22</v>
      </c>
      <c r="L426" s="2" t="n">
        <f aca="false">IF(B426 = "",L425,IF(ISERROR(J426),K426,J426))</f>
        <v>22</v>
      </c>
      <c r="M426" s="2" t="str">
        <f aca="false">IF(B426 = "",M425,SUBSTITUTE(LEFT(B426,I426-2)," ","_"))</f>
        <v>Vintage</v>
      </c>
      <c r="N426" s="2" t="str">
        <f aca="false">IF(B426 = "",N425,SUBSTITUTE(RIGHT(B426, LEN(B426)-L426-1)," ","_"))</f>
        <v>Bath_Treatment</v>
      </c>
      <c r="O426" s="2" t="str">
        <f aca="false">IF(B426 = "",O425,SUBSTITUTE(SUBSTITUTE(MID(B426,I426+2,L426-I426-3)," ","_"),"/","_"))</f>
        <v>Grapefruit</v>
      </c>
      <c r="P426" s="0" t="s">
        <v>64</v>
      </c>
      <c r="U426" s="0" t="str">
        <f aca="false">SUBSTITUTE(_xlfn.CONCAT(M426, " - ", O426, " - ",N426, " - ", P426), "_", " ")</f>
        <v>Vintage - Grapefruit - Bath Treatment - 250g</v>
      </c>
      <c r="V426" s="0" t="n">
        <v>250</v>
      </c>
      <c r="X426" s="0" t="n">
        <v>0</v>
      </c>
      <c r="Y426" s="0" t="s">
        <v>59</v>
      </c>
      <c r="Z426" s="0" t="s">
        <v>60</v>
      </c>
      <c r="AA426" s="0" t="n">
        <v>12</v>
      </c>
      <c r="AC426" s="1" t="s">
        <v>56</v>
      </c>
      <c r="AD426" s="1" t="s">
        <v>56</v>
      </c>
      <c r="AF426" s="2" t="str">
        <f aca="false">IF(B426 = "","",_xlfn.CONCAT("https://cdn.shopify.com/s/files/1/1773/1117/files/WWMS_-_",N426,"_-_",P426,"_-_",M426,"_-_",O426,"_-_Front.png"))</f>
        <v/>
      </c>
      <c r="AI426" s="1" t="s">
        <v>61</v>
      </c>
      <c r="AY426" s="2" t="str">
        <f aca="false">_xlfn.CONCAT("https://cdn.shopify.com/s/files/1/1773/1117/files/WWMS_-_",N426,"_-_",P426,"_-_",M426,"_-_",O426,"_-_Front.png")</f>
        <v>https://cdn.shopify.com/s/files/1/1773/1117/files/WWMS_-_Bath_Treatment_-_250g_-_Vintage_-_Grapefruit_-_Front.png</v>
      </c>
      <c r="AZ426" s="0" t="s">
        <v>62</v>
      </c>
      <c r="BC426" s="0" t="s">
        <v>63</v>
      </c>
    </row>
    <row r="427" customFormat="false" ht="12.75" hidden="false" customHeight="true" outlineLevel="0" collapsed="false">
      <c r="A427" s="0" t="str">
        <f aca="false">SUBSTITUTE(LOWER(_xlfn.CONCAT(M427, "-", O427,"-", N427)), "_", "-")</f>
        <v>vintage-grapefruit-bath-treatment</v>
      </c>
      <c r="I427" s="2" t="n">
        <f aca="false">IF(B427 = "",I426,FIND("-", B427, 1))</f>
        <v>9</v>
      </c>
      <c r="J427" s="2" t="e">
        <f aca="false">IF(B427 = "",J426,FIND("-", B427, FIND("-", B427, FIND("-", B427, 1)+1)+1))</f>
        <v>#VALUE!</v>
      </c>
      <c r="K427" s="2" t="n">
        <f aca="false">IF(B427 = "",K426,FIND("-", B427, FIND("-", B427, 1)+1))</f>
        <v>22</v>
      </c>
      <c r="L427" s="2" t="n">
        <f aca="false">IF(B427 = "",L426,IF(ISERROR(J427),K427,J427))</f>
        <v>22</v>
      </c>
      <c r="M427" s="2" t="str">
        <f aca="false">IF(B427 = "",M426,SUBSTITUTE(LEFT(B427,I427-2)," ","_"))</f>
        <v>Vintage</v>
      </c>
      <c r="N427" s="2" t="str">
        <f aca="false">IF(B427 = "",N426,SUBSTITUTE(RIGHT(B427, LEN(B427)-L427-1)," ","_"))</f>
        <v>Bath_Treatment</v>
      </c>
      <c r="O427" s="2" t="str">
        <f aca="false">IF(B427 = "",O426,SUBSTITUTE(SUBSTITUTE(MID(B427,I427+2,L427-I427-3)," ","_"),"/","_"))</f>
        <v>Grapefruit</v>
      </c>
      <c r="P427" s="0" t="s">
        <v>65</v>
      </c>
      <c r="U427" s="0" t="str">
        <f aca="false">SUBSTITUTE(_xlfn.CONCAT(M427, " - ", O427, " - ",N427, " - ", P427), "_", " ")</f>
        <v>Vintage - Grapefruit - Bath Treatment - 1kg</v>
      </c>
      <c r="V427" s="0" t="n">
        <v>1000</v>
      </c>
      <c r="X427" s="0" t="n">
        <v>0</v>
      </c>
      <c r="Y427" s="0" t="s">
        <v>59</v>
      </c>
      <c r="Z427" s="0" t="s">
        <v>60</v>
      </c>
      <c r="AA427" s="0" t="n">
        <v>30</v>
      </c>
      <c r="AC427" s="1" t="s">
        <v>56</v>
      </c>
      <c r="AD427" s="1" t="s">
        <v>56</v>
      </c>
      <c r="AF427" s="2" t="str">
        <f aca="false">IF(B427 = "","",_xlfn.CONCAT("https://cdn.shopify.com/s/files/1/1773/1117/files/WWMS_-_",N427,"_-_",P427,"_-_",M427,"_-_",O427,"_-_Front.png"))</f>
        <v/>
      </c>
      <c r="AI427" s="1" t="s">
        <v>61</v>
      </c>
      <c r="AY427" s="2" t="str">
        <f aca="false">_xlfn.CONCAT("https://cdn.shopify.com/s/files/1/1773/1117/files/WWMS_-_",N427,"_-_",P427,"_-_",M427,"_-_",O427,"_-_Front.png")</f>
        <v>https://cdn.shopify.com/s/files/1/1773/1117/files/WWMS_-_Bath_Treatment_-_1kg_-_Vintage_-_Grapefruit_-_Front.png</v>
      </c>
      <c r="AZ427" s="0" t="s">
        <v>62</v>
      </c>
      <c r="BC427" s="0" t="s">
        <v>63</v>
      </c>
    </row>
    <row r="428" customFormat="false" ht="12.75" hidden="false" customHeight="true" outlineLevel="0" collapsed="false">
      <c r="A428" s="0" t="str">
        <f aca="false">SUBSTITUTE(LOWER(_xlfn.CONCAT(M428, "-", O428,"-", N428)), "_", "-")</f>
        <v>vintage-ginger-and-lime-bath-treatment</v>
      </c>
      <c r="B428" s="0" t="s">
        <v>392</v>
      </c>
      <c r="D428" s="0" t="s">
        <v>53</v>
      </c>
      <c r="E428" s="0" t="s">
        <v>54</v>
      </c>
      <c r="F428" s="0" t="s">
        <v>350</v>
      </c>
      <c r="G428" s="1" t="s">
        <v>56</v>
      </c>
      <c r="H428" s="0" t="s">
        <v>57</v>
      </c>
      <c r="I428" s="2" t="n">
        <f aca="false">IF(B428 = "",I427,FIND("-", B428, 1))</f>
        <v>9</v>
      </c>
      <c r="J428" s="2" t="e">
        <f aca="false">IF(B428 = "",J427,FIND("-", B428, FIND("-", B428, FIND("-", B428, 1)+1)+1))</f>
        <v>#VALUE!</v>
      </c>
      <c r="K428" s="2" t="n">
        <f aca="false">IF(B428 = "",K427,FIND("-", B428, FIND("-", B428, 1)+1))</f>
        <v>27</v>
      </c>
      <c r="L428" s="2" t="n">
        <f aca="false">IF(B428 = "",L427,IF(ISERROR(J428),K428,J428))</f>
        <v>27</v>
      </c>
      <c r="M428" s="2" t="str">
        <f aca="false">IF(B428 = "",M427,SUBSTITUTE(LEFT(B428,I428-2)," ","_"))</f>
        <v>Vintage</v>
      </c>
      <c r="N428" s="2" t="str">
        <f aca="false">IF(B428 = "",N427,SUBSTITUTE(RIGHT(B428, LEN(B428)-L428-1)," ","_"))</f>
        <v>Bath_Treatment</v>
      </c>
      <c r="O428" s="2" t="str">
        <f aca="false">IF(B428 = "",O427,SUBSTITUTE(SUBSTITUTE(MID(B428,I428+2,L428-I428-3)," ","_"),"/","_"))</f>
        <v>Ginger_and_Lime</v>
      </c>
      <c r="P428" s="0" t="s">
        <v>58</v>
      </c>
      <c r="U428" s="0" t="str">
        <f aca="false">SUBSTITUTE(_xlfn.CONCAT(M428, " - ", O428, " - ",N428, " - ", P428), "_", " ")</f>
        <v>Vintage - Ginger and Lime - Bath Treatment - 100g</v>
      </c>
      <c r="V428" s="0" t="n">
        <v>100</v>
      </c>
      <c r="X428" s="0" t="n">
        <v>0</v>
      </c>
      <c r="Y428" s="0" t="s">
        <v>59</v>
      </c>
      <c r="Z428" s="0" t="s">
        <v>60</v>
      </c>
      <c r="AA428" s="0" t="n">
        <v>6</v>
      </c>
      <c r="AC428" s="1" t="s">
        <v>56</v>
      </c>
      <c r="AD428" s="1" t="s">
        <v>56</v>
      </c>
      <c r="AF428" s="2" t="str">
        <f aca="false">IF(B428 = "","",_xlfn.CONCAT("https://cdn.shopify.com/s/files/1/1773/1117/files/WWMS_-_",N428,"_-_",P428,"_-_",M428,"_-_",O428,"_-_Front.png"))</f>
        <v>https://cdn.shopify.com/s/files/1/1773/1117/files/WWMS_-_Bath_Treatment_-_100g_-_Vintage_-_Ginger_and_Lime_-_Front.png</v>
      </c>
      <c r="AG428" s="0" t="n">
        <v>1</v>
      </c>
      <c r="AH428" s="0" t="s">
        <v>392</v>
      </c>
      <c r="AI428" s="1" t="s">
        <v>61</v>
      </c>
      <c r="AY428" s="2" t="str">
        <f aca="false">_xlfn.CONCAT("https://cdn.shopify.com/s/files/1/1773/1117/files/WWMS_-_",N428,"_-_",P428,"_-_",M428,"_-_",O428,"_-_Front.png")</f>
        <v>https://cdn.shopify.com/s/files/1/1773/1117/files/WWMS_-_Bath_Treatment_-_100g_-_Vintage_-_Ginger_and_Lime_-_Front.png</v>
      </c>
      <c r="AZ428" s="0" t="s">
        <v>62</v>
      </c>
      <c r="BC428" s="0" t="s">
        <v>63</v>
      </c>
    </row>
    <row r="429" customFormat="false" ht="12.75" hidden="false" customHeight="true" outlineLevel="0" collapsed="false">
      <c r="A429" s="0" t="str">
        <f aca="false">SUBSTITUTE(LOWER(_xlfn.CONCAT(M429, "-", O429,"-", N429)), "_", "-")</f>
        <v>vintage-ginger-and-lime-bath-treatment</v>
      </c>
      <c r="I429" s="2" t="n">
        <f aca="false">IF(B429 = "",I428,FIND("-", B429, 1))</f>
        <v>9</v>
      </c>
      <c r="J429" s="2" t="e">
        <f aca="false">IF(B429 = "",J428,FIND("-", B429, FIND("-", B429, FIND("-", B429, 1)+1)+1))</f>
        <v>#VALUE!</v>
      </c>
      <c r="K429" s="2" t="n">
        <f aca="false">IF(B429 = "",K428,FIND("-", B429, FIND("-", B429, 1)+1))</f>
        <v>27</v>
      </c>
      <c r="L429" s="2" t="n">
        <f aca="false">IF(B429 = "",L428,IF(ISERROR(J429),K429,J429))</f>
        <v>27</v>
      </c>
      <c r="M429" s="2" t="str">
        <f aca="false">IF(B429 = "",M428,SUBSTITUTE(LEFT(B429,I429-2)," ","_"))</f>
        <v>Vintage</v>
      </c>
      <c r="N429" s="2" t="str">
        <f aca="false">IF(B429 = "",N428,SUBSTITUTE(RIGHT(B429, LEN(B429)-L429-1)," ","_"))</f>
        <v>Bath_Treatment</v>
      </c>
      <c r="O429" s="2" t="str">
        <f aca="false">IF(B429 = "",O428,SUBSTITUTE(SUBSTITUTE(MID(B429,I429+2,L429-I429-3)," ","_"),"/","_"))</f>
        <v>Ginger_and_Lime</v>
      </c>
      <c r="P429" s="0" t="s">
        <v>64</v>
      </c>
      <c r="U429" s="0" t="str">
        <f aca="false">SUBSTITUTE(_xlfn.CONCAT(M429, " - ", O429, " - ",N429, " - ", P429), "_", " ")</f>
        <v>Vintage - Ginger and Lime - Bath Treatment - 250g</v>
      </c>
      <c r="V429" s="0" t="n">
        <v>250</v>
      </c>
      <c r="X429" s="0" t="n">
        <v>0</v>
      </c>
      <c r="Y429" s="0" t="s">
        <v>59</v>
      </c>
      <c r="Z429" s="0" t="s">
        <v>60</v>
      </c>
      <c r="AA429" s="0" t="n">
        <v>12</v>
      </c>
      <c r="AC429" s="1" t="s">
        <v>56</v>
      </c>
      <c r="AD429" s="1" t="s">
        <v>56</v>
      </c>
      <c r="AF429" s="2" t="str">
        <f aca="false">IF(B429 = "","",_xlfn.CONCAT("https://cdn.shopify.com/s/files/1/1773/1117/files/WWMS_-_",N429,"_-_",P429,"_-_",M429,"_-_",O429,"_-_Front.png"))</f>
        <v/>
      </c>
      <c r="AI429" s="1" t="s">
        <v>61</v>
      </c>
      <c r="AY429" s="2" t="str">
        <f aca="false">_xlfn.CONCAT("https://cdn.shopify.com/s/files/1/1773/1117/files/WWMS_-_",N429,"_-_",P429,"_-_",M429,"_-_",O429,"_-_Front.png")</f>
        <v>https://cdn.shopify.com/s/files/1/1773/1117/files/WWMS_-_Bath_Treatment_-_250g_-_Vintage_-_Ginger_and_Lime_-_Front.png</v>
      </c>
      <c r="AZ429" s="0" t="s">
        <v>62</v>
      </c>
      <c r="BC429" s="0" t="s">
        <v>63</v>
      </c>
    </row>
    <row r="430" customFormat="false" ht="12.75" hidden="false" customHeight="true" outlineLevel="0" collapsed="false">
      <c r="A430" s="0" t="str">
        <f aca="false">SUBSTITUTE(LOWER(_xlfn.CONCAT(M430, "-", O430,"-", N430)), "_", "-")</f>
        <v>vintage-ginger-and-lime-bath-treatment</v>
      </c>
      <c r="I430" s="2" t="n">
        <f aca="false">IF(B430 = "",I429,FIND("-", B430, 1))</f>
        <v>9</v>
      </c>
      <c r="J430" s="2" t="e">
        <f aca="false">IF(B430 = "",J429,FIND("-", B430, FIND("-", B430, FIND("-", B430, 1)+1)+1))</f>
        <v>#VALUE!</v>
      </c>
      <c r="K430" s="2" t="n">
        <f aca="false">IF(B430 = "",K429,FIND("-", B430, FIND("-", B430, 1)+1))</f>
        <v>27</v>
      </c>
      <c r="L430" s="2" t="n">
        <f aca="false">IF(B430 = "",L429,IF(ISERROR(J430),K430,J430))</f>
        <v>27</v>
      </c>
      <c r="M430" s="2" t="str">
        <f aca="false">IF(B430 = "",M429,SUBSTITUTE(LEFT(B430,I430-2)," ","_"))</f>
        <v>Vintage</v>
      </c>
      <c r="N430" s="2" t="str">
        <f aca="false">IF(B430 = "",N429,SUBSTITUTE(RIGHT(B430, LEN(B430)-L430-1)," ","_"))</f>
        <v>Bath_Treatment</v>
      </c>
      <c r="O430" s="2" t="str">
        <f aca="false">IF(B430 = "",O429,SUBSTITUTE(SUBSTITUTE(MID(B430,I430+2,L430-I430-3)," ","_"),"/","_"))</f>
        <v>Ginger_and_Lime</v>
      </c>
      <c r="P430" s="0" t="s">
        <v>65</v>
      </c>
      <c r="U430" s="0" t="str">
        <f aca="false">SUBSTITUTE(_xlfn.CONCAT(M430, " - ", O430, " - ",N430, " - ", P430), "_", " ")</f>
        <v>Vintage - Ginger and Lime - Bath Treatment - 1kg</v>
      </c>
      <c r="V430" s="0" t="n">
        <v>1000</v>
      </c>
      <c r="X430" s="0" t="n">
        <v>0</v>
      </c>
      <c r="Y430" s="0" t="s">
        <v>59</v>
      </c>
      <c r="Z430" s="0" t="s">
        <v>60</v>
      </c>
      <c r="AA430" s="0" t="n">
        <v>30</v>
      </c>
      <c r="AC430" s="1" t="s">
        <v>56</v>
      </c>
      <c r="AD430" s="1" t="s">
        <v>56</v>
      </c>
      <c r="AF430" s="2" t="str">
        <f aca="false">IF(B430 = "","",_xlfn.CONCAT("https://cdn.shopify.com/s/files/1/1773/1117/files/WWMS_-_",N430,"_-_",P430,"_-_",M430,"_-_",O430,"_-_Front.png"))</f>
        <v/>
      </c>
      <c r="AI430" s="1" t="s">
        <v>61</v>
      </c>
      <c r="AY430" s="2" t="str">
        <f aca="false">_xlfn.CONCAT("https://cdn.shopify.com/s/files/1/1773/1117/files/WWMS_-_",N430,"_-_",P430,"_-_",M430,"_-_",O430,"_-_Front.png")</f>
        <v>https://cdn.shopify.com/s/files/1/1773/1117/files/WWMS_-_Bath_Treatment_-_1kg_-_Vintage_-_Ginger_and_Lime_-_Front.png</v>
      </c>
      <c r="AZ430" s="0" t="s">
        <v>62</v>
      </c>
      <c r="BC430" s="0" t="s">
        <v>63</v>
      </c>
    </row>
    <row r="431" customFormat="false" ht="12.75" hidden="false" customHeight="true" outlineLevel="0" collapsed="false">
      <c r="A431" s="0" t="str">
        <f aca="false">SUBSTITUTE(LOWER(_xlfn.CONCAT(M431, "-", O431,"-", N431)), "_", "-")</f>
        <v>vintage-dragon's-blood-bath-treatment</v>
      </c>
      <c r="B431" s="0" t="s">
        <v>393</v>
      </c>
      <c r="D431" s="0" t="s">
        <v>53</v>
      </c>
      <c r="E431" s="0" t="s">
        <v>54</v>
      </c>
      <c r="F431" s="0" t="s">
        <v>350</v>
      </c>
      <c r="G431" s="1" t="s">
        <v>56</v>
      </c>
      <c r="H431" s="0" t="s">
        <v>57</v>
      </c>
      <c r="I431" s="2" t="n">
        <f aca="false">IF(B431 = "",I430,FIND("-", B431, 1))</f>
        <v>9</v>
      </c>
      <c r="J431" s="2" t="e">
        <f aca="false">IF(B431 = "",J430,FIND("-", B431, FIND("-", B431, FIND("-", B431, 1)+1)+1))</f>
        <v>#VALUE!</v>
      </c>
      <c r="K431" s="2" t="n">
        <f aca="false">IF(B431 = "",K430,FIND("-", B431, FIND("-", B431, 1)+1))</f>
        <v>26</v>
      </c>
      <c r="L431" s="2" t="n">
        <f aca="false">IF(B431 = "",L430,IF(ISERROR(J431),K431,J431))</f>
        <v>26</v>
      </c>
      <c r="M431" s="2" t="str">
        <f aca="false">IF(B431 = "",M430,SUBSTITUTE(LEFT(B431,I431-2)," ","_"))</f>
        <v>Vintage</v>
      </c>
      <c r="N431" s="2" t="str">
        <f aca="false">IF(B431 = "",N430,SUBSTITUTE(RIGHT(B431, LEN(B431)-L431-1)," ","_"))</f>
        <v>Bath_Treatment</v>
      </c>
      <c r="O431" s="2" t="str">
        <f aca="false">IF(B431 = "",O430,SUBSTITUTE(SUBSTITUTE(MID(B431,I431+2,L431-I431-3)," ","_"),"/","_"))</f>
        <v>Dragon's_Blood</v>
      </c>
      <c r="P431" s="0" t="s">
        <v>58</v>
      </c>
      <c r="U431" s="0" t="str">
        <f aca="false">SUBSTITUTE(_xlfn.CONCAT(M431, " - ", O431, " - ",N431, " - ", P431), "_", " ")</f>
        <v>Vintage - Dragon's Blood - Bath Treatment - 100g</v>
      </c>
      <c r="V431" s="0" t="n">
        <v>100</v>
      </c>
      <c r="X431" s="0" t="n">
        <v>0</v>
      </c>
      <c r="Y431" s="0" t="s">
        <v>59</v>
      </c>
      <c r="Z431" s="0" t="s">
        <v>60</v>
      </c>
      <c r="AA431" s="0" t="n">
        <v>6</v>
      </c>
      <c r="AC431" s="1" t="s">
        <v>56</v>
      </c>
      <c r="AD431" s="1" t="s">
        <v>56</v>
      </c>
      <c r="AF431" s="2" t="str">
        <f aca="false">IF(B431 = "","",_xlfn.CONCAT("https://cdn.shopify.com/s/files/1/1773/1117/files/WWMS_-_",N431,"_-_",P431,"_-_",M431,"_-_",O431,"_-_Front.png"))</f>
        <v>https://cdn.shopify.com/s/files/1/1773/1117/files/WWMS_-_Bath_Treatment_-_100g_-_Vintage_-_Dragon's_Blood_-_Front.png</v>
      </c>
      <c r="AG431" s="0" t="n">
        <v>1</v>
      </c>
      <c r="AH431" s="0" t="s">
        <v>393</v>
      </c>
      <c r="AI431" s="1" t="s">
        <v>61</v>
      </c>
      <c r="AY431" s="2" t="str">
        <f aca="false">_xlfn.CONCAT("https://cdn.shopify.com/s/files/1/1773/1117/files/WWMS_-_",N431,"_-_",P431,"_-_",M431,"_-_",O431,"_-_Front.png")</f>
        <v>https://cdn.shopify.com/s/files/1/1773/1117/files/WWMS_-_Bath_Treatment_-_100g_-_Vintage_-_Dragon's_Blood_-_Front.png</v>
      </c>
      <c r="AZ431" s="0" t="s">
        <v>62</v>
      </c>
      <c r="BC431" s="0" t="s">
        <v>63</v>
      </c>
    </row>
    <row r="432" customFormat="false" ht="12.75" hidden="false" customHeight="true" outlineLevel="0" collapsed="false">
      <c r="A432" s="0" t="str">
        <f aca="false">SUBSTITUTE(LOWER(_xlfn.CONCAT(M432, "-", O432,"-", N432)), "_", "-")</f>
        <v>vintage-dragon's-blood-bath-treatment</v>
      </c>
      <c r="I432" s="2" t="n">
        <f aca="false">IF(B432 = "",I431,FIND("-", B432, 1))</f>
        <v>9</v>
      </c>
      <c r="J432" s="2" t="e">
        <f aca="false">IF(B432 = "",J431,FIND("-", B432, FIND("-", B432, FIND("-", B432, 1)+1)+1))</f>
        <v>#VALUE!</v>
      </c>
      <c r="K432" s="2" t="n">
        <f aca="false">IF(B432 = "",K431,FIND("-", B432, FIND("-", B432, 1)+1))</f>
        <v>26</v>
      </c>
      <c r="L432" s="2" t="n">
        <f aca="false">IF(B432 = "",L431,IF(ISERROR(J432),K432,J432))</f>
        <v>26</v>
      </c>
      <c r="M432" s="2" t="str">
        <f aca="false">IF(B432 = "",M431,SUBSTITUTE(LEFT(B432,I432-2)," ","_"))</f>
        <v>Vintage</v>
      </c>
      <c r="N432" s="2" t="str">
        <f aca="false">IF(B432 = "",N431,SUBSTITUTE(RIGHT(B432, LEN(B432)-L432-1)," ","_"))</f>
        <v>Bath_Treatment</v>
      </c>
      <c r="O432" s="2" t="str">
        <f aca="false">IF(B432 = "",O431,SUBSTITUTE(SUBSTITUTE(MID(B432,I432+2,L432-I432-3)," ","_"),"/","_"))</f>
        <v>Dragon's_Blood</v>
      </c>
      <c r="P432" s="0" t="s">
        <v>64</v>
      </c>
      <c r="U432" s="0" t="str">
        <f aca="false">SUBSTITUTE(_xlfn.CONCAT(M432, " - ", O432, " - ",N432, " - ", P432), "_", " ")</f>
        <v>Vintage - Dragon's Blood - Bath Treatment - 250g</v>
      </c>
      <c r="V432" s="0" t="n">
        <v>250</v>
      </c>
      <c r="X432" s="0" t="n">
        <v>0</v>
      </c>
      <c r="Y432" s="0" t="s">
        <v>59</v>
      </c>
      <c r="Z432" s="0" t="s">
        <v>60</v>
      </c>
      <c r="AA432" s="0" t="n">
        <v>12</v>
      </c>
      <c r="AC432" s="1" t="s">
        <v>56</v>
      </c>
      <c r="AD432" s="1" t="s">
        <v>56</v>
      </c>
      <c r="AF432" s="2" t="str">
        <f aca="false">IF(B432 = "","",_xlfn.CONCAT("https://cdn.shopify.com/s/files/1/1773/1117/files/WWMS_-_",N432,"_-_",P432,"_-_",M432,"_-_",O432,"_-_Front.png"))</f>
        <v/>
      </c>
      <c r="AI432" s="1" t="s">
        <v>61</v>
      </c>
      <c r="AY432" s="2" t="str">
        <f aca="false">_xlfn.CONCAT("https://cdn.shopify.com/s/files/1/1773/1117/files/WWMS_-_",N432,"_-_",P432,"_-_",M432,"_-_",O432,"_-_Front.png")</f>
        <v>https://cdn.shopify.com/s/files/1/1773/1117/files/WWMS_-_Bath_Treatment_-_250g_-_Vintage_-_Dragon's_Blood_-_Front.png</v>
      </c>
      <c r="AZ432" s="0" t="s">
        <v>62</v>
      </c>
      <c r="BC432" s="0" t="s">
        <v>63</v>
      </c>
    </row>
    <row r="433" customFormat="false" ht="12.75" hidden="false" customHeight="true" outlineLevel="0" collapsed="false">
      <c r="A433" s="0" t="str">
        <f aca="false">SUBSTITUTE(LOWER(_xlfn.CONCAT(M433, "-", O433,"-", N433)), "_", "-")</f>
        <v>vintage-dragon's-blood-bath-treatment</v>
      </c>
      <c r="I433" s="2" t="n">
        <f aca="false">IF(B433 = "",I432,FIND("-", B433, 1))</f>
        <v>9</v>
      </c>
      <c r="J433" s="2" t="e">
        <f aca="false">IF(B433 = "",J432,FIND("-", B433, FIND("-", B433, FIND("-", B433, 1)+1)+1))</f>
        <v>#VALUE!</v>
      </c>
      <c r="K433" s="2" t="n">
        <f aca="false">IF(B433 = "",K432,FIND("-", B433, FIND("-", B433, 1)+1))</f>
        <v>26</v>
      </c>
      <c r="L433" s="2" t="n">
        <f aca="false">IF(B433 = "",L432,IF(ISERROR(J433),K433,J433))</f>
        <v>26</v>
      </c>
      <c r="M433" s="2" t="str">
        <f aca="false">IF(B433 = "",M432,SUBSTITUTE(LEFT(B433,I433-2)," ","_"))</f>
        <v>Vintage</v>
      </c>
      <c r="N433" s="2" t="str">
        <f aca="false">IF(B433 = "",N432,SUBSTITUTE(RIGHT(B433, LEN(B433)-L433-1)," ","_"))</f>
        <v>Bath_Treatment</v>
      </c>
      <c r="O433" s="2" t="str">
        <f aca="false">IF(B433 = "",O432,SUBSTITUTE(SUBSTITUTE(MID(B433,I433+2,L433-I433-3)," ","_"),"/","_"))</f>
        <v>Dragon's_Blood</v>
      </c>
      <c r="P433" s="0" t="s">
        <v>65</v>
      </c>
      <c r="U433" s="0" t="str">
        <f aca="false">SUBSTITUTE(_xlfn.CONCAT(M433, " - ", O433, " - ",N433, " - ", P433), "_", " ")</f>
        <v>Vintage - Dragon's Blood - Bath Treatment - 1kg</v>
      </c>
      <c r="V433" s="0" t="n">
        <v>1000</v>
      </c>
      <c r="X433" s="0" t="n">
        <v>0</v>
      </c>
      <c r="Y433" s="0" t="s">
        <v>59</v>
      </c>
      <c r="Z433" s="0" t="s">
        <v>60</v>
      </c>
      <c r="AA433" s="0" t="n">
        <v>30</v>
      </c>
      <c r="AC433" s="1" t="s">
        <v>56</v>
      </c>
      <c r="AD433" s="1" t="s">
        <v>56</v>
      </c>
      <c r="AF433" s="2" t="str">
        <f aca="false">IF(B433 = "","",_xlfn.CONCAT("https://cdn.shopify.com/s/files/1/1773/1117/files/WWMS_-_",N433,"_-_",P433,"_-_",M433,"_-_",O433,"_-_Front.png"))</f>
        <v/>
      </c>
      <c r="AI433" s="1" t="s">
        <v>61</v>
      </c>
      <c r="AY433" s="2" t="str">
        <f aca="false">_xlfn.CONCAT("https://cdn.shopify.com/s/files/1/1773/1117/files/WWMS_-_",N433,"_-_",P433,"_-_",M433,"_-_",O433,"_-_Front.png")</f>
        <v>https://cdn.shopify.com/s/files/1/1773/1117/files/WWMS_-_Bath_Treatment_-_1kg_-_Vintage_-_Dragon's_Blood_-_Front.png</v>
      </c>
      <c r="AZ433" s="0" t="s">
        <v>62</v>
      </c>
      <c r="BC433" s="0" t="s">
        <v>63</v>
      </c>
    </row>
    <row r="434" customFormat="false" ht="12.75" hidden="false" customHeight="true" outlineLevel="0" collapsed="false">
      <c r="A434" s="0" t="str">
        <f aca="false">SUBSTITUTE(LOWER(_xlfn.CONCAT(M434, "-", O434,"-", N434)), "_", "-")</f>
        <v>vintage-coconut-bath-treatment</v>
      </c>
      <c r="B434" s="0" t="s">
        <v>394</v>
      </c>
      <c r="C434" s="3" t="s">
        <v>395</v>
      </c>
      <c r="D434" s="0" t="s">
        <v>53</v>
      </c>
      <c r="E434" s="0" t="s">
        <v>54</v>
      </c>
      <c r="F434" s="0" t="s">
        <v>350</v>
      </c>
      <c r="G434" s="1" t="s">
        <v>56</v>
      </c>
      <c r="H434" s="0" t="s">
        <v>57</v>
      </c>
      <c r="I434" s="2" t="n">
        <f aca="false">IF(B434 = "",I433,FIND("-", B434, 1))</f>
        <v>9</v>
      </c>
      <c r="J434" s="2" t="e">
        <f aca="false">IF(B434 = "",J433,FIND("-", B434, FIND("-", B434, FIND("-", B434, 1)+1)+1))</f>
        <v>#VALUE!</v>
      </c>
      <c r="K434" s="2" t="n">
        <f aca="false">IF(B434 = "",K433,FIND("-", B434, FIND("-", B434, 1)+1))</f>
        <v>19</v>
      </c>
      <c r="L434" s="2" t="n">
        <f aca="false">IF(B434 = "",L433,IF(ISERROR(J434),K434,J434))</f>
        <v>19</v>
      </c>
      <c r="M434" s="2" t="str">
        <f aca="false">IF(B434 = "",M433,SUBSTITUTE(LEFT(B434,I434-2)," ","_"))</f>
        <v>Vintage</v>
      </c>
      <c r="N434" s="2" t="str">
        <f aca="false">IF(B434 = "",N433,SUBSTITUTE(RIGHT(B434, LEN(B434)-L434-1)," ","_"))</f>
        <v>Bath_Treatment</v>
      </c>
      <c r="O434" s="2" t="str">
        <f aca="false">IF(B434 = "",O433,SUBSTITUTE(SUBSTITUTE(MID(B434,I434+2,L434-I434-3)," ","_"),"/","_"))</f>
        <v>Coconut</v>
      </c>
      <c r="P434" s="0" t="s">
        <v>58</v>
      </c>
      <c r="U434" s="0" t="str">
        <f aca="false">SUBSTITUTE(_xlfn.CONCAT(M434, " - ", O434, " - ",N434, " - ", P434), "_", " ")</f>
        <v>Vintage - Coconut - Bath Treatment - 100g</v>
      </c>
      <c r="V434" s="0" t="n">
        <v>100</v>
      </c>
      <c r="X434" s="0" t="n">
        <v>0</v>
      </c>
      <c r="Y434" s="0" t="s">
        <v>59</v>
      </c>
      <c r="Z434" s="0" t="s">
        <v>60</v>
      </c>
      <c r="AA434" s="0" t="n">
        <v>6</v>
      </c>
      <c r="AC434" s="1" t="s">
        <v>56</v>
      </c>
      <c r="AD434" s="1" t="s">
        <v>56</v>
      </c>
      <c r="AF434" s="2" t="str">
        <f aca="false">IF(B434 = "","",_xlfn.CONCAT("https://cdn.shopify.com/s/files/1/1773/1117/files/WWMS_-_",N434,"_-_",P434,"_-_",M434,"_-_",O434,"_-_Front.png"))</f>
        <v>https://cdn.shopify.com/s/files/1/1773/1117/files/WWMS_-_Bath_Treatment_-_100g_-_Vintage_-_Coconut_-_Front.png</v>
      </c>
      <c r="AG434" s="0" t="n">
        <v>1</v>
      </c>
      <c r="AH434" s="0" t="s">
        <v>394</v>
      </c>
      <c r="AI434" s="1" t="s">
        <v>61</v>
      </c>
      <c r="AY434" s="2" t="str">
        <f aca="false">_xlfn.CONCAT("https://cdn.shopify.com/s/files/1/1773/1117/files/WWMS_-_",N434,"_-_",P434,"_-_",M434,"_-_",O434,"_-_Front.png")</f>
        <v>https://cdn.shopify.com/s/files/1/1773/1117/files/WWMS_-_Bath_Treatment_-_100g_-_Vintage_-_Coconut_-_Front.png</v>
      </c>
      <c r="AZ434" s="0" t="s">
        <v>62</v>
      </c>
      <c r="BC434" s="0" t="s">
        <v>63</v>
      </c>
    </row>
    <row r="435" customFormat="false" ht="12.75" hidden="false" customHeight="true" outlineLevel="0" collapsed="false">
      <c r="A435" s="0" t="str">
        <f aca="false">SUBSTITUTE(LOWER(_xlfn.CONCAT(M435, "-", O435,"-", N435)), "_", "-")</f>
        <v>vintage-coconut-bath-treatment</v>
      </c>
      <c r="I435" s="2" t="n">
        <f aca="false">IF(B435 = "",I434,FIND("-", B435, 1))</f>
        <v>9</v>
      </c>
      <c r="J435" s="2" t="e">
        <f aca="false">IF(B435 = "",J434,FIND("-", B435, FIND("-", B435, FIND("-", B435, 1)+1)+1))</f>
        <v>#VALUE!</v>
      </c>
      <c r="K435" s="2" t="n">
        <f aca="false">IF(B435 = "",K434,FIND("-", B435, FIND("-", B435, 1)+1))</f>
        <v>19</v>
      </c>
      <c r="L435" s="2" t="n">
        <f aca="false">IF(B435 = "",L434,IF(ISERROR(J435),K435,J435))</f>
        <v>19</v>
      </c>
      <c r="M435" s="2" t="str">
        <f aca="false">IF(B435 = "",M434,SUBSTITUTE(LEFT(B435,I435-2)," ","_"))</f>
        <v>Vintage</v>
      </c>
      <c r="N435" s="2" t="str">
        <f aca="false">IF(B435 = "",N434,SUBSTITUTE(RIGHT(B435, LEN(B435)-L435-1)," ","_"))</f>
        <v>Bath_Treatment</v>
      </c>
      <c r="O435" s="2" t="str">
        <f aca="false">IF(B435 = "",O434,SUBSTITUTE(SUBSTITUTE(MID(B435,I435+2,L435-I435-3)," ","_"),"/","_"))</f>
        <v>Coconut</v>
      </c>
      <c r="P435" s="0" t="s">
        <v>64</v>
      </c>
      <c r="U435" s="0" t="str">
        <f aca="false">SUBSTITUTE(_xlfn.CONCAT(M435, " - ", O435, " - ",N435, " - ", P435), "_", " ")</f>
        <v>Vintage - Coconut - Bath Treatment - 250g</v>
      </c>
      <c r="V435" s="0" t="n">
        <v>250</v>
      </c>
      <c r="X435" s="0" t="n">
        <v>0</v>
      </c>
      <c r="Y435" s="0" t="s">
        <v>59</v>
      </c>
      <c r="Z435" s="0" t="s">
        <v>60</v>
      </c>
      <c r="AA435" s="0" t="n">
        <v>12</v>
      </c>
      <c r="AC435" s="1" t="s">
        <v>56</v>
      </c>
      <c r="AD435" s="1" t="s">
        <v>56</v>
      </c>
      <c r="AF435" s="2" t="str">
        <f aca="false">IF(B435 = "","",_xlfn.CONCAT("https://cdn.shopify.com/s/files/1/1773/1117/files/WWMS_-_",N435,"_-_",P435,"_-_",M435,"_-_",O435,"_-_Front.png"))</f>
        <v/>
      </c>
      <c r="AI435" s="1" t="s">
        <v>61</v>
      </c>
      <c r="AY435" s="2" t="str">
        <f aca="false">_xlfn.CONCAT("https://cdn.shopify.com/s/files/1/1773/1117/files/WWMS_-_",N435,"_-_",P435,"_-_",M435,"_-_",O435,"_-_Front.png")</f>
        <v>https://cdn.shopify.com/s/files/1/1773/1117/files/WWMS_-_Bath_Treatment_-_250g_-_Vintage_-_Coconut_-_Front.png</v>
      </c>
      <c r="AZ435" s="0" t="s">
        <v>62</v>
      </c>
      <c r="BC435" s="0" t="s">
        <v>63</v>
      </c>
    </row>
    <row r="436" customFormat="false" ht="12.75" hidden="false" customHeight="true" outlineLevel="0" collapsed="false">
      <c r="A436" s="0" t="str">
        <f aca="false">SUBSTITUTE(LOWER(_xlfn.CONCAT(M436, "-", O436,"-", N436)), "_", "-")</f>
        <v>vintage-coconut-bath-treatment</v>
      </c>
      <c r="I436" s="2" t="n">
        <f aca="false">IF(B436 = "",I435,FIND("-", B436, 1))</f>
        <v>9</v>
      </c>
      <c r="J436" s="2" t="e">
        <f aca="false">IF(B436 = "",J435,FIND("-", B436, FIND("-", B436, FIND("-", B436, 1)+1)+1))</f>
        <v>#VALUE!</v>
      </c>
      <c r="K436" s="2" t="n">
        <f aca="false">IF(B436 = "",K435,FIND("-", B436, FIND("-", B436, 1)+1))</f>
        <v>19</v>
      </c>
      <c r="L436" s="2" t="n">
        <f aca="false">IF(B436 = "",L435,IF(ISERROR(J436),K436,J436))</f>
        <v>19</v>
      </c>
      <c r="M436" s="2" t="str">
        <f aca="false">IF(B436 = "",M435,SUBSTITUTE(LEFT(B436,I436-2)," ","_"))</f>
        <v>Vintage</v>
      </c>
      <c r="N436" s="2" t="str">
        <f aca="false">IF(B436 = "",N435,SUBSTITUTE(RIGHT(B436, LEN(B436)-L436-1)," ","_"))</f>
        <v>Bath_Treatment</v>
      </c>
      <c r="O436" s="2" t="str">
        <f aca="false">IF(B436 = "",O435,SUBSTITUTE(SUBSTITUTE(MID(B436,I436+2,L436-I436-3)," ","_"),"/","_"))</f>
        <v>Coconut</v>
      </c>
      <c r="P436" s="0" t="s">
        <v>65</v>
      </c>
      <c r="U436" s="0" t="str">
        <f aca="false">SUBSTITUTE(_xlfn.CONCAT(M436, " - ", O436, " - ",N436, " - ", P436), "_", " ")</f>
        <v>Vintage - Coconut - Bath Treatment - 1kg</v>
      </c>
      <c r="V436" s="0" t="n">
        <v>1000</v>
      </c>
      <c r="X436" s="0" t="n">
        <v>0</v>
      </c>
      <c r="Y436" s="0" t="s">
        <v>59</v>
      </c>
      <c r="Z436" s="0" t="s">
        <v>60</v>
      </c>
      <c r="AA436" s="0" t="n">
        <v>30</v>
      </c>
      <c r="AC436" s="1" t="s">
        <v>56</v>
      </c>
      <c r="AD436" s="1" t="s">
        <v>56</v>
      </c>
      <c r="AF436" s="2" t="str">
        <f aca="false">IF(B436 = "","",_xlfn.CONCAT("https://cdn.shopify.com/s/files/1/1773/1117/files/WWMS_-_",N436,"_-_",P436,"_-_",M436,"_-_",O436,"_-_Front.png"))</f>
        <v/>
      </c>
      <c r="AI436" s="1" t="s">
        <v>61</v>
      </c>
      <c r="AY436" s="2" t="str">
        <f aca="false">_xlfn.CONCAT("https://cdn.shopify.com/s/files/1/1773/1117/files/WWMS_-_",N436,"_-_",P436,"_-_",M436,"_-_",O436,"_-_Front.png")</f>
        <v>https://cdn.shopify.com/s/files/1/1773/1117/files/WWMS_-_Bath_Treatment_-_1kg_-_Vintage_-_Coconut_-_Front.png</v>
      </c>
      <c r="AZ436" s="0" t="s">
        <v>62</v>
      </c>
      <c r="BC436" s="0" t="s">
        <v>63</v>
      </c>
    </row>
    <row r="437" customFormat="false" ht="12.75" hidden="false" customHeight="true" outlineLevel="0" collapsed="false">
      <c r="A437" s="0" t="str">
        <f aca="false">SUBSTITUTE(LOWER(_xlfn.CONCAT(M437, "-", O437,"-", N437)), "_", "-")</f>
        <v>vintage-chocolate-bath-treatment</v>
      </c>
      <c r="B437" s="0" t="s">
        <v>396</v>
      </c>
      <c r="C437" s="3" t="s">
        <v>397</v>
      </c>
      <c r="D437" s="0" t="s">
        <v>53</v>
      </c>
      <c r="E437" s="0" t="s">
        <v>54</v>
      </c>
      <c r="F437" s="0" t="s">
        <v>350</v>
      </c>
      <c r="G437" s="1" t="s">
        <v>56</v>
      </c>
      <c r="H437" s="0" t="s">
        <v>57</v>
      </c>
      <c r="I437" s="2" t="n">
        <f aca="false">IF(B437 = "",I436,FIND("-", B437, 1))</f>
        <v>9</v>
      </c>
      <c r="J437" s="2" t="e">
        <f aca="false">IF(B437 = "",J436,FIND("-", B437, FIND("-", B437, FIND("-", B437, 1)+1)+1))</f>
        <v>#VALUE!</v>
      </c>
      <c r="K437" s="2" t="n">
        <f aca="false">IF(B437 = "",K436,FIND("-", B437, FIND("-", B437, 1)+1))</f>
        <v>21</v>
      </c>
      <c r="L437" s="2" t="n">
        <f aca="false">IF(B437 = "",L436,IF(ISERROR(J437),K437,J437))</f>
        <v>21</v>
      </c>
      <c r="M437" s="2" t="str">
        <f aca="false">IF(B437 = "",M436,SUBSTITUTE(LEFT(B437,I437-2)," ","_"))</f>
        <v>Vintage</v>
      </c>
      <c r="N437" s="2" t="str">
        <f aca="false">IF(B437 = "",N436,SUBSTITUTE(RIGHT(B437, LEN(B437)-L437-1)," ","_"))</f>
        <v>Bath_Treatment</v>
      </c>
      <c r="O437" s="2" t="str">
        <f aca="false">IF(B437 = "",O436,SUBSTITUTE(SUBSTITUTE(MID(B437,I437+2,L437-I437-3)," ","_"),"/","_"))</f>
        <v>Chocolate</v>
      </c>
      <c r="P437" s="0" t="s">
        <v>58</v>
      </c>
      <c r="U437" s="0" t="str">
        <f aca="false">SUBSTITUTE(_xlfn.CONCAT(M437, " - ", O437, " - ",N437, " - ", P437), "_", " ")</f>
        <v>Vintage - Chocolate - Bath Treatment - 100g</v>
      </c>
      <c r="V437" s="0" t="n">
        <v>100</v>
      </c>
      <c r="X437" s="0" t="n">
        <v>0</v>
      </c>
      <c r="Y437" s="0" t="s">
        <v>59</v>
      </c>
      <c r="Z437" s="0" t="s">
        <v>60</v>
      </c>
      <c r="AA437" s="0" t="n">
        <v>6</v>
      </c>
      <c r="AC437" s="1" t="s">
        <v>56</v>
      </c>
      <c r="AD437" s="1" t="s">
        <v>56</v>
      </c>
      <c r="AF437" s="2" t="str">
        <f aca="false">IF(B437 = "","",_xlfn.CONCAT("https://cdn.shopify.com/s/files/1/1773/1117/files/WWMS_-_",N437,"_-_",P437,"_-_",M437,"_-_",O437,"_-_Front.png"))</f>
        <v>https://cdn.shopify.com/s/files/1/1773/1117/files/WWMS_-_Bath_Treatment_-_100g_-_Vintage_-_Chocolate_-_Front.png</v>
      </c>
      <c r="AG437" s="0" t="n">
        <v>1</v>
      </c>
      <c r="AH437" s="0" t="s">
        <v>396</v>
      </c>
      <c r="AI437" s="1" t="s">
        <v>61</v>
      </c>
      <c r="AY437" s="2" t="str">
        <f aca="false">_xlfn.CONCAT("https://cdn.shopify.com/s/files/1/1773/1117/files/WWMS_-_",N437,"_-_",P437,"_-_",M437,"_-_",O437,"_-_Front.png")</f>
        <v>https://cdn.shopify.com/s/files/1/1773/1117/files/WWMS_-_Bath_Treatment_-_100g_-_Vintage_-_Chocolate_-_Front.png</v>
      </c>
      <c r="AZ437" s="0" t="s">
        <v>62</v>
      </c>
      <c r="BC437" s="0" t="s">
        <v>63</v>
      </c>
    </row>
    <row r="438" customFormat="false" ht="12.75" hidden="false" customHeight="true" outlineLevel="0" collapsed="false">
      <c r="A438" s="0" t="str">
        <f aca="false">SUBSTITUTE(LOWER(_xlfn.CONCAT(M438, "-", O438,"-", N438)), "_", "-")</f>
        <v>vintage-chocolate-bath-treatment</v>
      </c>
      <c r="I438" s="2" t="n">
        <f aca="false">IF(B438 = "",I437,FIND("-", B438, 1))</f>
        <v>9</v>
      </c>
      <c r="J438" s="2" t="e">
        <f aca="false">IF(B438 = "",J437,FIND("-", B438, FIND("-", B438, FIND("-", B438, 1)+1)+1))</f>
        <v>#VALUE!</v>
      </c>
      <c r="K438" s="2" t="n">
        <f aca="false">IF(B438 = "",K437,FIND("-", B438, FIND("-", B438, 1)+1))</f>
        <v>21</v>
      </c>
      <c r="L438" s="2" t="n">
        <f aca="false">IF(B438 = "",L437,IF(ISERROR(J438),K438,J438))</f>
        <v>21</v>
      </c>
      <c r="M438" s="2" t="str">
        <f aca="false">IF(B438 = "",M437,SUBSTITUTE(LEFT(B438,I438-2)," ","_"))</f>
        <v>Vintage</v>
      </c>
      <c r="N438" s="2" t="str">
        <f aca="false">IF(B438 = "",N437,SUBSTITUTE(RIGHT(B438, LEN(B438)-L438-1)," ","_"))</f>
        <v>Bath_Treatment</v>
      </c>
      <c r="O438" s="2" t="str">
        <f aca="false">IF(B438 = "",O437,SUBSTITUTE(SUBSTITUTE(MID(B438,I438+2,L438-I438-3)," ","_"),"/","_"))</f>
        <v>Chocolate</v>
      </c>
      <c r="P438" s="0" t="s">
        <v>64</v>
      </c>
      <c r="U438" s="0" t="str">
        <f aca="false">SUBSTITUTE(_xlfn.CONCAT(M438, " - ", O438, " - ",N438, " - ", P438), "_", " ")</f>
        <v>Vintage - Chocolate - Bath Treatment - 250g</v>
      </c>
      <c r="V438" s="0" t="n">
        <v>250</v>
      </c>
      <c r="X438" s="0" t="n">
        <v>0</v>
      </c>
      <c r="Y438" s="0" t="s">
        <v>59</v>
      </c>
      <c r="Z438" s="0" t="s">
        <v>60</v>
      </c>
      <c r="AA438" s="0" t="n">
        <v>12</v>
      </c>
      <c r="AC438" s="1" t="s">
        <v>56</v>
      </c>
      <c r="AD438" s="1" t="s">
        <v>56</v>
      </c>
      <c r="AF438" s="2" t="str">
        <f aca="false">IF(B438 = "","",_xlfn.CONCAT("https://cdn.shopify.com/s/files/1/1773/1117/files/WWMS_-_",N438,"_-_",P438,"_-_",M438,"_-_",O438,"_-_Front.png"))</f>
        <v/>
      </c>
      <c r="AI438" s="1" t="s">
        <v>61</v>
      </c>
      <c r="AY438" s="2" t="str">
        <f aca="false">_xlfn.CONCAT("https://cdn.shopify.com/s/files/1/1773/1117/files/WWMS_-_",N438,"_-_",P438,"_-_",M438,"_-_",O438,"_-_Front.png")</f>
        <v>https://cdn.shopify.com/s/files/1/1773/1117/files/WWMS_-_Bath_Treatment_-_250g_-_Vintage_-_Chocolate_-_Front.png</v>
      </c>
      <c r="AZ438" s="0" t="s">
        <v>62</v>
      </c>
      <c r="BC438" s="0" t="s">
        <v>63</v>
      </c>
    </row>
    <row r="439" customFormat="false" ht="12.75" hidden="false" customHeight="true" outlineLevel="0" collapsed="false">
      <c r="A439" s="0" t="str">
        <f aca="false">SUBSTITUTE(LOWER(_xlfn.CONCAT(M439, "-", O439,"-", N439)), "_", "-")</f>
        <v>vintage-chocolate-bath-treatment</v>
      </c>
      <c r="I439" s="2" t="n">
        <f aca="false">IF(B439 = "",I438,FIND("-", B439, 1))</f>
        <v>9</v>
      </c>
      <c r="J439" s="2" t="e">
        <f aca="false">IF(B439 = "",J438,FIND("-", B439, FIND("-", B439, FIND("-", B439, 1)+1)+1))</f>
        <v>#VALUE!</v>
      </c>
      <c r="K439" s="2" t="n">
        <f aca="false">IF(B439 = "",K438,FIND("-", B439, FIND("-", B439, 1)+1))</f>
        <v>21</v>
      </c>
      <c r="L439" s="2" t="n">
        <f aca="false">IF(B439 = "",L438,IF(ISERROR(J439),K439,J439))</f>
        <v>21</v>
      </c>
      <c r="M439" s="2" t="str">
        <f aca="false">IF(B439 = "",M438,SUBSTITUTE(LEFT(B439,I439-2)," ","_"))</f>
        <v>Vintage</v>
      </c>
      <c r="N439" s="2" t="str">
        <f aca="false">IF(B439 = "",N438,SUBSTITUTE(RIGHT(B439, LEN(B439)-L439-1)," ","_"))</f>
        <v>Bath_Treatment</v>
      </c>
      <c r="O439" s="2" t="str">
        <f aca="false">IF(B439 = "",O438,SUBSTITUTE(SUBSTITUTE(MID(B439,I439+2,L439-I439-3)," ","_"),"/","_"))</f>
        <v>Chocolate</v>
      </c>
      <c r="P439" s="0" t="s">
        <v>65</v>
      </c>
      <c r="U439" s="0" t="str">
        <f aca="false">SUBSTITUTE(_xlfn.CONCAT(M439, " - ", O439, " - ",N439, " - ", P439), "_", " ")</f>
        <v>Vintage - Chocolate - Bath Treatment - 1kg</v>
      </c>
      <c r="V439" s="0" t="n">
        <v>1000</v>
      </c>
      <c r="X439" s="0" t="n">
        <v>0</v>
      </c>
      <c r="Y439" s="0" t="s">
        <v>59</v>
      </c>
      <c r="Z439" s="0" t="s">
        <v>60</v>
      </c>
      <c r="AA439" s="0" t="n">
        <v>30</v>
      </c>
      <c r="AC439" s="1" t="s">
        <v>56</v>
      </c>
      <c r="AD439" s="1" t="s">
        <v>56</v>
      </c>
      <c r="AF439" s="2" t="str">
        <f aca="false">IF(B439 = "","",_xlfn.CONCAT("https://cdn.shopify.com/s/files/1/1773/1117/files/WWMS_-_",N439,"_-_",P439,"_-_",M439,"_-_",O439,"_-_Front.png"))</f>
        <v/>
      </c>
      <c r="AI439" s="1" t="s">
        <v>61</v>
      </c>
      <c r="AY439" s="2" t="str">
        <f aca="false">_xlfn.CONCAT("https://cdn.shopify.com/s/files/1/1773/1117/files/WWMS_-_",N439,"_-_",P439,"_-_",M439,"_-_",O439,"_-_Front.png")</f>
        <v>https://cdn.shopify.com/s/files/1/1773/1117/files/WWMS_-_Bath_Treatment_-_1kg_-_Vintage_-_Chocolate_-_Front.png</v>
      </c>
      <c r="AZ439" s="0" t="s">
        <v>62</v>
      </c>
      <c r="BC439" s="0" t="s">
        <v>63</v>
      </c>
    </row>
    <row r="440" customFormat="false" ht="12.75" hidden="false" customHeight="true" outlineLevel="0" collapsed="false">
      <c r="A440" s="0" t="str">
        <f aca="false">SUBSTITUTE(LOWER(_xlfn.CONCAT(M440, "-", O440,"-", N440)), "_", "-")</f>
        <v>vintage-all-orange-bath-treatment</v>
      </c>
      <c r="B440" s="0" t="s">
        <v>398</v>
      </c>
      <c r="C440" s="3" t="s">
        <v>399</v>
      </c>
      <c r="D440" s="0" t="s">
        <v>53</v>
      </c>
      <c r="E440" s="0" t="s">
        <v>54</v>
      </c>
      <c r="F440" s="0" t="s">
        <v>350</v>
      </c>
      <c r="G440" s="1" t="s">
        <v>56</v>
      </c>
      <c r="H440" s="0" t="s">
        <v>57</v>
      </c>
      <c r="I440" s="2" t="n">
        <f aca="false">IF(B440 = "",I439,FIND("-", B440, 1))</f>
        <v>9</v>
      </c>
      <c r="J440" s="2" t="e">
        <f aca="false">IF(B440 = "",J439,FIND("-", B440, FIND("-", B440, FIND("-", B440, 1)+1)+1))</f>
        <v>#VALUE!</v>
      </c>
      <c r="K440" s="2" t="n">
        <f aca="false">IF(B440 = "",K439,FIND("-", B440, FIND("-", B440, 1)+1))</f>
        <v>22</v>
      </c>
      <c r="L440" s="2" t="n">
        <f aca="false">IF(B440 = "",L439,IF(ISERROR(J440),K440,J440))</f>
        <v>22</v>
      </c>
      <c r="M440" s="2" t="str">
        <f aca="false">IF(B440 = "",M439,SUBSTITUTE(LEFT(B440,I440-2)," ","_"))</f>
        <v>Vintage</v>
      </c>
      <c r="N440" s="2" t="str">
        <f aca="false">IF(B440 = "",N439,SUBSTITUTE(RIGHT(B440, LEN(B440)-L440-1)," ","_"))</f>
        <v>Bath_Treatment</v>
      </c>
      <c r="O440" s="2" t="str">
        <f aca="false">IF(B440 = "",O439,SUBSTITUTE(SUBSTITUTE(MID(B440,I440+2,L440-I440-3)," ","_"),"/","_"))</f>
        <v>All_Orange</v>
      </c>
      <c r="P440" s="0" t="s">
        <v>58</v>
      </c>
      <c r="U440" s="0" t="str">
        <f aca="false">SUBSTITUTE(_xlfn.CONCAT(M440, " - ", O440, " - ",N440, " - ", P440), "_", " ")</f>
        <v>Vintage - All Orange - Bath Treatment - 100g</v>
      </c>
      <c r="V440" s="0" t="n">
        <v>100</v>
      </c>
      <c r="X440" s="0" t="n">
        <v>0</v>
      </c>
      <c r="Y440" s="0" t="s">
        <v>59</v>
      </c>
      <c r="Z440" s="0" t="s">
        <v>60</v>
      </c>
      <c r="AA440" s="0" t="n">
        <v>6</v>
      </c>
      <c r="AC440" s="1" t="s">
        <v>56</v>
      </c>
      <c r="AD440" s="1" t="s">
        <v>56</v>
      </c>
      <c r="AF440" s="2" t="str">
        <f aca="false">IF(B440 = "","",_xlfn.CONCAT("https://cdn.shopify.com/s/files/1/1773/1117/files/WWMS_-_",N440,"_-_",P440,"_-_",M440,"_-_",O440,"_-_Front.png"))</f>
        <v>https://cdn.shopify.com/s/files/1/1773/1117/files/WWMS_-_Bath_Treatment_-_100g_-_Vintage_-_All_Orange_-_Front.png</v>
      </c>
      <c r="AG440" s="0" t="n">
        <v>1</v>
      </c>
      <c r="AH440" s="0" t="s">
        <v>398</v>
      </c>
      <c r="AI440" s="1" t="s">
        <v>61</v>
      </c>
      <c r="AY440" s="2" t="str">
        <f aca="false">_xlfn.CONCAT("https://cdn.shopify.com/s/files/1/1773/1117/files/WWMS_-_",N440,"_-_",P440,"_-_",M440,"_-_",O440,"_-_Front.png")</f>
        <v>https://cdn.shopify.com/s/files/1/1773/1117/files/WWMS_-_Bath_Treatment_-_100g_-_Vintage_-_All_Orange_-_Front.png</v>
      </c>
      <c r="AZ440" s="0" t="s">
        <v>62</v>
      </c>
      <c r="BC440" s="0" t="s">
        <v>63</v>
      </c>
    </row>
    <row r="441" customFormat="false" ht="12.75" hidden="false" customHeight="true" outlineLevel="0" collapsed="false">
      <c r="A441" s="0" t="str">
        <f aca="false">SUBSTITUTE(LOWER(_xlfn.CONCAT(M441, "-", O441,"-", N441)), "_", "-")</f>
        <v>vintage-all-orange-bath-treatment</v>
      </c>
      <c r="I441" s="2" t="n">
        <f aca="false">IF(B441 = "",I440,FIND("-", B441, 1))</f>
        <v>9</v>
      </c>
      <c r="J441" s="2" t="e">
        <f aca="false">IF(B441 = "",J440,FIND("-", B441, FIND("-", B441, FIND("-", B441, 1)+1)+1))</f>
        <v>#VALUE!</v>
      </c>
      <c r="K441" s="2" t="n">
        <f aca="false">IF(B441 = "",K440,FIND("-", B441, FIND("-", B441, 1)+1))</f>
        <v>22</v>
      </c>
      <c r="L441" s="2" t="n">
        <f aca="false">IF(B441 = "",L440,IF(ISERROR(J441),K441,J441))</f>
        <v>22</v>
      </c>
      <c r="M441" s="2" t="str">
        <f aca="false">IF(B441 = "",M440,SUBSTITUTE(LEFT(B441,I441-2)," ","_"))</f>
        <v>Vintage</v>
      </c>
      <c r="N441" s="2" t="str">
        <f aca="false">IF(B441 = "",N440,SUBSTITUTE(RIGHT(B441, LEN(B441)-L441-1)," ","_"))</f>
        <v>Bath_Treatment</v>
      </c>
      <c r="O441" s="2" t="str">
        <f aca="false">IF(B441 = "",O440,SUBSTITUTE(SUBSTITUTE(MID(B441,I441+2,L441-I441-3)," ","_"),"/","_"))</f>
        <v>All_Orange</v>
      </c>
      <c r="P441" s="0" t="s">
        <v>64</v>
      </c>
      <c r="U441" s="0" t="str">
        <f aca="false">SUBSTITUTE(_xlfn.CONCAT(M441, " - ", O441, " - ",N441, " - ", P441), "_", " ")</f>
        <v>Vintage - All Orange - Bath Treatment - 250g</v>
      </c>
      <c r="V441" s="0" t="n">
        <v>250</v>
      </c>
      <c r="X441" s="0" t="n">
        <v>0</v>
      </c>
      <c r="Y441" s="0" t="s">
        <v>59</v>
      </c>
      <c r="Z441" s="0" t="s">
        <v>60</v>
      </c>
      <c r="AA441" s="0" t="n">
        <v>12</v>
      </c>
      <c r="AC441" s="1" t="s">
        <v>56</v>
      </c>
      <c r="AD441" s="1" t="s">
        <v>56</v>
      </c>
      <c r="AF441" s="2" t="str">
        <f aca="false">IF(B441 = "","",_xlfn.CONCAT("https://cdn.shopify.com/s/files/1/1773/1117/files/WWMS_-_",N441,"_-_",P441,"_-_",M441,"_-_",O441,"_-_Front.png"))</f>
        <v/>
      </c>
      <c r="AI441" s="1" t="s">
        <v>61</v>
      </c>
      <c r="AY441" s="2" t="str">
        <f aca="false">_xlfn.CONCAT("https://cdn.shopify.com/s/files/1/1773/1117/files/WWMS_-_",N441,"_-_",P441,"_-_",M441,"_-_",O441,"_-_Front.png")</f>
        <v>https://cdn.shopify.com/s/files/1/1773/1117/files/WWMS_-_Bath_Treatment_-_250g_-_Vintage_-_All_Orange_-_Front.png</v>
      </c>
      <c r="AZ441" s="0" t="s">
        <v>62</v>
      </c>
      <c r="BC441" s="0" t="s">
        <v>63</v>
      </c>
    </row>
    <row r="442" customFormat="false" ht="12.75" hidden="false" customHeight="true" outlineLevel="0" collapsed="false">
      <c r="A442" s="0" t="str">
        <f aca="false">SUBSTITUTE(LOWER(_xlfn.CONCAT(M442, "-", O442,"-", N442)), "_", "-")</f>
        <v>vintage-all-orange-bath-treatment</v>
      </c>
      <c r="I442" s="2" t="n">
        <f aca="false">IF(B442 = "",I441,FIND("-", B442, 1))</f>
        <v>9</v>
      </c>
      <c r="J442" s="2" t="e">
        <f aca="false">IF(B442 = "",J441,FIND("-", B442, FIND("-", B442, FIND("-", B442, 1)+1)+1))</f>
        <v>#VALUE!</v>
      </c>
      <c r="K442" s="2" t="n">
        <f aca="false">IF(B442 = "",K441,FIND("-", B442, FIND("-", B442, 1)+1))</f>
        <v>22</v>
      </c>
      <c r="L442" s="2" t="n">
        <f aca="false">IF(B442 = "",L441,IF(ISERROR(J442),K442,J442))</f>
        <v>22</v>
      </c>
      <c r="M442" s="2" t="str">
        <f aca="false">IF(B442 = "",M441,SUBSTITUTE(LEFT(B442,I442-2)," ","_"))</f>
        <v>Vintage</v>
      </c>
      <c r="N442" s="2" t="str">
        <f aca="false">IF(B442 = "",N441,SUBSTITUTE(RIGHT(B442, LEN(B442)-L442-1)," ","_"))</f>
        <v>Bath_Treatment</v>
      </c>
      <c r="O442" s="2" t="str">
        <f aca="false">IF(B442 = "",O441,SUBSTITUTE(SUBSTITUTE(MID(B442,I442+2,L442-I442-3)," ","_"),"/","_"))</f>
        <v>All_Orange</v>
      </c>
      <c r="P442" s="0" t="s">
        <v>65</v>
      </c>
      <c r="U442" s="0" t="str">
        <f aca="false">SUBSTITUTE(_xlfn.CONCAT(M442, " - ", O442, " - ",N442, " - ", P442), "_", " ")</f>
        <v>Vintage - All Orange - Bath Treatment - 1kg</v>
      </c>
      <c r="V442" s="0" t="n">
        <v>1000</v>
      </c>
      <c r="X442" s="0" t="n">
        <v>0</v>
      </c>
      <c r="Y442" s="0" t="s">
        <v>59</v>
      </c>
      <c r="Z442" s="0" t="s">
        <v>60</v>
      </c>
      <c r="AA442" s="0" t="n">
        <v>30</v>
      </c>
      <c r="AC442" s="1" t="s">
        <v>56</v>
      </c>
      <c r="AD442" s="1" t="s">
        <v>56</v>
      </c>
      <c r="AF442" s="2" t="str">
        <f aca="false">IF(B442 = "","",_xlfn.CONCAT("https://cdn.shopify.com/s/files/1/1773/1117/files/WWMS_-_",N442,"_-_",P442,"_-_",M442,"_-_",O442,"_-_Front.png"))</f>
        <v/>
      </c>
      <c r="AI442" s="1" t="s">
        <v>61</v>
      </c>
      <c r="AY442" s="2" t="str">
        <f aca="false">_xlfn.CONCAT("https://cdn.shopify.com/s/files/1/1773/1117/files/WWMS_-_",N442,"_-_",P442,"_-_",M442,"_-_",O442,"_-_Front.png")</f>
        <v>https://cdn.shopify.com/s/files/1/1773/1117/files/WWMS_-_Bath_Treatment_-_1kg_-_Vintage_-_All_Orange_-_Front.png</v>
      </c>
      <c r="AZ442" s="0" t="s">
        <v>62</v>
      </c>
      <c r="BC442" s="0" t="s">
        <v>63</v>
      </c>
    </row>
    <row r="443" customFormat="false" ht="12.75" hidden="false" customHeight="true" outlineLevel="0" collapsed="false">
      <c r="A443" s="0" t="str">
        <f aca="false">SUBSTITUTE(LOWER(_xlfn.CONCAT(M443, "-", O443,"-", N443)), "_", "-")</f>
        <v>vintage-sweetgrass-bath-treatment</v>
      </c>
      <c r="B443" s="0" t="s">
        <v>400</v>
      </c>
      <c r="C443" s="3" t="s">
        <v>401</v>
      </c>
      <c r="D443" s="0" t="s">
        <v>53</v>
      </c>
      <c r="E443" s="0" t="s">
        <v>54</v>
      </c>
      <c r="F443" s="0" t="s">
        <v>350</v>
      </c>
      <c r="G443" s="1" t="s">
        <v>56</v>
      </c>
      <c r="H443" s="0" t="s">
        <v>57</v>
      </c>
      <c r="I443" s="2" t="n">
        <f aca="false">IF(B443 = "",I442,FIND("-", B443, 1))</f>
        <v>9</v>
      </c>
      <c r="J443" s="2" t="e">
        <f aca="false">IF(B443 = "",J442,FIND("-", B443, FIND("-", B443, FIND("-", B443, 1)+1)+1))</f>
        <v>#VALUE!</v>
      </c>
      <c r="K443" s="2" t="n">
        <f aca="false">IF(B443 = "",K442,FIND("-", B443, FIND("-", B443, 1)+1))</f>
        <v>22</v>
      </c>
      <c r="L443" s="2" t="n">
        <f aca="false">IF(B443 = "",L442,IF(ISERROR(J443),K443,J443))</f>
        <v>22</v>
      </c>
      <c r="M443" s="2" t="str">
        <f aca="false">IF(B443 = "",M442,SUBSTITUTE(LEFT(B443,I443-2)," ","_"))</f>
        <v>Vintage</v>
      </c>
      <c r="N443" s="2" t="str">
        <f aca="false">IF(B443 = "",N442,SUBSTITUTE(RIGHT(B443, LEN(B443)-L443-1)," ","_"))</f>
        <v>Bath_Treatment</v>
      </c>
      <c r="O443" s="2" t="str">
        <f aca="false">IF(B443 = "",O442,SUBSTITUTE(SUBSTITUTE(MID(B443,I443+2,L443-I443-3)," ","_"),"/","_"))</f>
        <v>Sweetgrass</v>
      </c>
      <c r="P443" s="0" t="s">
        <v>58</v>
      </c>
      <c r="U443" s="0" t="str">
        <f aca="false">SUBSTITUTE(_xlfn.CONCAT(M443, " - ", O443, " - ",N443, " - ", P443), "_", " ")</f>
        <v>Vintage - Sweetgrass - Bath Treatment - 100g</v>
      </c>
      <c r="V443" s="0" t="n">
        <v>100</v>
      </c>
      <c r="X443" s="0" t="n">
        <v>0</v>
      </c>
      <c r="Y443" s="0" t="s">
        <v>59</v>
      </c>
      <c r="Z443" s="0" t="s">
        <v>60</v>
      </c>
      <c r="AA443" s="0" t="n">
        <v>6</v>
      </c>
      <c r="AC443" s="1" t="s">
        <v>56</v>
      </c>
      <c r="AD443" s="1" t="s">
        <v>56</v>
      </c>
      <c r="AF443" s="2" t="str">
        <f aca="false">IF(B443 = "","",_xlfn.CONCAT("https://cdn.shopify.com/s/files/1/1773/1117/files/WWMS_-_",N443,"_-_",P443,"_-_",M443,"_-_",O443,"_-_Front.png"))</f>
        <v>https://cdn.shopify.com/s/files/1/1773/1117/files/WWMS_-_Bath_Treatment_-_100g_-_Vintage_-_Sweetgrass_-_Front.png</v>
      </c>
      <c r="AG443" s="0" t="n">
        <v>1</v>
      </c>
      <c r="AH443" s="0" t="s">
        <v>400</v>
      </c>
      <c r="AI443" s="1" t="s">
        <v>61</v>
      </c>
      <c r="AY443" s="2" t="str">
        <f aca="false">_xlfn.CONCAT("https://cdn.shopify.com/s/files/1/1773/1117/files/WWMS_-_",N443,"_-_",P443,"_-_",M443,"_-_",O443,"_-_Front.png")</f>
        <v>https://cdn.shopify.com/s/files/1/1773/1117/files/WWMS_-_Bath_Treatment_-_100g_-_Vintage_-_Sweetgrass_-_Front.png</v>
      </c>
      <c r="AZ443" s="0" t="s">
        <v>62</v>
      </c>
      <c r="BC443" s="0" t="s">
        <v>63</v>
      </c>
    </row>
    <row r="444" customFormat="false" ht="12.75" hidden="false" customHeight="true" outlineLevel="0" collapsed="false">
      <c r="A444" s="0" t="str">
        <f aca="false">SUBSTITUTE(LOWER(_xlfn.CONCAT(M444, "-", O444,"-", N444)), "_", "-")</f>
        <v>vintage-sweetgrass-bath-treatment</v>
      </c>
      <c r="I444" s="2" t="n">
        <f aca="false">IF(B444 = "",I443,FIND("-", B444, 1))</f>
        <v>9</v>
      </c>
      <c r="J444" s="2" t="e">
        <f aca="false">IF(B444 = "",J443,FIND("-", B444, FIND("-", B444, FIND("-", B444, 1)+1)+1))</f>
        <v>#VALUE!</v>
      </c>
      <c r="K444" s="2" t="n">
        <f aca="false">IF(B444 = "",K443,FIND("-", B444, FIND("-", B444, 1)+1))</f>
        <v>22</v>
      </c>
      <c r="L444" s="2" t="n">
        <f aca="false">IF(B444 = "",L443,IF(ISERROR(J444),K444,J444))</f>
        <v>22</v>
      </c>
      <c r="M444" s="2" t="str">
        <f aca="false">IF(B444 = "",M443,SUBSTITUTE(LEFT(B444,I444-2)," ","_"))</f>
        <v>Vintage</v>
      </c>
      <c r="N444" s="2" t="str">
        <f aca="false">IF(B444 = "",N443,SUBSTITUTE(RIGHT(B444, LEN(B444)-L444-1)," ","_"))</f>
        <v>Bath_Treatment</v>
      </c>
      <c r="O444" s="2" t="str">
        <f aca="false">IF(B444 = "",O443,SUBSTITUTE(SUBSTITUTE(MID(B444,I444+2,L444-I444-3)," ","_"),"/","_"))</f>
        <v>Sweetgrass</v>
      </c>
      <c r="P444" s="0" t="s">
        <v>64</v>
      </c>
      <c r="U444" s="0" t="str">
        <f aca="false">SUBSTITUTE(_xlfn.CONCAT(M444, " - ", O444, " - ",N444, " - ", P444), "_", " ")</f>
        <v>Vintage - Sweetgrass - Bath Treatment - 250g</v>
      </c>
      <c r="V444" s="0" t="n">
        <v>250</v>
      </c>
      <c r="X444" s="0" t="n">
        <v>0</v>
      </c>
      <c r="Y444" s="0" t="s">
        <v>59</v>
      </c>
      <c r="Z444" s="0" t="s">
        <v>60</v>
      </c>
      <c r="AA444" s="0" t="n">
        <v>12</v>
      </c>
      <c r="AC444" s="1" t="s">
        <v>56</v>
      </c>
      <c r="AD444" s="1" t="s">
        <v>56</v>
      </c>
      <c r="AF444" s="2" t="str">
        <f aca="false">IF(B444 = "","",_xlfn.CONCAT("https://cdn.shopify.com/s/files/1/1773/1117/files/WWMS_-_",N444,"_-_",P444,"_-_",M444,"_-_",O444,"_-_Front.png"))</f>
        <v/>
      </c>
      <c r="AI444" s="1" t="s">
        <v>61</v>
      </c>
      <c r="AY444" s="2" t="str">
        <f aca="false">_xlfn.CONCAT("https://cdn.shopify.com/s/files/1/1773/1117/files/WWMS_-_",N444,"_-_",P444,"_-_",M444,"_-_",O444,"_-_Front.png")</f>
        <v>https://cdn.shopify.com/s/files/1/1773/1117/files/WWMS_-_Bath_Treatment_-_250g_-_Vintage_-_Sweetgrass_-_Front.png</v>
      </c>
      <c r="AZ444" s="0" t="s">
        <v>62</v>
      </c>
      <c r="BC444" s="0" t="s">
        <v>63</v>
      </c>
    </row>
    <row r="445" customFormat="false" ht="12.75" hidden="false" customHeight="true" outlineLevel="0" collapsed="false">
      <c r="A445" s="0" t="str">
        <f aca="false">SUBSTITUTE(LOWER(_xlfn.CONCAT(M445, "-", O445,"-", N445)), "_", "-")</f>
        <v>vintage-sweetgrass-bath-treatment</v>
      </c>
      <c r="I445" s="2" t="n">
        <f aca="false">IF(B445 = "",I444,FIND("-", B445, 1))</f>
        <v>9</v>
      </c>
      <c r="J445" s="2" t="e">
        <f aca="false">IF(B445 = "",J444,FIND("-", B445, FIND("-", B445, FIND("-", B445, 1)+1)+1))</f>
        <v>#VALUE!</v>
      </c>
      <c r="K445" s="2" t="n">
        <f aca="false">IF(B445 = "",K444,FIND("-", B445, FIND("-", B445, 1)+1))</f>
        <v>22</v>
      </c>
      <c r="L445" s="2" t="n">
        <f aca="false">IF(B445 = "",L444,IF(ISERROR(J445),K445,J445))</f>
        <v>22</v>
      </c>
      <c r="M445" s="2" t="str">
        <f aca="false">IF(B445 = "",M444,SUBSTITUTE(LEFT(B445,I445-2)," ","_"))</f>
        <v>Vintage</v>
      </c>
      <c r="N445" s="2" t="str">
        <f aca="false">IF(B445 = "",N444,SUBSTITUTE(RIGHT(B445, LEN(B445)-L445-1)," ","_"))</f>
        <v>Bath_Treatment</v>
      </c>
      <c r="O445" s="2" t="str">
        <f aca="false">IF(B445 = "",O444,SUBSTITUTE(SUBSTITUTE(MID(B445,I445+2,L445-I445-3)," ","_"),"/","_"))</f>
        <v>Sweetgrass</v>
      </c>
      <c r="P445" s="0" t="s">
        <v>65</v>
      </c>
      <c r="U445" s="0" t="str">
        <f aca="false">SUBSTITUTE(_xlfn.CONCAT(M445, " - ", O445, " - ",N445, " - ", P445), "_", " ")</f>
        <v>Vintage - Sweetgrass - Bath Treatment - 1kg</v>
      </c>
      <c r="V445" s="0" t="n">
        <v>1000</v>
      </c>
      <c r="X445" s="0" t="n">
        <v>0</v>
      </c>
      <c r="Y445" s="0" t="s">
        <v>59</v>
      </c>
      <c r="Z445" s="0" t="s">
        <v>60</v>
      </c>
      <c r="AA445" s="0" t="n">
        <v>28</v>
      </c>
      <c r="AC445" s="1" t="s">
        <v>56</v>
      </c>
      <c r="AD445" s="1" t="s">
        <v>56</v>
      </c>
      <c r="AF445" s="2" t="str">
        <f aca="false">IF(B445 = "","",_xlfn.CONCAT("https://cdn.shopify.com/s/files/1/1773/1117/files/WWMS_-_",N445,"_-_",P445,"_-_",M445,"_-_",O445,"_-_Front.png"))</f>
        <v/>
      </c>
      <c r="AI445" s="1" t="s">
        <v>61</v>
      </c>
      <c r="AY445" s="2" t="str">
        <f aca="false">_xlfn.CONCAT("https://cdn.shopify.com/s/files/1/1773/1117/files/WWMS_-_",N445,"_-_",P445,"_-_",M445,"_-_",O445,"_-_Front.png")</f>
        <v>https://cdn.shopify.com/s/files/1/1773/1117/files/WWMS_-_Bath_Treatment_-_1kg_-_Vintage_-_Sweetgrass_-_Front.png</v>
      </c>
      <c r="AZ445" s="0" t="s">
        <v>62</v>
      </c>
      <c r="BC445" s="0" t="s">
        <v>63</v>
      </c>
    </row>
    <row r="446" customFormat="false" ht="12.75" hidden="false" customHeight="true" outlineLevel="0" collapsed="false">
      <c r="A446" s="0" t="str">
        <f aca="false">SUBSTITUTE(LOWER(_xlfn.CONCAT(M446, "-", O446,"-", N446)), "_", "-")</f>
        <v>vintage-violet-bath-treatment</v>
      </c>
      <c r="B446" s="0" t="s">
        <v>376</v>
      </c>
      <c r="C446" s="3" t="s">
        <v>402</v>
      </c>
      <c r="D446" s="0" t="s">
        <v>53</v>
      </c>
      <c r="E446" s="0" t="s">
        <v>54</v>
      </c>
      <c r="F446" s="0" t="s">
        <v>350</v>
      </c>
      <c r="G446" s="1" t="s">
        <v>56</v>
      </c>
      <c r="H446" s="0" t="s">
        <v>57</v>
      </c>
      <c r="I446" s="2" t="n">
        <f aca="false">IF(B446 = "",I445,FIND("-", B446, 1))</f>
        <v>9</v>
      </c>
      <c r="J446" s="2" t="e">
        <f aca="false">IF(B446 = "",J445,FIND("-", B446, FIND("-", B446, FIND("-", B446, 1)+1)+1))</f>
        <v>#VALUE!</v>
      </c>
      <c r="K446" s="2" t="n">
        <f aca="false">IF(B446 = "",K445,FIND("-", B446, FIND("-", B446, 1)+1))</f>
        <v>18</v>
      </c>
      <c r="L446" s="2" t="n">
        <f aca="false">IF(B446 = "",L445,IF(ISERROR(J446),K446,J446))</f>
        <v>18</v>
      </c>
      <c r="M446" s="2" t="str">
        <f aca="false">IF(B446 = "",M445,SUBSTITUTE(LEFT(B446,I446-2)," ","_"))</f>
        <v>Vintage</v>
      </c>
      <c r="N446" s="2" t="str">
        <f aca="false">IF(B446 = "",N445,SUBSTITUTE(RIGHT(B446, LEN(B446)-L446-1)," ","_"))</f>
        <v>Bath_Treatment</v>
      </c>
      <c r="O446" s="2" t="str">
        <f aca="false">IF(B446 = "",O445,SUBSTITUTE(SUBSTITUTE(MID(B446,I446+2,L446-I446-3)," ","_"),"/","_"))</f>
        <v>Violet</v>
      </c>
      <c r="P446" s="0" t="s">
        <v>58</v>
      </c>
      <c r="U446" s="0" t="str">
        <f aca="false">SUBSTITUTE(_xlfn.CONCAT(M446, " - ", O446, " - ",N446, " - ", P446), "_", " ")</f>
        <v>Vintage - Violet - Bath Treatment - 100g</v>
      </c>
      <c r="V446" s="0" t="n">
        <v>100</v>
      </c>
      <c r="X446" s="0" t="n">
        <v>0</v>
      </c>
      <c r="Y446" s="0" t="s">
        <v>59</v>
      </c>
      <c r="Z446" s="0" t="s">
        <v>60</v>
      </c>
      <c r="AA446" s="0" t="n">
        <v>6</v>
      </c>
      <c r="AC446" s="1" t="s">
        <v>56</v>
      </c>
      <c r="AD446" s="1" t="s">
        <v>56</v>
      </c>
      <c r="AF446" s="2" t="str">
        <f aca="false">IF(B446 = "","",_xlfn.CONCAT("https://cdn.shopify.com/s/files/1/1773/1117/files/WWMS_-_",N446,"_-_",P446,"_-_",M446,"_-_",O446,"_-_Front.png"))</f>
        <v>https://cdn.shopify.com/s/files/1/1773/1117/files/WWMS_-_Bath_Treatment_-_100g_-_Vintage_-_Violet_-_Front.png</v>
      </c>
      <c r="AG446" s="0" t="n">
        <v>1</v>
      </c>
      <c r="AH446" s="0" t="s">
        <v>376</v>
      </c>
      <c r="AI446" s="1" t="s">
        <v>61</v>
      </c>
      <c r="AY446" s="2" t="str">
        <f aca="false">_xlfn.CONCAT("https://cdn.shopify.com/s/files/1/1773/1117/files/WWMS_-_",N446,"_-_",P446,"_-_",M446,"_-_",O446,"_-_Front.png")</f>
        <v>https://cdn.shopify.com/s/files/1/1773/1117/files/WWMS_-_Bath_Treatment_-_100g_-_Vintage_-_Violet_-_Front.png</v>
      </c>
      <c r="AZ446" s="0" t="s">
        <v>62</v>
      </c>
      <c r="BC446" s="0" t="s">
        <v>63</v>
      </c>
    </row>
    <row r="447" customFormat="false" ht="12.75" hidden="false" customHeight="true" outlineLevel="0" collapsed="false">
      <c r="A447" s="0" t="str">
        <f aca="false">SUBSTITUTE(LOWER(_xlfn.CONCAT(M447, "-", O447,"-", N447)), "_", "-")</f>
        <v>vintage-violet-bath-treatment</v>
      </c>
      <c r="I447" s="2" t="n">
        <f aca="false">IF(B447 = "",I446,FIND("-", B447, 1))</f>
        <v>9</v>
      </c>
      <c r="J447" s="2" t="e">
        <f aca="false">IF(B447 = "",J446,FIND("-", B447, FIND("-", B447, FIND("-", B447, 1)+1)+1))</f>
        <v>#VALUE!</v>
      </c>
      <c r="K447" s="2" t="n">
        <f aca="false">IF(B447 = "",K446,FIND("-", B447, FIND("-", B447, 1)+1))</f>
        <v>18</v>
      </c>
      <c r="L447" s="2" t="n">
        <f aca="false">IF(B447 = "",L446,IF(ISERROR(J447),K447,J447))</f>
        <v>18</v>
      </c>
      <c r="M447" s="2" t="str">
        <f aca="false">IF(B447 = "",M446,SUBSTITUTE(LEFT(B447,I447-2)," ","_"))</f>
        <v>Vintage</v>
      </c>
      <c r="N447" s="2" t="str">
        <f aca="false">IF(B447 = "",N446,SUBSTITUTE(RIGHT(B447, LEN(B447)-L447-1)," ","_"))</f>
        <v>Bath_Treatment</v>
      </c>
      <c r="O447" s="2" t="str">
        <f aca="false">IF(B447 = "",O446,SUBSTITUTE(SUBSTITUTE(MID(B447,I447+2,L447-I447-3)," ","_"),"/","_"))</f>
        <v>Violet</v>
      </c>
      <c r="P447" s="0" t="s">
        <v>64</v>
      </c>
      <c r="U447" s="0" t="str">
        <f aca="false">SUBSTITUTE(_xlfn.CONCAT(M447, " - ", O447, " - ",N447, " - ", P447), "_", " ")</f>
        <v>Vintage - Violet - Bath Treatment - 250g</v>
      </c>
      <c r="V447" s="0" t="n">
        <v>250</v>
      </c>
      <c r="X447" s="0" t="n">
        <v>0</v>
      </c>
      <c r="Y447" s="0" t="s">
        <v>59</v>
      </c>
      <c r="Z447" s="0" t="s">
        <v>60</v>
      </c>
      <c r="AA447" s="0" t="n">
        <v>12</v>
      </c>
      <c r="AC447" s="1" t="s">
        <v>56</v>
      </c>
      <c r="AD447" s="1" t="s">
        <v>56</v>
      </c>
      <c r="AF447" s="2" t="str">
        <f aca="false">IF(B447 = "","",_xlfn.CONCAT("https://cdn.shopify.com/s/files/1/1773/1117/files/WWMS_-_",N447,"_-_",P447,"_-_",M447,"_-_",O447,"_-_Front.png"))</f>
        <v/>
      </c>
      <c r="AI447" s="1" t="s">
        <v>61</v>
      </c>
      <c r="AY447" s="2" t="str">
        <f aca="false">_xlfn.CONCAT("https://cdn.shopify.com/s/files/1/1773/1117/files/WWMS_-_",N447,"_-_",P447,"_-_",M447,"_-_",O447,"_-_Front.png")</f>
        <v>https://cdn.shopify.com/s/files/1/1773/1117/files/WWMS_-_Bath_Treatment_-_250g_-_Vintage_-_Violet_-_Front.png</v>
      </c>
      <c r="AZ447" s="0" t="s">
        <v>62</v>
      </c>
      <c r="BC447" s="0" t="s">
        <v>63</v>
      </c>
    </row>
    <row r="448" customFormat="false" ht="12.75" hidden="false" customHeight="true" outlineLevel="0" collapsed="false">
      <c r="A448" s="0" t="str">
        <f aca="false">SUBSTITUTE(LOWER(_xlfn.CONCAT(M448, "-", O448,"-", N448)), "_", "-")</f>
        <v>vintage-violet-bath-treatment</v>
      </c>
      <c r="I448" s="2" t="n">
        <f aca="false">IF(B448 = "",I447,FIND("-", B448, 1))</f>
        <v>9</v>
      </c>
      <c r="J448" s="2" t="e">
        <f aca="false">IF(B448 = "",J447,FIND("-", B448, FIND("-", B448, FIND("-", B448, 1)+1)+1))</f>
        <v>#VALUE!</v>
      </c>
      <c r="K448" s="2" t="n">
        <f aca="false">IF(B448 = "",K447,FIND("-", B448, FIND("-", B448, 1)+1))</f>
        <v>18</v>
      </c>
      <c r="L448" s="2" t="n">
        <f aca="false">IF(B448 = "",L447,IF(ISERROR(J448),K448,J448))</f>
        <v>18</v>
      </c>
      <c r="M448" s="2" t="str">
        <f aca="false">IF(B448 = "",M447,SUBSTITUTE(LEFT(B448,I448-2)," ","_"))</f>
        <v>Vintage</v>
      </c>
      <c r="N448" s="2" t="str">
        <f aca="false">IF(B448 = "",N447,SUBSTITUTE(RIGHT(B448, LEN(B448)-L448-1)," ","_"))</f>
        <v>Bath_Treatment</v>
      </c>
      <c r="O448" s="2" t="str">
        <f aca="false">IF(B448 = "",O447,SUBSTITUTE(SUBSTITUTE(MID(B448,I448+2,L448-I448-3)," ","_"),"/","_"))</f>
        <v>Violet</v>
      </c>
      <c r="P448" s="0" t="s">
        <v>65</v>
      </c>
      <c r="U448" s="0" t="str">
        <f aca="false">SUBSTITUTE(_xlfn.CONCAT(M448, " - ", O448, " - ",N448, " - ", P448), "_", " ")</f>
        <v>Vintage - Violet - Bath Treatment - 1kg</v>
      </c>
      <c r="V448" s="0" t="n">
        <v>1000</v>
      </c>
      <c r="X448" s="0" t="n">
        <v>0</v>
      </c>
      <c r="Y448" s="0" t="s">
        <v>59</v>
      </c>
      <c r="Z448" s="0" t="s">
        <v>60</v>
      </c>
      <c r="AA448" s="0" t="n">
        <v>28</v>
      </c>
      <c r="AC448" s="1" t="s">
        <v>56</v>
      </c>
      <c r="AD448" s="1" t="s">
        <v>56</v>
      </c>
      <c r="AF448" s="2" t="str">
        <f aca="false">IF(B448 = "","",_xlfn.CONCAT("https://cdn.shopify.com/s/files/1/1773/1117/files/WWMS_-_",N448,"_-_",P448,"_-_",M448,"_-_",O448,"_-_Front.png"))</f>
        <v/>
      </c>
      <c r="AI448" s="1" t="s">
        <v>61</v>
      </c>
      <c r="AY448" s="2" t="str">
        <f aca="false">_xlfn.CONCAT("https://cdn.shopify.com/s/files/1/1773/1117/files/WWMS_-_",N448,"_-_",P448,"_-_",M448,"_-_",O448,"_-_Front.png")</f>
        <v>https://cdn.shopify.com/s/files/1/1773/1117/files/WWMS_-_Bath_Treatment_-_1kg_-_Vintage_-_Violet_-_Front.png</v>
      </c>
      <c r="AZ448" s="0" t="s">
        <v>62</v>
      </c>
      <c r="BC448" s="0" t="s">
        <v>63</v>
      </c>
    </row>
    <row r="449" customFormat="false" ht="12.75" hidden="false" customHeight="true" outlineLevel="0" collapsed="false">
      <c r="A449" s="0" t="str">
        <f aca="false">SUBSTITUTE(LOWER(_xlfn.CONCAT(M449, "-", O449,"-", N449)), "_", "-")</f>
        <v>vintage-white-tea-and-citron-bath-treatment</v>
      </c>
      <c r="B449" s="0" t="s">
        <v>374</v>
      </c>
      <c r="C449" s="3" t="s">
        <v>403</v>
      </c>
      <c r="D449" s="0" t="s">
        <v>53</v>
      </c>
      <c r="E449" s="0" t="s">
        <v>54</v>
      </c>
      <c r="F449" s="0" t="s">
        <v>350</v>
      </c>
      <c r="G449" s="1" t="s">
        <v>56</v>
      </c>
      <c r="H449" s="0" t="s">
        <v>57</v>
      </c>
      <c r="I449" s="2" t="n">
        <f aca="false">IF(B449 = "",I448,FIND("-", B449, 1))</f>
        <v>9</v>
      </c>
      <c r="J449" s="2" t="e">
        <f aca="false">IF(B449 = "",J448,FIND("-", B449, FIND("-", B449, FIND("-", B449, 1)+1)+1))</f>
        <v>#VALUE!</v>
      </c>
      <c r="K449" s="2" t="n">
        <f aca="false">IF(B449 = "",K448,FIND("-", B449, FIND("-", B449, 1)+1))</f>
        <v>32</v>
      </c>
      <c r="L449" s="2" t="n">
        <f aca="false">IF(B449 = "",L448,IF(ISERROR(J449),K449,J449))</f>
        <v>32</v>
      </c>
      <c r="M449" s="2" t="str">
        <f aca="false">IF(B449 = "",M448,SUBSTITUTE(LEFT(B449,I449-2)," ","_"))</f>
        <v>Vintage</v>
      </c>
      <c r="N449" s="2" t="str">
        <f aca="false">IF(B449 = "",N448,SUBSTITUTE(RIGHT(B449, LEN(B449)-L449-1)," ","_"))</f>
        <v>Bath_Treatment</v>
      </c>
      <c r="O449" s="2" t="str">
        <f aca="false">IF(B449 = "",O448,SUBSTITUTE(SUBSTITUTE(MID(B449,I449+2,L449-I449-3)," ","_"),"/","_"))</f>
        <v>White_Tea_and_Citron</v>
      </c>
      <c r="P449" s="0" t="s">
        <v>58</v>
      </c>
      <c r="U449" s="0" t="str">
        <f aca="false">SUBSTITUTE(_xlfn.CONCAT(M449, " - ", O449, " - ",N449, " - ", P449), "_", " ")</f>
        <v>Vintage - White Tea and Citron - Bath Treatment - 100g</v>
      </c>
      <c r="V449" s="0" t="n">
        <v>100</v>
      </c>
      <c r="X449" s="0" t="n">
        <v>0</v>
      </c>
      <c r="Y449" s="0" t="s">
        <v>59</v>
      </c>
      <c r="Z449" s="0" t="s">
        <v>60</v>
      </c>
      <c r="AA449" s="0" t="n">
        <v>6</v>
      </c>
      <c r="AC449" s="1" t="s">
        <v>56</v>
      </c>
      <c r="AD449" s="1" t="s">
        <v>56</v>
      </c>
      <c r="AF449" s="2" t="str">
        <f aca="false">IF(B449 = "","",_xlfn.CONCAT("https://cdn.shopify.com/s/files/1/1773/1117/files/WWMS_-_",N449,"_-_",P449,"_-_",M449,"_-_",O449,"_-_Front.png"))</f>
        <v>https://cdn.shopify.com/s/files/1/1773/1117/files/WWMS_-_Bath_Treatment_-_100g_-_Vintage_-_White_Tea_and_Citron_-_Front.png</v>
      </c>
      <c r="AG449" s="0" t="n">
        <v>1</v>
      </c>
      <c r="AH449" s="0" t="s">
        <v>374</v>
      </c>
      <c r="AI449" s="1" t="s">
        <v>61</v>
      </c>
      <c r="AY449" s="2" t="str">
        <f aca="false">_xlfn.CONCAT("https://cdn.shopify.com/s/files/1/1773/1117/files/WWMS_-_",N449,"_-_",P449,"_-_",M449,"_-_",O449,"_-_Front.png")</f>
        <v>https://cdn.shopify.com/s/files/1/1773/1117/files/WWMS_-_Bath_Treatment_-_100g_-_Vintage_-_White_Tea_and_Citron_-_Front.png</v>
      </c>
      <c r="AZ449" s="0" t="s">
        <v>62</v>
      </c>
      <c r="BC449" s="0" t="s">
        <v>63</v>
      </c>
    </row>
    <row r="450" customFormat="false" ht="12.75" hidden="false" customHeight="true" outlineLevel="0" collapsed="false">
      <c r="A450" s="0" t="str">
        <f aca="false">SUBSTITUTE(LOWER(_xlfn.CONCAT(M450, "-", O450,"-", N450)), "_", "-")</f>
        <v>vintage-white-tea-and-citron-bath-treatment</v>
      </c>
      <c r="I450" s="2" t="n">
        <f aca="false">IF(B450 = "",I449,FIND("-", B450, 1))</f>
        <v>9</v>
      </c>
      <c r="J450" s="2" t="e">
        <f aca="false">IF(B450 = "",J449,FIND("-", B450, FIND("-", B450, FIND("-", B450, 1)+1)+1))</f>
        <v>#VALUE!</v>
      </c>
      <c r="K450" s="2" t="n">
        <f aca="false">IF(B450 = "",K449,FIND("-", B450, FIND("-", B450, 1)+1))</f>
        <v>32</v>
      </c>
      <c r="L450" s="2" t="n">
        <f aca="false">IF(B450 = "",L449,IF(ISERROR(J450),K450,J450))</f>
        <v>32</v>
      </c>
      <c r="M450" s="2" t="str">
        <f aca="false">IF(B450 = "",M449,SUBSTITUTE(LEFT(B450,I450-2)," ","_"))</f>
        <v>Vintage</v>
      </c>
      <c r="N450" s="2" t="str">
        <f aca="false">IF(B450 = "",N449,SUBSTITUTE(RIGHT(B450, LEN(B450)-L450-1)," ","_"))</f>
        <v>Bath_Treatment</v>
      </c>
      <c r="O450" s="2" t="str">
        <f aca="false">IF(B450 = "",O449,SUBSTITUTE(SUBSTITUTE(MID(B450,I450+2,L450-I450-3)," ","_"),"/","_"))</f>
        <v>White_Tea_and_Citron</v>
      </c>
      <c r="P450" s="0" t="s">
        <v>64</v>
      </c>
      <c r="U450" s="0" t="str">
        <f aca="false">SUBSTITUTE(_xlfn.CONCAT(M450, " - ", O450, " - ",N450, " - ", P450), "_", " ")</f>
        <v>Vintage - White Tea and Citron - Bath Treatment - 250g</v>
      </c>
      <c r="V450" s="0" t="n">
        <v>250</v>
      </c>
      <c r="X450" s="0" t="n">
        <v>0</v>
      </c>
      <c r="Y450" s="0" t="s">
        <v>59</v>
      </c>
      <c r="Z450" s="0" t="s">
        <v>60</v>
      </c>
      <c r="AA450" s="0" t="n">
        <v>12</v>
      </c>
      <c r="AC450" s="1" t="s">
        <v>56</v>
      </c>
      <c r="AD450" s="1" t="s">
        <v>56</v>
      </c>
      <c r="AF450" s="2" t="str">
        <f aca="false">IF(B450 = "","",_xlfn.CONCAT("https://cdn.shopify.com/s/files/1/1773/1117/files/WWMS_-_",N450,"_-_",P450,"_-_",M450,"_-_",O450,"_-_Front.png"))</f>
        <v/>
      </c>
      <c r="AI450" s="1" t="s">
        <v>61</v>
      </c>
      <c r="AY450" s="2" t="str">
        <f aca="false">_xlfn.CONCAT("https://cdn.shopify.com/s/files/1/1773/1117/files/WWMS_-_",N450,"_-_",P450,"_-_",M450,"_-_",O450,"_-_Front.png")</f>
        <v>https://cdn.shopify.com/s/files/1/1773/1117/files/WWMS_-_Bath_Treatment_-_250g_-_Vintage_-_White_Tea_and_Citron_-_Front.png</v>
      </c>
      <c r="AZ450" s="0" t="s">
        <v>62</v>
      </c>
      <c r="BC450" s="0" t="s">
        <v>63</v>
      </c>
    </row>
    <row r="451" customFormat="false" ht="12.75" hidden="false" customHeight="true" outlineLevel="0" collapsed="false">
      <c r="A451" s="0" t="str">
        <f aca="false">SUBSTITUTE(LOWER(_xlfn.CONCAT(M451, "-", O451,"-", N451)), "_", "-")</f>
        <v>vintage-white-tea-and-citron-bath-treatment</v>
      </c>
      <c r="I451" s="2" t="n">
        <f aca="false">IF(B451 = "",I450,FIND("-", B451, 1))</f>
        <v>9</v>
      </c>
      <c r="J451" s="2" t="e">
        <f aca="false">IF(B451 = "",J450,FIND("-", B451, FIND("-", B451, FIND("-", B451, 1)+1)+1))</f>
        <v>#VALUE!</v>
      </c>
      <c r="K451" s="2" t="n">
        <f aca="false">IF(B451 = "",K450,FIND("-", B451, FIND("-", B451, 1)+1))</f>
        <v>32</v>
      </c>
      <c r="L451" s="2" t="n">
        <f aca="false">IF(B451 = "",L450,IF(ISERROR(J451),K451,J451))</f>
        <v>32</v>
      </c>
      <c r="M451" s="2" t="str">
        <f aca="false">IF(B451 = "",M450,SUBSTITUTE(LEFT(B451,I451-2)," ","_"))</f>
        <v>Vintage</v>
      </c>
      <c r="N451" s="2" t="str">
        <f aca="false">IF(B451 = "",N450,SUBSTITUTE(RIGHT(B451, LEN(B451)-L451-1)," ","_"))</f>
        <v>Bath_Treatment</v>
      </c>
      <c r="O451" s="2" t="str">
        <f aca="false">IF(B451 = "",O450,SUBSTITUTE(SUBSTITUTE(MID(B451,I451+2,L451-I451-3)," ","_"),"/","_"))</f>
        <v>White_Tea_and_Citron</v>
      </c>
      <c r="P451" s="0" t="s">
        <v>65</v>
      </c>
      <c r="U451" s="0" t="str">
        <f aca="false">SUBSTITUTE(_xlfn.CONCAT(M451, " - ", O451, " - ",N451, " - ", P451), "_", " ")</f>
        <v>Vintage - White Tea and Citron - Bath Treatment - 1kg</v>
      </c>
      <c r="V451" s="0" t="n">
        <v>1000</v>
      </c>
      <c r="X451" s="0" t="n">
        <v>0</v>
      </c>
      <c r="Y451" s="0" t="s">
        <v>59</v>
      </c>
      <c r="Z451" s="0" t="s">
        <v>60</v>
      </c>
      <c r="AA451" s="0" t="n">
        <v>28</v>
      </c>
      <c r="AC451" s="1" t="s">
        <v>56</v>
      </c>
      <c r="AD451" s="1" t="s">
        <v>56</v>
      </c>
      <c r="AF451" s="2" t="str">
        <f aca="false">IF(B451 = "","",_xlfn.CONCAT("https://cdn.shopify.com/s/files/1/1773/1117/files/WWMS_-_",N451,"_-_",P451,"_-_",M451,"_-_",O451,"_-_Front.png"))</f>
        <v/>
      </c>
      <c r="AI451" s="1" t="s">
        <v>61</v>
      </c>
      <c r="AY451" s="2" t="str">
        <f aca="false">_xlfn.CONCAT("https://cdn.shopify.com/s/files/1/1773/1117/files/WWMS_-_",N451,"_-_",P451,"_-_",M451,"_-_",O451,"_-_Front.png")</f>
        <v>https://cdn.shopify.com/s/files/1/1773/1117/files/WWMS_-_Bath_Treatment_-_1kg_-_Vintage_-_White_Tea_and_Citron_-_Front.png</v>
      </c>
      <c r="AZ451" s="0" t="s">
        <v>62</v>
      </c>
      <c r="BC451" s="0" t="s">
        <v>63</v>
      </c>
    </row>
    <row r="452" customFormat="false" ht="12.75" hidden="false" customHeight="true" outlineLevel="0" collapsed="false">
      <c r="A452" s="0" t="str">
        <f aca="false">SUBSTITUTE(LOWER(_xlfn.CONCAT(M452, "-", O452,"-", N452)), "_", "-")</f>
        <v>vintage-water-crystal-bath-treatment</v>
      </c>
      <c r="B452" s="0" t="s">
        <v>375</v>
      </c>
      <c r="C452" s="3" t="s">
        <v>404</v>
      </c>
      <c r="D452" s="0" t="s">
        <v>53</v>
      </c>
      <c r="E452" s="0" t="s">
        <v>54</v>
      </c>
      <c r="F452" s="0" t="s">
        <v>350</v>
      </c>
      <c r="G452" s="1" t="s">
        <v>56</v>
      </c>
      <c r="H452" s="0" t="s">
        <v>57</v>
      </c>
      <c r="I452" s="2" t="n">
        <f aca="false">IF(B452 = "",I451,FIND("-", B452, 1))</f>
        <v>9</v>
      </c>
      <c r="J452" s="2" t="e">
        <f aca="false">IF(B452 = "",J451,FIND("-", B452, FIND("-", B452, FIND("-", B452, 1)+1)+1))</f>
        <v>#VALUE!</v>
      </c>
      <c r="K452" s="2" t="n">
        <f aca="false">IF(B452 = "",K451,FIND("-", B452, FIND("-", B452, 1)+1))</f>
        <v>25</v>
      </c>
      <c r="L452" s="2" t="n">
        <f aca="false">IF(B452 = "",L451,IF(ISERROR(J452),K452,J452))</f>
        <v>25</v>
      </c>
      <c r="M452" s="2" t="str">
        <f aca="false">IF(B452 = "",M451,SUBSTITUTE(LEFT(B452,I452-2)," ","_"))</f>
        <v>Vintage</v>
      </c>
      <c r="N452" s="2" t="str">
        <f aca="false">IF(B452 = "",N451,SUBSTITUTE(RIGHT(B452, LEN(B452)-L452-1)," ","_"))</f>
        <v>Bath_Treatment</v>
      </c>
      <c r="O452" s="2" t="str">
        <f aca="false">IF(B452 = "",O451,SUBSTITUTE(SUBSTITUTE(MID(B452,I452+2,L452-I452-3)," ","_"),"/","_"))</f>
        <v>Water_Crystal</v>
      </c>
      <c r="P452" s="0" t="s">
        <v>58</v>
      </c>
      <c r="U452" s="0" t="str">
        <f aca="false">SUBSTITUTE(_xlfn.CONCAT(M452, " - ", O452, " - ",N452, " - ", P452), "_", " ")</f>
        <v>Vintage - Water Crystal - Bath Treatment - 100g</v>
      </c>
      <c r="V452" s="0" t="n">
        <v>100</v>
      </c>
      <c r="X452" s="0" t="n">
        <v>0</v>
      </c>
      <c r="Y452" s="0" t="s">
        <v>59</v>
      </c>
      <c r="Z452" s="0" t="s">
        <v>60</v>
      </c>
      <c r="AA452" s="0" t="n">
        <v>6</v>
      </c>
      <c r="AC452" s="1" t="s">
        <v>56</v>
      </c>
      <c r="AD452" s="1" t="s">
        <v>56</v>
      </c>
      <c r="AF452" s="2" t="str">
        <f aca="false">IF(B452 = "","",_xlfn.CONCAT("https://cdn.shopify.com/s/files/1/1773/1117/files/WWMS_-_",N452,"_-_",P452,"_-_",M452,"_-_",O452,"_-_Front.png"))</f>
        <v>https://cdn.shopify.com/s/files/1/1773/1117/files/WWMS_-_Bath_Treatment_-_100g_-_Vintage_-_Water_Crystal_-_Front.png</v>
      </c>
      <c r="AG452" s="0" t="n">
        <v>1</v>
      </c>
      <c r="AH452" s="0" t="s">
        <v>375</v>
      </c>
      <c r="AI452" s="1" t="s">
        <v>61</v>
      </c>
      <c r="AY452" s="2" t="str">
        <f aca="false">_xlfn.CONCAT("https://cdn.shopify.com/s/files/1/1773/1117/files/WWMS_-_",N452,"_-_",P452,"_-_",M452,"_-_",O452,"_-_Front.png")</f>
        <v>https://cdn.shopify.com/s/files/1/1773/1117/files/WWMS_-_Bath_Treatment_-_100g_-_Vintage_-_Water_Crystal_-_Front.png</v>
      </c>
      <c r="AZ452" s="0" t="s">
        <v>62</v>
      </c>
      <c r="BC452" s="0" t="s">
        <v>63</v>
      </c>
    </row>
    <row r="453" customFormat="false" ht="12.75" hidden="false" customHeight="true" outlineLevel="0" collapsed="false">
      <c r="A453" s="0" t="str">
        <f aca="false">SUBSTITUTE(LOWER(_xlfn.CONCAT(M453, "-", O453,"-", N453)), "_", "-")</f>
        <v>vintage-water-crystal-bath-treatment</v>
      </c>
      <c r="I453" s="2" t="n">
        <f aca="false">IF(B453 = "",I452,FIND("-", B453, 1))</f>
        <v>9</v>
      </c>
      <c r="J453" s="2" t="e">
        <f aca="false">IF(B453 = "",J452,FIND("-", B453, FIND("-", B453, FIND("-", B453, 1)+1)+1))</f>
        <v>#VALUE!</v>
      </c>
      <c r="K453" s="2" t="n">
        <f aca="false">IF(B453 = "",K452,FIND("-", B453, FIND("-", B453, 1)+1))</f>
        <v>25</v>
      </c>
      <c r="L453" s="2" t="n">
        <f aca="false">IF(B453 = "",L452,IF(ISERROR(J453),K453,J453))</f>
        <v>25</v>
      </c>
      <c r="M453" s="2" t="str">
        <f aca="false">IF(B453 = "",M452,SUBSTITUTE(LEFT(B453,I453-2)," ","_"))</f>
        <v>Vintage</v>
      </c>
      <c r="N453" s="2" t="str">
        <f aca="false">IF(B453 = "",N452,SUBSTITUTE(RIGHT(B453, LEN(B453)-L453-1)," ","_"))</f>
        <v>Bath_Treatment</v>
      </c>
      <c r="O453" s="2" t="str">
        <f aca="false">IF(B453 = "",O452,SUBSTITUTE(SUBSTITUTE(MID(B453,I453+2,L453-I453-3)," ","_"),"/","_"))</f>
        <v>Water_Crystal</v>
      </c>
      <c r="P453" s="0" t="s">
        <v>64</v>
      </c>
      <c r="U453" s="0" t="str">
        <f aca="false">SUBSTITUTE(_xlfn.CONCAT(M453, " - ", O453, " - ",N453, " - ", P453), "_", " ")</f>
        <v>Vintage - Water Crystal - Bath Treatment - 250g</v>
      </c>
      <c r="V453" s="0" t="n">
        <v>250</v>
      </c>
      <c r="X453" s="0" t="n">
        <v>0</v>
      </c>
      <c r="Y453" s="0" t="s">
        <v>59</v>
      </c>
      <c r="Z453" s="0" t="s">
        <v>60</v>
      </c>
      <c r="AA453" s="0" t="n">
        <v>12</v>
      </c>
      <c r="AC453" s="1" t="s">
        <v>56</v>
      </c>
      <c r="AD453" s="1" t="s">
        <v>56</v>
      </c>
      <c r="AF453" s="2" t="str">
        <f aca="false">IF(B453 = "","",_xlfn.CONCAT("https://cdn.shopify.com/s/files/1/1773/1117/files/WWMS_-_",N453,"_-_",P453,"_-_",M453,"_-_",O453,"_-_Front.png"))</f>
        <v/>
      </c>
      <c r="AI453" s="1" t="s">
        <v>61</v>
      </c>
      <c r="AY453" s="2" t="str">
        <f aca="false">_xlfn.CONCAT("https://cdn.shopify.com/s/files/1/1773/1117/files/WWMS_-_",N453,"_-_",P453,"_-_",M453,"_-_",O453,"_-_Front.png")</f>
        <v>https://cdn.shopify.com/s/files/1/1773/1117/files/WWMS_-_Bath_Treatment_-_250g_-_Vintage_-_Water_Crystal_-_Front.png</v>
      </c>
      <c r="AZ453" s="0" t="s">
        <v>62</v>
      </c>
      <c r="BC453" s="0" t="s">
        <v>63</v>
      </c>
    </row>
    <row r="454" customFormat="false" ht="12.75" hidden="false" customHeight="true" outlineLevel="0" collapsed="false">
      <c r="A454" s="0" t="str">
        <f aca="false">SUBSTITUTE(LOWER(_xlfn.CONCAT(M454, "-", O454,"-", N454)), "_", "-")</f>
        <v>vintage-water-crystal-bath-treatment</v>
      </c>
      <c r="I454" s="2" t="n">
        <f aca="false">IF(B454 = "",I453,FIND("-", B454, 1))</f>
        <v>9</v>
      </c>
      <c r="J454" s="2" t="e">
        <f aca="false">IF(B454 = "",J453,FIND("-", B454, FIND("-", B454, FIND("-", B454, 1)+1)+1))</f>
        <v>#VALUE!</v>
      </c>
      <c r="K454" s="2" t="n">
        <f aca="false">IF(B454 = "",K453,FIND("-", B454, FIND("-", B454, 1)+1))</f>
        <v>25</v>
      </c>
      <c r="L454" s="2" t="n">
        <f aca="false">IF(B454 = "",L453,IF(ISERROR(J454),K454,J454))</f>
        <v>25</v>
      </c>
      <c r="M454" s="2" t="str">
        <f aca="false">IF(B454 = "",M453,SUBSTITUTE(LEFT(B454,I454-2)," ","_"))</f>
        <v>Vintage</v>
      </c>
      <c r="N454" s="2" t="str">
        <f aca="false">IF(B454 = "",N453,SUBSTITUTE(RIGHT(B454, LEN(B454)-L454-1)," ","_"))</f>
        <v>Bath_Treatment</v>
      </c>
      <c r="O454" s="2" t="str">
        <f aca="false">IF(B454 = "",O453,SUBSTITUTE(SUBSTITUTE(MID(B454,I454+2,L454-I454-3)," ","_"),"/","_"))</f>
        <v>Water_Crystal</v>
      </c>
      <c r="P454" s="0" t="s">
        <v>65</v>
      </c>
      <c r="U454" s="0" t="str">
        <f aca="false">SUBSTITUTE(_xlfn.CONCAT(M454, " - ", O454, " - ",N454, " - ", P454), "_", " ")</f>
        <v>Vintage - Water Crystal - Bath Treatment - 1kg</v>
      </c>
      <c r="V454" s="0" t="n">
        <v>1000</v>
      </c>
      <c r="X454" s="0" t="n">
        <v>0</v>
      </c>
      <c r="Y454" s="0" t="s">
        <v>59</v>
      </c>
      <c r="Z454" s="0" t="s">
        <v>60</v>
      </c>
      <c r="AA454" s="0" t="n">
        <v>28</v>
      </c>
      <c r="AC454" s="1" t="s">
        <v>56</v>
      </c>
      <c r="AD454" s="1" t="s">
        <v>56</v>
      </c>
      <c r="AF454" s="2" t="str">
        <f aca="false">IF(B454 = "","",_xlfn.CONCAT("https://cdn.shopify.com/s/files/1/1773/1117/files/WWMS_-_",N454,"_-_",P454,"_-_",M454,"_-_",O454,"_-_Front.png"))</f>
        <v/>
      </c>
      <c r="AI454" s="1" t="s">
        <v>61</v>
      </c>
      <c r="AY454" s="2" t="str">
        <f aca="false">_xlfn.CONCAT("https://cdn.shopify.com/s/files/1/1773/1117/files/WWMS_-_",N454,"_-_",P454,"_-_",M454,"_-_",O454,"_-_Front.png")</f>
        <v>https://cdn.shopify.com/s/files/1/1773/1117/files/WWMS_-_Bath_Treatment_-_1kg_-_Vintage_-_Water_Crystal_-_Front.png</v>
      </c>
      <c r="AZ454" s="0" t="s">
        <v>62</v>
      </c>
      <c r="BC454" s="0" t="s">
        <v>63</v>
      </c>
    </row>
    <row r="455" customFormat="false" ht="12.75" hidden="false" customHeight="true" outlineLevel="0" collapsed="false">
      <c r="A455" s="0" t="str">
        <f aca="false">SUBSTITUTE(LOWER(_xlfn.CONCAT(M455, "-", O455,"-", N455)), "_", "-")</f>
        <v>vintage-sage-bath-treatment</v>
      </c>
      <c r="B455" s="0" t="s">
        <v>405</v>
      </c>
      <c r="C455" s="3" t="s">
        <v>406</v>
      </c>
      <c r="D455" s="0" t="s">
        <v>53</v>
      </c>
      <c r="E455" s="0" t="s">
        <v>54</v>
      </c>
      <c r="F455" s="0" t="s">
        <v>350</v>
      </c>
      <c r="G455" s="1" t="s">
        <v>56</v>
      </c>
      <c r="H455" s="0" t="s">
        <v>57</v>
      </c>
      <c r="I455" s="2" t="n">
        <f aca="false">IF(B455 = "",I454,FIND("-", B455, 1))</f>
        <v>9</v>
      </c>
      <c r="J455" s="2" t="e">
        <f aca="false">IF(B455 = "",J454,FIND("-", B455, FIND("-", B455, FIND("-", B455, 1)+1)+1))</f>
        <v>#VALUE!</v>
      </c>
      <c r="K455" s="2" t="n">
        <f aca="false">IF(B455 = "",K454,FIND("-", B455, FIND("-", B455, 1)+1))</f>
        <v>16</v>
      </c>
      <c r="L455" s="2" t="n">
        <f aca="false">IF(B455 = "",L454,IF(ISERROR(J455),K455,J455))</f>
        <v>16</v>
      </c>
      <c r="M455" s="2" t="str">
        <f aca="false">IF(B455 = "",M454,SUBSTITUTE(LEFT(B455,I455-2)," ","_"))</f>
        <v>Vintage</v>
      </c>
      <c r="N455" s="2" t="str">
        <f aca="false">IF(B455 = "",N454,SUBSTITUTE(RIGHT(B455, LEN(B455)-L455-1)," ","_"))</f>
        <v>Bath_Treatment</v>
      </c>
      <c r="O455" s="2" t="str">
        <f aca="false">IF(B455 = "",O454,SUBSTITUTE(SUBSTITUTE(MID(B455,I455+2,L455-I455-3)," ","_"),"/","_"))</f>
        <v>Sage</v>
      </c>
      <c r="P455" s="0" t="s">
        <v>58</v>
      </c>
      <c r="U455" s="0" t="str">
        <f aca="false">SUBSTITUTE(_xlfn.CONCAT(M455, " - ", O455, " - ",N455, " - ", P455), "_", " ")</f>
        <v>Vintage - Sage - Bath Treatment - 100g</v>
      </c>
      <c r="V455" s="0" t="n">
        <v>100</v>
      </c>
      <c r="X455" s="0" t="n">
        <v>0</v>
      </c>
      <c r="Y455" s="0" t="s">
        <v>59</v>
      </c>
      <c r="Z455" s="0" t="s">
        <v>60</v>
      </c>
      <c r="AA455" s="0" t="n">
        <v>6</v>
      </c>
      <c r="AC455" s="1" t="s">
        <v>56</v>
      </c>
      <c r="AD455" s="1" t="s">
        <v>56</v>
      </c>
      <c r="AF455" s="2" t="str">
        <f aca="false">IF(B455 = "","",_xlfn.CONCAT("https://cdn.shopify.com/s/files/1/1773/1117/files/WWMS_-_",N455,"_-_",P455,"_-_",M455,"_-_",O455,"_-_Front.png"))</f>
        <v>https://cdn.shopify.com/s/files/1/1773/1117/files/WWMS_-_Bath_Treatment_-_100g_-_Vintage_-_Sage_-_Front.png</v>
      </c>
      <c r="AG455" s="0" t="n">
        <v>1</v>
      </c>
      <c r="AH455" s="0" t="s">
        <v>405</v>
      </c>
      <c r="AI455" s="1" t="s">
        <v>61</v>
      </c>
      <c r="AY455" s="2" t="str">
        <f aca="false">_xlfn.CONCAT("https://cdn.shopify.com/s/files/1/1773/1117/files/WWMS_-_",N455,"_-_",P455,"_-_",M455,"_-_",O455,"_-_Front.png")</f>
        <v>https://cdn.shopify.com/s/files/1/1773/1117/files/WWMS_-_Bath_Treatment_-_100g_-_Vintage_-_Sage_-_Front.png</v>
      </c>
      <c r="AZ455" s="0" t="s">
        <v>62</v>
      </c>
      <c r="BC455" s="0" t="s">
        <v>63</v>
      </c>
    </row>
    <row r="456" customFormat="false" ht="12.75" hidden="false" customHeight="true" outlineLevel="0" collapsed="false">
      <c r="A456" s="0" t="str">
        <f aca="false">SUBSTITUTE(LOWER(_xlfn.CONCAT(M456, "-", O456,"-", N456)), "_", "-")</f>
        <v>vintage-sage-bath-treatment</v>
      </c>
      <c r="I456" s="2" t="n">
        <f aca="false">IF(B456 = "",I455,FIND("-", B456, 1))</f>
        <v>9</v>
      </c>
      <c r="J456" s="2" t="e">
        <f aca="false">IF(B456 = "",J455,FIND("-", B456, FIND("-", B456, FIND("-", B456, 1)+1)+1))</f>
        <v>#VALUE!</v>
      </c>
      <c r="K456" s="2" t="n">
        <f aca="false">IF(B456 = "",K455,FIND("-", B456, FIND("-", B456, 1)+1))</f>
        <v>16</v>
      </c>
      <c r="L456" s="2" t="n">
        <f aca="false">IF(B456 = "",L455,IF(ISERROR(J456),K456,J456))</f>
        <v>16</v>
      </c>
      <c r="M456" s="2" t="str">
        <f aca="false">IF(B456 = "",M455,SUBSTITUTE(LEFT(B456,I456-2)," ","_"))</f>
        <v>Vintage</v>
      </c>
      <c r="N456" s="2" t="str">
        <f aca="false">IF(B456 = "",N455,SUBSTITUTE(RIGHT(B456, LEN(B456)-L456-1)," ","_"))</f>
        <v>Bath_Treatment</v>
      </c>
      <c r="O456" s="2" t="str">
        <f aca="false">IF(B456 = "",O455,SUBSTITUTE(SUBSTITUTE(MID(B456,I456+2,L456-I456-3)," ","_"),"/","_"))</f>
        <v>Sage</v>
      </c>
      <c r="P456" s="0" t="s">
        <v>64</v>
      </c>
      <c r="U456" s="0" t="str">
        <f aca="false">SUBSTITUTE(_xlfn.CONCAT(M456, " - ", O456, " - ",N456, " - ", P456), "_", " ")</f>
        <v>Vintage - Sage - Bath Treatment - 250g</v>
      </c>
      <c r="V456" s="0" t="n">
        <v>250</v>
      </c>
      <c r="X456" s="0" t="n">
        <v>0</v>
      </c>
      <c r="Y456" s="0" t="s">
        <v>59</v>
      </c>
      <c r="Z456" s="0" t="s">
        <v>60</v>
      </c>
      <c r="AA456" s="0" t="n">
        <v>12</v>
      </c>
      <c r="AC456" s="1" t="s">
        <v>56</v>
      </c>
      <c r="AD456" s="1" t="s">
        <v>56</v>
      </c>
      <c r="AF456" s="2" t="str">
        <f aca="false">IF(B456 = "","",_xlfn.CONCAT("https://cdn.shopify.com/s/files/1/1773/1117/files/WWMS_-_",N456,"_-_",P456,"_-_",M456,"_-_",O456,"_-_Front.png"))</f>
        <v/>
      </c>
      <c r="AI456" s="1" t="s">
        <v>61</v>
      </c>
      <c r="AY456" s="2" t="str">
        <f aca="false">_xlfn.CONCAT("https://cdn.shopify.com/s/files/1/1773/1117/files/WWMS_-_",N456,"_-_",P456,"_-_",M456,"_-_",O456,"_-_Front.png")</f>
        <v>https://cdn.shopify.com/s/files/1/1773/1117/files/WWMS_-_Bath_Treatment_-_250g_-_Vintage_-_Sage_-_Front.png</v>
      </c>
      <c r="AZ456" s="0" t="s">
        <v>62</v>
      </c>
      <c r="BC456" s="0" t="s">
        <v>63</v>
      </c>
    </row>
    <row r="457" customFormat="false" ht="12.75" hidden="false" customHeight="true" outlineLevel="0" collapsed="false">
      <c r="A457" s="0" t="str">
        <f aca="false">SUBSTITUTE(LOWER(_xlfn.CONCAT(M457, "-", O457,"-", N457)), "_", "-")</f>
        <v>vintage-sage-bath-treatment</v>
      </c>
      <c r="I457" s="2" t="n">
        <f aca="false">IF(B457 = "",I456,FIND("-", B457, 1))</f>
        <v>9</v>
      </c>
      <c r="J457" s="2" t="e">
        <f aca="false">IF(B457 = "",J456,FIND("-", B457, FIND("-", B457, FIND("-", B457, 1)+1)+1))</f>
        <v>#VALUE!</v>
      </c>
      <c r="K457" s="2" t="n">
        <f aca="false">IF(B457 = "",K456,FIND("-", B457, FIND("-", B457, 1)+1))</f>
        <v>16</v>
      </c>
      <c r="L457" s="2" t="n">
        <f aca="false">IF(B457 = "",L456,IF(ISERROR(J457),K457,J457))</f>
        <v>16</v>
      </c>
      <c r="M457" s="2" t="str">
        <f aca="false">IF(B457 = "",M456,SUBSTITUTE(LEFT(B457,I457-2)," ","_"))</f>
        <v>Vintage</v>
      </c>
      <c r="N457" s="2" t="str">
        <f aca="false">IF(B457 = "",N456,SUBSTITUTE(RIGHT(B457, LEN(B457)-L457-1)," ","_"))</f>
        <v>Bath_Treatment</v>
      </c>
      <c r="O457" s="2" t="str">
        <f aca="false">IF(B457 = "",O456,SUBSTITUTE(SUBSTITUTE(MID(B457,I457+2,L457-I457-3)," ","_"),"/","_"))</f>
        <v>Sage</v>
      </c>
      <c r="P457" s="0" t="s">
        <v>65</v>
      </c>
      <c r="U457" s="0" t="str">
        <f aca="false">SUBSTITUTE(_xlfn.CONCAT(M457, " - ", O457, " - ",N457, " - ", P457), "_", " ")</f>
        <v>Vintage - Sage - Bath Treatment - 1kg</v>
      </c>
      <c r="V457" s="0" t="n">
        <v>1000</v>
      </c>
      <c r="X457" s="0" t="n">
        <v>0</v>
      </c>
      <c r="Y457" s="0" t="s">
        <v>59</v>
      </c>
      <c r="Z457" s="0" t="s">
        <v>60</v>
      </c>
      <c r="AA457" s="0" t="n">
        <v>28</v>
      </c>
      <c r="AC457" s="1" t="s">
        <v>56</v>
      </c>
      <c r="AD457" s="1" t="s">
        <v>56</v>
      </c>
      <c r="AF457" s="2" t="str">
        <f aca="false">IF(B457 = "","",_xlfn.CONCAT("https://cdn.shopify.com/s/files/1/1773/1117/files/WWMS_-_",N457,"_-_",P457,"_-_",M457,"_-_",O457,"_-_Front.png"))</f>
        <v/>
      </c>
      <c r="AI457" s="1" t="s">
        <v>61</v>
      </c>
      <c r="AY457" s="2" t="str">
        <f aca="false">_xlfn.CONCAT("https://cdn.shopify.com/s/files/1/1773/1117/files/WWMS_-_",N457,"_-_",P457,"_-_",M457,"_-_",O457,"_-_Front.png")</f>
        <v>https://cdn.shopify.com/s/files/1/1773/1117/files/WWMS_-_Bath_Treatment_-_1kg_-_Vintage_-_Sage_-_Front.png</v>
      </c>
      <c r="AZ457" s="0" t="s">
        <v>62</v>
      </c>
      <c r="BC457" s="0" t="s">
        <v>63</v>
      </c>
    </row>
    <row r="458" customFormat="false" ht="12.75" hidden="false" customHeight="true" outlineLevel="0" collapsed="false">
      <c r="A458" s="0" t="str">
        <f aca="false">SUBSTITUTE(LOWER(_xlfn.CONCAT(M458, "-", O458,"-", N458)), "_", "-")</f>
        <v>vintage-tangerine-bath-treatment</v>
      </c>
      <c r="B458" s="0" t="s">
        <v>377</v>
      </c>
      <c r="C458" s="3" t="s">
        <v>407</v>
      </c>
      <c r="D458" s="0" t="s">
        <v>53</v>
      </c>
      <c r="E458" s="0" t="s">
        <v>54</v>
      </c>
      <c r="F458" s="0" t="s">
        <v>350</v>
      </c>
      <c r="G458" s="1" t="s">
        <v>56</v>
      </c>
      <c r="H458" s="0" t="s">
        <v>57</v>
      </c>
      <c r="I458" s="2" t="n">
        <f aca="false">IF(B458 = "",I457,FIND("-", B458, 1))</f>
        <v>9</v>
      </c>
      <c r="J458" s="2" t="e">
        <f aca="false">IF(B458 = "",J457,FIND("-", B458, FIND("-", B458, FIND("-", B458, 1)+1)+1))</f>
        <v>#VALUE!</v>
      </c>
      <c r="K458" s="2" t="n">
        <f aca="false">IF(B458 = "",K457,FIND("-", B458, FIND("-", B458, 1)+1))</f>
        <v>21</v>
      </c>
      <c r="L458" s="2" t="n">
        <f aca="false">IF(B458 = "",L457,IF(ISERROR(J458),K458,J458))</f>
        <v>21</v>
      </c>
      <c r="M458" s="2" t="str">
        <f aca="false">IF(B458 = "",M457,SUBSTITUTE(LEFT(B458,I458-2)," ","_"))</f>
        <v>Vintage</v>
      </c>
      <c r="N458" s="2" t="str">
        <f aca="false">IF(B458 = "",N457,SUBSTITUTE(RIGHT(B458, LEN(B458)-L458-1)," ","_"))</f>
        <v>Bath_Treatment</v>
      </c>
      <c r="O458" s="2" t="str">
        <f aca="false">IF(B458 = "",O457,SUBSTITUTE(SUBSTITUTE(MID(B458,I458+2,L458-I458-3)," ","_"),"/","_"))</f>
        <v>Tangerine</v>
      </c>
      <c r="P458" s="0" t="s">
        <v>58</v>
      </c>
      <c r="U458" s="0" t="str">
        <f aca="false">SUBSTITUTE(_xlfn.CONCAT(M458, " - ", O458, " - ",N458, " - ", P458), "_", " ")</f>
        <v>Vintage - Tangerine - Bath Treatment - 100g</v>
      </c>
      <c r="V458" s="0" t="n">
        <v>100</v>
      </c>
      <c r="X458" s="0" t="n">
        <v>0</v>
      </c>
      <c r="Y458" s="0" t="s">
        <v>59</v>
      </c>
      <c r="Z458" s="0" t="s">
        <v>60</v>
      </c>
      <c r="AA458" s="0" t="n">
        <v>6</v>
      </c>
      <c r="AC458" s="1" t="s">
        <v>56</v>
      </c>
      <c r="AD458" s="1" t="s">
        <v>56</v>
      </c>
      <c r="AF458" s="2" t="str">
        <f aca="false">IF(B458 = "","",_xlfn.CONCAT("https://cdn.shopify.com/s/files/1/1773/1117/files/WWMS_-_",N458,"_-_",P458,"_-_",M458,"_-_",O458,"_-_Front.png"))</f>
        <v>https://cdn.shopify.com/s/files/1/1773/1117/files/WWMS_-_Bath_Treatment_-_100g_-_Vintage_-_Tangerine_-_Front.png</v>
      </c>
      <c r="AG458" s="0" t="n">
        <v>1</v>
      </c>
      <c r="AH458" s="0" t="s">
        <v>377</v>
      </c>
      <c r="AI458" s="1" t="s">
        <v>61</v>
      </c>
      <c r="AY458" s="2" t="str">
        <f aca="false">_xlfn.CONCAT("https://cdn.shopify.com/s/files/1/1773/1117/files/WWMS_-_",N458,"_-_",P458,"_-_",M458,"_-_",O458,"_-_Front.png")</f>
        <v>https://cdn.shopify.com/s/files/1/1773/1117/files/WWMS_-_Bath_Treatment_-_100g_-_Vintage_-_Tangerine_-_Front.png</v>
      </c>
      <c r="AZ458" s="0" t="s">
        <v>62</v>
      </c>
      <c r="BC458" s="0" t="s">
        <v>63</v>
      </c>
    </row>
    <row r="459" customFormat="false" ht="12.75" hidden="false" customHeight="true" outlineLevel="0" collapsed="false">
      <c r="A459" s="0" t="str">
        <f aca="false">SUBSTITUTE(LOWER(_xlfn.CONCAT(M459, "-", O459,"-", N459)), "_", "-")</f>
        <v>vintage-tangerine-bath-treatment</v>
      </c>
      <c r="I459" s="2" t="n">
        <f aca="false">IF(B459 = "",I458,FIND("-", B459, 1))</f>
        <v>9</v>
      </c>
      <c r="J459" s="2" t="e">
        <f aca="false">IF(B459 = "",J458,FIND("-", B459, FIND("-", B459, FIND("-", B459, 1)+1)+1))</f>
        <v>#VALUE!</v>
      </c>
      <c r="K459" s="2" t="n">
        <f aca="false">IF(B459 = "",K458,FIND("-", B459, FIND("-", B459, 1)+1))</f>
        <v>21</v>
      </c>
      <c r="L459" s="2" t="n">
        <f aca="false">IF(B459 = "",L458,IF(ISERROR(J459),K459,J459))</f>
        <v>21</v>
      </c>
      <c r="M459" s="2" t="str">
        <f aca="false">IF(B459 = "",M458,SUBSTITUTE(LEFT(B459,I459-2)," ","_"))</f>
        <v>Vintage</v>
      </c>
      <c r="N459" s="2" t="str">
        <f aca="false">IF(B459 = "",N458,SUBSTITUTE(RIGHT(B459, LEN(B459)-L459-1)," ","_"))</f>
        <v>Bath_Treatment</v>
      </c>
      <c r="O459" s="2" t="str">
        <f aca="false">IF(B459 = "",O458,SUBSTITUTE(SUBSTITUTE(MID(B459,I459+2,L459-I459-3)," ","_"),"/","_"))</f>
        <v>Tangerine</v>
      </c>
      <c r="P459" s="0" t="s">
        <v>64</v>
      </c>
      <c r="U459" s="0" t="str">
        <f aca="false">SUBSTITUTE(_xlfn.CONCAT(M459, " - ", O459, " - ",N459, " - ", P459), "_", " ")</f>
        <v>Vintage - Tangerine - Bath Treatment - 250g</v>
      </c>
      <c r="V459" s="0" t="n">
        <v>250</v>
      </c>
      <c r="X459" s="0" t="n">
        <v>0</v>
      </c>
      <c r="Y459" s="0" t="s">
        <v>59</v>
      </c>
      <c r="Z459" s="0" t="s">
        <v>60</v>
      </c>
      <c r="AA459" s="0" t="n">
        <v>12</v>
      </c>
      <c r="AC459" s="1" t="s">
        <v>56</v>
      </c>
      <c r="AD459" s="1" t="s">
        <v>56</v>
      </c>
      <c r="AF459" s="2" t="str">
        <f aca="false">IF(B459 = "","",_xlfn.CONCAT("https://cdn.shopify.com/s/files/1/1773/1117/files/WWMS_-_",N459,"_-_",P459,"_-_",M459,"_-_",O459,"_-_Front.png"))</f>
        <v/>
      </c>
      <c r="AI459" s="1" t="s">
        <v>61</v>
      </c>
      <c r="AY459" s="2" t="str">
        <f aca="false">_xlfn.CONCAT("https://cdn.shopify.com/s/files/1/1773/1117/files/WWMS_-_",N459,"_-_",P459,"_-_",M459,"_-_",O459,"_-_Front.png")</f>
        <v>https://cdn.shopify.com/s/files/1/1773/1117/files/WWMS_-_Bath_Treatment_-_250g_-_Vintage_-_Tangerine_-_Front.png</v>
      </c>
      <c r="AZ459" s="0" t="s">
        <v>62</v>
      </c>
      <c r="BC459" s="0" t="s">
        <v>63</v>
      </c>
    </row>
    <row r="460" customFormat="false" ht="12.75" hidden="false" customHeight="true" outlineLevel="0" collapsed="false">
      <c r="A460" s="0" t="str">
        <f aca="false">SUBSTITUTE(LOWER(_xlfn.CONCAT(M460, "-", O460,"-", N460)), "_", "-")</f>
        <v>vintage-tangerine-bath-treatment</v>
      </c>
      <c r="I460" s="2" t="n">
        <f aca="false">IF(B460 = "",I459,FIND("-", B460, 1))</f>
        <v>9</v>
      </c>
      <c r="J460" s="2" t="e">
        <f aca="false">IF(B460 = "",J459,FIND("-", B460, FIND("-", B460, FIND("-", B460, 1)+1)+1))</f>
        <v>#VALUE!</v>
      </c>
      <c r="K460" s="2" t="n">
        <f aca="false">IF(B460 = "",K459,FIND("-", B460, FIND("-", B460, 1)+1))</f>
        <v>21</v>
      </c>
      <c r="L460" s="2" t="n">
        <f aca="false">IF(B460 = "",L459,IF(ISERROR(J460),K460,J460))</f>
        <v>21</v>
      </c>
      <c r="M460" s="2" t="str">
        <f aca="false">IF(B460 = "",M459,SUBSTITUTE(LEFT(B460,I460-2)," ","_"))</f>
        <v>Vintage</v>
      </c>
      <c r="N460" s="2" t="str">
        <f aca="false">IF(B460 = "",N459,SUBSTITUTE(RIGHT(B460, LEN(B460)-L460-1)," ","_"))</f>
        <v>Bath_Treatment</v>
      </c>
      <c r="O460" s="2" t="str">
        <f aca="false">IF(B460 = "",O459,SUBSTITUTE(SUBSTITUTE(MID(B460,I460+2,L460-I460-3)," ","_"),"/","_"))</f>
        <v>Tangerine</v>
      </c>
      <c r="P460" s="0" t="s">
        <v>65</v>
      </c>
      <c r="U460" s="0" t="str">
        <f aca="false">SUBSTITUTE(_xlfn.CONCAT(M460, " - ", O460, " - ",N460, " - ", P460), "_", " ")</f>
        <v>Vintage - Tangerine - Bath Treatment - 1kg</v>
      </c>
      <c r="V460" s="0" t="n">
        <v>1000</v>
      </c>
      <c r="X460" s="0" t="n">
        <v>0</v>
      </c>
      <c r="Y460" s="0" t="s">
        <v>59</v>
      </c>
      <c r="Z460" s="0" t="s">
        <v>60</v>
      </c>
      <c r="AA460" s="0" t="n">
        <v>28</v>
      </c>
      <c r="AC460" s="1" t="s">
        <v>56</v>
      </c>
      <c r="AD460" s="1" t="s">
        <v>56</v>
      </c>
      <c r="AF460" s="2" t="str">
        <f aca="false">IF(B460 = "","",_xlfn.CONCAT("https://cdn.shopify.com/s/files/1/1773/1117/files/WWMS_-_",N460,"_-_",P460,"_-_",M460,"_-_",O460,"_-_Front.png"))</f>
        <v/>
      </c>
      <c r="AI460" s="1" t="s">
        <v>61</v>
      </c>
      <c r="AY460" s="2" t="str">
        <f aca="false">_xlfn.CONCAT("https://cdn.shopify.com/s/files/1/1773/1117/files/WWMS_-_",N460,"_-_",P460,"_-_",M460,"_-_",O460,"_-_Front.png")</f>
        <v>https://cdn.shopify.com/s/files/1/1773/1117/files/WWMS_-_Bath_Treatment_-_1kg_-_Vintage_-_Tangerine_-_Front.png</v>
      </c>
      <c r="AZ460" s="0" t="s">
        <v>62</v>
      </c>
      <c r="BC460" s="0" t="s">
        <v>63</v>
      </c>
    </row>
    <row r="461" customFormat="false" ht="12.75" hidden="false" customHeight="true" outlineLevel="0" collapsed="false">
      <c r="A461" s="0" t="str">
        <f aca="false">SUBSTITUTE(LOWER(_xlfn.CONCAT(M461, "-", O461,"-", N461)), "_", "-")</f>
        <v>vintage-rosemary-bath-treatment</v>
      </c>
      <c r="B461" s="0" t="s">
        <v>378</v>
      </c>
      <c r="C461" s="3" t="s">
        <v>408</v>
      </c>
      <c r="D461" s="0" t="s">
        <v>53</v>
      </c>
      <c r="E461" s="0" t="s">
        <v>54</v>
      </c>
      <c r="F461" s="0" t="s">
        <v>350</v>
      </c>
      <c r="G461" s="1" t="s">
        <v>56</v>
      </c>
      <c r="H461" s="0" t="s">
        <v>57</v>
      </c>
      <c r="I461" s="2" t="n">
        <f aca="false">IF(B461 = "",I460,FIND("-", B461, 1))</f>
        <v>9</v>
      </c>
      <c r="J461" s="2" t="e">
        <f aca="false">IF(B461 = "",J460,FIND("-", B461, FIND("-", B461, FIND("-", B461, 1)+1)+1))</f>
        <v>#VALUE!</v>
      </c>
      <c r="K461" s="2" t="n">
        <f aca="false">IF(B461 = "",K460,FIND("-", B461, FIND("-", B461, 1)+1))</f>
        <v>20</v>
      </c>
      <c r="L461" s="2" t="n">
        <f aca="false">IF(B461 = "",L460,IF(ISERROR(J461),K461,J461))</f>
        <v>20</v>
      </c>
      <c r="M461" s="2" t="str">
        <f aca="false">IF(B461 = "",M460,SUBSTITUTE(LEFT(B461,I461-2)," ","_"))</f>
        <v>Vintage</v>
      </c>
      <c r="N461" s="2" t="str">
        <f aca="false">IF(B461 = "",N460,SUBSTITUTE(RIGHT(B461, LEN(B461)-L461-1)," ","_"))</f>
        <v>Bath_Treatment</v>
      </c>
      <c r="O461" s="2" t="str">
        <f aca="false">IF(B461 = "",O460,SUBSTITUTE(SUBSTITUTE(MID(B461,I461+2,L461-I461-3)," ","_"),"/","_"))</f>
        <v>Rosemary</v>
      </c>
      <c r="P461" s="0" t="s">
        <v>58</v>
      </c>
      <c r="U461" s="0" t="str">
        <f aca="false">SUBSTITUTE(_xlfn.CONCAT(M461, " - ", O461, " - ",N461, " - ", P461), "_", " ")</f>
        <v>Vintage - Rosemary - Bath Treatment - 100g</v>
      </c>
      <c r="V461" s="0" t="n">
        <v>100</v>
      </c>
      <c r="X461" s="0" t="n">
        <v>0</v>
      </c>
      <c r="Y461" s="0" t="s">
        <v>59</v>
      </c>
      <c r="Z461" s="0" t="s">
        <v>60</v>
      </c>
      <c r="AA461" s="0" t="n">
        <v>6</v>
      </c>
      <c r="AC461" s="1" t="s">
        <v>56</v>
      </c>
      <c r="AD461" s="1" t="s">
        <v>56</v>
      </c>
      <c r="AF461" s="2" t="str">
        <f aca="false">IF(B461 = "","",_xlfn.CONCAT("https://cdn.shopify.com/s/files/1/1773/1117/files/WWMS_-_",N461,"_-_",P461,"_-_",M461,"_-_",O461,"_-_Front.png"))</f>
        <v>https://cdn.shopify.com/s/files/1/1773/1117/files/WWMS_-_Bath_Treatment_-_100g_-_Vintage_-_Rosemary_-_Front.png</v>
      </c>
      <c r="AG461" s="0" t="n">
        <v>1</v>
      </c>
      <c r="AH461" s="0" t="s">
        <v>378</v>
      </c>
      <c r="AI461" s="1" t="s">
        <v>61</v>
      </c>
      <c r="AY461" s="2" t="str">
        <f aca="false">_xlfn.CONCAT("https://cdn.shopify.com/s/files/1/1773/1117/files/WWMS_-_",N461,"_-_",P461,"_-_",M461,"_-_",O461,"_-_Front.png")</f>
        <v>https://cdn.shopify.com/s/files/1/1773/1117/files/WWMS_-_Bath_Treatment_-_100g_-_Vintage_-_Rosemary_-_Front.png</v>
      </c>
      <c r="AZ461" s="0" t="s">
        <v>62</v>
      </c>
      <c r="BC461" s="0" t="s">
        <v>63</v>
      </c>
    </row>
    <row r="462" customFormat="false" ht="12.75" hidden="false" customHeight="true" outlineLevel="0" collapsed="false">
      <c r="A462" s="0" t="str">
        <f aca="false">SUBSTITUTE(LOWER(_xlfn.CONCAT(M462, "-", O462,"-", N462)), "_", "-")</f>
        <v>vintage-rosemary-bath-treatment</v>
      </c>
      <c r="I462" s="2" t="n">
        <f aca="false">IF(B462 = "",I461,FIND("-", B462, 1))</f>
        <v>9</v>
      </c>
      <c r="J462" s="2" t="e">
        <f aca="false">IF(B462 = "",J461,FIND("-", B462, FIND("-", B462, FIND("-", B462, 1)+1)+1))</f>
        <v>#VALUE!</v>
      </c>
      <c r="K462" s="2" t="n">
        <f aca="false">IF(B462 = "",K461,FIND("-", B462, FIND("-", B462, 1)+1))</f>
        <v>20</v>
      </c>
      <c r="L462" s="2" t="n">
        <f aca="false">IF(B462 = "",L461,IF(ISERROR(J462),K462,J462))</f>
        <v>20</v>
      </c>
      <c r="M462" s="2" t="str">
        <f aca="false">IF(B462 = "",M461,SUBSTITUTE(LEFT(B462,I462-2)," ","_"))</f>
        <v>Vintage</v>
      </c>
      <c r="N462" s="2" t="str">
        <f aca="false">IF(B462 = "",N461,SUBSTITUTE(RIGHT(B462, LEN(B462)-L462-1)," ","_"))</f>
        <v>Bath_Treatment</v>
      </c>
      <c r="O462" s="2" t="str">
        <f aca="false">IF(B462 = "",O461,SUBSTITUTE(SUBSTITUTE(MID(B462,I462+2,L462-I462-3)," ","_"),"/","_"))</f>
        <v>Rosemary</v>
      </c>
      <c r="P462" s="0" t="s">
        <v>64</v>
      </c>
      <c r="U462" s="0" t="str">
        <f aca="false">SUBSTITUTE(_xlfn.CONCAT(M462, " - ", O462, " - ",N462, " - ", P462), "_", " ")</f>
        <v>Vintage - Rosemary - Bath Treatment - 250g</v>
      </c>
      <c r="V462" s="0" t="n">
        <v>250</v>
      </c>
      <c r="X462" s="0" t="n">
        <v>0</v>
      </c>
      <c r="Y462" s="0" t="s">
        <v>59</v>
      </c>
      <c r="Z462" s="0" t="s">
        <v>60</v>
      </c>
      <c r="AA462" s="0" t="n">
        <v>12</v>
      </c>
      <c r="AC462" s="1" t="s">
        <v>56</v>
      </c>
      <c r="AD462" s="1" t="s">
        <v>56</v>
      </c>
      <c r="AF462" s="2" t="str">
        <f aca="false">IF(B462 = "","",_xlfn.CONCAT("https://cdn.shopify.com/s/files/1/1773/1117/files/WWMS_-_",N462,"_-_",P462,"_-_",M462,"_-_",O462,"_-_Front.png"))</f>
        <v/>
      </c>
      <c r="AI462" s="1" t="s">
        <v>61</v>
      </c>
      <c r="AY462" s="2" t="str">
        <f aca="false">_xlfn.CONCAT("https://cdn.shopify.com/s/files/1/1773/1117/files/WWMS_-_",N462,"_-_",P462,"_-_",M462,"_-_",O462,"_-_Front.png")</f>
        <v>https://cdn.shopify.com/s/files/1/1773/1117/files/WWMS_-_Bath_Treatment_-_250g_-_Vintage_-_Rosemary_-_Front.png</v>
      </c>
      <c r="AZ462" s="0" t="s">
        <v>62</v>
      </c>
      <c r="BC462" s="0" t="s">
        <v>63</v>
      </c>
    </row>
    <row r="463" customFormat="false" ht="12.75" hidden="false" customHeight="true" outlineLevel="0" collapsed="false">
      <c r="A463" s="0" t="str">
        <f aca="false">SUBSTITUTE(LOWER(_xlfn.CONCAT(M463, "-", O463,"-", N463)), "_", "-")</f>
        <v>vintage-rosemary-bath-treatment</v>
      </c>
      <c r="I463" s="2" t="n">
        <f aca="false">IF(B463 = "",I462,FIND("-", B463, 1))</f>
        <v>9</v>
      </c>
      <c r="J463" s="2" t="e">
        <f aca="false">IF(B463 = "",J462,FIND("-", B463, FIND("-", B463, FIND("-", B463, 1)+1)+1))</f>
        <v>#VALUE!</v>
      </c>
      <c r="K463" s="2" t="n">
        <f aca="false">IF(B463 = "",K462,FIND("-", B463, FIND("-", B463, 1)+1))</f>
        <v>20</v>
      </c>
      <c r="L463" s="2" t="n">
        <f aca="false">IF(B463 = "",L462,IF(ISERROR(J463),K463,J463))</f>
        <v>20</v>
      </c>
      <c r="M463" s="2" t="str">
        <f aca="false">IF(B463 = "",M462,SUBSTITUTE(LEFT(B463,I463-2)," ","_"))</f>
        <v>Vintage</v>
      </c>
      <c r="N463" s="2" t="str">
        <f aca="false">IF(B463 = "",N462,SUBSTITUTE(RIGHT(B463, LEN(B463)-L463-1)," ","_"))</f>
        <v>Bath_Treatment</v>
      </c>
      <c r="O463" s="2" t="str">
        <f aca="false">IF(B463 = "",O462,SUBSTITUTE(SUBSTITUTE(MID(B463,I463+2,L463-I463-3)," ","_"),"/","_"))</f>
        <v>Rosemary</v>
      </c>
      <c r="P463" s="0" t="s">
        <v>65</v>
      </c>
      <c r="U463" s="0" t="str">
        <f aca="false">SUBSTITUTE(_xlfn.CONCAT(M463, " - ", O463, " - ",N463, " - ", P463), "_", " ")</f>
        <v>Vintage - Rosemary - Bath Treatment - 1kg</v>
      </c>
      <c r="V463" s="0" t="n">
        <v>1000</v>
      </c>
      <c r="X463" s="0" t="n">
        <v>0</v>
      </c>
      <c r="Y463" s="0" t="s">
        <v>59</v>
      </c>
      <c r="Z463" s="0" t="s">
        <v>60</v>
      </c>
      <c r="AA463" s="0" t="n">
        <v>28</v>
      </c>
      <c r="AC463" s="1" t="s">
        <v>56</v>
      </c>
      <c r="AD463" s="1" t="s">
        <v>56</v>
      </c>
      <c r="AF463" s="2" t="str">
        <f aca="false">IF(B463 = "","",_xlfn.CONCAT("https://cdn.shopify.com/s/files/1/1773/1117/files/WWMS_-_",N463,"_-_",P463,"_-_",M463,"_-_",O463,"_-_Front.png"))</f>
        <v/>
      </c>
      <c r="AI463" s="1" t="s">
        <v>61</v>
      </c>
      <c r="AY463" s="2" t="str">
        <f aca="false">_xlfn.CONCAT("https://cdn.shopify.com/s/files/1/1773/1117/files/WWMS_-_",N463,"_-_",P463,"_-_",M463,"_-_",O463,"_-_Front.png")</f>
        <v>https://cdn.shopify.com/s/files/1/1773/1117/files/WWMS_-_Bath_Treatment_-_1kg_-_Vintage_-_Rosemary_-_Front.png</v>
      </c>
      <c r="AZ463" s="0" t="s">
        <v>62</v>
      </c>
      <c r="BC463" s="0" t="s">
        <v>63</v>
      </c>
    </row>
    <row r="464" customFormat="false" ht="12.75" hidden="false" customHeight="true" outlineLevel="0" collapsed="false">
      <c r="A464" s="0" t="str">
        <f aca="false">SUBSTITUTE(LOWER(_xlfn.CONCAT(M464, "-", O464,"-", N464)), "_", "-")</f>
        <v>vintage-red-currant-and-thyme-bath-treatment</v>
      </c>
      <c r="B464" s="0" t="s">
        <v>379</v>
      </c>
      <c r="C464" s="3" t="s">
        <v>409</v>
      </c>
      <c r="D464" s="0" t="s">
        <v>53</v>
      </c>
      <c r="E464" s="0" t="s">
        <v>54</v>
      </c>
      <c r="F464" s="0" t="s">
        <v>350</v>
      </c>
      <c r="G464" s="1" t="s">
        <v>56</v>
      </c>
      <c r="H464" s="0" t="s">
        <v>57</v>
      </c>
      <c r="I464" s="2" t="n">
        <f aca="false">IF(B464 = "",I463,FIND("-", B464, 1))</f>
        <v>9</v>
      </c>
      <c r="J464" s="2" t="e">
        <f aca="false">IF(B464 = "",J463,FIND("-", B464, FIND("-", B464, FIND("-", B464, 1)+1)+1))</f>
        <v>#VALUE!</v>
      </c>
      <c r="K464" s="2" t="n">
        <f aca="false">IF(B464 = "",K463,FIND("-", B464, FIND("-", B464, 1)+1))</f>
        <v>33</v>
      </c>
      <c r="L464" s="2" t="n">
        <f aca="false">IF(B464 = "",L463,IF(ISERROR(J464),K464,J464))</f>
        <v>33</v>
      </c>
      <c r="M464" s="2" t="str">
        <f aca="false">IF(B464 = "",M463,SUBSTITUTE(LEFT(B464,I464-2)," ","_"))</f>
        <v>Vintage</v>
      </c>
      <c r="N464" s="2" t="str">
        <f aca="false">IF(B464 = "",N463,SUBSTITUTE(RIGHT(B464, LEN(B464)-L464-1)," ","_"))</f>
        <v>Bath_Treatment</v>
      </c>
      <c r="O464" s="2" t="str">
        <f aca="false">IF(B464 = "",O463,SUBSTITUTE(SUBSTITUTE(MID(B464,I464+2,L464-I464-3)," ","_"),"/","_"))</f>
        <v>Red_Currant_and_Thyme</v>
      </c>
      <c r="P464" s="0" t="s">
        <v>58</v>
      </c>
      <c r="U464" s="0" t="str">
        <f aca="false">SUBSTITUTE(_xlfn.CONCAT(M464, " - ", O464, " - ",N464, " - ", P464), "_", " ")</f>
        <v>Vintage - Red Currant and Thyme - Bath Treatment - 100g</v>
      </c>
      <c r="V464" s="0" t="n">
        <v>100</v>
      </c>
      <c r="X464" s="0" t="n">
        <v>0</v>
      </c>
      <c r="Y464" s="0" t="s">
        <v>59</v>
      </c>
      <c r="Z464" s="0" t="s">
        <v>60</v>
      </c>
      <c r="AA464" s="0" t="n">
        <v>6</v>
      </c>
      <c r="AC464" s="1" t="s">
        <v>56</v>
      </c>
      <c r="AD464" s="1" t="s">
        <v>56</v>
      </c>
      <c r="AF464" s="2" t="str">
        <f aca="false">IF(B464 = "","",_xlfn.CONCAT("https://cdn.shopify.com/s/files/1/1773/1117/files/WWMS_-_",N464,"_-_",P464,"_-_",M464,"_-_",O464,"_-_Front.png"))</f>
        <v>https://cdn.shopify.com/s/files/1/1773/1117/files/WWMS_-_Bath_Treatment_-_100g_-_Vintage_-_Red_Currant_and_Thyme_-_Front.png</v>
      </c>
      <c r="AG464" s="0" t="n">
        <v>1</v>
      </c>
      <c r="AH464" s="0" t="s">
        <v>379</v>
      </c>
      <c r="AI464" s="1" t="s">
        <v>61</v>
      </c>
      <c r="AY464" s="2" t="str">
        <f aca="false">_xlfn.CONCAT("https://cdn.shopify.com/s/files/1/1773/1117/files/WWMS_-_",N464,"_-_",P464,"_-_",M464,"_-_",O464,"_-_Front.png")</f>
        <v>https://cdn.shopify.com/s/files/1/1773/1117/files/WWMS_-_Bath_Treatment_-_100g_-_Vintage_-_Red_Currant_and_Thyme_-_Front.png</v>
      </c>
      <c r="AZ464" s="0" t="s">
        <v>62</v>
      </c>
      <c r="BC464" s="0" t="s">
        <v>63</v>
      </c>
    </row>
    <row r="465" customFormat="false" ht="12.75" hidden="false" customHeight="true" outlineLevel="0" collapsed="false">
      <c r="A465" s="0" t="str">
        <f aca="false">SUBSTITUTE(LOWER(_xlfn.CONCAT(M465, "-", O465,"-", N465)), "_", "-")</f>
        <v>vintage-red-currant-and-thyme-bath-treatment</v>
      </c>
      <c r="I465" s="2" t="n">
        <f aca="false">IF(B465 = "",I464,FIND("-", B465, 1))</f>
        <v>9</v>
      </c>
      <c r="J465" s="2" t="e">
        <f aca="false">IF(B465 = "",J464,FIND("-", B465, FIND("-", B465, FIND("-", B465, 1)+1)+1))</f>
        <v>#VALUE!</v>
      </c>
      <c r="K465" s="2" t="n">
        <f aca="false">IF(B465 = "",K464,FIND("-", B465, FIND("-", B465, 1)+1))</f>
        <v>33</v>
      </c>
      <c r="L465" s="2" t="n">
        <f aca="false">IF(B465 = "",L464,IF(ISERROR(J465),K465,J465))</f>
        <v>33</v>
      </c>
      <c r="M465" s="2" t="str">
        <f aca="false">IF(B465 = "",M464,SUBSTITUTE(LEFT(B465,I465-2)," ","_"))</f>
        <v>Vintage</v>
      </c>
      <c r="N465" s="2" t="str">
        <f aca="false">IF(B465 = "",N464,SUBSTITUTE(RIGHT(B465, LEN(B465)-L465-1)," ","_"))</f>
        <v>Bath_Treatment</v>
      </c>
      <c r="O465" s="2" t="str">
        <f aca="false">IF(B465 = "",O464,SUBSTITUTE(SUBSTITUTE(MID(B465,I465+2,L465-I465-3)," ","_"),"/","_"))</f>
        <v>Red_Currant_and_Thyme</v>
      </c>
      <c r="P465" s="0" t="s">
        <v>64</v>
      </c>
      <c r="U465" s="0" t="str">
        <f aca="false">SUBSTITUTE(_xlfn.CONCAT(M465, " - ", O465, " - ",N465, " - ", P465), "_", " ")</f>
        <v>Vintage - Red Currant and Thyme - Bath Treatment - 250g</v>
      </c>
      <c r="V465" s="0" t="n">
        <v>250</v>
      </c>
      <c r="X465" s="0" t="n">
        <v>0</v>
      </c>
      <c r="Y465" s="0" t="s">
        <v>59</v>
      </c>
      <c r="Z465" s="0" t="s">
        <v>60</v>
      </c>
      <c r="AA465" s="0" t="n">
        <v>12</v>
      </c>
      <c r="AC465" s="1" t="s">
        <v>56</v>
      </c>
      <c r="AD465" s="1" t="s">
        <v>56</v>
      </c>
      <c r="AF465" s="2" t="str">
        <f aca="false">IF(B465 = "","",_xlfn.CONCAT("https://cdn.shopify.com/s/files/1/1773/1117/files/WWMS_-_",N465,"_-_",P465,"_-_",M465,"_-_",O465,"_-_Front.png"))</f>
        <v/>
      </c>
      <c r="AI465" s="1" t="s">
        <v>61</v>
      </c>
      <c r="AY465" s="2" t="str">
        <f aca="false">_xlfn.CONCAT("https://cdn.shopify.com/s/files/1/1773/1117/files/WWMS_-_",N465,"_-_",P465,"_-_",M465,"_-_",O465,"_-_Front.png")</f>
        <v>https://cdn.shopify.com/s/files/1/1773/1117/files/WWMS_-_Bath_Treatment_-_250g_-_Vintage_-_Red_Currant_and_Thyme_-_Front.png</v>
      </c>
      <c r="AZ465" s="0" t="s">
        <v>62</v>
      </c>
      <c r="BC465" s="0" t="s">
        <v>63</v>
      </c>
    </row>
    <row r="466" customFormat="false" ht="12.75" hidden="false" customHeight="true" outlineLevel="0" collapsed="false">
      <c r="A466" s="0" t="str">
        <f aca="false">SUBSTITUTE(LOWER(_xlfn.CONCAT(M466, "-", O466,"-", N466)), "_", "-")</f>
        <v>vintage-red-currant-and-thyme-bath-treatment</v>
      </c>
      <c r="I466" s="2" t="n">
        <f aca="false">IF(B466 = "",I465,FIND("-", B466, 1))</f>
        <v>9</v>
      </c>
      <c r="J466" s="2" t="e">
        <f aca="false">IF(B466 = "",J465,FIND("-", B466, FIND("-", B466, FIND("-", B466, 1)+1)+1))</f>
        <v>#VALUE!</v>
      </c>
      <c r="K466" s="2" t="n">
        <f aca="false">IF(B466 = "",K465,FIND("-", B466, FIND("-", B466, 1)+1))</f>
        <v>33</v>
      </c>
      <c r="L466" s="2" t="n">
        <f aca="false">IF(B466 = "",L465,IF(ISERROR(J466),K466,J466))</f>
        <v>33</v>
      </c>
      <c r="M466" s="2" t="str">
        <f aca="false">IF(B466 = "",M465,SUBSTITUTE(LEFT(B466,I466-2)," ","_"))</f>
        <v>Vintage</v>
      </c>
      <c r="N466" s="2" t="str">
        <f aca="false">IF(B466 = "",N465,SUBSTITUTE(RIGHT(B466, LEN(B466)-L466-1)," ","_"))</f>
        <v>Bath_Treatment</v>
      </c>
      <c r="O466" s="2" t="str">
        <f aca="false">IF(B466 = "",O465,SUBSTITUTE(SUBSTITUTE(MID(B466,I466+2,L466-I466-3)," ","_"),"/","_"))</f>
        <v>Red_Currant_and_Thyme</v>
      </c>
      <c r="P466" s="0" t="s">
        <v>65</v>
      </c>
      <c r="U466" s="0" t="str">
        <f aca="false">SUBSTITUTE(_xlfn.CONCAT(M466, " - ", O466, " - ",N466, " - ", P466), "_", " ")</f>
        <v>Vintage - Red Currant and Thyme - Bath Treatment - 1kg</v>
      </c>
      <c r="V466" s="0" t="n">
        <v>1000</v>
      </c>
      <c r="X466" s="0" t="n">
        <v>0</v>
      </c>
      <c r="Y466" s="0" t="s">
        <v>59</v>
      </c>
      <c r="Z466" s="0" t="s">
        <v>60</v>
      </c>
      <c r="AA466" s="0" t="n">
        <v>28</v>
      </c>
      <c r="AC466" s="1" t="s">
        <v>56</v>
      </c>
      <c r="AD466" s="1" t="s">
        <v>56</v>
      </c>
      <c r="AF466" s="2" t="str">
        <f aca="false">IF(B466 = "","",_xlfn.CONCAT("https://cdn.shopify.com/s/files/1/1773/1117/files/WWMS_-_",N466,"_-_",P466,"_-_",M466,"_-_",O466,"_-_Front.png"))</f>
        <v/>
      </c>
      <c r="AI466" s="1" t="s">
        <v>61</v>
      </c>
      <c r="AY466" s="2" t="str">
        <f aca="false">_xlfn.CONCAT("https://cdn.shopify.com/s/files/1/1773/1117/files/WWMS_-_",N466,"_-_",P466,"_-_",M466,"_-_",O466,"_-_Front.png")</f>
        <v>https://cdn.shopify.com/s/files/1/1773/1117/files/WWMS_-_Bath_Treatment_-_1kg_-_Vintage_-_Red_Currant_and_Thyme_-_Front.png</v>
      </c>
      <c r="AZ466" s="0" t="s">
        <v>62</v>
      </c>
      <c r="BC466" s="0" t="s">
        <v>63</v>
      </c>
    </row>
    <row r="467" customFormat="false" ht="12.75" hidden="false" customHeight="true" outlineLevel="0" collapsed="false">
      <c r="A467" s="0" t="str">
        <f aca="false">SUBSTITUTE(LOWER(_xlfn.CONCAT(M467, "-", O467,"-", N467)), "_", "-")</f>
        <v>vintage-peppermint-bath-treatment</v>
      </c>
      <c r="B467" s="0" t="s">
        <v>380</v>
      </c>
      <c r="C467" s="3" t="s">
        <v>410</v>
      </c>
      <c r="D467" s="0" t="s">
        <v>53</v>
      </c>
      <c r="E467" s="0" t="s">
        <v>54</v>
      </c>
      <c r="F467" s="0" t="s">
        <v>350</v>
      </c>
      <c r="G467" s="1" t="s">
        <v>56</v>
      </c>
      <c r="H467" s="0" t="s">
        <v>57</v>
      </c>
      <c r="I467" s="2" t="n">
        <f aca="false">IF(B467 = "",I466,FIND("-", B467, 1))</f>
        <v>9</v>
      </c>
      <c r="J467" s="2" t="e">
        <f aca="false">IF(B467 = "",J466,FIND("-", B467, FIND("-", B467, FIND("-", B467, 1)+1)+1))</f>
        <v>#VALUE!</v>
      </c>
      <c r="K467" s="2" t="n">
        <f aca="false">IF(B467 = "",K466,FIND("-", B467, FIND("-", B467, 1)+1))</f>
        <v>22</v>
      </c>
      <c r="L467" s="2" t="n">
        <f aca="false">IF(B467 = "",L466,IF(ISERROR(J467),K467,J467))</f>
        <v>22</v>
      </c>
      <c r="M467" s="2" t="str">
        <f aca="false">IF(B467 = "",M466,SUBSTITUTE(LEFT(B467,I467-2)," ","_"))</f>
        <v>Vintage</v>
      </c>
      <c r="N467" s="2" t="str">
        <f aca="false">IF(B467 = "",N466,SUBSTITUTE(RIGHT(B467, LEN(B467)-L467-1)," ","_"))</f>
        <v>Bath_Treatment</v>
      </c>
      <c r="O467" s="2" t="str">
        <f aca="false">IF(B467 = "",O466,SUBSTITUTE(SUBSTITUTE(MID(B467,I467+2,L467-I467-3)," ","_"),"/","_"))</f>
        <v>Peppermint</v>
      </c>
      <c r="P467" s="0" t="s">
        <v>58</v>
      </c>
      <c r="U467" s="0" t="str">
        <f aca="false">SUBSTITUTE(_xlfn.CONCAT(M467, " - ", O467, " - ",N467, " - ", P467), "_", " ")</f>
        <v>Vintage - Peppermint - Bath Treatment - 100g</v>
      </c>
      <c r="V467" s="0" t="n">
        <v>100</v>
      </c>
      <c r="X467" s="0" t="n">
        <v>0</v>
      </c>
      <c r="Y467" s="0" t="s">
        <v>59</v>
      </c>
      <c r="Z467" s="0" t="s">
        <v>60</v>
      </c>
      <c r="AA467" s="0" t="n">
        <v>6</v>
      </c>
      <c r="AC467" s="1" t="s">
        <v>56</v>
      </c>
      <c r="AD467" s="1" t="s">
        <v>56</v>
      </c>
      <c r="AF467" s="2" t="str">
        <f aca="false">IF(B467 = "","",_xlfn.CONCAT("https://cdn.shopify.com/s/files/1/1773/1117/files/WWMS_-_",N467,"_-_",P467,"_-_",M467,"_-_",O467,"_-_Front.png"))</f>
        <v>https://cdn.shopify.com/s/files/1/1773/1117/files/WWMS_-_Bath_Treatment_-_100g_-_Vintage_-_Peppermint_-_Front.png</v>
      </c>
      <c r="AG467" s="0" t="n">
        <v>1</v>
      </c>
      <c r="AH467" s="0" t="s">
        <v>380</v>
      </c>
      <c r="AI467" s="1" t="s">
        <v>61</v>
      </c>
      <c r="AY467" s="2" t="str">
        <f aca="false">_xlfn.CONCAT("https://cdn.shopify.com/s/files/1/1773/1117/files/WWMS_-_",N467,"_-_",P467,"_-_",M467,"_-_",O467,"_-_Front.png")</f>
        <v>https://cdn.shopify.com/s/files/1/1773/1117/files/WWMS_-_Bath_Treatment_-_100g_-_Vintage_-_Peppermint_-_Front.png</v>
      </c>
      <c r="AZ467" s="0" t="s">
        <v>62</v>
      </c>
      <c r="BC467" s="0" t="s">
        <v>63</v>
      </c>
    </row>
    <row r="468" customFormat="false" ht="12.75" hidden="false" customHeight="true" outlineLevel="0" collapsed="false">
      <c r="A468" s="0" t="str">
        <f aca="false">SUBSTITUTE(LOWER(_xlfn.CONCAT(M468, "-", O468,"-", N468)), "_", "-")</f>
        <v>vintage-peppermint-bath-treatment</v>
      </c>
      <c r="I468" s="2" t="n">
        <f aca="false">IF(B468 = "",I467,FIND("-", B468, 1))</f>
        <v>9</v>
      </c>
      <c r="J468" s="2" t="e">
        <f aca="false">IF(B468 = "",J467,FIND("-", B468, FIND("-", B468, FIND("-", B468, 1)+1)+1))</f>
        <v>#VALUE!</v>
      </c>
      <c r="K468" s="2" t="n">
        <f aca="false">IF(B468 = "",K467,FIND("-", B468, FIND("-", B468, 1)+1))</f>
        <v>22</v>
      </c>
      <c r="L468" s="2" t="n">
        <f aca="false">IF(B468 = "",L467,IF(ISERROR(J468),K468,J468))</f>
        <v>22</v>
      </c>
      <c r="M468" s="2" t="str">
        <f aca="false">IF(B468 = "",M467,SUBSTITUTE(LEFT(B468,I468-2)," ","_"))</f>
        <v>Vintage</v>
      </c>
      <c r="N468" s="2" t="str">
        <f aca="false">IF(B468 = "",N467,SUBSTITUTE(RIGHT(B468, LEN(B468)-L468-1)," ","_"))</f>
        <v>Bath_Treatment</v>
      </c>
      <c r="O468" s="2" t="str">
        <f aca="false">IF(B468 = "",O467,SUBSTITUTE(SUBSTITUTE(MID(B468,I468+2,L468-I468-3)," ","_"),"/","_"))</f>
        <v>Peppermint</v>
      </c>
      <c r="P468" s="0" t="s">
        <v>64</v>
      </c>
      <c r="U468" s="0" t="str">
        <f aca="false">SUBSTITUTE(_xlfn.CONCAT(M468, " - ", O468, " - ",N468, " - ", P468), "_", " ")</f>
        <v>Vintage - Peppermint - Bath Treatment - 250g</v>
      </c>
      <c r="V468" s="0" t="n">
        <v>250</v>
      </c>
      <c r="X468" s="0" t="n">
        <v>0</v>
      </c>
      <c r="Y468" s="0" t="s">
        <v>59</v>
      </c>
      <c r="Z468" s="0" t="s">
        <v>60</v>
      </c>
      <c r="AA468" s="0" t="n">
        <v>12</v>
      </c>
      <c r="AC468" s="1" t="s">
        <v>56</v>
      </c>
      <c r="AD468" s="1" t="s">
        <v>56</v>
      </c>
      <c r="AF468" s="2" t="str">
        <f aca="false">IF(B468 = "","",_xlfn.CONCAT("https://cdn.shopify.com/s/files/1/1773/1117/files/WWMS_-_",N468,"_-_",P468,"_-_",M468,"_-_",O468,"_-_Front.png"))</f>
        <v/>
      </c>
      <c r="AI468" s="1" t="s">
        <v>61</v>
      </c>
      <c r="AY468" s="2" t="str">
        <f aca="false">_xlfn.CONCAT("https://cdn.shopify.com/s/files/1/1773/1117/files/WWMS_-_",N468,"_-_",P468,"_-_",M468,"_-_",O468,"_-_Front.png")</f>
        <v>https://cdn.shopify.com/s/files/1/1773/1117/files/WWMS_-_Bath_Treatment_-_250g_-_Vintage_-_Peppermint_-_Front.png</v>
      </c>
      <c r="AZ468" s="0" t="s">
        <v>62</v>
      </c>
      <c r="BC468" s="0" t="s">
        <v>63</v>
      </c>
    </row>
    <row r="469" customFormat="false" ht="12.75" hidden="false" customHeight="true" outlineLevel="0" collapsed="false">
      <c r="A469" s="0" t="str">
        <f aca="false">SUBSTITUTE(LOWER(_xlfn.CONCAT(M469, "-", O469,"-", N469)), "_", "-")</f>
        <v>vintage-peppermint-bath-treatment</v>
      </c>
      <c r="I469" s="2" t="n">
        <f aca="false">IF(B469 = "",I468,FIND("-", B469, 1))</f>
        <v>9</v>
      </c>
      <c r="J469" s="2" t="e">
        <f aca="false">IF(B469 = "",J468,FIND("-", B469, FIND("-", B469, FIND("-", B469, 1)+1)+1))</f>
        <v>#VALUE!</v>
      </c>
      <c r="K469" s="2" t="n">
        <f aca="false">IF(B469 = "",K468,FIND("-", B469, FIND("-", B469, 1)+1))</f>
        <v>22</v>
      </c>
      <c r="L469" s="2" t="n">
        <f aca="false">IF(B469 = "",L468,IF(ISERROR(J469),K469,J469))</f>
        <v>22</v>
      </c>
      <c r="M469" s="2" t="str">
        <f aca="false">IF(B469 = "",M468,SUBSTITUTE(LEFT(B469,I469-2)," ","_"))</f>
        <v>Vintage</v>
      </c>
      <c r="N469" s="2" t="str">
        <f aca="false">IF(B469 = "",N468,SUBSTITUTE(RIGHT(B469, LEN(B469)-L469-1)," ","_"))</f>
        <v>Bath_Treatment</v>
      </c>
      <c r="O469" s="2" t="str">
        <f aca="false">IF(B469 = "",O468,SUBSTITUTE(SUBSTITUTE(MID(B469,I469+2,L469-I469-3)," ","_"),"/","_"))</f>
        <v>Peppermint</v>
      </c>
      <c r="P469" s="0" t="s">
        <v>65</v>
      </c>
      <c r="U469" s="0" t="str">
        <f aca="false">SUBSTITUTE(_xlfn.CONCAT(M469, " - ", O469, " - ",N469, " - ", P469), "_", " ")</f>
        <v>Vintage - Peppermint - Bath Treatment - 1kg</v>
      </c>
      <c r="V469" s="0" t="n">
        <v>1000</v>
      </c>
      <c r="X469" s="0" t="n">
        <v>0</v>
      </c>
      <c r="Y469" s="0" t="s">
        <v>59</v>
      </c>
      <c r="Z469" s="0" t="s">
        <v>60</v>
      </c>
      <c r="AA469" s="0" t="n">
        <v>28</v>
      </c>
      <c r="AC469" s="1" t="s">
        <v>56</v>
      </c>
      <c r="AD469" s="1" t="s">
        <v>56</v>
      </c>
      <c r="AF469" s="2" t="str">
        <f aca="false">IF(B469 = "","",_xlfn.CONCAT("https://cdn.shopify.com/s/files/1/1773/1117/files/WWMS_-_",N469,"_-_",P469,"_-_",M469,"_-_",O469,"_-_Front.png"))</f>
        <v/>
      </c>
      <c r="AI469" s="1" t="s">
        <v>61</v>
      </c>
      <c r="AY469" s="2" t="str">
        <f aca="false">_xlfn.CONCAT("https://cdn.shopify.com/s/files/1/1773/1117/files/WWMS_-_",N469,"_-_",P469,"_-_",M469,"_-_",O469,"_-_Front.png")</f>
        <v>https://cdn.shopify.com/s/files/1/1773/1117/files/WWMS_-_Bath_Treatment_-_1kg_-_Vintage_-_Peppermint_-_Front.png</v>
      </c>
      <c r="AZ469" s="0" t="s">
        <v>62</v>
      </c>
      <c r="BC469" s="0" t="s">
        <v>63</v>
      </c>
    </row>
    <row r="470" customFormat="false" ht="12.75" hidden="false" customHeight="true" outlineLevel="0" collapsed="false">
      <c r="A470" s="0" t="str">
        <f aca="false">SUBSTITUTE(LOWER(_xlfn.CONCAT(M470, "-", O470,"-", N470)), "_", "-")</f>
        <v>vintage-ocean-bath-treatment</v>
      </c>
      <c r="B470" s="0" t="s">
        <v>381</v>
      </c>
      <c r="C470" s="3" t="s">
        <v>411</v>
      </c>
      <c r="D470" s="0" t="s">
        <v>53</v>
      </c>
      <c r="E470" s="0" t="s">
        <v>54</v>
      </c>
      <c r="F470" s="0" t="s">
        <v>350</v>
      </c>
      <c r="G470" s="1" t="s">
        <v>56</v>
      </c>
      <c r="H470" s="0" t="s">
        <v>57</v>
      </c>
      <c r="I470" s="2" t="n">
        <f aca="false">IF(B470 = "",I469,FIND("-", B470, 1))</f>
        <v>9</v>
      </c>
      <c r="J470" s="2" t="e">
        <f aca="false">IF(B470 = "",J469,FIND("-", B470, FIND("-", B470, FIND("-", B470, 1)+1)+1))</f>
        <v>#VALUE!</v>
      </c>
      <c r="K470" s="2" t="n">
        <f aca="false">IF(B470 = "",K469,FIND("-", B470, FIND("-", B470, 1)+1))</f>
        <v>17</v>
      </c>
      <c r="L470" s="2" t="n">
        <f aca="false">IF(B470 = "",L469,IF(ISERROR(J470),K470,J470))</f>
        <v>17</v>
      </c>
      <c r="M470" s="2" t="str">
        <f aca="false">IF(B470 = "",M469,SUBSTITUTE(LEFT(B470,I470-2)," ","_"))</f>
        <v>Vintage</v>
      </c>
      <c r="N470" s="2" t="str">
        <f aca="false">IF(B470 = "",N469,SUBSTITUTE(RIGHT(B470, LEN(B470)-L470-1)," ","_"))</f>
        <v>Bath_Treatment</v>
      </c>
      <c r="O470" s="2" t="str">
        <f aca="false">IF(B470 = "",O469,SUBSTITUTE(SUBSTITUTE(MID(B470,I470+2,L470-I470-3)," ","_"),"/","_"))</f>
        <v>Ocean</v>
      </c>
      <c r="P470" s="0" t="s">
        <v>58</v>
      </c>
      <c r="U470" s="0" t="str">
        <f aca="false">SUBSTITUTE(_xlfn.CONCAT(M470, " - ", O470, " - ",N470, " - ", P470), "_", " ")</f>
        <v>Vintage - Ocean - Bath Treatment - 100g</v>
      </c>
      <c r="V470" s="0" t="n">
        <v>100</v>
      </c>
      <c r="X470" s="0" t="n">
        <v>0</v>
      </c>
      <c r="Y470" s="0" t="s">
        <v>59</v>
      </c>
      <c r="Z470" s="0" t="s">
        <v>60</v>
      </c>
      <c r="AA470" s="0" t="n">
        <v>6</v>
      </c>
      <c r="AC470" s="1" t="s">
        <v>56</v>
      </c>
      <c r="AD470" s="1" t="s">
        <v>56</v>
      </c>
      <c r="AF470" s="2" t="str">
        <f aca="false">IF(B470 = "","",_xlfn.CONCAT("https://cdn.shopify.com/s/files/1/1773/1117/files/WWMS_-_",N470,"_-_",P470,"_-_",M470,"_-_",O470,"_-_Front.png"))</f>
        <v>https://cdn.shopify.com/s/files/1/1773/1117/files/WWMS_-_Bath_Treatment_-_100g_-_Vintage_-_Ocean_-_Front.png</v>
      </c>
      <c r="AG470" s="0" t="n">
        <v>1</v>
      </c>
      <c r="AH470" s="0" t="s">
        <v>381</v>
      </c>
      <c r="AI470" s="1" t="s">
        <v>61</v>
      </c>
      <c r="AY470" s="2" t="str">
        <f aca="false">_xlfn.CONCAT("https://cdn.shopify.com/s/files/1/1773/1117/files/WWMS_-_",N470,"_-_",P470,"_-_",M470,"_-_",O470,"_-_Front.png")</f>
        <v>https://cdn.shopify.com/s/files/1/1773/1117/files/WWMS_-_Bath_Treatment_-_100g_-_Vintage_-_Ocean_-_Front.png</v>
      </c>
      <c r="AZ470" s="0" t="s">
        <v>62</v>
      </c>
      <c r="BC470" s="0" t="s">
        <v>63</v>
      </c>
    </row>
    <row r="471" customFormat="false" ht="12.75" hidden="false" customHeight="true" outlineLevel="0" collapsed="false">
      <c r="A471" s="0" t="str">
        <f aca="false">SUBSTITUTE(LOWER(_xlfn.CONCAT(M471, "-", O471,"-", N471)), "_", "-")</f>
        <v>vintage-ocean-bath-treatment</v>
      </c>
      <c r="I471" s="2" t="n">
        <f aca="false">IF(B471 = "",I470,FIND("-", B471, 1))</f>
        <v>9</v>
      </c>
      <c r="J471" s="2" t="e">
        <f aca="false">IF(B471 = "",J470,FIND("-", B471, FIND("-", B471, FIND("-", B471, 1)+1)+1))</f>
        <v>#VALUE!</v>
      </c>
      <c r="K471" s="2" t="n">
        <f aca="false">IF(B471 = "",K470,FIND("-", B471, FIND("-", B471, 1)+1))</f>
        <v>17</v>
      </c>
      <c r="L471" s="2" t="n">
        <f aca="false">IF(B471 = "",L470,IF(ISERROR(J471),K471,J471))</f>
        <v>17</v>
      </c>
      <c r="M471" s="2" t="str">
        <f aca="false">IF(B471 = "",M470,SUBSTITUTE(LEFT(B471,I471-2)," ","_"))</f>
        <v>Vintage</v>
      </c>
      <c r="N471" s="2" t="str">
        <f aca="false">IF(B471 = "",N470,SUBSTITUTE(RIGHT(B471, LEN(B471)-L471-1)," ","_"))</f>
        <v>Bath_Treatment</v>
      </c>
      <c r="O471" s="2" t="str">
        <f aca="false">IF(B471 = "",O470,SUBSTITUTE(SUBSTITUTE(MID(B471,I471+2,L471-I471-3)," ","_"),"/","_"))</f>
        <v>Ocean</v>
      </c>
      <c r="P471" s="0" t="s">
        <v>64</v>
      </c>
      <c r="U471" s="0" t="str">
        <f aca="false">SUBSTITUTE(_xlfn.CONCAT(M471, " - ", O471, " - ",N471, " - ", P471), "_", " ")</f>
        <v>Vintage - Ocean - Bath Treatment - 250g</v>
      </c>
      <c r="V471" s="0" t="n">
        <v>250</v>
      </c>
      <c r="X471" s="0" t="n">
        <v>0</v>
      </c>
      <c r="Y471" s="0" t="s">
        <v>59</v>
      </c>
      <c r="Z471" s="0" t="s">
        <v>60</v>
      </c>
      <c r="AA471" s="0" t="n">
        <v>12</v>
      </c>
      <c r="AC471" s="1" t="s">
        <v>56</v>
      </c>
      <c r="AD471" s="1" t="s">
        <v>56</v>
      </c>
      <c r="AF471" s="2" t="str">
        <f aca="false">IF(B471 = "","",_xlfn.CONCAT("https://cdn.shopify.com/s/files/1/1773/1117/files/WWMS_-_",N471,"_-_",P471,"_-_",M471,"_-_",O471,"_-_Front.png"))</f>
        <v/>
      </c>
      <c r="AI471" s="1" t="s">
        <v>61</v>
      </c>
      <c r="AY471" s="2" t="str">
        <f aca="false">_xlfn.CONCAT("https://cdn.shopify.com/s/files/1/1773/1117/files/WWMS_-_",N471,"_-_",P471,"_-_",M471,"_-_",O471,"_-_Front.png")</f>
        <v>https://cdn.shopify.com/s/files/1/1773/1117/files/WWMS_-_Bath_Treatment_-_250g_-_Vintage_-_Ocean_-_Front.png</v>
      </c>
      <c r="AZ471" s="0" t="s">
        <v>62</v>
      </c>
      <c r="BC471" s="0" t="s">
        <v>63</v>
      </c>
    </row>
    <row r="472" customFormat="false" ht="12.75" hidden="false" customHeight="true" outlineLevel="0" collapsed="false">
      <c r="A472" s="0" t="str">
        <f aca="false">SUBSTITUTE(LOWER(_xlfn.CONCAT(M472, "-", O472,"-", N472)), "_", "-")</f>
        <v>vintage-ocean-bath-treatment</v>
      </c>
      <c r="I472" s="2" t="n">
        <f aca="false">IF(B472 = "",I471,FIND("-", B472, 1))</f>
        <v>9</v>
      </c>
      <c r="J472" s="2" t="e">
        <f aca="false">IF(B472 = "",J471,FIND("-", B472, FIND("-", B472, FIND("-", B472, 1)+1)+1))</f>
        <v>#VALUE!</v>
      </c>
      <c r="K472" s="2" t="n">
        <f aca="false">IF(B472 = "",K471,FIND("-", B472, FIND("-", B472, 1)+1))</f>
        <v>17</v>
      </c>
      <c r="L472" s="2" t="n">
        <f aca="false">IF(B472 = "",L471,IF(ISERROR(J472),K472,J472))</f>
        <v>17</v>
      </c>
      <c r="M472" s="2" t="str">
        <f aca="false">IF(B472 = "",M471,SUBSTITUTE(LEFT(B472,I472-2)," ","_"))</f>
        <v>Vintage</v>
      </c>
      <c r="N472" s="2" t="str">
        <f aca="false">IF(B472 = "",N471,SUBSTITUTE(RIGHT(B472, LEN(B472)-L472-1)," ","_"))</f>
        <v>Bath_Treatment</v>
      </c>
      <c r="O472" s="2" t="str">
        <f aca="false">IF(B472 = "",O471,SUBSTITUTE(SUBSTITUTE(MID(B472,I472+2,L472-I472-3)," ","_"),"/","_"))</f>
        <v>Ocean</v>
      </c>
      <c r="P472" s="0" t="s">
        <v>65</v>
      </c>
      <c r="U472" s="0" t="str">
        <f aca="false">SUBSTITUTE(_xlfn.CONCAT(M472, " - ", O472, " - ",N472, " - ", P472), "_", " ")</f>
        <v>Vintage - Ocean - Bath Treatment - 1kg</v>
      </c>
      <c r="V472" s="0" t="n">
        <v>1000</v>
      </c>
      <c r="X472" s="0" t="n">
        <v>0</v>
      </c>
      <c r="Y472" s="0" t="s">
        <v>59</v>
      </c>
      <c r="Z472" s="0" t="s">
        <v>60</v>
      </c>
      <c r="AA472" s="0" t="n">
        <v>28</v>
      </c>
      <c r="AC472" s="1" t="s">
        <v>56</v>
      </c>
      <c r="AD472" s="1" t="s">
        <v>56</v>
      </c>
      <c r="AF472" s="2" t="str">
        <f aca="false">IF(B472 = "","",_xlfn.CONCAT("https://cdn.shopify.com/s/files/1/1773/1117/files/WWMS_-_",N472,"_-_",P472,"_-_",M472,"_-_",O472,"_-_Front.png"))</f>
        <v/>
      </c>
      <c r="AI472" s="1" t="s">
        <v>61</v>
      </c>
      <c r="AY472" s="2" t="str">
        <f aca="false">_xlfn.CONCAT("https://cdn.shopify.com/s/files/1/1773/1117/files/WWMS_-_",N472,"_-_",P472,"_-_",M472,"_-_",O472,"_-_Front.png")</f>
        <v>https://cdn.shopify.com/s/files/1/1773/1117/files/WWMS_-_Bath_Treatment_-_1kg_-_Vintage_-_Ocean_-_Front.png</v>
      </c>
      <c r="AZ472" s="0" t="s">
        <v>62</v>
      </c>
      <c r="BC472" s="0" t="s">
        <v>63</v>
      </c>
    </row>
    <row r="473" customFormat="false" ht="12.75" hidden="false" customHeight="true" outlineLevel="0" collapsed="false">
      <c r="A473" s="0" t="str">
        <f aca="false">SUBSTITUTE(LOWER(_xlfn.CONCAT(M473, "-", O473,"-", N473)), "_", "-")</f>
        <v>vintage-neroli-bath-treatment</v>
      </c>
      <c r="B473" s="0" t="s">
        <v>382</v>
      </c>
      <c r="C473" s="3" t="s">
        <v>412</v>
      </c>
      <c r="D473" s="0" t="s">
        <v>53</v>
      </c>
      <c r="E473" s="0" t="s">
        <v>54</v>
      </c>
      <c r="F473" s="0" t="s">
        <v>350</v>
      </c>
      <c r="G473" s="1" t="s">
        <v>56</v>
      </c>
      <c r="H473" s="0" t="s">
        <v>57</v>
      </c>
      <c r="I473" s="2" t="n">
        <f aca="false">IF(B473 = "",I472,FIND("-", B473, 1))</f>
        <v>9</v>
      </c>
      <c r="J473" s="2" t="e">
        <f aca="false">IF(B473 = "",J472,FIND("-", B473, FIND("-", B473, FIND("-", B473, 1)+1)+1))</f>
        <v>#VALUE!</v>
      </c>
      <c r="K473" s="2" t="n">
        <f aca="false">IF(B473 = "",K472,FIND("-", B473, FIND("-", B473, 1)+1))</f>
        <v>18</v>
      </c>
      <c r="L473" s="2" t="n">
        <f aca="false">IF(B473 = "",L472,IF(ISERROR(J473),K473,J473))</f>
        <v>18</v>
      </c>
      <c r="M473" s="2" t="str">
        <f aca="false">IF(B473 = "",M472,SUBSTITUTE(LEFT(B473,I473-2)," ","_"))</f>
        <v>Vintage</v>
      </c>
      <c r="N473" s="2" t="str">
        <f aca="false">IF(B473 = "",N472,SUBSTITUTE(RIGHT(B473, LEN(B473)-L473-1)," ","_"))</f>
        <v>Bath_Treatment</v>
      </c>
      <c r="O473" s="2" t="str">
        <f aca="false">IF(B473 = "",O472,SUBSTITUTE(SUBSTITUTE(MID(B473,I473+2,L473-I473-3)," ","_"),"/","_"))</f>
        <v>Neroli</v>
      </c>
      <c r="P473" s="0" t="s">
        <v>58</v>
      </c>
      <c r="U473" s="0" t="str">
        <f aca="false">SUBSTITUTE(_xlfn.CONCAT(M473, " - ", O473, " - ",N473, " - ", P473), "_", " ")</f>
        <v>Vintage - Neroli - Bath Treatment - 100g</v>
      </c>
      <c r="V473" s="0" t="n">
        <v>100</v>
      </c>
      <c r="X473" s="0" t="n">
        <v>0</v>
      </c>
      <c r="Y473" s="0" t="s">
        <v>59</v>
      </c>
      <c r="Z473" s="0" t="s">
        <v>60</v>
      </c>
      <c r="AA473" s="0" t="n">
        <v>6</v>
      </c>
      <c r="AC473" s="1" t="s">
        <v>56</v>
      </c>
      <c r="AD473" s="1" t="s">
        <v>56</v>
      </c>
      <c r="AF473" s="2" t="str">
        <f aca="false">IF(B473 = "","",_xlfn.CONCAT("https://cdn.shopify.com/s/files/1/1773/1117/files/WWMS_-_",N473,"_-_",P473,"_-_",M473,"_-_",O473,"_-_Front.png"))</f>
        <v>https://cdn.shopify.com/s/files/1/1773/1117/files/WWMS_-_Bath_Treatment_-_100g_-_Vintage_-_Neroli_-_Front.png</v>
      </c>
      <c r="AG473" s="0" t="n">
        <v>1</v>
      </c>
      <c r="AH473" s="0" t="s">
        <v>382</v>
      </c>
      <c r="AI473" s="1" t="s">
        <v>61</v>
      </c>
      <c r="AY473" s="2" t="str">
        <f aca="false">_xlfn.CONCAT("https://cdn.shopify.com/s/files/1/1773/1117/files/WWMS_-_",N473,"_-_",P473,"_-_",M473,"_-_",O473,"_-_Front.png")</f>
        <v>https://cdn.shopify.com/s/files/1/1773/1117/files/WWMS_-_Bath_Treatment_-_100g_-_Vintage_-_Neroli_-_Front.png</v>
      </c>
      <c r="AZ473" s="0" t="s">
        <v>62</v>
      </c>
      <c r="BC473" s="0" t="s">
        <v>63</v>
      </c>
    </row>
    <row r="474" customFormat="false" ht="12.75" hidden="false" customHeight="true" outlineLevel="0" collapsed="false">
      <c r="A474" s="0" t="str">
        <f aca="false">SUBSTITUTE(LOWER(_xlfn.CONCAT(M474, "-", O474,"-", N474)), "_", "-")</f>
        <v>vintage-neroli-bath-treatment</v>
      </c>
      <c r="I474" s="2" t="n">
        <f aca="false">IF(B474 = "",I473,FIND("-", B474, 1))</f>
        <v>9</v>
      </c>
      <c r="J474" s="2" t="e">
        <f aca="false">IF(B474 = "",J473,FIND("-", B474, FIND("-", B474, FIND("-", B474, 1)+1)+1))</f>
        <v>#VALUE!</v>
      </c>
      <c r="K474" s="2" t="n">
        <f aca="false">IF(B474 = "",K473,FIND("-", B474, FIND("-", B474, 1)+1))</f>
        <v>18</v>
      </c>
      <c r="L474" s="2" t="n">
        <f aca="false">IF(B474 = "",L473,IF(ISERROR(J474),K474,J474))</f>
        <v>18</v>
      </c>
      <c r="M474" s="2" t="str">
        <f aca="false">IF(B474 = "",M473,SUBSTITUTE(LEFT(B474,I474-2)," ","_"))</f>
        <v>Vintage</v>
      </c>
      <c r="N474" s="2" t="str">
        <f aca="false">IF(B474 = "",N473,SUBSTITUTE(RIGHT(B474, LEN(B474)-L474-1)," ","_"))</f>
        <v>Bath_Treatment</v>
      </c>
      <c r="O474" s="2" t="str">
        <f aca="false">IF(B474 = "",O473,SUBSTITUTE(SUBSTITUTE(MID(B474,I474+2,L474-I474-3)," ","_"),"/","_"))</f>
        <v>Neroli</v>
      </c>
      <c r="P474" s="0" t="s">
        <v>64</v>
      </c>
      <c r="U474" s="0" t="str">
        <f aca="false">SUBSTITUTE(_xlfn.CONCAT(M474, " - ", O474, " - ",N474, " - ", P474), "_", " ")</f>
        <v>Vintage - Neroli - Bath Treatment - 250g</v>
      </c>
      <c r="V474" s="0" t="n">
        <v>250</v>
      </c>
      <c r="X474" s="0" t="n">
        <v>0</v>
      </c>
      <c r="Y474" s="0" t="s">
        <v>59</v>
      </c>
      <c r="Z474" s="0" t="s">
        <v>60</v>
      </c>
      <c r="AA474" s="0" t="n">
        <v>12</v>
      </c>
      <c r="AC474" s="1" t="s">
        <v>56</v>
      </c>
      <c r="AD474" s="1" t="s">
        <v>56</v>
      </c>
      <c r="AF474" s="2" t="str">
        <f aca="false">IF(B474 = "","",_xlfn.CONCAT("https://cdn.shopify.com/s/files/1/1773/1117/files/WWMS_-_",N474,"_-_",P474,"_-_",M474,"_-_",O474,"_-_Front.png"))</f>
        <v/>
      </c>
      <c r="AI474" s="1" t="s">
        <v>61</v>
      </c>
      <c r="AY474" s="2" t="str">
        <f aca="false">_xlfn.CONCAT("https://cdn.shopify.com/s/files/1/1773/1117/files/WWMS_-_",N474,"_-_",P474,"_-_",M474,"_-_",O474,"_-_Front.png")</f>
        <v>https://cdn.shopify.com/s/files/1/1773/1117/files/WWMS_-_Bath_Treatment_-_250g_-_Vintage_-_Neroli_-_Front.png</v>
      </c>
      <c r="AZ474" s="0" t="s">
        <v>62</v>
      </c>
      <c r="BC474" s="0" t="s">
        <v>63</v>
      </c>
    </row>
    <row r="475" customFormat="false" ht="12.75" hidden="false" customHeight="true" outlineLevel="0" collapsed="false">
      <c r="A475" s="0" t="str">
        <f aca="false">SUBSTITUTE(LOWER(_xlfn.CONCAT(M475, "-", O475,"-", N475)), "_", "-")</f>
        <v>vintage-neroli-bath-treatment</v>
      </c>
      <c r="I475" s="2" t="n">
        <f aca="false">IF(B475 = "",I474,FIND("-", B475, 1))</f>
        <v>9</v>
      </c>
      <c r="J475" s="2" t="e">
        <f aca="false">IF(B475 = "",J474,FIND("-", B475, FIND("-", B475, FIND("-", B475, 1)+1)+1))</f>
        <v>#VALUE!</v>
      </c>
      <c r="K475" s="2" t="n">
        <f aca="false">IF(B475 = "",K474,FIND("-", B475, FIND("-", B475, 1)+1))</f>
        <v>18</v>
      </c>
      <c r="L475" s="2" t="n">
        <f aca="false">IF(B475 = "",L474,IF(ISERROR(J475),K475,J475))</f>
        <v>18</v>
      </c>
      <c r="M475" s="2" t="str">
        <f aca="false">IF(B475 = "",M474,SUBSTITUTE(LEFT(B475,I475-2)," ","_"))</f>
        <v>Vintage</v>
      </c>
      <c r="N475" s="2" t="str">
        <f aca="false">IF(B475 = "",N474,SUBSTITUTE(RIGHT(B475, LEN(B475)-L475-1)," ","_"))</f>
        <v>Bath_Treatment</v>
      </c>
      <c r="O475" s="2" t="str">
        <f aca="false">IF(B475 = "",O474,SUBSTITUTE(SUBSTITUTE(MID(B475,I475+2,L475-I475-3)," ","_"),"/","_"))</f>
        <v>Neroli</v>
      </c>
      <c r="P475" s="0" t="s">
        <v>65</v>
      </c>
      <c r="U475" s="0" t="str">
        <f aca="false">SUBSTITUTE(_xlfn.CONCAT(M475, " - ", O475, " - ",N475, " - ", P475), "_", " ")</f>
        <v>Vintage - Neroli - Bath Treatment - 1kg</v>
      </c>
      <c r="V475" s="0" t="n">
        <v>1000</v>
      </c>
      <c r="X475" s="0" t="n">
        <v>0</v>
      </c>
      <c r="Y475" s="0" t="s">
        <v>59</v>
      </c>
      <c r="Z475" s="0" t="s">
        <v>60</v>
      </c>
      <c r="AA475" s="0" t="n">
        <v>28</v>
      </c>
      <c r="AC475" s="1" t="s">
        <v>56</v>
      </c>
      <c r="AD475" s="1" t="s">
        <v>56</v>
      </c>
      <c r="AF475" s="2" t="str">
        <f aca="false">IF(B475 = "","",_xlfn.CONCAT("https://cdn.shopify.com/s/files/1/1773/1117/files/WWMS_-_",N475,"_-_",P475,"_-_",M475,"_-_",O475,"_-_Front.png"))</f>
        <v/>
      </c>
      <c r="AI475" s="1" t="s">
        <v>61</v>
      </c>
      <c r="AY475" s="2" t="str">
        <f aca="false">_xlfn.CONCAT("https://cdn.shopify.com/s/files/1/1773/1117/files/WWMS_-_",N475,"_-_",P475,"_-_",M475,"_-_",O475,"_-_Front.png")</f>
        <v>https://cdn.shopify.com/s/files/1/1773/1117/files/WWMS_-_Bath_Treatment_-_1kg_-_Vintage_-_Neroli_-_Front.png</v>
      </c>
      <c r="AZ475" s="0" t="s">
        <v>62</v>
      </c>
      <c r="BC475" s="0" t="s">
        <v>63</v>
      </c>
    </row>
    <row r="476" customFormat="false" ht="12.75" hidden="false" customHeight="true" outlineLevel="0" collapsed="false">
      <c r="A476" s="0" t="str">
        <f aca="false">SUBSTITUTE(LOWER(_xlfn.CONCAT(M476, "-", O476,"-", N476)), "_", "-")</f>
        <v>vintage-nag-champa-bath-treatment</v>
      </c>
      <c r="B476" s="0" t="s">
        <v>383</v>
      </c>
      <c r="C476" s="3" t="s">
        <v>413</v>
      </c>
      <c r="D476" s="0" t="s">
        <v>53</v>
      </c>
      <c r="E476" s="0" t="s">
        <v>54</v>
      </c>
      <c r="F476" s="0" t="s">
        <v>350</v>
      </c>
      <c r="G476" s="1" t="s">
        <v>56</v>
      </c>
      <c r="H476" s="0" t="s">
        <v>57</v>
      </c>
      <c r="I476" s="2" t="n">
        <f aca="false">IF(B476 = "",I475,FIND("-", B476, 1))</f>
        <v>9</v>
      </c>
      <c r="J476" s="2" t="e">
        <f aca="false">IF(B476 = "",J475,FIND("-", B476, FIND("-", B476, FIND("-", B476, 1)+1)+1))</f>
        <v>#VALUE!</v>
      </c>
      <c r="K476" s="2" t="n">
        <f aca="false">IF(B476 = "",K475,FIND("-", B476, FIND("-", B476, 1)+1))</f>
        <v>22</v>
      </c>
      <c r="L476" s="2" t="n">
        <f aca="false">IF(B476 = "",L475,IF(ISERROR(J476),K476,J476))</f>
        <v>22</v>
      </c>
      <c r="M476" s="2" t="str">
        <f aca="false">IF(B476 = "",M475,SUBSTITUTE(LEFT(B476,I476-2)," ","_"))</f>
        <v>Vintage</v>
      </c>
      <c r="N476" s="2" t="str">
        <f aca="false">IF(B476 = "",N475,SUBSTITUTE(RIGHT(B476, LEN(B476)-L476-1)," ","_"))</f>
        <v>Bath_Treatment</v>
      </c>
      <c r="O476" s="2" t="str">
        <f aca="false">IF(B476 = "",O475,SUBSTITUTE(SUBSTITUTE(MID(B476,I476+2,L476-I476-3)," ","_"),"/","_"))</f>
        <v>Nag_Champa</v>
      </c>
      <c r="P476" s="0" t="s">
        <v>58</v>
      </c>
      <c r="U476" s="0" t="str">
        <f aca="false">SUBSTITUTE(_xlfn.CONCAT(M476, " - ", O476, " - ",N476, " - ", P476), "_", " ")</f>
        <v>Vintage - Nag Champa - Bath Treatment - 100g</v>
      </c>
      <c r="V476" s="0" t="n">
        <v>100</v>
      </c>
      <c r="X476" s="0" t="n">
        <v>0</v>
      </c>
      <c r="Y476" s="0" t="s">
        <v>59</v>
      </c>
      <c r="Z476" s="0" t="s">
        <v>60</v>
      </c>
      <c r="AA476" s="0" t="n">
        <v>6</v>
      </c>
      <c r="AC476" s="1" t="s">
        <v>56</v>
      </c>
      <c r="AD476" s="1" t="s">
        <v>56</v>
      </c>
      <c r="AF476" s="2" t="str">
        <f aca="false">IF(B476 = "","",_xlfn.CONCAT("https://cdn.shopify.com/s/files/1/1773/1117/files/WWMS_-_",N476,"_-_",P476,"_-_",M476,"_-_",O476,"_-_Front.png"))</f>
        <v>https://cdn.shopify.com/s/files/1/1773/1117/files/WWMS_-_Bath_Treatment_-_100g_-_Vintage_-_Nag_Champa_-_Front.png</v>
      </c>
      <c r="AG476" s="0" t="n">
        <v>1</v>
      </c>
      <c r="AH476" s="0" t="s">
        <v>383</v>
      </c>
      <c r="AI476" s="1" t="s">
        <v>61</v>
      </c>
      <c r="AY476" s="2" t="str">
        <f aca="false">_xlfn.CONCAT("https://cdn.shopify.com/s/files/1/1773/1117/files/WWMS_-_",N476,"_-_",P476,"_-_",M476,"_-_",O476,"_-_Front.png")</f>
        <v>https://cdn.shopify.com/s/files/1/1773/1117/files/WWMS_-_Bath_Treatment_-_100g_-_Vintage_-_Nag_Champa_-_Front.png</v>
      </c>
      <c r="AZ476" s="0" t="s">
        <v>62</v>
      </c>
      <c r="BC476" s="0" t="s">
        <v>63</v>
      </c>
    </row>
    <row r="477" customFormat="false" ht="12.75" hidden="false" customHeight="true" outlineLevel="0" collapsed="false">
      <c r="A477" s="0" t="str">
        <f aca="false">SUBSTITUTE(LOWER(_xlfn.CONCAT(M477, "-", O477,"-", N477)), "_", "-")</f>
        <v>vintage-nag-champa-bath-treatment</v>
      </c>
      <c r="I477" s="2" t="n">
        <f aca="false">IF(B477 = "",I476,FIND("-", B477, 1))</f>
        <v>9</v>
      </c>
      <c r="J477" s="2" t="e">
        <f aca="false">IF(B477 = "",J476,FIND("-", B477, FIND("-", B477, FIND("-", B477, 1)+1)+1))</f>
        <v>#VALUE!</v>
      </c>
      <c r="K477" s="2" t="n">
        <f aca="false">IF(B477 = "",K476,FIND("-", B477, FIND("-", B477, 1)+1))</f>
        <v>22</v>
      </c>
      <c r="L477" s="2" t="n">
        <f aca="false">IF(B477 = "",L476,IF(ISERROR(J477),K477,J477))</f>
        <v>22</v>
      </c>
      <c r="M477" s="2" t="str">
        <f aca="false">IF(B477 = "",M476,SUBSTITUTE(LEFT(B477,I477-2)," ","_"))</f>
        <v>Vintage</v>
      </c>
      <c r="N477" s="2" t="str">
        <f aca="false">IF(B477 = "",N476,SUBSTITUTE(RIGHT(B477, LEN(B477)-L477-1)," ","_"))</f>
        <v>Bath_Treatment</v>
      </c>
      <c r="O477" s="2" t="str">
        <f aca="false">IF(B477 = "",O476,SUBSTITUTE(SUBSTITUTE(MID(B477,I477+2,L477-I477-3)," ","_"),"/","_"))</f>
        <v>Nag_Champa</v>
      </c>
      <c r="P477" s="0" t="s">
        <v>64</v>
      </c>
      <c r="U477" s="0" t="str">
        <f aca="false">SUBSTITUTE(_xlfn.CONCAT(M477, " - ", O477, " - ",N477, " - ", P477), "_", " ")</f>
        <v>Vintage - Nag Champa - Bath Treatment - 250g</v>
      </c>
      <c r="V477" s="0" t="n">
        <v>250</v>
      </c>
      <c r="X477" s="0" t="n">
        <v>0</v>
      </c>
      <c r="Y477" s="0" t="s">
        <v>59</v>
      </c>
      <c r="Z477" s="0" t="s">
        <v>60</v>
      </c>
      <c r="AA477" s="0" t="n">
        <v>12</v>
      </c>
      <c r="AC477" s="1" t="s">
        <v>56</v>
      </c>
      <c r="AD477" s="1" t="s">
        <v>56</v>
      </c>
      <c r="AF477" s="2" t="str">
        <f aca="false">IF(B477 = "","",_xlfn.CONCAT("https://cdn.shopify.com/s/files/1/1773/1117/files/WWMS_-_",N477,"_-_",P477,"_-_",M477,"_-_",O477,"_-_Front.png"))</f>
        <v/>
      </c>
      <c r="AI477" s="1" t="s">
        <v>61</v>
      </c>
      <c r="AY477" s="2" t="str">
        <f aca="false">_xlfn.CONCAT("https://cdn.shopify.com/s/files/1/1773/1117/files/WWMS_-_",N477,"_-_",P477,"_-_",M477,"_-_",O477,"_-_Front.png")</f>
        <v>https://cdn.shopify.com/s/files/1/1773/1117/files/WWMS_-_Bath_Treatment_-_250g_-_Vintage_-_Nag_Champa_-_Front.png</v>
      </c>
      <c r="AZ477" s="0" t="s">
        <v>62</v>
      </c>
      <c r="BC477" s="0" t="s">
        <v>63</v>
      </c>
    </row>
    <row r="478" customFormat="false" ht="12.75" hidden="false" customHeight="true" outlineLevel="0" collapsed="false">
      <c r="A478" s="0" t="str">
        <f aca="false">SUBSTITUTE(LOWER(_xlfn.CONCAT(M478, "-", O478,"-", N478)), "_", "-")</f>
        <v>vintage-nag-champa-bath-treatment</v>
      </c>
      <c r="I478" s="2" t="n">
        <f aca="false">IF(B478 = "",I477,FIND("-", B478, 1))</f>
        <v>9</v>
      </c>
      <c r="J478" s="2" t="e">
        <f aca="false">IF(B478 = "",J477,FIND("-", B478, FIND("-", B478, FIND("-", B478, 1)+1)+1))</f>
        <v>#VALUE!</v>
      </c>
      <c r="K478" s="2" t="n">
        <f aca="false">IF(B478 = "",K477,FIND("-", B478, FIND("-", B478, 1)+1))</f>
        <v>22</v>
      </c>
      <c r="L478" s="2" t="n">
        <f aca="false">IF(B478 = "",L477,IF(ISERROR(J478),K478,J478))</f>
        <v>22</v>
      </c>
      <c r="M478" s="2" t="str">
        <f aca="false">IF(B478 = "",M477,SUBSTITUTE(LEFT(B478,I478-2)," ","_"))</f>
        <v>Vintage</v>
      </c>
      <c r="N478" s="2" t="str">
        <f aca="false">IF(B478 = "",N477,SUBSTITUTE(RIGHT(B478, LEN(B478)-L478-1)," ","_"))</f>
        <v>Bath_Treatment</v>
      </c>
      <c r="O478" s="2" t="str">
        <f aca="false">IF(B478 = "",O477,SUBSTITUTE(SUBSTITUTE(MID(B478,I478+2,L478-I478-3)," ","_"),"/","_"))</f>
        <v>Nag_Champa</v>
      </c>
      <c r="P478" s="0" t="s">
        <v>65</v>
      </c>
      <c r="U478" s="0" t="str">
        <f aca="false">SUBSTITUTE(_xlfn.CONCAT(M478, " - ", O478, " - ",N478, " - ", P478), "_", " ")</f>
        <v>Vintage - Nag Champa - Bath Treatment - 1kg</v>
      </c>
      <c r="V478" s="0" t="n">
        <v>1000</v>
      </c>
      <c r="X478" s="0" t="n">
        <v>0</v>
      </c>
      <c r="Y478" s="0" t="s">
        <v>59</v>
      </c>
      <c r="Z478" s="0" t="s">
        <v>60</v>
      </c>
      <c r="AA478" s="0" t="n">
        <v>28</v>
      </c>
      <c r="AC478" s="1" t="s">
        <v>56</v>
      </c>
      <c r="AD478" s="1" t="s">
        <v>56</v>
      </c>
      <c r="AF478" s="2" t="str">
        <f aca="false">IF(B478 = "","",_xlfn.CONCAT("https://cdn.shopify.com/s/files/1/1773/1117/files/WWMS_-_",N478,"_-_",P478,"_-_",M478,"_-_",O478,"_-_Front.png"))</f>
        <v/>
      </c>
      <c r="AI478" s="1" t="s">
        <v>61</v>
      </c>
      <c r="AY478" s="2" t="str">
        <f aca="false">_xlfn.CONCAT("https://cdn.shopify.com/s/files/1/1773/1117/files/WWMS_-_",N478,"_-_",P478,"_-_",M478,"_-_",O478,"_-_Front.png")</f>
        <v>https://cdn.shopify.com/s/files/1/1773/1117/files/WWMS_-_Bath_Treatment_-_1kg_-_Vintage_-_Nag_Champa_-_Front.png</v>
      </c>
      <c r="AZ478" s="0" t="s">
        <v>62</v>
      </c>
      <c r="BC478" s="0" t="s">
        <v>63</v>
      </c>
    </row>
    <row r="479" customFormat="false" ht="12.75" hidden="false" customHeight="true" outlineLevel="0" collapsed="false">
      <c r="A479" s="0" t="str">
        <f aca="false">SUBSTITUTE(LOWER(_xlfn.CONCAT(M479, "-", O479,"-", N479)), "_", "-")</f>
        <v>vintage-lemongrass-bath-treatment</v>
      </c>
      <c r="B479" s="0" t="s">
        <v>384</v>
      </c>
      <c r="C479" s="3" t="s">
        <v>414</v>
      </c>
      <c r="D479" s="0" t="s">
        <v>53</v>
      </c>
      <c r="E479" s="0" t="s">
        <v>54</v>
      </c>
      <c r="F479" s="0" t="s">
        <v>350</v>
      </c>
      <c r="G479" s="1" t="s">
        <v>56</v>
      </c>
      <c r="H479" s="0" t="s">
        <v>57</v>
      </c>
      <c r="I479" s="2" t="n">
        <f aca="false">IF(B479 = "",I478,FIND("-", B479, 1))</f>
        <v>9</v>
      </c>
      <c r="J479" s="2" t="e">
        <f aca="false">IF(B479 = "",J478,FIND("-", B479, FIND("-", B479, FIND("-", B479, 1)+1)+1))</f>
        <v>#VALUE!</v>
      </c>
      <c r="K479" s="2" t="n">
        <f aca="false">IF(B479 = "",K478,FIND("-", B479, FIND("-", B479, 1)+1))</f>
        <v>22</v>
      </c>
      <c r="L479" s="2" t="n">
        <f aca="false">IF(B479 = "",L478,IF(ISERROR(J479),K479,J479))</f>
        <v>22</v>
      </c>
      <c r="M479" s="2" t="str">
        <f aca="false">IF(B479 = "",M478,SUBSTITUTE(LEFT(B479,I479-2)," ","_"))</f>
        <v>Vintage</v>
      </c>
      <c r="N479" s="2" t="str">
        <f aca="false">IF(B479 = "",N478,SUBSTITUTE(RIGHT(B479, LEN(B479)-L479-1)," ","_"))</f>
        <v>Bath_Treatment</v>
      </c>
      <c r="O479" s="2" t="str">
        <f aca="false">IF(B479 = "",O478,SUBSTITUTE(SUBSTITUTE(MID(B479,I479+2,L479-I479-3)," ","_"),"/","_"))</f>
        <v>Lemongrass</v>
      </c>
      <c r="P479" s="0" t="s">
        <v>58</v>
      </c>
      <c r="U479" s="0" t="str">
        <f aca="false">SUBSTITUTE(_xlfn.CONCAT(M479, " - ", O479, " - ",N479, " - ", P479), "_", " ")</f>
        <v>Vintage - Lemongrass - Bath Treatment - 100g</v>
      </c>
      <c r="V479" s="0" t="n">
        <v>100</v>
      </c>
      <c r="X479" s="0" t="n">
        <v>0</v>
      </c>
      <c r="Y479" s="0" t="s">
        <v>59</v>
      </c>
      <c r="Z479" s="0" t="s">
        <v>60</v>
      </c>
      <c r="AA479" s="0" t="n">
        <v>6</v>
      </c>
      <c r="AC479" s="1" t="s">
        <v>56</v>
      </c>
      <c r="AD479" s="1" t="s">
        <v>56</v>
      </c>
      <c r="AF479" s="2" t="str">
        <f aca="false">IF(B479 = "","",_xlfn.CONCAT("https://cdn.shopify.com/s/files/1/1773/1117/files/WWMS_-_",N479,"_-_",P479,"_-_",M479,"_-_",O479,"_-_Front.png"))</f>
        <v>https://cdn.shopify.com/s/files/1/1773/1117/files/WWMS_-_Bath_Treatment_-_100g_-_Vintage_-_Lemongrass_-_Front.png</v>
      </c>
      <c r="AG479" s="0" t="n">
        <v>1</v>
      </c>
      <c r="AH479" s="0" t="s">
        <v>384</v>
      </c>
      <c r="AI479" s="1" t="s">
        <v>61</v>
      </c>
      <c r="AY479" s="2" t="str">
        <f aca="false">_xlfn.CONCAT("https://cdn.shopify.com/s/files/1/1773/1117/files/WWMS_-_",N479,"_-_",P479,"_-_",M479,"_-_",O479,"_-_Front.png")</f>
        <v>https://cdn.shopify.com/s/files/1/1773/1117/files/WWMS_-_Bath_Treatment_-_100g_-_Vintage_-_Lemongrass_-_Front.png</v>
      </c>
      <c r="AZ479" s="0" t="s">
        <v>62</v>
      </c>
      <c r="BC479" s="0" t="s">
        <v>63</v>
      </c>
    </row>
    <row r="480" customFormat="false" ht="12.75" hidden="false" customHeight="true" outlineLevel="0" collapsed="false">
      <c r="A480" s="0" t="str">
        <f aca="false">SUBSTITUTE(LOWER(_xlfn.CONCAT(M480, "-", O480,"-", N480)), "_", "-")</f>
        <v>vintage-lemongrass-bath-treatment</v>
      </c>
      <c r="I480" s="2" t="n">
        <f aca="false">IF(B480 = "",I479,FIND("-", B480, 1))</f>
        <v>9</v>
      </c>
      <c r="J480" s="2" t="e">
        <f aca="false">IF(B480 = "",J479,FIND("-", B480, FIND("-", B480, FIND("-", B480, 1)+1)+1))</f>
        <v>#VALUE!</v>
      </c>
      <c r="K480" s="2" t="n">
        <f aca="false">IF(B480 = "",K479,FIND("-", B480, FIND("-", B480, 1)+1))</f>
        <v>22</v>
      </c>
      <c r="L480" s="2" t="n">
        <f aca="false">IF(B480 = "",L479,IF(ISERROR(J480),K480,J480))</f>
        <v>22</v>
      </c>
      <c r="M480" s="2" t="str">
        <f aca="false">IF(B480 = "",M479,SUBSTITUTE(LEFT(B480,I480-2)," ","_"))</f>
        <v>Vintage</v>
      </c>
      <c r="N480" s="2" t="str">
        <f aca="false">IF(B480 = "",N479,SUBSTITUTE(RIGHT(B480, LEN(B480)-L480-1)," ","_"))</f>
        <v>Bath_Treatment</v>
      </c>
      <c r="O480" s="2" t="str">
        <f aca="false">IF(B480 = "",O479,SUBSTITUTE(SUBSTITUTE(MID(B480,I480+2,L480-I480-3)," ","_"),"/","_"))</f>
        <v>Lemongrass</v>
      </c>
      <c r="P480" s="0" t="s">
        <v>64</v>
      </c>
      <c r="U480" s="0" t="str">
        <f aca="false">SUBSTITUTE(_xlfn.CONCAT(M480, " - ", O480, " - ",N480, " - ", P480), "_", " ")</f>
        <v>Vintage - Lemongrass - Bath Treatment - 250g</v>
      </c>
      <c r="V480" s="0" t="n">
        <v>250</v>
      </c>
      <c r="X480" s="0" t="n">
        <v>0</v>
      </c>
      <c r="Y480" s="0" t="s">
        <v>59</v>
      </c>
      <c r="Z480" s="0" t="s">
        <v>60</v>
      </c>
      <c r="AA480" s="0" t="n">
        <v>12</v>
      </c>
      <c r="AC480" s="1" t="s">
        <v>56</v>
      </c>
      <c r="AD480" s="1" t="s">
        <v>56</v>
      </c>
      <c r="AF480" s="2" t="str">
        <f aca="false">IF(B480 = "","",_xlfn.CONCAT("https://cdn.shopify.com/s/files/1/1773/1117/files/WWMS_-_",N480,"_-_",P480,"_-_",M480,"_-_",O480,"_-_Front.png"))</f>
        <v/>
      </c>
      <c r="AI480" s="1" t="s">
        <v>61</v>
      </c>
      <c r="AY480" s="2" t="str">
        <f aca="false">_xlfn.CONCAT("https://cdn.shopify.com/s/files/1/1773/1117/files/WWMS_-_",N480,"_-_",P480,"_-_",M480,"_-_",O480,"_-_Front.png")</f>
        <v>https://cdn.shopify.com/s/files/1/1773/1117/files/WWMS_-_Bath_Treatment_-_250g_-_Vintage_-_Lemongrass_-_Front.png</v>
      </c>
      <c r="AZ480" s="0" t="s">
        <v>62</v>
      </c>
      <c r="BC480" s="0" t="s">
        <v>63</v>
      </c>
    </row>
    <row r="481" customFormat="false" ht="12.75" hidden="false" customHeight="true" outlineLevel="0" collapsed="false">
      <c r="A481" s="0" t="str">
        <f aca="false">SUBSTITUTE(LOWER(_xlfn.CONCAT(M481, "-", O481,"-", N481)), "_", "-")</f>
        <v>vintage-lemongrass-bath-treatment</v>
      </c>
      <c r="I481" s="2" t="n">
        <f aca="false">IF(B481 = "",I480,FIND("-", B481, 1))</f>
        <v>9</v>
      </c>
      <c r="J481" s="2" t="e">
        <f aca="false">IF(B481 = "",J480,FIND("-", B481, FIND("-", B481, FIND("-", B481, 1)+1)+1))</f>
        <v>#VALUE!</v>
      </c>
      <c r="K481" s="2" t="n">
        <f aca="false">IF(B481 = "",K480,FIND("-", B481, FIND("-", B481, 1)+1))</f>
        <v>22</v>
      </c>
      <c r="L481" s="2" t="n">
        <f aca="false">IF(B481 = "",L480,IF(ISERROR(J481),K481,J481))</f>
        <v>22</v>
      </c>
      <c r="M481" s="2" t="str">
        <f aca="false">IF(B481 = "",M480,SUBSTITUTE(LEFT(B481,I481-2)," ","_"))</f>
        <v>Vintage</v>
      </c>
      <c r="N481" s="2" t="str">
        <f aca="false">IF(B481 = "",N480,SUBSTITUTE(RIGHT(B481, LEN(B481)-L481-1)," ","_"))</f>
        <v>Bath_Treatment</v>
      </c>
      <c r="O481" s="2" t="str">
        <f aca="false">IF(B481 = "",O480,SUBSTITUTE(SUBSTITUTE(MID(B481,I481+2,L481-I481-3)," ","_"),"/","_"))</f>
        <v>Lemongrass</v>
      </c>
      <c r="P481" s="0" t="s">
        <v>65</v>
      </c>
      <c r="U481" s="0" t="str">
        <f aca="false">SUBSTITUTE(_xlfn.CONCAT(M481, " - ", O481, " - ",N481, " - ", P481), "_", " ")</f>
        <v>Vintage - Lemongrass - Bath Treatment - 1kg</v>
      </c>
      <c r="V481" s="0" t="n">
        <v>1000</v>
      </c>
      <c r="X481" s="0" t="n">
        <v>0</v>
      </c>
      <c r="Y481" s="0" t="s">
        <v>59</v>
      </c>
      <c r="Z481" s="0" t="s">
        <v>60</v>
      </c>
      <c r="AA481" s="0" t="n">
        <v>28</v>
      </c>
      <c r="AC481" s="1" t="s">
        <v>56</v>
      </c>
      <c r="AD481" s="1" t="s">
        <v>56</v>
      </c>
      <c r="AF481" s="2" t="str">
        <f aca="false">IF(B481 = "","",_xlfn.CONCAT("https://cdn.shopify.com/s/files/1/1773/1117/files/WWMS_-_",N481,"_-_",P481,"_-_",M481,"_-_",O481,"_-_Front.png"))</f>
        <v/>
      </c>
      <c r="AI481" s="1" t="s">
        <v>61</v>
      </c>
      <c r="AY481" s="2" t="str">
        <f aca="false">_xlfn.CONCAT("https://cdn.shopify.com/s/files/1/1773/1117/files/WWMS_-_",N481,"_-_",P481,"_-_",M481,"_-_",O481,"_-_Front.png")</f>
        <v>https://cdn.shopify.com/s/files/1/1773/1117/files/WWMS_-_Bath_Treatment_-_1kg_-_Vintage_-_Lemongrass_-_Front.png</v>
      </c>
      <c r="AZ481" s="0" t="s">
        <v>62</v>
      </c>
      <c r="BC481" s="0" t="s">
        <v>63</v>
      </c>
    </row>
    <row r="482" customFormat="false" ht="12.75" hidden="false" customHeight="true" outlineLevel="0" collapsed="false">
      <c r="A482" s="0" t="str">
        <f aca="false">SUBSTITUTE(LOWER(_xlfn.CONCAT(M482, "-", O482,"-", N482)), "_", "-")</f>
        <v>vintage-lemon-bath-treatment</v>
      </c>
      <c r="B482" s="0" t="s">
        <v>385</v>
      </c>
      <c r="C482" s="3" t="s">
        <v>415</v>
      </c>
      <c r="D482" s="0" t="s">
        <v>53</v>
      </c>
      <c r="E482" s="0" t="s">
        <v>54</v>
      </c>
      <c r="F482" s="0" t="s">
        <v>350</v>
      </c>
      <c r="G482" s="1" t="s">
        <v>56</v>
      </c>
      <c r="H482" s="0" t="s">
        <v>57</v>
      </c>
      <c r="I482" s="2" t="n">
        <f aca="false">IF(B482 = "",I481,FIND("-", B482, 1))</f>
        <v>9</v>
      </c>
      <c r="J482" s="2" t="e">
        <f aca="false">IF(B482 = "",J481,FIND("-", B482, FIND("-", B482, FIND("-", B482, 1)+1)+1))</f>
        <v>#VALUE!</v>
      </c>
      <c r="K482" s="2" t="n">
        <f aca="false">IF(B482 = "",K481,FIND("-", B482, FIND("-", B482, 1)+1))</f>
        <v>17</v>
      </c>
      <c r="L482" s="2" t="n">
        <f aca="false">IF(B482 = "",L481,IF(ISERROR(J482),K482,J482))</f>
        <v>17</v>
      </c>
      <c r="M482" s="2" t="str">
        <f aca="false">IF(B482 = "",M481,SUBSTITUTE(LEFT(B482,I482-2)," ","_"))</f>
        <v>Vintage</v>
      </c>
      <c r="N482" s="2" t="str">
        <f aca="false">IF(B482 = "",N481,SUBSTITUTE(RIGHT(B482, LEN(B482)-L482-1)," ","_"))</f>
        <v>Bath_Treatment</v>
      </c>
      <c r="O482" s="2" t="str">
        <f aca="false">IF(B482 = "",O481,SUBSTITUTE(SUBSTITUTE(MID(B482,I482+2,L482-I482-3)," ","_"),"/","_"))</f>
        <v>Lemon</v>
      </c>
      <c r="P482" s="0" t="s">
        <v>58</v>
      </c>
      <c r="U482" s="0" t="str">
        <f aca="false">SUBSTITUTE(_xlfn.CONCAT(M482, " - ", O482, " - ",N482, " - ", P482), "_", " ")</f>
        <v>Vintage - Lemon - Bath Treatment - 100g</v>
      </c>
      <c r="V482" s="0" t="n">
        <v>100</v>
      </c>
      <c r="X482" s="0" t="n">
        <v>0</v>
      </c>
      <c r="Y482" s="0" t="s">
        <v>59</v>
      </c>
      <c r="Z482" s="0" t="s">
        <v>60</v>
      </c>
      <c r="AA482" s="0" t="n">
        <v>6</v>
      </c>
      <c r="AC482" s="1" t="s">
        <v>56</v>
      </c>
      <c r="AD482" s="1" t="s">
        <v>56</v>
      </c>
      <c r="AF482" s="2" t="str">
        <f aca="false">IF(B482 = "","",_xlfn.CONCAT("https://cdn.shopify.com/s/files/1/1773/1117/files/WWMS_-_",N482,"_-_",P482,"_-_",M482,"_-_",O482,"_-_Front.png"))</f>
        <v>https://cdn.shopify.com/s/files/1/1773/1117/files/WWMS_-_Bath_Treatment_-_100g_-_Vintage_-_Lemon_-_Front.png</v>
      </c>
      <c r="AG482" s="0" t="n">
        <v>1</v>
      </c>
      <c r="AH482" s="0" t="s">
        <v>385</v>
      </c>
      <c r="AI482" s="1" t="s">
        <v>61</v>
      </c>
      <c r="AY482" s="2" t="str">
        <f aca="false">_xlfn.CONCAT("https://cdn.shopify.com/s/files/1/1773/1117/files/WWMS_-_",N482,"_-_",P482,"_-_",M482,"_-_",O482,"_-_Front.png")</f>
        <v>https://cdn.shopify.com/s/files/1/1773/1117/files/WWMS_-_Bath_Treatment_-_100g_-_Vintage_-_Lemon_-_Front.png</v>
      </c>
      <c r="AZ482" s="0" t="s">
        <v>62</v>
      </c>
      <c r="BC482" s="0" t="s">
        <v>63</v>
      </c>
    </row>
    <row r="483" customFormat="false" ht="12.75" hidden="false" customHeight="true" outlineLevel="0" collapsed="false">
      <c r="A483" s="0" t="str">
        <f aca="false">SUBSTITUTE(LOWER(_xlfn.CONCAT(M483, "-", O483,"-", N483)), "_", "-")</f>
        <v>vintage-lemon-bath-treatment</v>
      </c>
      <c r="I483" s="2" t="n">
        <f aca="false">IF(B483 = "",I482,FIND("-", B483, 1))</f>
        <v>9</v>
      </c>
      <c r="J483" s="2" t="e">
        <f aca="false">IF(B483 = "",J482,FIND("-", B483, FIND("-", B483, FIND("-", B483, 1)+1)+1))</f>
        <v>#VALUE!</v>
      </c>
      <c r="K483" s="2" t="n">
        <f aca="false">IF(B483 = "",K482,FIND("-", B483, FIND("-", B483, 1)+1))</f>
        <v>17</v>
      </c>
      <c r="L483" s="2" t="n">
        <f aca="false">IF(B483 = "",L482,IF(ISERROR(J483),K483,J483))</f>
        <v>17</v>
      </c>
      <c r="M483" s="2" t="str">
        <f aca="false">IF(B483 = "",M482,SUBSTITUTE(LEFT(B483,I483-2)," ","_"))</f>
        <v>Vintage</v>
      </c>
      <c r="N483" s="2" t="str">
        <f aca="false">IF(B483 = "",N482,SUBSTITUTE(RIGHT(B483, LEN(B483)-L483-1)," ","_"))</f>
        <v>Bath_Treatment</v>
      </c>
      <c r="O483" s="2" t="str">
        <f aca="false">IF(B483 = "",O482,SUBSTITUTE(SUBSTITUTE(MID(B483,I483+2,L483-I483-3)," ","_"),"/","_"))</f>
        <v>Lemon</v>
      </c>
      <c r="P483" s="0" t="s">
        <v>64</v>
      </c>
      <c r="U483" s="0" t="str">
        <f aca="false">SUBSTITUTE(_xlfn.CONCAT(M483, " - ", O483, " - ",N483, " - ", P483), "_", " ")</f>
        <v>Vintage - Lemon - Bath Treatment - 250g</v>
      </c>
      <c r="V483" s="0" t="n">
        <v>250</v>
      </c>
      <c r="X483" s="0" t="n">
        <v>0</v>
      </c>
      <c r="Y483" s="0" t="s">
        <v>59</v>
      </c>
      <c r="Z483" s="0" t="s">
        <v>60</v>
      </c>
      <c r="AA483" s="0" t="n">
        <v>12</v>
      </c>
      <c r="AC483" s="1" t="s">
        <v>56</v>
      </c>
      <c r="AD483" s="1" t="s">
        <v>56</v>
      </c>
      <c r="AF483" s="2" t="str">
        <f aca="false">IF(B483 = "","",_xlfn.CONCAT("https://cdn.shopify.com/s/files/1/1773/1117/files/WWMS_-_",N483,"_-_",P483,"_-_",M483,"_-_",O483,"_-_Front.png"))</f>
        <v/>
      </c>
      <c r="AI483" s="1" t="s">
        <v>61</v>
      </c>
      <c r="AY483" s="2" t="str">
        <f aca="false">_xlfn.CONCAT("https://cdn.shopify.com/s/files/1/1773/1117/files/WWMS_-_",N483,"_-_",P483,"_-_",M483,"_-_",O483,"_-_Front.png")</f>
        <v>https://cdn.shopify.com/s/files/1/1773/1117/files/WWMS_-_Bath_Treatment_-_250g_-_Vintage_-_Lemon_-_Front.png</v>
      </c>
      <c r="AZ483" s="0" t="s">
        <v>62</v>
      </c>
      <c r="BC483" s="0" t="s">
        <v>63</v>
      </c>
    </row>
    <row r="484" customFormat="false" ht="12.75" hidden="false" customHeight="true" outlineLevel="0" collapsed="false">
      <c r="A484" s="0" t="str">
        <f aca="false">SUBSTITUTE(LOWER(_xlfn.CONCAT(M484, "-", O484,"-", N484)), "_", "-")</f>
        <v>vintage-lemon-bath-treatment</v>
      </c>
      <c r="I484" s="2" t="n">
        <f aca="false">IF(B484 = "",I483,FIND("-", B484, 1))</f>
        <v>9</v>
      </c>
      <c r="J484" s="2" t="e">
        <f aca="false">IF(B484 = "",J483,FIND("-", B484, FIND("-", B484, FIND("-", B484, 1)+1)+1))</f>
        <v>#VALUE!</v>
      </c>
      <c r="K484" s="2" t="n">
        <f aca="false">IF(B484 = "",K483,FIND("-", B484, FIND("-", B484, 1)+1))</f>
        <v>17</v>
      </c>
      <c r="L484" s="2" t="n">
        <f aca="false">IF(B484 = "",L483,IF(ISERROR(J484),K484,J484))</f>
        <v>17</v>
      </c>
      <c r="M484" s="2" t="str">
        <f aca="false">IF(B484 = "",M483,SUBSTITUTE(LEFT(B484,I484-2)," ","_"))</f>
        <v>Vintage</v>
      </c>
      <c r="N484" s="2" t="str">
        <f aca="false">IF(B484 = "",N483,SUBSTITUTE(RIGHT(B484, LEN(B484)-L484-1)," ","_"))</f>
        <v>Bath_Treatment</v>
      </c>
      <c r="O484" s="2" t="str">
        <f aca="false">IF(B484 = "",O483,SUBSTITUTE(SUBSTITUTE(MID(B484,I484+2,L484-I484-3)," ","_"),"/","_"))</f>
        <v>Lemon</v>
      </c>
      <c r="P484" s="0" t="s">
        <v>65</v>
      </c>
      <c r="U484" s="0" t="str">
        <f aca="false">SUBSTITUTE(_xlfn.CONCAT(M484, " - ", O484, " - ",N484, " - ", P484), "_", " ")</f>
        <v>Vintage - Lemon - Bath Treatment - 1kg</v>
      </c>
      <c r="V484" s="0" t="n">
        <v>1000</v>
      </c>
      <c r="X484" s="0" t="n">
        <v>0</v>
      </c>
      <c r="Y484" s="0" t="s">
        <v>59</v>
      </c>
      <c r="Z484" s="0" t="s">
        <v>60</v>
      </c>
      <c r="AA484" s="0" t="n">
        <v>28</v>
      </c>
      <c r="AC484" s="1" t="s">
        <v>56</v>
      </c>
      <c r="AD484" s="1" t="s">
        <v>56</v>
      </c>
      <c r="AF484" s="2" t="str">
        <f aca="false">IF(B484 = "","",_xlfn.CONCAT("https://cdn.shopify.com/s/files/1/1773/1117/files/WWMS_-_",N484,"_-_",P484,"_-_",M484,"_-_",O484,"_-_Front.png"))</f>
        <v/>
      </c>
      <c r="AI484" s="1" t="s">
        <v>61</v>
      </c>
      <c r="AY484" s="2" t="str">
        <f aca="false">_xlfn.CONCAT("https://cdn.shopify.com/s/files/1/1773/1117/files/WWMS_-_",N484,"_-_",P484,"_-_",M484,"_-_",O484,"_-_Front.png")</f>
        <v>https://cdn.shopify.com/s/files/1/1773/1117/files/WWMS_-_Bath_Treatment_-_1kg_-_Vintage_-_Lemon_-_Front.png</v>
      </c>
      <c r="AZ484" s="0" t="s">
        <v>62</v>
      </c>
      <c r="BC484" s="0" t="s">
        <v>63</v>
      </c>
    </row>
    <row r="485" customFormat="false" ht="12.75" hidden="false" customHeight="true" outlineLevel="0" collapsed="false">
      <c r="A485" s="0" t="str">
        <f aca="false">SUBSTITUTE(LOWER(_xlfn.CONCAT(M485, "-", O485,"-", N485)), "_", "-")</f>
        <v>vintage-hyssop-bath-treatment</v>
      </c>
      <c r="B485" s="0" t="s">
        <v>386</v>
      </c>
      <c r="C485" s="3" t="s">
        <v>416</v>
      </c>
      <c r="D485" s="0" t="s">
        <v>53</v>
      </c>
      <c r="E485" s="0" t="s">
        <v>54</v>
      </c>
      <c r="F485" s="0" t="s">
        <v>350</v>
      </c>
      <c r="G485" s="1" t="s">
        <v>56</v>
      </c>
      <c r="H485" s="0" t="s">
        <v>57</v>
      </c>
      <c r="I485" s="2" t="n">
        <f aca="false">IF(B485 = "",I484,FIND("-", B485, 1))</f>
        <v>9</v>
      </c>
      <c r="J485" s="2" t="e">
        <f aca="false">IF(B485 = "",J484,FIND("-", B485, FIND("-", B485, FIND("-", B485, 1)+1)+1))</f>
        <v>#VALUE!</v>
      </c>
      <c r="K485" s="2" t="n">
        <f aca="false">IF(B485 = "",K484,FIND("-", B485, FIND("-", B485, 1)+1))</f>
        <v>18</v>
      </c>
      <c r="L485" s="2" t="n">
        <f aca="false">IF(B485 = "",L484,IF(ISERROR(J485),K485,J485))</f>
        <v>18</v>
      </c>
      <c r="M485" s="2" t="str">
        <f aca="false">IF(B485 = "",M484,SUBSTITUTE(LEFT(B485,I485-2)," ","_"))</f>
        <v>Vintage</v>
      </c>
      <c r="N485" s="2" t="str">
        <f aca="false">IF(B485 = "",N484,SUBSTITUTE(RIGHT(B485, LEN(B485)-L485-1)," ","_"))</f>
        <v>Bath_Treatment</v>
      </c>
      <c r="O485" s="2" t="str">
        <f aca="false">IF(B485 = "",O484,SUBSTITUTE(SUBSTITUTE(MID(B485,I485+2,L485-I485-3)," ","_"),"/","_"))</f>
        <v>Hyssop</v>
      </c>
      <c r="P485" s="0" t="s">
        <v>58</v>
      </c>
      <c r="U485" s="0" t="str">
        <f aca="false">SUBSTITUTE(_xlfn.CONCAT(M485, " - ", O485, " - ",N485, " - ", P485), "_", " ")</f>
        <v>Vintage - Hyssop - Bath Treatment - 100g</v>
      </c>
      <c r="V485" s="0" t="n">
        <v>100</v>
      </c>
      <c r="X485" s="0" t="n">
        <v>0</v>
      </c>
      <c r="Y485" s="0" t="s">
        <v>59</v>
      </c>
      <c r="Z485" s="0" t="s">
        <v>60</v>
      </c>
      <c r="AA485" s="0" t="n">
        <v>6</v>
      </c>
      <c r="AC485" s="1" t="s">
        <v>56</v>
      </c>
      <c r="AD485" s="1" t="s">
        <v>56</v>
      </c>
      <c r="AF485" s="2" t="str">
        <f aca="false">IF(B485 = "","",_xlfn.CONCAT("https://cdn.shopify.com/s/files/1/1773/1117/files/WWMS_-_",N485,"_-_",P485,"_-_",M485,"_-_",O485,"_-_Front.png"))</f>
        <v>https://cdn.shopify.com/s/files/1/1773/1117/files/WWMS_-_Bath_Treatment_-_100g_-_Vintage_-_Hyssop_-_Front.png</v>
      </c>
      <c r="AG485" s="0" t="n">
        <v>1</v>
      </c>
      <c r="AH485" s="0" t="s">
        <v>386</v>
      </c>
      <c r="AI485" s="1" t="s">
        <v>61</v>
      </c>
      <c r="AY485" s="2" t="str">
        <f aca="false">_xlfn.CONCAT("https://cdn.shopify.com/s/files/1/1773/1117/files/WWMS_-_",N485,"_-_",P485,"_-_",M485,"_-_",O485,"_-_Front.png")</f>
        <v>https://cdn.shopify.com/s/files/1/1773/1117/files/WWMS_-_Bath_Treatment_-_100g_-_Vintage_-_Hyssop_-_Front.png</v>
      </c>
      <c r="AZ485" s="0" t="s">
        <v>62</v>
      </c>
      <c r="BC485" s="0" t="s">
        <v>63</v>
      </c>
    </row>
    <row r="486" customFormat="false" ht="12.75" hidden="false" customHeight="true" outlineLevel="0" collapsed="false">
      <c r="A486" s="0" t="str">
        <f aca="false">SUBSTITUTE(LOWER(_xlfn.CONCAT(M486, "-", O486,"-", N486)), "_", "-")</f>
        <v>vintage-hyssop-bath-treatment</v>
      </c>
      <c r="I486" s="2" t="n">
        <f aca="false">IF(B486 = "",I485,FIND("-", B486, 1))</f>
        <v>9</v>
      </c>
      <c r="J486" s="2" t="e">
        <f aca="false">IF(B486 = "",J485,FIND("-", B486, FIND("-", B486, FIND("-", B486, 1)+1)+1))</f>
        <v>#VALUE!</v>
      </c>
      <c r="K486" s="2" t="n">
        <f aca="false">IF(B486 = "",K485,FIND("-", B486, FIND("-", B486, 1)+1))</f>
        <v>18</v>
      </c>
      <c r="L486" s="2" t="n">
        <f aca="false">IF(B486 = "",L485,IF(ISERROR(J486),K486,J486))</f>
        <v>18</v>
      </c>
      <c r="M486" s="2" t="str">
        <f aca="false">IF(B486 = "",M485,SUBSTITUTE(LEFT(B486,I486-2)," ","_"))</f>
        <v>Vintage</v>
      </c>
      <c r="N486" s="2" t="str">
        <f aca="false">IF(B486 = "",N485,SUBSTITUTE(RIGHT(B486, LEN(B486)-L486-1)," ","_"))</f>
        <v>Bath_Treatment</v>
      </c>
      <c r="O486" s="2" t="str">
        <f aca="false">IF(B486 = "",O485,SUBSTITUTE(SUBSTITUTE(MID(B486,I486+2,L486-I486-3)," ","_"),"/","_"))</f>
        <v>Hyssop</v>
      </c>
      <c r="P486" s="0" t="s">
        <v>64</v>
      </c>
      <c r="U486" s="0" t="str">
        <f aca="false">SUBSTITUTE(_xlfn.CONCAT(M486, " - ", O486, " - ",N486, " - ", P486), "_", " ")</f>
        <v>Vintage - Hyssop - Bath Treatment - 250g</v>
      </c>
      <c r="V486" s="0" t="n">
        <v>250</v>
      </c>
      <c r="X486" s="0" t="n">
        <v>0</v>
      </c>
      <c r="Y486" s="0" t="s">
        <v>59</v>
      </c>
      <c r="Z486" s="0" t="s">
        <v>60</v>
      </c>
      <c r="AA486" s="0" t="n">
        <v>12</v>
      </c>
      <c r="AC486" s="1" t="s">
        <v>56</v>
      </c>
      <c r="AD486" s="1" t="s">
        <v>56</v>
      </c>
      <c r="AF486" s="2" t="str">
        <f aca="false">IF(B486 = "","",_xlfn.CONCAT("https://cdn.shopify.com/s/files/1/1773/1117/files/WWMS_-_",N486,"_-_",P486,"_-_",M486,"_-_",O486,"_-_Front.png"))</f>
        <v/>
      </c>
      <c r="AI486" s="1" t="s">
        <v>61</v>
      </c>
      <c r="AY486" s="2" t="str">
        <f aca="false">_xlfn.CONCAT("https://cdn.shopify.com/s/files/1/1773/1117/files/WWMS_-_",N486,"_-_",P486,"_-_",M486,"_-_",O486,"_-_Front.png")</f>
        <v>https://cdn.shopify.com/s/files/1/1773/1117/files/WWMS_-_Bath_Treatment_-_250g_-_Vintage_-_Hyssop_-_Front.png</v>
      </c>
      <c r="AZ486" s="0" t="s">
        <v>62</v>
      </c>
      <c r="BC486" s="0" t="s">
        <v>63</v>
      </c>
    </row>
    <row r="487" customFormat="false" ht="12.75" hidden="false" customHeight="true" outlineLevel="0" collapsed="false">
      <c r="A487" s="0" t="str">
        <f aca="false">SUBSTITUTE(LOWER(_xlfn.CONCAT(M487, "-", O487,"-", N487)), "_", "-")</f>
        <v>vintage-hyssop-bath-treatment</v>
      </c>
      <c r="I487" s="2" t="n">
        <f aca="false">IF(B487 = "",I486,FIND("-", B487, 1))</f>
        <v>9</v>
      </c>
      <c r="J487" s="2" t="e">
        <f aca="false">IF(B487 = "",J486,FIND("-", B487, FIND("-", B487, FIND("-", B487, 1)+1)+1))</f>
        <v>#VALUE!</v>
      </c>
      <c r="K487" s="2" t="n">
        <f aca="false">IF(B487 = "",K486,FIND("-", B487, FIND("-", B487, 1)+1))</f>
        <v>18</v>
      </c>
      <c r="L487" s="2" t="n">
        <f aca="false">IF(B487 = "",L486,IF(ISERROR(J487),K487,J487))</f>
        <v>18</v>
      </c>
      <c r="M487" s="2" t="str">
        <f aca="false">IF(B487 = "",M486,SUBSTITUTE(LEFT(B487,I487-2)," ","_"))</f>
        <v>Vintage</v>
      </c>
      <c r="N487" s="2" t="str">
        <f aca="false">IF(B487 = "",N486,SUBSTITUTE(RIGHT(B487, LEN(B487)-L487-1)," ","_"))</f>
        <v>Bath_Treatment</v>
      </c>
      <c r="O487" s="2" t="str">
        <f aca="false">IF(B487 = "",O486,SUBSTITUTE(SUBSTITUTE(MID(B487,I487+2,L487-I487-3)," ","_"),"/","_"))</f>
        <v>Hyssop</v>
      </c>
      <c r="P487" s="0" t="s">
        <v>65</v>
      </c>
      <c r="U487" s="0" t="str">
        <f aca="false">SUBSTITUTE(_xlfn.CONCAT(M487, " - ", O487, " - ",N487, " - ", P487), "_", " ")</f>
        <v>Vintage - Hyssop - Bath Treatment - 1kg</v>
      </c>
      <c r="V487" s="0" t="n">
        <v>1000</v>
      </c>
      <c r="X487" s="0" t="n">
        <v>0</v>
      </c>
      <c r="Y487" s="0" t="s">
        <v>59</v>
      </c>
      <c r="Z487" s="0" t="s">
        <v>60</v>
      </c>
      <c r="AA487" s="0" t="n">
        <v>28</v>
      </c>
      <c r="AC487" s="1" t="s">
        <v>56</v>
      </c>
      <c r="AD487" s="1" t="s">
        <v>56</v>
      </c>
      <c r="AF487" s="2" t="str">
        <f aca="false">IF(B487 = "","",_xlfn.CONCAT("https://cdn.shopify.com/s/files/1/1773/1117/files/WWMS_-_",N487,"_-_",P487,"_-_",M487,"_-_",O487,"_-_Front.png"))</f>
        <v/>
      </c>
      <c r="AI487" s="1" t="s">
        <v>61</v>
      </c>
      <c r="AY487" s="2" t="str">
        <f aca="false">_xlfn.CONCAT("https://cdn.shopify.com/s/files/1/1773/1117/files/WWMS_-_",N487,"_-_",P487,"_-_",M487,"_-_",O487,"_-_Front.png")</f>
        <v>https://cdn.shopify.com/s/files/1/1773/1117/files/WWMS_-_Bath_Treatment_-_1kg_-_Vintage_-_Hyssop_-_Front.png</v>
      </c>
      <c r="AZ487" s="0" t="s">
        <v>62</v>
      </c>
      <c r="BC487" s="0" t="s">
        <v>63</v>
      </c>
    </row>
    <row r="488" customFormat="false" ht="12.75" hidden="false" customHeight="true" outlineLevel="0" collapsed="false">
      <c r="A488" s="0" t="str">
        <f aca="false">SUBSTITUTE(LOWER(_xlfn.CONCAT(M488, "-", O488,"-", N488)), "_", "-")</f>
        <v>vintage-green-tea-bath-treatment</v>
      </c>
      <c r="B488" s="0" t="s">
        <v>388</v>
      </c>
      <c r="C488" s="3" t="s">
        <v>417</v>
      </c>
      <c r="D488" s="0" t="s">
        <v>53</v>
      </c>
      <c r="E488" s="0" t="s">
        <v>54</v>
      </c>
      <c r="F488" s="0" t="s">
        <v>350</v>
      </c>
      <c r="G488" s="1" t="s">
        <v>56</v>
      </c>
      <c r="H488" s="0" t="s">
        <v>57</v>
      </c>
      <c r="I488" s="2" t="n">
        <f aca="false">IF(B488 = "",I487,FIND("-", B488, 1))</f>
        <v>9</v>
      </c>
      <c r="J488" s="2" t="e">
        <f aca="false">IF(B488 = "",J487,FIND("-", B488, FIND("-", B488, FIND("-", B488, 1)+1)+1))</f>
        <v>#VALUE!</v>
      </c>
      <c r="K488" s="2" t="n">
        <f aca="false">IF(B488 = "",K487,FIND("-", B488, FIND("-", B488, 1)+1))</f>
        <v>21</v>
      </c>
      <c r="L488" s="2" t="n">
        <f aca="false">IF(B488 = "",L487,IF(ISERROR(J488),K488,J488))</f>
        <v>21</v>
      </c>
      <c r="M488" s="2" t="str">
        <f aca="false">IF(B488 = "",M487,SUBSTITUTE(LEFT(B488,I488-2)," ","_"))</f>
        <v>Vintage</v>
      </c>
      <c r="N488" s="2" t="str">
        <f aca="false">IF(B488 = "",N487,SUBSTITUTE(RIGHT(B488, LEN(B488)-L488-1)," ","_"))</f>
        <v>Bath_Treatment</v>
      </c>
      <c r="O488" s="2" t="str">
        <f aca="false">IF(B488 = "",O487,SUBSTITUTE(SUBSTITUTE(MID(B488,I488+2,L488-I488-3)," ","_"),"/","_"))</f>
        <v>Green_Tea</v>
      </c>
      <c r="P488" s="0" t="s">
        <v>58</v>
      </c>
      <c r="U488" s="0" t="str">
        <f aca="false">SUBSTITUTE(_xlfn.CONCAT(M488, " - ", O488, " - ",N488, " - ", P488), "_", " ")</f>
        <v>Vintage - Green Tea - Bath Treatment - 100g</v>
      </c>
      <c r="V488" s="0" t="n">
        <v>100</v>
      </c>
      <c r="X488" s="0" t="n">
        <v>0</v>
      </c>
      <c r="Y488" s="0" t="s">
        <v>59</v>
      </c>
      <c r="Z488" s="0" t="s">
        <v>60</v>
      </c>
      <c r="AA488" s="0" t="n">
        <v>6</v>
      </c>
      <c r="AC488" s="1" t="s">
        <v>56</v>
      </c>
      <c r="AD488" s="1" t="s">
        <v>56</v>
      </c>
      <c r="AF488" s="2" t="str">
        <f aca="false">IF(B488 = "","",_xlfn.CONCAT("https://cdn.shopify.com/s/files/1/1773/1117/files/WWMS_-_",N488,"_-_",P488,"_-_",M488,"_-_",O488,"_-_Front.png"))</f>
        <v>https://cdn.shopify.com/s/files/1/1773/1117/files/WWMS_-_Bath_Treatment_-_100g_-_Vintage_-_Green_Tea_-_Front.png</v>
      </c>
      <c r="AG488" s="0" t="n">
        <v>1</v>
      </c>
      <c r="AH488" s="0" t="s">
        <v>388</v>
      </c>
      <c r="AI488" s="1" t="s">
        <v>61</v>
      </c>
      <c r="AY488" s="2" t="str">
        <f aca="false">_xlfn.CONCAT("https://cdn.shopify.com/s/files/1/1773/1117/files/WWMS_-_",N488,"_-_",P488,"_-_",M488,"_-_",O488,"_-_Front.png")</f>
        <v>https://cdn.shopify.com/s/files/1/1773/1117/files/WWMS_-_Bath_Treatment_-_100g_-_Vintage_-_Green_Tea_-_Front.png</v>
      </c>
      <c r="AZ488" s="0" t="s">
        <v>62</v>
      </c>
      <c r="BC488" s="0" t="s">
        <v>63</v>
      </c>
    </row>
    <row r="489" customFormat="false" ht="12.75" hidden="false" customHeight="true" outlineLevel="0" collapsed="false">
      <c r="A489" s="0" t="str">
        <f aca="false">SUBSTITUTE(LOWER(_xlfn.CONCAT(M489, "-", O489,"-", N489)), "_", "-")</f>
        <v>vintage-green-tea-bath-treatment</v>
      </c>
      <c r="I489" s="2" t="n">
        <f aca="false">IF(B489 = "",I488,FIND("-", B489, 1))</f>
        <v>9</v>
      </c>
      <c r="J489" s="2" t="e">
        <f aca="false">IF(B489 = "",J488,FIND("-", B489, FIND("-", B489, FIND("-", B489, 1)+1)+1))</f>
        <v>#VALUE!</v>
      </c>
      <c r="K489" s="2" t="n">
        <f aca="false">IF(B489 = "",K488,FIND("-", B489, FIND("-", B489, 1)+1))</f>
        <v>21</v>
      </c>
      <c r="L489" s="2" t="n">
        <f aca="false">IF(B489 = "",L488,IF(ISERROR(J489),K489,J489))</f>
        <v>21</v>
      </c>
      <c r="M489" s="2" t="str">
        <f aca="false">IF(B489 = "",M488,SUBSTITUTE(LEFT(B489,I489-2)," ","_"))</f>
        <v>Vintage</v>
      </c>
      <c r="N489" s="2" t="str">
        <f aca="false">IF(B489 = "",N488,SUBSTITUTE(RIGHT(B489, LEN(B489)-L489-1)," ","_"))</f>
        <v>Bath_Treatment</v>
      </c>
      <c r="O489" s="2" t="str">
        <f aca="false">IF(B489 = "",O488,SUBSTITUTE(SUBSTITUTE(MID(B489,I489+2,L489-I489-3)," ","_"),"/","_"))</f>
        <v>Green_Tea</v>
      </c>
      <c r="P489" s="0" t="s">
        <v>64</v>
      </c>
      <c r="U489" s="0" t="str">
        <f aca="false">SUBSTITUTE(_xlfn.CONCAT(M489, " - ", O489, " - ",N489, " - ", P489), "_", " ")</f>
        <v>Vintage - Green Tea - Bath Treatment - 250g</v>
      </c>
      <c r="V489" s="0" t="n">
        <v>250</v>
      </c>
      <c r="X489" s="0" t="n">
        <v>0</v>
      </c>
      <c r="Y489" s="0" t="s">
        <v>59</v>
      </c>
      <c r="Z489" s="0" t="s">
        <v>60</v>
      </c>
      <c r="AA489" s="0" t="n">
        <v>12</v>
      </c>
      <c r="AC489" s="1" t="s">
        <v>56</v>
      </c>
      <c r="AD489" s="1" t="s">
        <v>56</v>
      </c>
      <c r="AF489" s="2" t="str">
        <f aca="false">IF(B489 = "","",_xlfn.CONCAT("https://cdn.shopify.com/s/files/1/1773/1117/files/WWMS_-_",N489,"_-_",P489,"_-_",M489,"_-_",O489,"_-_Front.png"))</f>
        <v/>
      </c>
      <c r="AI489" s="1" t="s">
        <v>61</v>
      </c>
      <c r="AY489" s="2" t="str">
        <f aca="false">_xlfn.CONCAT("https://cdn.shopify.com/s/files/1/1773/1117/files/WWMS_-_",N489,"_-_",P489,"_-_",M489,"_-_",O489,"_-_Front.png")</f>
        <v>https://cdn.shopify.com/s/files/1/1773/1117/files/WWMS_-_Bath_Treatment_-_250g_-_Vintage_-_Green_Tea_-_Front.png</v>
      </c>
      <c r="AZ489" s="0" t="s">
        <v>62</v>
      </c>
      <c r="BC489" s="0" t="s">
        <v>63</v>
      </c>
    </row>
    <row r="490" customFormat="false" ht="12.75" hidden="false" customHeight="true" outlineLevel="0" collapsed="false">
      <c r="A490" s="0" t="str">
        <f aca="false">SUBSTITUTE(LOWER(_xlfn.CONCAT(M490, "-", O490,"-", N490)), "_", "-")</f>
        <v>vintage-green-tea-bath-treatment</v>
      </c>
      <c r="I490" s="2" t="n">
        <f aca="false">IF(B490 = "",I489,FIND("-", B490, 1))</f>
        <v>9</v>
      </c>
      <c r="J490" s="2" t="e">
        <f aca="false">IF(B490 = "",J489,FIND("-", B490, FIND("-", B490, FIND("-", B490, 1)+1)+1))</f>
        <v>#VALUE!</v>
      </c>
      <c r="K490" s="2" t="n">
        <f aca="false">IF(B490 = "",K489,FIND("-", B490, FIND("-", B490, 1)+1))</f>
        <v>21</v>
      </c>
      <c r="L490" s="2" t="n">
        <f aca="false">IF(B490 = "",L489,IF(ISERROR(J490),K490,J490))</f>
        <v>21</v>
      </c>
      <c r="M490" s="2" t="str">
        <f aca="false">IF(B490 = "",M489,SUBSTITUTE(LEFT(B490,I490-2)," ","_"))</f>
        <v>Vintage</v>
      </c>
      <c r="N490" s="2" t="str">
        <f aca="false">IF(B490 = "",N489,SUBSTITUTE(RIGHT(B490, LEN(B490)-L490-1)," ","_"))</f>
        <v>Bath_Treatment</v>
      </c>
      <c r="O490" s="2" t="str">
        <f aca="false">IF(B490 = "",O489,SUBSTITUTE(SUBSTITUTE(MID(B490,I490+2,L490-I490-3)," ","_"),"/","_"))</f>
        <v>Green_Tea</v>
      </c>
      <c r="P490" s="0" t="s">
        <v>65</v>
      </c>
      <c r="U490" s="0" t="str">
        <f aca="false">SUBSTITUTE(_xlfn.CONCAT(M490, " - ", O490, " - ",N490, " - ", P490), "_", " ")</f>
        <v>Vintage - Green Tea - Bath Treatment - 1kg</v>
      </c>
      <c r="V490" s="0" t="n">
        <v>1000</v>
      </c>
      <c r="X490" s="0" t="n">
        <v>0</v>
      </c>
      <c r="Y490" s="0" t="s">
        <v>59</v>
      </c>
      <c r="Z490" s="0" t="s">
        <v>60</v>
      </c>
      <c r="AA490" s="0" t="n">
        <v>28</v>
      </c>
      <c r="AC490" s="1" t="s">
        <v>56</v>
      </c>
      <c r="AD490" s="1" t="s">
        <v>56</v>
      </c>
      <c r="AF490" s="2" t="str">
        <f aca="false">IF(B490 = "","",_xlfn.CONCAT("https://cdn.shopify.com/s/files/1/1773/1117/files/WWMS_-_",N490,"_-_",P490,"_-_",M490,"_-_",O490,"_-_Front.png"))</f>
        <v/>
      </c>
      <c r="AI490" s="1" t="s">
        <v>61</v>
      </c>
      <c r="AY490" s="2" t="str">
        <f aca="false">_xlfn.CONCAT("https://cdn.shopify.com/s/files/1/1773/1117/files/WWMS_-_",N490,"_-_",P490,"_-_",M490,"_-_",O490,"_-_Front.png")</f>
        <v>https://cdn.shopify.com/s/files/1/1773/1117/files/WWMS_-_Bath_Treatment_-_1kg_-_Vintage_-_Green_Tea_-_Front.png</v>
      </c>
      <c r="AZ490" s="0" t="s">
        <v>62</v>
      </c>
      <c r="BC490" s="0" t="s">
        <v>63</v>
      </c>
    </row>
    <row r="491" customFormat="false" ht="12.75" hidden="false" customHeight="true" outlineLevel="0" collapsed="false">
      <c r="A491" s="0" t="str">
        <f aca="false">SUBSTITUTE(LOWER(_xlfn.CONCAT(M491, "-", O491,"-", N491)), "_", "-")</f>
        <v>vintage-huckleberry-bath-treatment</v>
      </c>
      <c r="B491" s="0" t="s">
        <v>387</v>
      </c>
      <c r="C491" s="3" t="s">
        <v>418</v>
      </c>
      <c r="D491" s="0" t="s">
        <v>53</v>
      </c>
      <c r="E491" s="0" t="s">
        <v>54</v>
      </c>
      <c r="F491" s="0" t="s">
        <v>350</v>
      </c>
      <c r="G491" s="1" t="s">
        <v>56</v>
      </c>
      <c r="H491" s="0" t="s">
        <v>57</v>
      </c>
      <c r="I491" s="2" t="n">
        <f aca="false">IF(B491 = "",I490,FIND("-", B491, 1))</f>
        <v>9</v>
      </c>
      <c r="J491" s="2" t="e">
        <f aca="false">IF(B491 = "",J490,FIND("-", B491, FIND("-", B491, FIND("-", B491, 1)+1)+1))</f>
        <v>#VALUE!</v>
      </c>
      <c r="K491" s="2" t="n">
        <f aca="false">IF(B491 = "",K490,FIND("-", B491, FIND("-", B491, 1)+1))</f>
        <v>23</v>
      </c>
      <c r="L491" s="2" t="n">
        <f aca="false">IF(B491 = "",L490,IF(ISERROR(J491),K491,J491))</f>
        <v>23</v>
      </c>
      <c r="M491" s="2" t="str">
        <f aca="false">IF(B491 = "",M490,SUBSTITUTE(LEFT(B491,I491-2)," ","_"))</f>
        <v>Vintage</v>
      </c>
      <c r="N491" s="2" t="str">
        <f aca="false">IF(B491 = "",N490,SUBSTITUTE(RIGHT(B491, LEN(B491)-L491-1)," ","_"))</f>
        <v>Bath_Treatment</v>
      </c>
      <c r="O491" s="2" t="str">
        <f aca="false">IF(B491 = "",O490,SUBSTITUTE(SUBSTITUTE(MID(B491,I491+2,L491-I491-3)," ","_"),"/","_"))</f>
        <v>Huckleberry</v>
      </c>
      <c r="P491" s="0" t="s">
        <v>58</v>
      </c>
      <c r="U491" s="0" t="str">
        <f aca="false">SUBSTITUTE(_xlfn.CONCAT(M491, " - ", O491, " - ",N491, " - ", P491), "_", " ")</f>
        <v>Vintage - Huckleberry - Bath Treatment - 100g</v>
      </c>
      <c r="V491" s="0" t="n">
        <v>100</v>
      </c>
      <c r="X491" s="0" t="n">
        <v>0</v>
      </c>
      <c r="Y491" s="0" t="s">
        <v>59</v>
      </c>
      <c r="Z491" s="0" t="s">
        <v>60</v>
      </c>
      <c r="AA491" s="0" t="n">
        <v>6</v>
      </c>
      <c r="AC491" s="1" t="s">
        <v>56</v>
      </c>
      <c r="AD491" s="1" t="s">
        <v>56</v>
      </c>
      <c r="AF491" s="2" t="str">
        <f aca="false">IF(B491 = "","",_xlfn.CONCAT("https://cdn.shopify.com/s/files/1/1773/1117/files/WWMS_-_",N491,"_-_",P491,"_-_",M491,"_-_",O491,"_-_Front.png"))</f>
        <v>https://cdn.shopify.com/s/files/1/1773/1117/files/WWMS_-_Bath_Treatment_-_100g_-_Vintage_-_Huckleberry_-_Front.png</v>
      </c>
      <c r="AG491" s="0" t="n">
        <v>1</v>
      </c>
      <c r="AH491" s="0" t="s">
        <v>387</v>
      </c>
      <c r="AI491" s="1" t="s">
        <v>61</v>
      </c>
      <c r="AY491" s="2" t="str">
        <f aca="false">_xlfn.CONCAT("https://cdn.shopify.com/s/files/1/1773/1117/files/WWMS_-_",N491,"_-_",P491,"_-_",M491,"_-_",O491,"_-_Front.png")</f>
        <v>https://cdn.shopify.com/s/files/1/1773/1117/files/WWMS_-_Bath_Treatment_-_100g_-_Vintage_-_Huckleberry_-_Front.png</v>
      </c>
      <c r="AZ491" s="0" t="s">
        <v>62</v>
      </c>
      <c r="BC491" s="0" t="s">
        <v>63</v>
      </c>
    </row>
    <row r="492" customFormat="false" ht="12.75" hidden="false" customHeight="true" outlineLevel="0" collapsed="false">
      <c r="A492" s="0" t="str">
        <f aca="false">SUBSTITUTE(LOWER(_xlfn.CONCAT(M492, "-", O492,"-", N492)), "_", "-")</f>
        <v>vintage-huckleberry-bath-treatment</v>
      </c>
      <c r="I492" s="2" t="n">
        <f aca="false">IF(B492 = "",I491,FIND("-", B492, 1))</f>
        <v>9</v>
      </c>
      <c r="J492" s="2" t="e">
        <f aca="false">IF(B492 = "",J491,FIND("-", B492, FIND("-", B492, FIND("-", B492, 1)+1)+1))</f>
        <v>#VALUE!</v>
      </c>
      <c r="K492" s="2" t="n">
        <f aca="false">IF(B492 = "",K491,FIND("-", B492, FIND("-", B492, 1)+1))</f>
        <v>23</v>
      </c>
      <c r="L492" s="2" t="n">
        <f aca="false">IF(B492 = "",L491,IF(ISERROR(J492),K492,J492))</f>
        <v>23</v>
      </c>
      <c r="M492" s="2" t="str">
        <f aca="false">IF(B492 = "",M491,SUBSTITUTE(LEFT(B492,I492-2)," ","_"))</f>
        <v>Vintage</v>
      </c>
      <c r="N492" s="2" t="str">
        <f aca="false">IF(B492 = "",N491,SUBSTITUTE(RIGHT(B492, LEN(B492)-L492-1)," ","_"))</f>
        <v>Bath_Treatment</v>
      </c>
      <c r="O492" s="2" t="str">
        <f aca="false">IF(B492 = "",O491,SUBSTITUTE(SUBSTITUTE(MID(B492,I492+2,L492-I492-3)," ","_"),"/","_"))</f>
        <v>Huckleberry</v>
      </c>
      <c r="P492" s="0" t="s">
        <v>64</v>
      </c>
      <c r="U492" s="0" t="str">
        <f aca="false">SUBSTITUTE(_xlfn.CONCAT(M492, " - ", O492, " - ",N492, " - ", P492), "_", " ")</f>
        <v>Vintage - Huckleberry - Bath Treatment - 250g</v>
      </c>
      <c r="V492" s="0" t="n">
        <v>250</v>
      </c>
      <c r="X492" s="0" t="n">
        <v>0</v>
      </c>
      <c r="Y492" s="0" t="s">
        <v>59</v>
      </c>
      <c r="Z492" s="0" t="s">
        <v>60</v>
      </c>
      <c r="AA492" s="0" t="n">
        <v>12</v>
      </c>
      <c r="AC492" s="1" t="s">
        <v>56</v>
      </c>
      <c r="AD492" s="1" t="s">
        <v>56</v>
      </c>
      <c r="AF492" s="2" t="str">
        <f aca="false">IF(B492 = "","",_xlfn.CONCAT("https://cdn.shopify.com/s/files/1/1773/1117/files/WWMS_-_",N492,"_-_",P492,"_-_",M492,"_-_",O492,"_-_Front.png"))</f>
        <v/>
      </c>
      <c r="AI492" s="1" t="s">
        <v>61</v>
      </c>
      <c r="AY492" s="2" t="str">
        <f aca="false">_xlfn.CONCAT("https://cdn.shopify.com/s/files/1/1773/1117/files/WWMS_-_",N492,"_-_",P492,"_-_",M492,"_-_",O492,"_-_Front.png")</f>
        <v>https://cdn.shopify.com/s/files/1/1773/1117/files/WWMS_-_Bath_Treatment_-_250g_-_Vintage_-_Huckleberry_-_Front.png</v>
      </c>
      <c r="AZ492" s="0" t="s">
        <v>62</v>
      </c>
      <c r="BC492" s="0" t="s">
        <v>63</v>
      </c>
    </row>
    <row r="493" customFormat="false" ht="12.75" hidden="false" customHeight="true" outlineLevel="0" collapsed="false">
      <c r="A493" s="0" t="str">
        <f aca="false">SUBSTITUTE(LOWER(_xlfn.CONCAT(M493, "-", O493,"-", N493)), "_", "-")</f>
        <v>vintage-huckleberry-bath-treatment</v>
      </c>
      <c r="I493" s="2" t="n">
        <f aca="false">IF(B493 = "",I492,FIND("-", B493, 1))</f>
        <v>9</v>
      </c>
      <c r="J493" s="2" t="e">
        <f aca="false">IF(B493 = "",J492,FIND("-", B493, FIND("-", B493, FIND("-", B493, 1)+1)+1))</f>
        <v>#VALUE!</v>
      </c>
      <c r="K493" s="2" t="n">
        <f aca="false">IF(B493 = "",K492,FIND("-", B493, FIND("-", B493, 1)+1))</f>
        <v>23</v>
      </c>
      <c r="L493" s="2" t="n">
        <f aca="false">IF(B493 = "",L492,IF(ISERROR(J493),K493,J493))</f>
        <v>23</v>
      </c>
      <c r="M493" s="2" t="str">
        <f aca="false">IF(B493 = "",M492,SUBSTITUTE(LEFT(B493,I493-2)," ","_"))</f>
        <v>Vintage</v>
      </c>
      <c r="N493" s="2" t="str">
        <f aca="false">IF(B493 = "",N492,SUBSTITUTE(RIGHT(B493, LEN(B493)-L493-1)," ","_"))</f>
        <v>Bath_Treatment</v>
      </c>
      <c r="O493" s="2" t="str">
        <f aca="false">IF(B493 = "",O492,SUBSTITUTE(SUBSTITUTE(MID(B493,I493+2,L493-I493-3)," ","_"),"/","_"))</f>
        <v>Huckleberry</v>
      </c>
      <c r="P493" s="0" t="s">
        <v>65</v>
      </c>
      <c r="U493" s="0" t="str">
        <f aca="false">SUBSTITUTE(_xlfn.CONCAT(M493, " - ", O493, " - ",N493, " - ", P493), "_", " ")</f>
        <v>Vintage - Huckleberry - Bath Treatment - 1kg</v>
      </c>
      <c r="V493" s="0" t="n">
        <v>1000</v>
      </c>
      <c r="X493" s="0" t="n">
        <v>0</v>
      </c>
      <c r="Y493" s="0" t="s">
        <v>59</v>
      </c>
      <c r="Z493" s="0" t="s">
        <v>60</v>
      </c>
      <c r="AA493" s="0" t="n">
        <v>28</v>
      </c>
      <c r="AC493" s="1" t="s">
        <v>56</v>
      </c>
      <c r="AD493" s="1" t="s">
        <v>56</v>
      </c>
      <c r="AF493" s="2" t="str">
        <f aca="false">IF(B493 = "","",_xlfn.CONCAT("https://cdn.shopify.com/s/files/1/1773/1117/files/WWMS_-_",N493,"_-_",P493,"_-_",M493,"_-_",O493,"_-_Front.png"))</f>
        <v/>
      </c>
      <c r="AI493" s="1" t="s">
        <v>61</v>
      </c>
      <c r="AY493" s="2" t="str">
        <f aca="false">_xlfn.CONCAT("https://cdn.shopify.com/s/files/1/1773/1117/files/WWMS_-_",N493,"_-_",P493,"_-_",M493,"_-_",O493,"_-_Front.png")</f>
        <v>https://cdn.shopify.com/s/files/1/1773/1117/files/WWMS_-_Bath_Treatment_-_1kg_-_Vintage_-_Huckleberry_-_Front.png</v>
      </c>
      <c r="AZ493" s="0" t="s">
        <v>62</v>
      </c>
      <c r="BC493" s="0" t="s">
        <v>63</v>
      </c>
    </row>
    <row r="494" customFormat="false" ht="12.75" hidden="false" customHeight="true" outlineLevel="0" collapsed="false">
      <c r="A494" s="0" t="str">
        <f aca="false">SUBSTITUTE(LOWER(_xlfn.CONCAT(M494, "-", O494,"-", N494)), "_", "-")</f>
        <v>vintage-grapefruit-bath-treatment</v>
      </c>
      <c r="B494" s="0" t="s">
        <v>390</v>
      </c>
      <c r="C494" s="3" t="s">
        <v>419</v>
      </c>
      <c r="D494" s="0" t="s">
        <v>53</v>
      </c>
      <c r="E494" s="0" t="s">
        <v>54</v>
      </c>
      <c r="F494" s="0" t="s">
        <v>350</v>
      </c>
      <c r="G494" s="1" t="s">
        <v>56</v>
      </c>
      <c r="H494" s="0" t="s">
        <v>57</v>
      </c>
      <c r="I494" s="2" t="n">
        <f aca="false">IF(B494 = "",I493,FIND("-", B494, 1))</f>
        <v>9</v>
      </c>
      <c r="J494" s="2" t="e">
        <f aca="false">IF(B494 = "",J493,FIND("-", B494, FIND("-", B494, FIND("-", B494, 1)+1)+1))</f>
        <v>#VALUE!</v>
      </c>
      <c r="K494" s="2" t="n">
        <f aca="false">IF(B494 = "",K493,FIND("-", B494, FIND("-", B494, 1)+1))</f>
        <v>22</v>
      </c>
      <c r="L494" s="2" t="n">
        <f aca="false">IF(B494 = "",L493,IF(ISERROR(J494),K494,J494))</f>
        <v>22</v>
      </c>
      <c r="M494" s="2" t="str">
        <f aca="false">IF(B494 = "",M493,SUBSTITUTE(LEFT(B494,I494-2)," ","_"))</f>
        <v>Vintage</v>
      </c>
      <c r="N494" s="2" t="str">
        <f aca="false">IF(B494 = "",N493,SUBSTITUTE(RIGHT(B494, LEN(B494)-L494-1)," ","_"))</f>
        <v>Bath_Treatment</v>
      </c>
      <c r="O494" s="2" t="str">
        <f aca="false">IF(B494 = "",O493,SUBSTITUTE(SUBSTITUTE(MID(B494,I494+2,L494-I494-3)," ","_"),"/","_"))</f>
        <v>Grapefruit</v>
      </c>
      <c r="P494" s="0" t="s">
        <v>58</v>
      </c>
      <c r="U494" s="0" t="str">
        <f aca="false">SUBSTITUTE(_xlfn.CONCAT(M494, " - ", O494, " - ",N494, " - ", P494), "_", " ")</f>
        <v>Vintage - Grapefruit - Bath Treatment - 100g</v>
      </c>
      <c r="V494" s="0" t="n">
        <v>100</v>
      </c>
      <c r="X494" s="0" t="n">
        <v>0</v>
      </c>
      <c r="Y494" s="0" t="s">
        <v>59</v>
      </c>
      <c r="Z494" s="0" t="s">
        <v>60</v>
      </c>
      <c r="AA494" s="0" t="n">
        <v>6</v>
      </c>
      <c r="AC494" s="1" t="s">
        <v>56</v>
      </c>
      <c r="AD494" s="1" t="s">
        <v>56</v>
      </c>
      <c r="AF494" s="2" t="str">
        <f aca="false">IF(B494 = "","",_xlfn.CONCAT("https://cdn.shopify.com/s/files/1/1773/1117/files/WWMS_-_",N494,"_-_",P494,"_-_",M494,"_-_",O494,"_-_Front.png"))</f>
        <v>https://cdn.shopify.com/s/files/1/1773/1117/files/WWMS_-_Bath_Treatment_-_100g_-_Vintage_-_Grapefruit_-_Front.png</v>
      </c>
      <c r="AG494" s="0" t="n">
        <v>1</v>
      </c>
      <c r="AH494" s="0" t="s">
        <v>390</v>
      </c>
      <c r="AI494" s="1" t="s">
        <v>61</v>
      </c>
      <c r="AY494" s="2" t="str">
        <f aca="false">_xlfn.CONCAT("https://cdn.shopify.com/s/files/1/1773/1117/files/WWMS_-_",N494,"_-_",P494,"_-_",M494,"_-_",O494,"_-_Front.png")</f>
        <v>https://cdn.shopify.com/s/files/1/1773/1117/files/WWMS_-_Bath_Treatment_-_100g_-_Vintage_-_Grapefruit_-_Front.png</v>
      </c>
      <c r="AZ494" s="0" t="s">
        <v>62</v>
      </c>
      <c r="BC494" s="0" t="s">
        <v>63</v>
      </c>
    </row>
    <row r="495" customFormat="false" ht="12.75" hidden="false" customHeight="true" outlineLevel="0" collapsed="false">
      <c r="A495" s="0" t="str">
        <f aca="false">SUBSTITUTE(LOWER(_xlfn.CONCAT(M495, "-", O495,"-", N495)), "_", "-")</f>
        <v>vintage-grapefruit-bath-treatment</v>
      </c>
      <c r="I495" s="2" t="n">
        <f aca="false">IF(B495 = "",I494,FIND("-", B495, 1))</f>
        <v>9</v>
      </c>
      <c r="J495" s="2" t="e">
        <f aca="false">IF(B495 = "",J494,FIND("-", B495, FIND("-", B495, FIND("-", B495, 1)+1)+1))</f>
        <v>#VALUE!</v>
      </c>
      <c r="K495" s="2" t="n">
        <f aca="false">IF(B495 = "",K494,FIND("-", B495, FIND("-", B495, 1)+1))</f>
        <v>22</v>
      </c>
      <c r="L495" s="2" t="n">
        <f aca="false">IF(B495 = "",L494,IF(ISERROR(J495),K495,J495))</f>
        <v>22</v>
      </c>
      <c r="M495" s="2" t="str">
        <f aca="false">IF(B495 = "",M494,SUBSTITUTE(LEFT(B495,I495-2)," ","_"))</f>
        <v>Vintage</v>
      </c>
      <c r="N495" s="2" t="str">
        <f aca="false">IF(B495 = "",N494,SUBSTITUTE(RIGHT(B495, LEN(B495)-L495-1)," ","_"))</f>
        <v>Bath_Treatment</v>
      </c>
      <c r="O495" s="2" t="str">
        <f aca="false">IF(B495 = "",O494,SUBSTITUTE(SUBSTITUTE(MID(B495,I495+2,L495-I495-3)," ","_"),"/","_"))</f>
        <v>Grapefruit</v>
      </c>
      <c r="P495" s="0" t="s">
        <v>64</v>
      </c>
      <c r="U495" s="0" t="str">
        <f aca="false">SUBSTITUTE(_xlfn.CONCAT(M495, " - ", O495, " - ",N495, " - ", P495), "_", " ")</f>
        <v>Vintage - Grapefruit - Bath Treatment - 250g</v>
      </c>
      <c r="V495" s="0" t="n">
        <v>250</v>
      </c>
      <c r="X495" s="0" t="n">
        <v>0</v>
      </c>
      <c r="Y495" s="0" t="s">
        <v>59</v>
      </c>
      <c r="Z495" s="0" t="s">
        <v>60</v>
      </c>
      <c r="AA495" s="0" t="n">
        <v>12</v>
      </c>
      <c r="AC495" s="1" t="s">
        <v>56</v>
      </c>
      <c r="AD495" s="1" t="s">
        <v>56</v>
      </c>
      <c r="AF495" s="2" t="str">
        <f aca="false">IF(B495 = "","",_xlfn.CONCAT("https://cdn.shopify.com/s/files/1/1773/1117/files/WWMS_-_",N495,"_-_",P495,"_-_",M495,"_-_",O495,"_-_Front.png"))</f>
        <v/>
      </c>
      <c r="AI495" s="1" t="s">
        <v>61</v>
      </c>
      <c r="AY495" s="2" t="str">
        <f aca="false">_xlfn.CONCAT("https://cdn.shopify.com/s/files/1/1773/1117/files/WWMS_-_",N495,"_-_",P495,"_-_",M495,"_-_",O495,"_-_Front.png")</f>
        <v>https://cdn.shopify.com/s/files/1/1773/1117/files/WWMS_-_Bath_Treatment_-_250g_-_Vintage_-_Grapefruit_-_Front.png</v>
      </c>
      <c r="AZ495" s="0" t="s">
        <v>62</v>
      </c>
      <c r="BC495" s="0" t="s">
        <v>63</v>
      </c>
    </row>
    <row r="496" customFormat="false" ht="12.75" hidden="false" customHeight="true" outlineLevel="0" collapsed="false">
      <c r="A496" s="0" t="str">
        <f aca="false">SUBSTITUTE(LOWER(_xlfn.CONCAT(M496, "-", O496,"-", N496)), "_", "-")</f>
        <v>vintage-grapefruit-bath-treatment</v>
      </c>
      <c r="I496" s="2" t="n">
        <f aca="false">IF(B496 = "",I495,FIND("-", B496, 1))</f>
        <v>9</v>
      </c>
      <c r="J496" s="2" t="e">
        <f aca="false">IF(B496 = "",J495,FIND("-", B496, FIND("-", B496, FIND("-", B496, 1)+1)+1))</f>
        <v>#VALUE!</v>
      </c>
      <c r="K496" s="2" t="n">
        <f aca="false">IF(B496 = "",K495,FIND("-", B496, FIND("-", B496, 1)+1))</f>
        <v>22</v>
      </c>
      <c r="L496" s="2" t="n">
        <f aca="false">IF(B496 = "",L495,IF(ISERROR(J496),K496,J496))</f>
        <v>22</v>
      </c>
      <c r="M496" s="2" t="str">
        <f aca="false">IF(B496 = "",M495,SUBSTITUTE(LEFT(B496,I496-2)," ","_"))</f>
        <v>Vintage</v>
      </c>
      <c r="N496" s="2" t="str">
        <f aca="false">IF(B496 = "",N495,SUBSTITUTE(RIGHT(B496, LEN(B496)-L496-1)," ","_"))</f>
        <v>Bath_Treatment</v>
      </c>
      <c r="O496" s="2" t="str">
        <f aca="false">IF(B496 = "",O495,SUBSTITUTE(SUBSTITUTE(MID(B496,I496+2,L496-I496-3)," ","_"),"/","_"))</f>
        <v>Grapefruit</v>
      </c>
      <c r="P496" s="0" t="s">
        <v>65</v>
      </c>
      <c r="U496" s="0" t="str">
        <f aca="false">SUBSTITUTE(_xlfn.CONCAT(M496, " - ", O496, " - ",N496, " - ", P496), "_", " ")</f>
        <v>Vintage - Grapefruit - Bath Treatment - 1kg</v>
      </c>
      <c r="V496" s="0" t="n">
        <v>1000</v>
      </c>
      <c r="X496" s="0" t="n">
        <v>0</v>
      </c>
      <c r="Y496" s="0" t="s">
        <v>59</v>
      </c>
      <c r="Z496" s="0" t="s">
        <v>60</v>
      </c>
      <c r="AA496" s="0" t="n">
        <v>28</v>
      </c>
      <c r="AC496" s="1" t="s">
        <v>56</v>
      </c>
      <c r="AD496" s="1" t="s">
        <v>56</v>
      </c>
      <c r="AF496" s="2" t="str">
        <f aca="false">IF(B496 = "","",_xlfn.CONCAT("https://cdn.shopify.com/s/files/1/1773/1117/files/WWMS_-_",N496,"_-_",P496,"_-_",M496,"_-_",O496,"_-_Front.png"))</f>
        <v/>
      </c>
      <c r="AI496" s="1" t="s">
        <v>61</v>
      </c>
      <c r="AY496" s="2" t="str">
        <f aca="false">_xlfn.CONCAT("https://cdn.shopify.com/s/files/1/1773/1117/files/WWMS_-_",N496,"_-_",P496,"_-_",M496,"_-_",O496,"_-_Front.png")</f>
        <v>https://cdn.shopify.com/s/files/1/1773/1117/files/WWMS_-_Bath_Treatment_-_1kg_-_Vintage_-_Grapefruit_-_Front.png</v>
      </c>
      <c r="AZ496" s="0" t="s">
        <v>62</v>
      </c>
      <c r="BC496" s="0" t="s">
        <v>63</v>
      </c>
    </row>
    <row r="497" customFormat="false" ht="12.75" hidden="false" customHeight="true" outlineLevel="0" collapsed="false">
      <c r="A497" s="0" t="str">
        <f aca="false">SUBSTITUTE(LOWER(_xlfn.CONCAT(M497, "-", O497,"-", N497)), "_", "-")</f>
        <v>vintage-ginger-and-lime-bath-treatment</v>
      </c>
      <c r="B497" s="0" t="s">
        <v>392</v>
      </c>
      <c r="C497" s="3" t="s">
        <v>420</v>
      </c>
      <c r="D497" s="0" t="s">
        <v>53</v>
      </c>
      <c r="E497" s="0" t="s">
        <v>54</v>
      </c>
      <c r="F497" s="0" t="s">
        <v>350</v>
      </c>
      <c r="G497" s="1" t="s">
        <v>56</v>
      </c>
      <c r="H497" s="0" t="s">
        <v>57</v>
      </c>
      <c r="I497" s="2" t="n">
        <f aca="false">IF(B497 = "",I496,FIND("-", B497, 1))</f>
        <v>9</v>
      </c>
      <c r="J497" s="2" t="e">
        <f aca="false">IF(B497 = "",J496,FIND("-", B497, FIND("-", B497, FIND("-", B497, 1)+1)+1))</f>
        <v>#VALUE!</v>
      </c>
      <c r="K497" s="2" t="n">
        <f aca="false">IF(B497 = "",K496,FIND("-", B497, FIND("-", B497, 1)+1))</f>
        <v>27</v>
      </c>
      <c r="L497" s="2" t="n">
        <f aca="false">IF(B497 = "",L496,IF(ISERROR(J497),K497,J497))</f>
        <v>27</v>
      </c>
      <c r="M497" s="2" t="str">
        <f aca="false">IF(B497 = "",M496,SUBSTITUTE(LEFT(B497,I497-2)," ","_"))</f>
        <v>Vintage</v>
      </c>
      <c r="N497" s="2" t="str">
        <f aca="false">IF(B497 = "",N496,SUBSTITUTE(RIGHT(B497, LEN(B497)-L497-1)," ","_"))</f>
        <v>Bath_Treatment</v>
      </c>
      <c r="O497" s="2" t="str">
        <f aca="false">IF(B497 = "",O496,SUBSTITUTE(SUBSTITUTE(MID(B497,I497+2,L497-I497-3)," ","_"),"/","_"))</f>
        <v>Ginger_and_Lime</v>
      </c>
      <c r="P497" s="0" t="s">
        <v>58</v>
      </c>
      <c r="U497" s="0" t="str">
        <f aca="false">SUBSTITUTE(_xlfn.CONCAT(M497, " - ", O497, " - ",N497, " - ", P497), "_", " ")</f>
        <v>Vintage - Ginger and Lime - Bath Treatment - 100g</v>
      </c>
      <c r="V497" s="0" t="n">
        <v>100</v>
      </c>
      <c r="X497" s="0" t="n">
        <v>0</v>
      </c>
      <c r="Y497" s="0" t="s">
        <v>59</v>
      </c>
      <c r="Z497" s="0" t="s">
        <v>60</v>
      </c>
      <c r="AA497" s="0" t="n">
        <v>6</v>
      </c>
      <c r="AC497" s="1" t="s">
        <v>56</v>
      </c>
      <c r="AD497" s="1" t="s">
        <v>56</v>
      </c>
      <c r="AF497" s="2" t="str">
        <f aca="false">IF(B497 = "","",_xlfn.CONCAT("https://cdn.shopify.com/s/files/1/1773/1117/files/WWMS_-_",N497,"_-_",P497,"_-_",M497,"_-_",O497,"_-_Front.png"))</f>
        <v>https://cdn.shopify.com/s/files/1/1773/1117/files/WWMS_-_Bath_Treatment_-_100g_-_Vintage_-_Ginger_and_Lime_-_Front.png</v>
      </c>
      <c r="AG497" s="0" t="n">
        <v>1</v>
      </c>
      <c r="AH497" s="0" t="s">
        <v>392</v>
      </c>
      <c r="AI497" s="1" t="s">
        <v>61</v>
      </c>
      <c r="AY497" s="2" t="str">
        <f aca="false">_xlfn.CONCAT("https://cdn.shopify.com/s/files/1/1773/1117/files/WWMS_-_",N497,"_-_",P497,"_-_",M497,"_-_",O497,"_-_Front.png")</f>
        <v>https://cdn.shopify.com/s/files/1/1773/1117/files/WWMS_-_Bath_Treatment_-_100g_-_Vintage_-_Ginger_and_Lime_-_Front.png</v>
      </c>
      <c r="AZ497" s="0" t="s">
        <v>62</v>
      </c>
      <c r="BC497" s="0" t="s">
        <v>63</v>
      </c>
    </row>
    <row r="498" customFormat="false" ht="12.75" hidden="false" customHeight="true" outlineLevel="0" collapsed="false">
      <c r="A498" s="0" t="str">
        <f aca="false">SUBSTITUTE(LOWER(_xlfn.CONCAT(M498, "-", O498,"-", N498)), "_", "-")</f>
        <v>vintage-ginger-and-lime-bath-treatment</v>
      </c>
      <c r="I498" s="2" t="n">
        <f aca="false">IF(B498 = "",I497,FIND("-", B498, 1))</f>
        <v>9</v>
      </c>
      <c r="J498" s="2" t="e">
        <f aca="false">IF(B498 = "",J497,FIND("-", B498, FIND("-", B498, FIND("-", B498, 1)+1)+1))</f>
        <v>#VALUE!</v>
      </c>
      <c r="K498" s="2" t="n">
        <f aca="false">IF(B498 = "",K497,FIND("-", B498, FIND("-", B498, 1)+1))</f>
        <v>27</v>
      </c>
      <c r="L498" s="2" t="n">
        <f aca="false">IF(B498 = "",L497,IF(ISERROR(J498),K498,J498))</f>
        <v>27</v>
      </c>
      <c r="M498" s="2" t="str">
        <f aca="false">IF(B498 = "",M497,SUBSTITUTE(LEFT(B498,I498-2)," ","_"))</f>
        <v>Vintage</v>
      </c>
      <c r="N498" s="2" t="str">
        <f aca="false">IF(B498 = "",N497,SUBSTITUTE(RIGHT(B498, LEN(B498)-L498-1)," ","_"))</f>
        <v>Bath_Treatment</v>
      </c>
      <c r="O498" s="2" t="str">
        <f aca="false">IF(B498 = "",O497,SUBSTITUTE(SUBSTITUTE(MID(B498,I498+2,L498-I498-3)," ","_"),"/","_"))</f>
        <v>Ginger_and_Lime</v>
      </c>
      <c r="P498" s="0" t="s">
        <v>64</v>
      </c>
      <c r="U498" s="0" t="str">
        <f aca="false">SUBSTITUTE(_xlfn.CONCAT(M498, " - ", O498, " - ",N498, " - ", P498), "_", " ")</f>
        <v>Vintage - Ginger and Lime - Bath Treatment - 250g</v>
      </c>
      <c r="V498" s="0" t="n">
        <v>250</v>
      </c>
      <c r="X498" s="0" t="n">
        <v>0</v>
      </c>
      <c r="Y498" s="0" t="s">
        <v>59</v>
      </c>
      <c r="Z498" s="0" t="s">
        <v>60</v>
      </c>
      <c r="AA498" s="0" t="n">
        <v>12</v>
      </c>
      <c r="AC498" s="1" t="s">
        <v>56</v>
      </c>
      <c r="AD498" s="1" t="s">
        <v>56</v>
      </c>
      <c r="AF498" s="2" t="str">
        <f aca="false">IF(B498 = "","",_xlfn.CONCAT("https://cdn.shopify.com/s/files/1/1773/1117/files/WWMS_-_",N498,"_-_",P498,"_-_",M498,"_-_",O498,"_-_Front.png"))</f>
        <v/>
      </c>
      <c r="AI498" s="1" t="s">
        <v>61</v>
      </c>
      <c r="AY498" s="2" t="str">
        <f aca="false">_xlfn.CONCAT("https://cdn.shopify.com/s/files/1/1773/1117/files/WWMS_-_",N498,"_-_",P498,"_-_",M498,"_-_",O498,"_-_Front.png")</f>
        <v>https://cdn.shopify.com/s/files/1/1773/1117/files/WWMS_-_Bath_Treatment_-_250g_-_Vintage_-_Ginger_and_Lime_-_Front.png</v>
      </c>
      <c r="AZ498" s="0" t="s">
        <v>62</v>
      </c>
      <c r="BC498" s="0" t="s">
        <v>63</v>
      </c>
    </row>
    <row r="499" customFormat="false" ht="12.75" hidden="false" customHeight="true" outlineLevel="0" collapsed="false">
      <c r="A499" s="0" t="str">
        <f aca="false">SUBSTITUTE(LOWER(_xlfn.CONCAT(M499, "-", O499,"-", N499)), "_", "-")</f>
        <v>vintage-ginger-and-lime-bath-treatment</v>
      </c>
      <c r="I499" s="2" t="n">
        <f aca="false">IF(B499 = "",I498,FIND("-", B499, 1))</f>
        <v>9</v>
      </c>
      <c r="J499" s="2" t="e">
        <f aca="false">IF(B499 = "",J498,FIND("-", B499, FIND("-", B499, FIND("-", B499, 1)+1)+1))</f>
        <v>#VALUE!</v>
      </c>
      <c r="K499" s="2" t="n">
        <f aca="false">IF(B499 = "",K498,FIND("-", B499, FIND("-", B499, 1)+1))</f>
        <v>27</v>
      </c>
      <c r="L499" s="2" t="n">
        <f aca="false">IF(B499 = "",L498,IF(ISERROR(J499),K499,J499))</f>
        <v>27</v>
      </c>
      <c r="M499" s="2" t="str">
        <f aca="false">IF(B499 = "",M498,SUBSTITUTE(LEFT(B499,I499-2)," ","_"))</f>
        <v>Vintage</v>
      </c>
      <c r="N499" s="2" t="str">
        <f aca="false">IF(B499 = "",N498,SUBSTITUTE(RIGHT(B499, LEN(B499)-L499-1)," ","_"))</f>
        <v>Bath_Treatment</v>
      </c>
      <c r="O499" s="2" t="str">
        <f aca="false">IF(B499 = "",O498,SUBSTITUTE(SUBSTITUTE(MID(B499,I499+2,L499-I499-3)," ","_"),"/","_"))</f>
        <v>Ginger_and_Lime</v>
      </c>
      <c r="P499" s="0" t="s">
        <v>65</v>
      </c>
      <c r="U499" s="0" t="str">
        <f aca="false">SUBSTITUTE(_xlfn.CONCAT(M499, " - ", O499, " - ",N499, " - ", P499), "_", " ")</f>
        <v>Vintage - Ginger and Lime - Bath Treatment - 1kg</v>
      </c>
      <c r="V499" s="0" t="n">
        <v>1000</v>
      </c>
      <c r="X499" s="0" t="n">
        <v>0</v>
      </c>
      <c r="Y499" s="0" t="s">
        <v>59</v>
      </c>
      <c r="Z499" s="0" t="s">
        <v>60</v>
      </c>
      <c r="AA499" s="0" t="n">
        <v>28</v>
      </c>
      <c r="AC499" s="1" t="s">
        <v>56</v>
      </c>
      <c r="AD499" s="1" t="s">
        <v>56</v>
      </c>
      <c r="AF499" s="2" t="str">
        <f aca="false">IF(B499 = "","",_xlfn.CONCAT("https://cdn.shopify.com/s/files/1/1773/1117/files/WWMS_-_",N499,"_-_",P499,"_-_",M499,"_-_",O499,"_-_Front.png"))</f>
        <v/>
      </c>
      <c r="AI499" s="1" t="s">
        <v>61</v>
      </c>
      <c r="AY499" s="2" t="str">
        <f aca="false">_xlfn.CONCAT("https://cdn.shopify.com/s/files/1/1773/1117/files/WWMS_-_",N499,"_-_",P499,"_-_",M499,"_-_",O499,"_-_Front.png")</f>
        <v>https://cdn.shopify.com/s/files/1/1773/1117/files/WWMS_-_Bath_Treatment_-_1kg_-_Vintage_-_Ginger_and_Lime_-_Front.png</v>
      </c>
      <c r="AZ499" s="0" t="s">
        <v>62</v>
      </c>
      <c r="BC499" s="0" t="s">
        <v>63</v>
      </c>
    </row>
    <row r="500" customFormat="false" ht="12.75" hidden="false" customHeight="true" outlineLevel="0" collapsed="false">
      <c r="A500" s="0" t="str">
        <f aca="false">SUBSTITUTE(LOWER(_xlfn.CONCAT(M500, "-", O500,"-", N500)), "_", "-")</f>
        <v>vintage-dragon's-blood-bath-treatment</v>
      </c>
      <c r="B500" s="0" t="s">
        <v>393</v>
      </c>
      <c r="C500" s="3" t="s">
        <v>421</v>
      </c>
      <c r="D500" s="0" t="s">
        <v>53</v>
      </c>
      <c r="E500" s="0" t="s">
        <v>54</v>
      </c>
      <c r="F500" s="0" t="s">
        <v>350</v>
      </c>
      <c r="G500" s="1" t="s">
        <v>56</v>
      </c>
      <c r="H500" s="0" t="s">
        <v>57</v>
      </c>
      <c r="I500" s="2" t="n">
        <f aca="false">IF(B500 = "",I499,FIND("-", B500, 1))</f>
        <v>9</v>
      </c>
      <c r="J500" s="2" t="e">
        <f aca="false">IF(B500 = "",J499,FIND("-", B500, FIND("-", B500, FIND("-", B500, 1)+1)+1))</f>
        <v>#VALUE!</v>
      </c>
      <c r="K500" s="2" t="n">
        <f aca="false">IF(B500 = "",K499,FIND("-", B500, FIND("-", B500, 1)+1))</f>
        <v>26</v>
      </c>
      <c r="L500" s="2" t="n">
        <f aca="false">IF(B500 = "",L499,IF(ISERROR(J500),K500,J500))</f>
        <v>26</v>
      </c>
      <c r="M500" s="2" t="str">
        <f aca="false">IF(B500 = "",M499,SUBSTITUTE(LEFT(B500,I500-2)," ","_"))</f>
        <v>Vintage</v>
      </c>
      <c r="N500" s="2" t="str">
        <f aca="false">IF(B500 = "",N499,SUBSTITUTE(RIGHT(B500, LEN(B500)-L500-1)," ","_"))</f>
        <v>Bath_Treatment</v>
      </c>
      <c r="O500" s="2" t="str">
        <f aca="false">IF(B500 = "",O499,SUBSTITUTE(SUBSTITUTE(MID(B500,I500+2,L500-I500-3)," ","_"),"/","_"))</f>
        <v>Dragon's_Blood</v>
      </c>
      <c r="P500" s="0" t="s">
        <v>58</v>
      </c>
      <c r="U500" s="0" t="str">
        <f aca="false">SUBSTITUTE(_xlfn.CONCAT(M500, " - ", O500, " - ",N500, " - ", P500), "_", " ")</f>
        <v>Vintage - Dragon's Blood - Bath Treatment - 100g</v>
      </c>
      <c r="V500" s="0" t="n">
        <v>100</v>
      </c>
      <c r="X500" s="0" t="n">
        <v>0</v>
      </c>
      <c r="Y500" s="0" t="s">
        <v>59</v>
      </c>
      <c r="Z500" s="0" t="s">
        <v>60</v>
      </c>
      <c r="AA500" s="0" t="n">
        <v>6</v>
      </c>
      <c r="AC500" s="1" t="s">
        <v>56</v>
      </c>
      <c r="AD500" s="1" t="s">
        <v>56</v>
      </c>
      <c r="AF500" s="2" t="str">
        <f aca="false">IF(B500 = "","",_xlfn.CONCAT("https://cdn.shopify.com/s/files/1/1773/1117/files/WWMS_-_",N500,"_-_",P500,"_-_",M500,"_-_",O500,"_-_Front.png"))</f>
        <v>https://cdn.shopify.com/s/files/1/1773/1117/files/WWMS_-_Bath_Treatment_-_100g_-_Vintage_-_Dragon's_Blood_-_Front.png</v>
      </c>
      <c r="AG500" s="0" t="n">
        <v>1</v>
      </c>
      <c r="AH500" s="0" t="s">
        <v>393</v>
      </c>
      <c r="AI500" s="1" t="s">
        <v>61</v>
      </c>
      <c r="AY500" s="2" t="str">
        <f aca="false">_xlfn.CONCAT("https://cdn.shopify.com/s/files/1/1773/1117/files/WWMS_-_",N500,"_-_",P500,"_-_",M500,"_-_",O500,"_-_Front.png")</f>
        <v>https://cdn.shopify.com/s/files/1/1773/1117/files/WWMS_-_Bath_Treatment_-_100g_-_Vintage_-_Dragon's_Blood_-_Front.png</v>
      </c>
      <c r="AZ500" s="0" t="s">
        <v>62</v>
      </c>
      <c r="BC500" s="0" t="s">
        <v>63</v>
      </c>
    </row>
    <row r="501" customFormat="false" ht="12.75" hidden="false" customHeight="true" outlineLevel="0" collapsed="false">
      <c r="A501" s="0" t="str">
        <f aca="false">SUBSTITUTE(LOWER(_xlfn.CONCAT(M501, "-", O501,"-", N501)), "_", "-")</f>
        <v>vintage-dragon's-blood-bath-treatment</v>
      </c>
      <c r="I501" s="2" t="n">
        <f aca="false">IF(B501 = "",I500,FIND("-", B501, 1))</f>
        <v>9</v>
      </c>
      <c r="J501" s="2" t="e">
        <f aca="false">IF(B501 = "",J500,FIND("-", B501, FIND("-", B501, FIND("-", B501, 1)+1)+1))</f>
        <v>#VALUE!</v>
      </c>
      <c r="K501" s="2" t="n">
        <f aca="false">IF(B501 = "",K500,FIND("-", B501, FIND("-", B501, 1)+1))</f>
        <v>26</v>
      </c>
      <c r="L501" s="2" t="n">
        <f aca="false">IF(B501 = "",L500,IF(ISERROR(J501),K501,J501))</f>
        <v>26</v>
      </c>
      <c r="M501" s="2" t="str">
        <f aca="false">IF(B501 = "",M500,SUBSTITUTE(LEFT(B501,I501-2)," ","_"))</f>
        <v>Vintage</v>
      </c>
      <c r="N501" s="2" t="str">
        <f aca="false">IF(B501 = "",N500,SUBSTITUTE(RIGHT(B501, LEN(B501)-L501-1)," ","_"))</f>
        <v>Bath_Treatment</v>
      </c>
      <c r="O501" s="2" t="str">
        <f aca="false">IF(B501 = "",O500,SUBSTITUTE(SUBSTITUTE(MID(B501,I501+2,L501-I501-3)," ","_"),"/","_"))</f>
        <v>Dragon's_Blood</v>
      </c>
      <c r="P501" s="0" t="s">
        <v>64</v>
      </c>
      <c r="U501" s="0" t="str">
        <f aca="false">SUBSTITUTE(_xlfn.CONCAT(M501, " - ", O501, " - ",N501, " - ", P501), "_", " ")</f>
        <v>Vintage - Dragon's Blood - Bath Treatment - 250g</v>
      </c>
      <c r="V501" s="0" t="n">
        <v>250</v>
      </c>
      <c r="X501" s="0" t="n">
        <v>0</v>
      </c>
      <c r="Y501" s="0" t="s">
        <v>59</v>
      </c>
      <c r="Z501" s="0" t="s">
        <v>60</v>
      </c>
      <c r="AA501" s="0" t="n">
        <v>12</v>
      </c>
      <c r="AC501" s="1" t="s">
        <v>56</v>
      </c>
      <c r="AD501" s="1" t="s">
        <v>56</v>
      </c>
      <c r="AF501" s="2" t="str">
        <f aca="false">IF(B501 = "","",_xlfn.CONCAT("https://cdn.shopify.com/s/files/1/1773/1117/files/WWMS_-_",N501,"_-_",P501,"_-_",M501,"_-_",O501,"_-_Front.png"))</f>
        <v/>
      </c>
      <c r="AI501" s="1" t="s">
        <v>61</v>
      </c>
      <c r="AY501" s="2" t="str">
        <f aca="false">_xlfn.CONCAT("https://cdn.shopify.com/s/files/1/1773/1117/files/WWMS_-_",N501,"_-_",P501,"_-_",M501,"_-_",O501,"_-_Front.png")</f>
        <v>https://cdn.shopify.com/s/files/1/1773/1117/files/WWMS_-_Bath_Treatment_-_250g_-_Vintage_-_Dragon's_Blood_-_Front.png</v>
      </c>
      <c r="AZ501" s="0" t="s">
        <v>62</v>
      </c>
      <c r="BC501" s="0" t="s">
        <v>63</v>
      </c>
    </row>
    <row r="502" customFormat="false" ht="12.75" hidden="false" customHeight="true" outlineLevel="0" collapsed="false">
      <c r="A502" s="0" t="str">
        <f aca="false">SUBSTITUTE(LOWER(_xlfn.CONCAT(M502, "-", O502,"-", N502)), "_", "-")</f>
        <v>vintage-dragon's-blood-bath-treatment</v>
      </c>
      <c r="I502" s="2" t="n">
        <f aca="false">IF(B502 = "",I501,FIND("-", B502, 1))</f>
        <v>9</v>
      </c>
      <c r="J502" s="2" t="e">
        <f aca="false">IF(B502 = "",J501,FIND("-", B502, FIND("-", B502, FIND("-", B502, 1)+1)+1))</f>
        <v>#VALUE!</v>
      </c>
      <c r="K502" s="2" t="n">
        <f aca="false">IF(B502 = "",K501,FIND("-", B502, FIND("-", B502, 1)+1))</f>
        <v>26</v>
      </c>
      <c r="L502" s="2" t="n">
        <f aca="false">IF(B502 = "",L501,IF(ISERROR(J502),K502,J502))</f>
        <v>26</v>
      </c>
      <c r="M502" s="2" t="str">
        <f aca="false">IF(B502 = "",M501,SUBSTITUTE(LEFT(B502,I502-2)," ","_"))</f>
        <v>Vintage</v>
      </c>
      <c r="N502" s="2" t="str">
        <f aca="false">IF(B502 = "",N501,SUBSTITUTE(RIGHT(B502, LEN(B502)-L502-1)," ","_"))</f>
        <v>Bath_Treatment</v>
      </c>
      <c r="O502" s="2" t="str">
        <f aca="false">IF(B502 = "",O501,SUBSTITUTE(SUBSTITUTE(MID(B502,I502+2,L502-I502-3)," ","_"),"/","_"))</f>
        <v>Dragon's_Blood</v>
      </c>
      <c r="P502" s="0" t="s">
        <v>65</v>
      </c>
      <c r="U502" s="0" t="str">
        <f aca="false">SUBSTITUTE(_xlfn.CONCAT(M502, " - ", O502, " - ",N502, " - ", P502), "_", " ")</f>
        <v>Vintage - Dragon's Blood - Bath Treatment - 1kg</v>
      </c>
      <c r="V502" s="0" t="n">
        <v>1000</v>
      </c>
      <c r="X502" s="0" t="n">
        <v>0</v>
      </c>
      <c r="Y502" s="0" t="s">
        <v>59</v>
      </c>
      <c r="Z502" s="0" t="s">
        <v>60</v>
      </c>
      <c r="AA502" s="0" t="n">
        <v>28</v>
      </c>
      <c r="AC502" s="1" t="s">
        <v>56</v>
      </c>
      <c r="AD502" s="1" t="s">
        <v>56</v>
      </c>
      <c r="AF502" s="2" t="str">
        <f aca="false">IF(B502 = "","",_xlfn.CONCAT("https://cdn.shopify.com/s/files/1/1773/1117/files/WWMS_-_",N502,"_-_",P502,"_-_",M502,"_-_",O502,"_-_Front.png"))</f>
        <v/>
      </c>
      <c r="AI502" s="1" t="s">
        <v>61</v>
      </c>
      <c r="AY502" s="2" t="str">
        <f aca="false">_xlfn.CONCAT("https://cdn.shopify.com/s/files/1/1773/1117/files/WWMS_-_",N502,"_-_",P502,"_-_",M502,"_-_",O502,"_-_Front.png")</f>
        <v>https://cdn.shopify.com/s/files/1/1773/1117/files/WWMS_-_Bath_Treatment_-_1kg_-_Vintage_-_Dragon's_Blood_-_Front.png</v>
      </c>
      <c r="AZ502" s="0" t="s">
        <v>62</v>
      </c>
      <c r="BC502" s="0" t="s">
        <v>63</v>
      </c>
    </row>
    <row r="503" customFormat="false" ht="12.75" hidden="false" customHeight="true" outlineLevel="0" collapsed="false">
      <c r="A503" s="0" t="str">
        <f aca="false">SUBSTITUTE(LOWER(_xlfn.CONCAT(M503, "-", O503,"-", N503)), "_", "-")</f>
        <v>vintage-coconut-bath-treatment</v>
      </c>
      <c r="B503" s="0" t="s">
        <v>394</v>
      </c>
      <c r="C503" s="3" t="s">
        <v>422</v>
      </c>
      <c r="D503" s="0" t="s">
        <v>53</v>
      </c>
      <c r="E503" s="0" t="s">
        <v>54</v>
      </c>
      <c r="F503" s="0" t="s">
        <v>350</v>
      </c>
      <c r="G503" s="1" t="s">
        <v>56</v>
      </c>
      <c r="H503" s="0" t="s">
        <v>57</v>
      </c>
      <c r="I503" s="2" t="n">
        <f aca="false">IF(B503 = "",I502,FIND("-", B503, 1))</f>
        <v>9</v>
      </c>
      <c r="J503" s="2" t="e">
        <f aca="false">IF(B503 = "",J502,FIND("-", B503, FIND("-", B503, FIND("-", B503, 1)+1)+1))</f>
        <v>#VALUE!</v>
      </c>
      <c r="K503" s="2" t="n">
        <f aca="false">IF(B503 = "",K502,FIND("-", B503, FIND("-", B503, 1)+1))</f>
        <v>19</v>
      </c>
      <c r="L503" s="2" t="n">
        <f aca="false">IF(B503 = "",L502,IF(ISERROR(J503),K503,J503))</f>
        <v>19</v>
      </c>
      <c r="M503" s="2" t="str">
        <f aca="false">IF(B503 = "",M502,SUBSTITUTE(LEFT(B503,I503-2)," ","_"))</f>
        <v>Vintage</v>
      </c>
      <c r="N503" s="2" t="str">
        <f aca="false">IF(B503 = "",N502,SUBSTITUTE(RIGHT(B503, LEN(B503)-L503-1)," ","_"))</f>
        <v>Bath_Treatment</v>
      </c>
      <c r="O503" s="2" t="str">
        <f aca="false">IF(B503 = "",O502,SUBSTITUTE(SUBSTITUTE(MID(B503,I503+2,L503-I503-3)," ","_"),"/","_"))</f>
        <v>Coconut</v>
      </c>
      <c r="P503" s="0" t="s">
        <v>58</v>
      </c>
      <c r="U503" s="0" t="str">
        <f aca="false">SUBSTITUTE(_xlfn.CONCAT(M503, " - ", O503, " - ",N503, " - ", P503), "_", " ")</f>
        <v>Vintage - Coconut - Bath Treatment - 100g</v>
      </c>
      <c r="V503" s="0" t="n">
        <v>100</v>
      </c>
      <c r="X503" s="0" t="n">
        <v>0</v>
      </c>
      <c r="Y503" s="0" t="s">
        <v>59</v>
      </c>
      <c r="Z503" s="0" t="s">
        <v>60</v>
      </c>
      <c r="AA503" s="0" t="n">
        <v>6</v>
      </c>
      <c r="AC503" s="1" t="s">
        <v>56</v>
      </c>
      <c r="AD503" s="1" t="s">
        <v>56</v>
      </c>
      <c r="AF503" s="2" t="str">
        <f aca="false">IF(B503 = "","",_xlfn.CONCAT("https://cdn.shopify.com/s/files/1/1773/1117/files/WWMS_-_",N503,"_-_",P503,"_-_",M503,"_-_",O503,"_-_Front.png"))</f>
        <v>https://cdn.shopify.com/s/files/1/1773/1117/files/WWMS_-_Bath_Treatment_-_100g_-_Vintage_-_Coconut_-_Front.png</v>
      </c>
      <c r="AG503" s="0" t="n">
        <v>1</v>
      </c>
      <c r="AH503" s="0" t="s">
        <v>394</v>
      </c>
      <c r="AI503" s="1" t="s">
        <v>61</v>
      </c>
      <c r="AY503" s="2" t="str">
        <f aca="false">_xlfn.CONCAT("https://cdn.shopify.com/s/files/1/1773/1117/files/WWMS_-_",N503,"_-_",P503,"_-_",M503,"_-_",O503,"_-_Front.png")</f>
        <v>https://cdn.shopify.com/s/files/1/1773/1117/files/WWMS_-_Bath_Treatment_-_100g_-_Vintage_-_Coconut_-_Front.png</v>
      </c>
      <c r="AZ503" s="0" t="s">
        <v>62</v>
      </c>
      <c r="BC503" s="0" t="s">
        <v>63</v>
      </c>
    </row>
    <row r="504" customFormat="false" ht="12.75" hidden="false" customHeight="true" outlineLevel="0" collapsed="false">
      <c r="A504" s="0" t="str">
        <f aca="false">SUBSTITUTE(LOWER(_xlfn.CONCAT(M504, "-", O504,"-", N504)), "_", "-")</f>
        <v>vintage-coconut-bath-treatment</v>
      </c>
      <c r="I504" s="2" t="n">
        <f aca="false">IF(B504 = "",I503,FIND("-", B504, 1))</f>
        <v>9</v>
      </c>
      <c r="J504" s="2" t="e">
        <f aca="false">IF(B504 = "",J503,FIND("-", B504, FIND("-", B504, FIND("-", B504, 1)+1)+1))</f>
        <v>#VALUE!</v>
      </c>
      <c r="K504" s="2" t="n">
        <f aca="false">IF(B504 = "",K503,FIND("-", B504, FIND("-", B504, 1)+1))</f>
        <v>19</v>
      </c>
      <c r="L504" s="2" t="n">
        <f aca="false">IF(B504 = "",L503,IF(ISERROR(J504),K504,J504))</f>
        <v>19</v>
      </c>
      <c r="M504" s="2" t="str">
        <f aca="false">IF(B504 = "",M503,SUBSTITUTE(LEFT(B504,I504-2)," ","_"))</f>
        <v>Vintage</v>
      </c>
      <c r="N504" s="2" t="str">
        <f aca="false">IF(B504 = "",N503,SUBSTITUTE(RIGHT(B504, LEN(B504)-L504-1)," ","_"))</f>
        <v>Bath_Treatment</v>
      </c>
      <c r="O504" s="2" t="str">
        <f aca="false">IF(B504 = "",O503,SUBSTITUTE(SUBSTITUTE(MID(B504,I504+2,L504-I504-3)," ","_"),"/","_"))</f>
        <v>Coconut</v>
      </c>
      <c r="P504" s="0" t="s">
        <v>64</v>
      </c>
      <c r="U504" s="0" t="str">
        <f aca="false">SUBSTITUTE(_xlfn.CONCAT(M504, " - ", O504, " - ",N504, " - ", P504), "_", " ")</f>
        <v>Vintage - Coconut - Bath Treatment - 250g</v>
      </c>
      <c r="V504" s="0" t="n">
        <v>250</v>
      </c>
      <c r="X504" s="0" t="n">
        <v>0</v>
      </c>
      <c r="Y504" s="0" t="s">
        <v>59</v>
      </c>
      <c r="Z504" s="0" t="s">
        <v>60</v>
      </c>
      <c r="AA504" s="0" t="n">
        <v>12</v>
      </c>
      <c r="AC504" s="1" t="s">
        <v>56</v>
      </c>
      <c r="AD504" s="1" t="s">
        <v>56</v>
      </c>
      <c r="AF504" s="2" t="str">
        <f aca="false">IF(B504 = "","",_xlfn.CONCAT("https://cdn.shopify.com/s/files/1/1773/1117/files/WWMS_-_",N504,"_-_",P504,"_-_",M504,"_-_",O504,"_-_Front.png"))</f>
        <v/>
      </c>
      <c r="AI504" s="1" t="s">
        <v>61</v>
      </c>
      <c r="AY504" s="2" t="str">
        <f aca="false">_xlfn.CONCAT("https://cdn.shopify.com/s/files/1/1773/1117/files/WWMS_-_",N504,"_-_",P504,"_-_",M504,"_-_",O504,"_-_Front.png")</f>
        <v>https://cdn.shopify.com/s/files/1/1773/1117/files/WWMS_-_Bath_Treatment_-_250g_-_Vintage_-_Coconut_-_Front.png</v>
      </c>
      <c r="AZ504" s="0" t="s">
        <v>62</v>
      </c>
      <c r="BC504" s="0" t="s">
        <v>63</v>
      </c>
    </row>
    <row r="505" customFormat="false" ht="12.75" hidden="false" customHeight="true" outlineLevel="0" collapsed="false">
      <c r="A505" s="0" t="str">
        <f aca="false">SUBSTITUTE(LOWER(_xlfn.CONCAT(M505, "-", O505,"-", N505)), "_", "-")</f>
        <v>vintage-coconut-bath-treatment</v>
      </c>
      <c r="I505" s="2" t="n">
        <f aca="false">IF(B505 = "",I504,FIND("-", B505, 1))</f>
        <v>9</v>
      </c>
      <c r="J505" s="2" t="e">
        <f aca="false">IF(B505 = "",J504,FIND("-", B505, FIND("-", B505, FIND("-", B505, 1)+1)+1))</f>
        <v>#VALUE!</v>
      </c>
      <c r="K505" s="2" t="n">
        <f aca="false">IF(B505 = "",K504,FIND("-", B505, FIND("-", B505, 1)+1))</f>
        <v>19</v>
      </c>
      <c r="L505" s="2" t="n">
        <f aca="false">IF(B505 = "",L504,IF(ISERROR(J505),K505,J505))</f>
        <v>19</v>
      </c>
      <c r="M505" s="2" t="str">
        <f aca="false">IF(B505 = "",M504,SUBSTITUTE(LEFT(B505,I505-2)," ","_"))</f>
        <v>Vintage</v>
      </c>
      <c r="N505" s="2" t="str">
        <f aca="false">IF(B505 = "",N504,SUBSTITUTE(RIGHT(B505, LEN(B505)-L505-1)," ","_"))</f>
        <v>Bath_Treatment</v>
      </c>
      <c r="O505" s="2" t="str">
        <f aca="false">IF(B505 = "",O504,SUBSTITUTE(SUBSTITUTE(MID(B505,I505+2,L505-I505-3)," ","_"),"/","_"))</f>
        <v>Coconut</v>
      </c>
      <c r="P505" s="0" t="s">
        <v>65</v>
      </c>
      <c r="U505" s="0" t="str">
        <f aca="false">SUBSTITUTE(_xlfn.CONCAT(M505, " - ", O505, " - ",N505, " - ", P505), "_", " ")</f>
        <v>Vintage - Coconut - Bath Treatment - 1kg</v>
      </c>
      <c r="V505" s="0" t="n">
        <v>1000</v>
      </c>
      <c r="X505" s="0" t="n">
        <v>0</v>
      </c>
      <c r="Y505" s="0" t="s">
        <v>59</v>
      </c>
      <c r="Z505" s="0" t="s">
        <v>60</v>
      </c>
      <c r="AA505" s="0" t="n">
        <v>28</v>
      </c>
      <c r="AC505" s="1" t="s">
        <v>56</v>
      </c>
      <c r="AD505" s="1" t="s">
        <v>56</v>
      </c>
      <c r="AF505" s="2" t="str">
        <f aca="false">IF(B505 = "","",_xlfn.CONCAT("https://cdn.shopify.com/s/files/1/1773/1117/files/WWMS_-_",N505,"_-_",P505,"_-_",M505,"_-_",O505,"_-_Front.png"))</f>
        <v/>
      </c>
      <c r="AI505" s="1" t="s">
        <v>61</v>
      </c>
      <c r="AY505" s="2" t="str">
        <f aca="false">_xlfn.CONCAT("https://cdn.shopify.com/s/files/1/1773/1117/files/WWMS_-_",N505,"_-_",P505,"_-_",M505,"_-_",O505,"_-_Front.png")</f>
        <v>https://cdn.shopify.com/s/files/1/1773/1117/files/WWMS_-_Bath_Treatment_-_1kg_-_Vintage_-_Coconut_-_Front.png</v>
      </c>
      <c r="AZ505" s="0" t="s">
        <v>62</v>
      </c>
      <c r="BC505" s="0" t="s">
        <v>63</v>
      </c>
    </row>
    <row r="506" customFormat="false" ht="12.75" hidden="false" customHeight="true" outlineLevel="0" collapsed="false">
      <c r="A506" s="0" t="str">
        <f aca="false">SUBSTITUTE(LOWER(_xlfn.CONCAT(M506, "-", O506,"-", N506)), "_", "-")</f>
        <v>vintage-chocolate-bath-treatment</v>
      </c>
      <c r="B506" s="0" t="s">
        <v>396</v>
      </c>
      <c r="C506" s="3" t="s">
        <v>423</v>
      </c>
      <c r="D506" s="0" t="s">
        <v>53</v>
      </c>
      <c r="E506" s="0" t="s">
        <v>54</v>
      </c>
      <c r="F506" s="0" t="s">
        <v>350</v>
      </c>
      <c r="G506" s="1" t="s">
        <v>56</v>
      </c>
      <c r="H506" s="0" t="s">
        <v>57</v>
      </c>
      <c r="I506" s="2" t="n">
        <f aca="false">IF(B506 = "",I505,FIND("-", B506, 1))</f>
        <v>9</v>
      </c>
      <c r="J506" s="2" t="e">
        <f aca="false">IF(B506 = "",J505,FIND("-", B506, FIND("-", B506, FIND("-", B506, 1)+1)+1))</f>
        <v>#VALUE!</v>
      </c>
      <c r="K506" s="2" t="n">
        <f aca="false">IF(B506 = "",K505,FIND("-", B506, FIND("-", B506, 1)+1))</f>
        <v>21</v>
      </c>
      <c r="L506" s="2" t="n">
        <f aca="false">IF(B506 = "",L505,IF(ISERROR(J506),K506,J506))</f>
        <v>21</v>
      </c>
      <c r="M506" s="2" t="str">
        <f aca="false">IF(B506 = "",M505,SUBSTITUTE(LEFT(B506,I506-2)," ","_"))</f>
        <v>Vintage</v>
      </c>
      <c r="N506" s="2" t="str">
        <f aca="false">IF(B506 = "",N505,SUBSTITUTE(RIGHT(B506, LEN(B506)-L506-1)," ","_"))</f>
        <v>Bath_Treatment</v>
      </c>
      <c r="O506" s="2" t="str">
        <f aca="false">IF(B506 = "",O505,SUBSTITUTE(SUBSTITUTE(MID(B506,I506+2,L506-I506-3)," ","_"),"/","_"))</f>
        <v>Chocolate</v>
      </c>
      <c r="P506" s="0" t="s">
        <v>58</v>
      </c>
      <c r="U506" s="0" t="str">
        <f aca="false">SUBSTITUTE(_xlfn.CONCAT(M506, " - ", O506, " - ",N506, " - ", P506), "_", " ")</f>
        <v>Vintage - Chocolate - Bath Treatment - 100g</v>
      </c>
      <c r="V506" s="0" t="n">
        <v>100</v>
      </c>
      <c r="X506" s="0" t="n">
        <v>0</v>
      </c>
      <c r="Y506" s="0" t="s">
        <v>59</v>
      </c>
      <c r="Z506" s="0" t="s">
        <v>60</v>
      </c>
      <c r="AA506" s="0" t="n">
        <v>6</v>
      </c>
      <c r="AC506" s="1" t="s">
        <v>56</v>
      </c>
      <c r="AD506" s="1" t="s">
        <v>56</v>
      </c>
      <c r="AF506" s="2" t="str">
        <f aca="false">IF(B506 = "","",_xlfn.CONCAT("https://cdn.shopify.com/s/files/1/1773/1117/files/WWMS_-_",N506,"_-_",P506,"_-_",M506,"_-_",O506,"_-_Front.png"))</f>
        <v>https://cdn.shopify.com/s/files/1/1773/1117/files/WWMS_-_Bath_Treatment_-_100g_-_Vintage_-_Chocolate_-_Front.png</v>
      </c>
      <c r="AG506" s="0" t="n">
        <v>1</v>
      </c>
      <c r="AH506" s="0" t="s">
        <v>396</v>
      </c>
      <c r="AI506" s="1" t="s">
        <v>61</v>
      </c>
      <c r="AY506" s="2" t="str">
        <f aca="false">_xlfn.CONCAT("https://cdn.shopify.com/s/files/1/1773/1117/files/WWMS_-_",N506,"_-_",P506,"_-_",M506,"_-_",O506,"_-_Front.png")</f>
        <v>https://cdn.shopify.com/s/files/1/1773/1117/files/WWMS_-_Bath_Treatment_-_100g_-_Vintage_-_Chocolate_-_Front.png</v>
      </c>
      <c r="AZ506" s="0" t="s">
        <v>62</v>
      </c>
      <c r="BC506" s="0" t="s">
        <v>63</v>
      </c>
    </row>
    <row r="507" customFormat="false" ht="12.75" hidden="false" customHeight="true" outlineLevel="0" collapsed="false">
      <c r="A507" s="0" t="str">
        <f aca="false">SUBSTITUTE(LOWER(_xlfn.CONCAT(M507, "-", O507,"-", N507)), "_", "-")</f>
        <v>vintage-chocolate-bath-treatment</v>
      </c>
      <c r="I507" s="2" t="n">
        <f aca="false">IF(B507 = "",I506,FIND("-", B507, 1))</f>
        <v>9</v>
      </c>
      <c r="J507" s="2" t="e">
        <f aca="false">IF(B507 = "",J506,FIND("-", B507, FIND("-", B507, FIND("-", B507, 1)+1)+1))</f>
        <v>#VALUE!</v>
      </c>
      <c r="K507" s="2" t="n">
        <f aca="false">IF(B507 = "",K506,FIND("-", B507, FIND("-", B507, 1)+1))</f>
        <v>21</v>
      </c>
      <c r="L507" s="2" t="n">
        <f aca="false">IF(B507 = "",L506,IF(ISERROR(J507),K507,J507))</f>
        <v>21</v>
      </c>
      <c r="M507" s="2" t="str">
        <f aca="false">IF(B507 = "",M506,SUBSTITUTE(LEFT(B507,I507-2)," ","_"))</f>
        <v>Vintage</v>
      </c>
      <c r="N507" s="2" t="str">
        <f aca="false">IF(B507 = "",N506,SUBSTITUTE(RIGHT(B507, LEN(B507)-L507-1)," ","_"))</f>
        <v>Bath_Treatment</v>
      </c>
      <c r="O507" s="2" t="str">
        <f aca="false">IF(B507 = "",O506,SUBSTITUTE(SUBSTITUTE(MID(B507,I507+2,L507-I507-3)," ","_"),"/","_"))</f>
        <v>Chocolate</v>
      </c>
      <c r="P507" s="0" t="s">
        <v>64</v>
      </c>
      <c r="U507" s="0" t="str">
        <f aca="false">SUBSTITUTE(_xlfn.CONCAT(M507, " - ", O507, " - ",N507, " - ", P507), "_", " ")</f>
        <v>Vintage - Chocolate - Bath Treatment - 250g</v>
      </c>
      <c r="V507" s="0" t="n">
        <v>250</v>
      </c>
      <c r="X507" s="0" t="n">
        <v>0</v>
      </c>
      <c r="Y507" s="0" t="s">
        <v>59</v>
      </c>
      <c r="Z507" s="0" t="s">
        <v>60</v>
      </c>
      <c r="AA507" s="0" t="n">
        <v>12</v>
      </c>
      <c r="AC507" s="1" t="s">
        <v>56</v>
      </c>
      <c r="AD507" s="1" t="s">
        <v>56</v>
      </c>
      <c r="AF507" s="2" t="str">
        <f aca="false">IF(B507 = "","",_xlfn.CONCAT("https://cdn.shopify.com/s/files/1/1773/1117/files/WWMS_-_",N507,"_-_",P507,"_-_",M507,"_-_",O507,"_-_Front.png"))</f>
        <v/>
      </c>
      <c r="AI507" s="1" t="s">
        <v>61</v>
      </c>
      <c r="AY507" s="2" t="str">
        <f aca="false">_xlfn.CONCAT("https://cdn.shopify.com/s/files/1/1773/1117/files/WWMS_-_",N507,"_-_",P507,"_-_",M507,"_-_",O507,"_-_Front.png")</f>
        <v>https://cdn.shopify.com/s/files/1/1773/1117/files/WWMS_-_Bath_Treatment_-_250g_-_Vintage_-_Chocolate_-_Front.png</v>
      </c>
      <c r="AZ507" s="0" t="s">
        <v>62</v>
      </c>
      <c r="BC507" s="0" t="s">
        <v>63</v>
      </c>
    </row>
    <row r="508" customFormat="false" ht="12.75" hidden="false" customHeight="true" outlineLevel="0" collapsed="false">
      <c r="A508" s="0" t="str">
        <f aca="false">SUBSTITUTE(LOWER(_xlfn.CONCAT(M508, "-", O508,"-", N508)), "_", "-")</f>
        <v>vintage-chocolate-bath-treatment</v>
      </c>
      <c r="I508" s="2" t="n">
        <f aca="false">IF(B508 = "",I507,FIND("-", B508, 1))</f>
        <v>9</v>
      </c>
      <c r="J508" s="2" t="e">
        <f aca="false">IF(B508 = "",J507,FIND("-", B508, FIND("-", B508, FIND("-", B508, 1)+1)+1))</f>
        <v>#VALUE!</v>
      </c>
      <c r="K508" s="2" t="n">
        <f aca="false">IF(B508 = "",K507,FIND("-", B508, FIND("-", B508, 1)+1))</f>
        <v>21</v>
      </c>
      <c r="L508" s="2" t="n">
        <f aca="false">IF(B508 = "",L507,IF(ISERROR(J508),K508,J508))</f>
        <v>21</v>
      </c>
      <c r="M508" s="2" t="str">
        <f aca="false">IF(B508 = "",M507,SUBSTITUTE(LEFT(B508,I508-2)," ","_"))</f>
        <v>Vintage</v>
      </c>
      <c r="N508" s="2" t="str">
        <f aca="false">IF(B508 = "",N507,SUBSTITUTE(RIGHT(B508, LEN(B508)-L508-1)," ","_"))</f>
        <v>Bath_Treatment</v>
      </c>
      <c r="O508" s="2" t="str">
        <f aca="false">IF(B508 = "",O507,SUBSTITUTE(SUBSTITUTE(MID(B508,I508+2,L508-I508-3)," ","_"),"/","_"))</f>
        <v>Chocolate</v>
      </c>
      <c r="P508" s="0" t="s">
        <v>65</v>
      </c>
      <c r="U508" s="0" t="str">
        <f aca="false">SUBSTITUTE(_xlfn.CONCAT(M508, " - ", O508, " - ",N508, " - ", P508), "_", " ")</f>
        <v>Vintage - Chocolate - Bath Treatment - 1kg</v>
      </c>
      <c r="V508" s="0" t="n">
        <v>1000</v>
      </c>
      <c r="X508" s="0" t="n">
        <v>0</v>
      </c>
      <c r="Y508" s="0" t="s">
        <v>59</v>
      </c>
      <c r="Z508" s="0" t="s">
        <v>60</v>
      </c>
      <c r="AA508" s="0" t="n">
        <v>28</v>
      </c>
      <c r="AC508" s="1" t="s">
        <v>56</v>
      </c>
      <c r="AD508" s="1" t="s">
        <v>56</v>
      </c>
      <c r="AF508" s="2" t="str">
        <f aca="false">IF(B508 = "","",_xlfn.CONCAT("https://cdn.shopify.com/s/files/1/1773/1117/files/WWMS_-_",N508,"_-_",P508,"_-_",M508,"_-_",O508,"_-_Front.png"))</f>
        <v/>
      </c>
      <c r="AI508" s="1" t="s">
        <v>61</v>
      </c>
      <c r="AY508" s="2" t="str">
        <f aca="false">_xlfn.CONCAT("https://cdn.shopify.com/s/files/1/1773/1117/files/WWMS_-_",N508,"_-_",P508,"_-_",M508,"_-_",O508,"_-_Front.png")</f>
        <v>https://cdn.shopify.com/s/files/1/1773/1117/files/WWMS_-_Bath_Treatment_-_1kg_-_Vintage_-_Chocolate_-_Front.png</v>
      </c>
      <c r="AZ508" s="0" t="s">
        <v>62</v>
      </c>
      <c r="BC508" s="0" t="s">
        <v>63</v>
      </c>
    </row>
    <row r="509" customFormat="false" ht="12.75" hidden="false" customHeight="true" outlineLevel="0" collapsed="false">
      <c r="A509" s="0" t="str">
        <f aca="false">SUBSTITUTE(LOWER(_xlfn.CONCAT(M509, "-", O509,"-", N509)), "_", "-")</f>
        <v>vintage-all-orange-bath-treatment</v>
      </c>
      <c r="B509" s="0" t="s">
        <v>398</v>
      </c>
      <c r="C509" s="3" t="s">
        <v>424</v>
      </c>
      <c r="D509" s="0" t="s">
        <v>53</v>
      </c>
      <c r="E509" s="0" t="s">
        <v>54</v>
      </c>
      <c r="F509" s="0" t="s">
        <v>350</v>
      </c>
      <c r="G509" s="1" t="s">
        <v>56</v>
      </c>
      <c r="H509" s="0" t="s">
        <v>57</v>
      </c>
      <c r="I509" s="2" t="n">
        <f aca="false">IF(B509 = "",I508,FIND("-", B509, 1))</f>
        <v>9</v>
      </c>
      <c r="J509" s="2" t="e">
        <f aca="false">IF(B509 = "",J508,FIND("-", B509, FIND("-", B509, FIND("-", B509, 1)+1)+1))</f>
        <v>#VALUE!</v>
      </c>
      <c r="K509" s="2" t="n">
        <f aca="false">IF(B509 = "",K508,FIND("-", B509, FIND("-", B509, 1)+1))</f>
        <v>22</v>
      </c>
      <c r="L509" s="2" t="n">
        <f aca="false">IF(B509 = "",L508,IF(ISERROR(J509),K509,J509))</f>
        <v>22</v>
      </c>
      <c r="M509" s="2" t="str">
        <f aca="false">IF(B509 = "",M508,SUBSTITUTE(LEFT(B509,I509-2)," ","_"))</f>
        <v>Vintage</v>
      </c>
      <c r="N509" s="2" t="str">
        <f aca="false">IF(B509 = "",N508,SUBSTITUTE(RIGHT(B509, LEN(B509)-L509-1)," ","_"))</f>
        <v>Bath_Treatment</v>
      </c>
      <c r="O509" s="2" t="str">
        <f aca="false">IF(B509 = "",O508,SUBSTITUTE(SUBSTITUTE(MID(B509,I509+2,L509-I509-3)," ","_"),"/","_"))</f>
        <v>All_Orange</v>
      </c>
      <c r="P509" s="0" t="s">
        <v>58</v>
      </c>
      <c r="U509" s="0" t="str">
        <f aca="false">SUBSTITUTE(_xlfn.CONCAT(M509, " - ", O509, " - ",N509, " - ", P509), "_", " ")</f>
        <v>Vintage - All Orange - Bath Treatment - 100g</v>
      </c>
      <c r="V509" s="0" t="n">
        <v>100</v>
      </c>
      <c r="X509" s="0" t="n">
        <v>0</v>
      </c>
      <c r="Y509" s="0" t="s">
        <v>59</v>
      </c>
      <c r="Z509" s="0" t="s">
        <v>60</v>
      </c>
      <c r="AA509" s="0" t="n">
        <v>6</v>
      </c>
      <c r="AC509" s="1" t="s">
        <v>56</v>
      </c>
      <c r="AD509" s="1" t="s">
        <v>56</v>
      </c>
      <c r="AF509" s="2" t="str">
        <f aca="false">IF(B509 = "","",_xlfn.CONCAT("https://cdn.shopify.com/s/files/1/1773/1117/files/WWMS_-_",N509,"_-_",P509,"_-_",M509,"_-_",O509,"_-_Front.png"))</f>
        <v>https://cdn.shopify.com/s/files/1/1773/1117/files/WWMS_-_Bath_Treatment_-_100g_-_Vintage_-_All_Orange_-_Front.png</v>
      </c>
      <c r="AG509" s="0" t="n">
        <v>1</v>
      </c>
      <c r="AH509" s="0" t="s">
        <v>398</v>
      </c>
      <c r="AI509" s="1" t="s">
        <v>61</v>
      </c>
      <c r="AY509" s="2" t="str">
        <f aca="false">_xlfn.CONCAT("https://cdn.shopify.com/s/files/1/1773/1117/files/WWMS_-_",N509,"_-_",P509,"_-_",M509,"_-_",O509,"_-_Front.png")</f>
        <v>https://cdn.shopify.com/s/files/1/1773/1117/files/WWMS_-_Bath_Treatment_-_100g_-_Vintage_-_All_Orange_-_Front.png</v>
      </c>
      <c r="AZ509" s="0" t="s">
        <v>62</v>
      </c>
      <c r="BC509" s="0" t="s">
        <v>63</v>
      </c>
    </row>
    <row r="510" customFormat="false" ht="12.75" hidden="false" customHeight="true" outlineLevel="0" collapsed="false">
      <c r="A510" s="0" t="str">
        <f aca="false">SUBSTITUTE(LOWER(_xlfn.CONCAT(M510, "-", O510,"-", N510)), "_", "-")</f>
        <v>vintage-all-orange-bath-treatment</v>
      </c>
      <c r="I510" s="2" t="n">
        <f aca="false">IF(B510 = "",I509,FIND("-", B510, 1))</f>
        <v>9</v>
      </c>
      <c r="J510" s="2" t="e">
        <f aca="false">IF(B510 = "",J509,FIND("-", B510, FIND("-", B510, FIND("-", B510, 1)+1)+1))</f>
        <v>#VALUE!</v>
      </c>
      <c r="K510" s="2" t="n">
        <f aca="false">IF(B510 = "",K509,FIND("-", B510, FIND("-", B510, 1)+1))</f>
        <v>22</v>
      </c>
      <c r="L510" s="2" t="n">
        <f aca="false">IF(B510 = "",L509,IF(ISERROR(J510),K510,J510))</f>
        <v>22</v>
      </c>
      <c r="M510" s="2" t="str">
        <f aca="false">IF(B510 = "",M509,SUBSTITUTE(LEFT(B510,I510-2)," ","_"))</f>
        <v>Vintage</v>
      </c>
      <c r="N510" s="2" t="str">
        <f aca="false">IF(B510 = "",N509,SUBSTITUTE(RIGHT(B510, LEN(B510)-L510-1)," ","_"))</f>
        <v>Bath_Treatment</v>
      </c>
      <c r="O510" s="2" t="str">
        <f aca="false">IF(B510 = "",O509,SUBSTITUTE(SUBSTITUTE(MID(B510,I510+2,L510-I510-3)," ","_"),"/","_"))</f>
        <v>All_Orange</v>
      </c>
      <c r="P510" s="0" t="s">
        <v>64</v>
      </c>
      <c r="U510" s="0" t="str">
        <f aca="false">SUBSTITUTE(_xlfn.CONCAT(M510, " - ", O510, " - ",N510, " - ", P510), "_", " ")</f>
        <v>Vintage - All Orange - Bath Treatment - 250g</v>
      </c>
      <c r="V510" s="0" t="n">
        <v>250</v>
      </c>
      <c r="X510" s="0" t="n">
        <v>0</v>
      </c>
      <c r="Y510" s="0" t="s">
        <v>59</v>
      </c>
      <c r="Z510" s="0" t="s">
        <v>60</v>
      </c>
      <c r="AA510" s="0" t="n">
        <v>12</v>
      </c>
      <c r="AC510" s="1" t="s">
        <v>56</v>
      </c>
      <c r="AD510" s="1" t="s">
        <v>56</v>
      </c>
      <c r="AF510" s="2" t="str">
        <f aca="false">IF(B510 = "","",_xlfn.CONCAT("https://cdn.shopify.com/s/files/1/1773/1117/files/WWMS_-_",N510,"_-_",P510,"_-_",M510,"_-_",O510,"_-_Front.png"))</f>
        <v/>
      </c>
      <c r="AI510" s="1" t="s">
        <v>61</v>
      </c>
      <c r="AY510" s="2" t="str">
        <f aca="false">_xlfn.CONCAT("https://cdn.shopify.com/s/files/1/1773/1117/files/WWMS_-_",N510,"_-_",P510,"_-_",M510,"_-_",O510,"_-_Front.png")</f>
        <v>https://cdn.shopify.com/s/files/1/1773/1117/files/WWMS_-_Bath_Treatment_-_250g_-_Vintage_-_All_Orange_-_Front.png</v>
      </c>
      <c r="AZ510" s="0" t="s">
        <v>62</v>
      </c>
      <c r="BC510" s="0" t="s">
        <v>63</v>
      </c>
    </row>
    <row r="511" customFormat="false" ht="12.75" hidden="false" customHeight="true" outlineLevel="0" collapsed="false">
      <c r="A511" s="0" t="str">
        <f aca="false">SUBSTITUTE(LOWER(_xlfn.CONCAT(M511, "-", O511,"-", N511)), "_", "-")</f>
        <v>vintage-all-orange-bath-treatment</v>
      </c>
      <c r="I511" s="2" t="n">
        <f aca="false">IF(B511 = "",I510,FIND("-", B511, 1))</f>
        <v>9</v>
      </c>
      <c r="J511" s="2" t="e">
        <f aca="false">IF(B511 = "",J510,FIND("-", B511, FIND("-", B511, FIND("-", B511, 1)+1)+1))</f>
        <v>#VALUE!</v>
      </c>
      <c r="K511" s="2" t="n">
        <f aca="false">IF(B511 = "",K510,FIND("-", B511, FIND("-", B511, 1)+1))</f>
        <v>22</v>
      </c>
      <c r="L511" s="2" t="n">
        <f aca="false">IF(B511 = "",L510,IF(ISERROR(J511),K511,J511))</f>
        <v>22</v>
      </c>
      <c r="M511" s="2" t="str">
        <f aca="false">IF(B511 = "",M510,SUBSTITUTE(LEFT(B511,I511-2)," ","_"))</f>
        <v>Vintage</v>
      </c>
      <c r="N511" s="2" t="str">
        <f aca="false">IF(B511 = "",N510,SUBSTITUTE(RIGHT(B511, LEN(B511)-L511-1)," ","_"))</f>
        <v>Bath_Treatment</v>
      </c>
      <c r="O511" s="2" t="str">
        <f aca="false">IF(B511 = "",O510,SUBSTITUTE(SUBSTITUTE(MID(B511,I511+2,L511-I511-3)," ","_"),"/","_"))</f>
        <v>All_Orange</v>
      </c>
      <c r="P511" s="0" t="s">
        <v>65</v>
      </c>
      <c r="U511" s="0" t="str">
        <f aca="false">SUBSTITUTE(_xlfn.CONCAT(M511, " - ", O511, " - ",N511, " - ", P511), "_", " ")</f>
        <v>Vintage - All Orange - Bath Treatment - 1kg</v>
      </c>
      <c r="V511" s="0" t="n">
        <v>1000</v>
      </c>
      <c r="X511" s="0" t="n">
        <v>0</v>
      </c>
      <c r="Y511" s="0" t="s">
        <v>59</v>
      </c>
      <c r="Z511" s="0" t="s">
        <v>60</v>
      </c>
      <c r="AA511" s="0" t="n">
        <v>28</v>
      </c>
      <c r="AC511" s="1" t="s">
        <v>56</v>
      </c>
      <c r="AD511" s="1" t="s">
        <v>56</v>
      </c>
      <c r="AF511" s="2" t="str">
        <f aca="false">IF(B511 = "","",_xlfn.CONCAT("https://cdn.shopify.com/s/files/1/1773/1117/files/WWMS_-_",N511,"_-_",P511,"_-_",M511,"_-_",O511,"_-_Front.png"))</f>
        <v/>
      </c>
      <c r="AI511" s="1" t="s">
        <v>61</v>
      </c>
      <c r="AY511" s="2" t="str">
        <f aca="false">_xlfn.CONCAT("https://cdn.shopify.com/s/files/1/1773/1117/files/WWMS_-_",N511,"_-_",P511,"_-_",M511,"_-_",O511,"_-_Front.png")</f>
        <v>https://cdn.shopify.com/s/files/1/1773/1117/files/WWMS_-_Bath_Treatment_-_1kg_-_Vintage_-_All_Orange_-_Front.png</v>
      </c>
      <c r="AZ511" s="0" t="s">
        <v>62</v>
      </c>
      <c r="BC511" s="0" t="s">
        <v>63</v>
      </c>
    </row>
    <row r="512" customFormat="false" ht="12.75" hidden="false" customHeight="true" outlineLevel="0" collapsed="false">
      <c r="A512" s="0" t="s">
        <v>425</v>
      </c>
      <c r="B512" s="0" t="s">
        <v>426</v>
      </c>
      <c r="D512" s="0" t="s">
        <v>53</v>
      </c>
      <c r="E512" s="0" t="s">
        <v>54</v>
      </c>
      <c r="F512" s="0" t="s">
        <v>427</v>
      </c>
      <c r="G512" s="1" t="s">
        <v>56</v>
      </c>
      <c r="H512" s="0" t="s">
        <v>57</v>
      </c>
      <c r="P512" s="0" t="s">
        <v>118</v>
      </c>
      <c r="U512" s="0" t="s">
        <v>428</v>
      </c>
      <c r="V512" s="0" t="n">
        <v>15</v>
      </c>
      <c r="X512" s="0" t="n">
        <v>0</v>
      </c>
      <c r="Y512" s="0" t="s">
        <v>59</v>
      </c>
      <c r="Z512" s="0" t="s">
        <v>60</v>
      </c>
      <c r="AA512" s="0" t="n">
        <v>38</v>
      </c>
      <c r="AC512" s="1" t="s">
        <v>56</v>
      </c>
      <c r="AD512" s="1" t="s">
        <v>56</v>
      </c>
      <c r="AI512" s="1" t="s">
        <v>61</v>
      </c>
      <c r="AZ512" s="0" t="s">
        <v>62</v>
      </c>
      <c r="BC512" s="0" t="s">
        <v>63</v>
      </c>
    </row>
    <row r="513" customFormat="false" ht="12.75" hidden="false" customHeight="true" outlineLevel="0" collapsed="false">
      <c r="A513" s="0" t="s">
        <v>429</v>
      </c>
      <c r="B513" s="0" t="s">
        <v>430</v>
      </c>
      <c r="C513" s="3" t="s">
        <v>431</v>
      </c>
      <c r="D513" s="0" t="s">
        <v>53</v>
      </c>
      <c r="E513" s="0" t="s">
        <v>432</v>
      </c>
      <c r="F513" s="0" t="s">
        <v>433</v>
      </c>
      <c r="G513" s="1" t="s">
        <v>56</v>
      </c>
      <c r="H513" s="0" t="s">
        <v>57</v>
      </c>
      <c r="P513" s="0" t="s">
        <v>64</v>
      </c>
      <c r="U513" s="0" t="s">
        <v>434</v>
      </c>
      <c r="V513" s="0" t="n">
        <v>250</v>
      </c>
      <c r="X513" s="0" t="n">
        <v>0</v>
      </c>
      <c r="Y513" s="0" t="s">
        <v>59</v>
      </c>
      <c r="Z513" s="0" t="s">
        <v>60</v>
      </c>
      <c r="AA513" s="0" t="n">
        <v>15</v>
      </c>
      <c r="AC513" s="1" t="s">
        <v>56</v>
      </c>
      <c r="AD513" s="1" t="s">
        <v>56</v>
      </c>
      <c r="AI513" s="1" t="s">
        <v>61</v>
      </c>
      <c r="AZ513" s="0" t="s">
        <v>62</v>
      </c>
      <c r="BC513" s="0" t="s">
        <v>63</v>
      </c>
    </row>
    <row r="514" customFormat="false" ht="12.75" hidden="false" customHeight="true" outlineLevel="0" collapsed="false">
      <c r="A514" s="0" t="s">
        <v>429</v>
      </c>
      <c r="P514" s="0" t="s">
        <v>65</v>
      </c>
      <c r="U514" s="0" t="s">
        <v>435</v>
      </c>
      <c r="V514" s="0" t="n">
        <v>1000</v>
      </c>
      <c r="X514" s="0" t="n">
        <v>0</v>
      </c>
      <c r="Y514" s="0" t="s">
        <v>59</v>
      </c>
      <c r="Z514" s="0" t="s">
        <v>60</v>
      </c>
      <c r="AA514" s="0" t="n">
        <v>35</v>
      </c>
      <c r="AC514" s="1" t="s">
        <v>56</v>
      </c>
      <c r="AD514" s="1" t="s">
        <v>56</v>
      </c>
      <c r="AI514" s="1" t="s">
        <v>61</v>
      </c>
      <c r="AZ514" s="0" t="s">
        <v>62</v>
      </c>
      <c r="BC514" s="0" t="s">
        <v>63</v>
      </c>
    </row>
    <row r="515" customFormat="false" ht="12.75" hidden="false" customHeight="true" outlineLevel="0" collapsed="false">
      <c r="A515" s="0" t="s">
        <v>429</v>
      </c>
      <c r="P515" s="0" t="s">
        <v>66</v>
      </c>
      <c r="U515" s="0" t="s">
        <v>436</v>
      </c>
      <c r="V515" s="0" t="n">
        <v>2000</v>
      </c>
      <c r="X515" s="0" t="n">
        <v>0</v>
      </c>
      <c r="Y515" s="0" t="s">
        <v>59</v>
      </c>
      <c r="Z515" s="0" t="s">
        <v>60</v>
      </c>
      <c r="AA515" s="0" t="n">
        <v>60</v>
      </c>
      <c r="AC515" s="1" t="s">
        <v>56</v>
      </c>
      <c r="AD515" s="1" t="s">
        <v>56</v>
      </c>
      <c r="AI515" s="1" t="s">
        <v>61</v>
      </c>
      <c r="AZ515" s="0" t="s">
        <v>62</v>
      </c>
      <c r="BC515" s="0" t="s">
        <v>63</v>
      </c>
    </row>
    <row r="516" customFormat="false" ht="12.75" hidden="false" customHeight="true" outlineLevel="0" collapsed="false">
      <c r="A516" s="0" t="s">
        <v>437</v>
      </c>
      <c r="B516" s="0" t="s">
        <v>438</v>
      </c>
      <c r="C516" s="3" t="s">
        <v>439</v>
      </c>
      <c r="D516" s="0" t="s">
        <v>53</v>
      </c>
      <c r="E516" s="0" t="s">
        <v>54</v>
      </c>
      <c r="F516" s="0" t="s">
        <v>440</v>
      </c>
      <c r="G516" s="1" t="s">
        <v>56</v>
      </c>
      <c r="H516" s="0" t="s">
        <v>57</v>
      </c>
      <c r="P516" s="0" t="s">
        <v>97</v>
      </c>
      <c r="U516" s="0" t="s">
        <v>441</v>
      </c>
      <c r="V516" s="0" t="n">
        <v>60</v>
      </c>
      <c r="X516" s="0" t="n">
        <v>0</v>
      </c>
      <c r="Y516" s="0" t="s">
        <v>59</v>
      </c>
      <c r="Z516" s="0" t="s">
        <v>60</v>
      </c>
      <c r="AA516" s="0" t="n">
        <v>25</v>
      </c>
      <c r="AC516" s="1" t="s">
        <v>56</v>
      </c>
      <c r="AD516" s="1" t="s">
        <v>56</v>
      </c>
      <c r="AI516" s="1" t="s">
        <v>61</v>
      </c>
      <c r="AZ516" s="0" t="s">
        <v>62</v>
      </c>
      <c r="BC516" s="0" t="s">
        <v>63</v>
      </c>
    </row>
    <row r="517" customFormat="false" ht="12.75" hidden="false" customHeight="true" outlineLevel="0" collapsed="false">
      <c r="A517" s="0" t="s">
        <v>437</v>
      </c>
      <c r="P517" s="0" t="s">
        <v>98</v>
      </c>
      <c r="U517" s="0" t="s">
        <v>442</v>
      </c>
      <c r="V517" s="0" t="n">
        <v>120</v>
      </c>
      <c r="X517" s="0" t="n">
        <v>0</v>
      </c>
      <c r="Y517" s="0" t="s">
        <v>59</v>
      </c>
      <c r="Z517" s="0" t="s">
        <v>60</v>
      </c>
      <c r="AA517" s="0" t="n">
        <v>45</v>
      </c>
      <c r="AC517" s="1" t="s">
        <v>56</v>
      </c>
      <c r="AD517" s="1" t="s">
        <v>56</v>
      </c>
      <c r="AI517" s="1" t="s">
        <v>61</v>
      </c>
      <c r="AZ517" s="0" t="s">
        <v>62</v>
      </c>
      <c r="BC517" s="0" t="s">
        <v>63</v>
      </c>
    </row>
    <row r="518" customFormat="false" ht="12.75" hidden="false" customHeight="true" outlineLevel="0" collapsed="false">
      <c r="A518" s="0" t="s">
        <v>443</v>
      </c>
      <c r="B518" s="0" t="s">
        <v>444</v>
      </c>
      <c r="C518" s="3" t="s">
        <v>445</v>
      </c>
      <c r="D518" s="0" t="s">
        <v>53</v>
      </c>
      <c r="E518" s="0" t="s">
        <v>54</v>
      </c>
      <c r="F518" s="0" t="s">
        <v>178</v>
      </c>
      <c r="G518" s="1" t="s">
        <v>56</v>
      </c>
      <c r="H518" s="0" t="s">
        <v>57</v>
      </c>
      <c r="P518" s="0" t="s">
        <v>97</v>
      </c>
      <c r="U518" s="0" t="s">
        <v>446</v>
      </c>
      <c r="V518" s="0" t="n">
        <v>60</v>
      </c>
      <c r="X518" s="0" t="n">
        <v>0</v>
      </c>
      <c r="Y518" s="0" t="s">
        <v>59</v>
      </c>
      <c r="Z518" s="0" t="s">
        <v>60</v>
      </c>
      <c r="AA518" s="0" t="n">
        <v>25</v>
      </c>
      <c r="AC518" s="1" t="s">
        <v>56</v>
      </c>
      <c r="AD518" s="1" t="s">
        <v>56</v>
      </c>
      <c r="AI518" s="1" t="s">
        <v>61</v>
      </c>
      <c r="AZ518" s="0" t="s">
        <v>62</v>
      </c>
      <c r="BC518" s="0" t="s">
        <v>63</v>
      </c>
    </row>
    <row r="519" customFormat="false" ht="12.75" hidden="false" customHeight="true" outlineLevel="0" collapsed="false">
      <c r="A519" s="0" t="s">
        <v>443</v>
      </c>
      <c r="P519" s="0" t="s">
        <v>98</v>
      </c>
      <c r="U519" s="0" t="s">
        <v>447</v>
      </c>
      <c r="V519" s="0" t="n">
        <v>120</v>
      </c>
      <c r="X519" s="0" t="n">
        <v>0</v>
      </c>
      <c r="Y519" s="0" t="s">
        <v>59</v>
      </c>
      <c r="Z519" s="0" t="s">
        <v>60</v>
      </c>
      <c r="AA519" s="0" t="n">
        <v>45</v>
      </c>
      <c r="AC519" s="1" t="s">
        <v>56</v>
      </c>
      <c r="AD519" s="1" t="s">
        <v>56</v>
      </c>
      <c r="AI519" s="1" t="s">
        <v>61</v>
      </c>
      <c r="AZ519" s="0" t="s">
        <v>62</v>
      </c>
      <c r="BC519" s="0" t="s">
        <v>63</v>
      </c>
    </row>
    <row r="520" customFormat="false" ht="12.75" hidden="false" customHeight="true" outlineLevel="0" collapsed="false">
      <c r="A520" s="0" t="s">
        <v>448</v>
      </c>
      <c r="B520" s="0" t="s">
        <v>449</v>
      </c>
      <c r="C520" s="3" t="s">
        <v>450</v>
      </c>
      <c r="D520" s="0" t="s">
        <v>53</v>
      </c>
      <c r="E520" s="0" t="s">
        <v>54</v>
      </c>
      <c r="F520" s="0" t="s">
        <v>451</v>
      </c>
      <c r="G520" s="1" t="s">
        <v>56</v>
      </c>
      <c r="H520" s="0" t="s">
        <v>57</v>
      </c>
      <c r="P520" s="0" t="s">
        <v>118</v>
      </c>
      <c r="U520" s="0" t="s">
        <v>452</v>
      </c>
      <c r="V520" s="0" t="n">
        <v>15</v>
      </c>
      <c r="X520" s="0" t="n">
        <v>0</v>
      </c>
      <c r="Y520" s="0" t="s">
        <v>59</v>
      </c>
      <c r="Z520" s="0" t="s">
        <v>60</v>
      </c>
      <c r="AA520" s="0" t="n">
        <v>12</v>
      </c>
      <c r="AC520" s="1" t="s">
        <v>56</v>
      </c>
      <c r="AD520" s="1" t="s">
        <v>56</v>
      </c>
      <c r="AI520" s="1" t="s">
        <v>61</v>
      </c>
      <c r="AZ520" s="0" t="s">
        <v>62</v>
      </c>
      <c r="BC520" s="0" t="s">
        <v>63</v>
      </c>
    </row>
    <row r="521" customFormat="false" ht="12.75" hidden="false" customHeight="true" outlineLevel="0" collapsed="false">
      <c r="A521" s="0" t="s">
        <v>453</v>
      </c>
      <c r="B521" s="0" t="s">
        <v>454</v>
      </c>
      <c r="C521" s="3" t="s">
        <v>455</v>
      </c>
      <c r="D521" s="0" t="s">
        <v>53</v>
      </c>
      <c r="E521" s="0" t="s">
        <v>54</v>
      </c>
      <c r="F521" s="0" t="s">
        <v>451</v>
      </c>
      <c r="G521" s="1" t="s">
        <v>56</v>
      </c>
      <c r="H521" s="0" t="s">
        <v>57</v>
      </c>
      <c r="P521" s="0" t="s">
        <v>118</v>
      </c>
      <c r="U521" s="0" t="s">
        <v>456</v>
      </c>
      <c r="V521" s="0" t="n">
        <v>15</v>
      </c>
      <c r="X521" s="0" t="n">
        <v>0</v>
      </c>
      <c r="Y521" s="0" t="s">
        <v>59</v>
      </c>
      <c r="Z521" s="0" t="s">
        <v>60</v>
      </c>
      <c r="AA521" s="0" t="n">
        <v>12</v>
      </c>
      <c r="AC521" s="1" t="s">
        <v>56</v>
      </c>
      <c r="AD521" s="1" t="s">
        <v>56</v>
      </c>
      <c r="AI521" s="1" t="s">
        <v>61</v>
      </c>
      <c r="AZ521" s="0" t="s">
        <v>62</v>
      </c>
      <c r="BC521" s="0" t="s">
        <v>63</v>
      </c>
    </row>
    <row r="522" customFormat="false" ht="12.75" hidden="false" customHeight="true" outlineLevel="0" collapsed="false">
      <c r="A522" s="0" t="s">
        <v>457</v>
      </c>
      <c r="B522" s="0" t="s">
        <v>458</v>
      </c>
      <c r="C522" s="3" t="s">
        <v>459</v>
      </c>
      <c r="D522" s="0" t="s">
        <v>53</v>
      </c>
      <c r="E522" s="0" t="s">
        <v>54</v>
      </c>
      <c r="F522" s="0" t="s">
        <v>451</v>
      </c>
      <c r="G522" s="1" t="s">
        <v>56</v>
      </c>
      <c r="H522" s="0" t="s">
        <v>57</v>
      </c>
      <c r="P522" s="0" t="s">
        <v>118</v>
      </c>
      <c r="U522" s="0" t="s">
        <v>460</v>
      </c>
      <c r="V522" s="0" t="n">
        <v>15</v>
      </c>
      <c r="X522" s="0" t="n">
        <v>0</v>
      </c>
      <c r="Y522" s="0" t="s">
        <v>59</v>
      </c>
      <c r="Z522" s="0" t="s">
        <v>60</v>
      </c>
      <c r="AA522" s="0" t="n">
        <v>12</v>
      </c>
      <c r="AC522" s="1" t="s">
        <v>56</v>
      </c>
      <c r="AD522" s="1" t="s">
        <v>56</v>
      </c>
      <c r="AI522" s="1" t="s">
        <v>61</v>
      </c>
      <c r="AZ522" s="0" t="s">
        <v>62</v>
      </c>
      <c r="BC522" s="0" t="s">
        <v>63</v>
      </c>
    </row>
    <row r="523" customFormat="false" ht="12.75" hidden="false" customHeight="true" outlineLevel="0" collapsed="false">
      <c r="A523" s="0" t="s">
        <v>461</v>
      </c>
      <c r="B523" s="0" t="s">
        <v>462</v>
      </c>
      <c r="C523" s="3" t="s">
        <v>463</v>
      </c>
      <c r="D523" s="0" t="s">
        <v>53</v>
      </c>
      <c r="E523" s="0" t="s">
        <v>54</v>
      </c>
      <c r="F523" s="0" t="s">
        <v>451</v>
      </c>
      <c r="G523" s="1" t="s">
        <v>56</v>
      </c>
      <c r="H523" s="0" t="s">
        <v>57</v>
      </c>
      <c r="P523" s="0" t="s">
        <v>118</v>
      </c>
      <c r="U523" s="0" t="s">
        <v>464</v>
      </c>
      <c r="V523" s="0" t="n">
        <v>15</v>
      </c>
      <c r="X523" s="0" t="n">
        <v>0</v>
      </c>
      <c r="Y523" s="0" t="s">
        <v>59</v>
      </c>
      <c r="Z523" s="0" t="s">
        <v>60</v>
      </c>
      <c r="AA523" s="0" t="n">
        <v>12</v>
      </c>
      <c r="AC523" s="1" t="s">
        <v>56</v>
      </c>
      <c r="AD523" s="1" t="s">
        <v>56</v>
      </c>
      <c r="AI523" s="1" t="s">
        <v>61</v>
      </c>
      <c r="AZ523" s="0" t="s">
        <v>62</v>
      </c>
      <c r="BC523" s="0" t="s">
        <v>63</v>
      </c>
    </row>
    <row r="524" customFormat="false" ht="12.75" hidden="false" customHeight="true" outlineLevel="0" collapsed="false">
      <c r="A524" s="0" t="s">
        <v>465</v>
      </c>
      <c r="B524" s="0" t="s">
        <v>466</v>
      </c>
      <c r="C524" s="3" t="s">
        <v>467</v>
      </c>
      <c r="D524" s="0" t="s">
        <v>53</v>
      </c>
      <c r="E524" s="0" t="s">
        <v>54</v>
      </c>
      <c r="F524" s="0" t="s">
        <v>451</v>
      </c>
      <c r="G524" s="1" t="s">
        <v>56</v>
      </c>
      <c r="H524" s="0" t="s">
        <v>57</v>
      </c>
      <c r="P524" s="0" t="s">
        <v>118</v>
      </c>
      <c r="U524" s="0" t="s">
        <v>468</v>
      </c>
      <c r="V524" s="0" t="n">
        <v>15</v>
      </c>
      <c r="X524" s="0" t="n">
        <v>0</v>
      </c>
      <c r="Y524" s="0" t="s">
        <v>59</v>
      </c>
      <c r="Z524" s="0" t="s">
        <v>60</v>
      </c>
      <c r="AA524" s="0" t="n">
        <v>12</v>
      </c>
      <c r="AC524" s="1" t="s">
        <v>56</v>
      </c>
      <c r="AD524" s="1" t="s">
        <v>56</v>
      </c>
      <c r="AI524" s="1" t="s">
        <v>61</v>
      </c>
      <c r="AZ524" s="0" t="s">
        <v>62</v>
      </c>
      <c r="BC524" s="0" t="s">
        <v>63</v>
      </c>
    </row>
    <row r="525" customFormat="false" ht="12.75" hidden="false" customHeight="true" outlineLevel="0" collapsed="false">
      <c r="A525" s="0" t="s">
        <v>469</v>
      </c>
      <c r="B525" s="0" t="s">
        <v>470</v>
      </c>
      <c r="C525" s="3" t="s">
        <v>471</v>
      </c>
      <c r="D525" s="0" t="s">
        <v>53</v>
      </c>
      <c r="E525" s="0" t="s">
        <v>54</v>
      </c>
      <c r="F525" s="0" t="s">
        <v>451</v>
      </c>
      <c r="G525" s="1" t="s">
        <v>56</v>
      </c>
      <c r="H525" s="0" t="s">
        <v>57</v>
      </c>
      <c r="P525" s="0" t="s">
        <v>118</v>
      </c>
      <c r="U525" s="0" t="s">
        <v>472</v>
      </c>
      <c r="V525" s="0" t="n">
        <v>15</v>
      </c>
      <c r="X525" s="0" t="n">
        <v>0</v>
      </c>
      <c r="Y525" s="0" t="s">
        <v>59</v>
      </c>
      <c r="Z525" s="0" t="s">
        <v>60</v>
      </c>
      <c r="AA525" s="0" t="n">
        <v>12</v>
      </c>
      <c r="AC525" s="1" t="s">
        <v>56</v>
      </c>
      <c r="AD525" s="1" t="s">
        <v>56</v>
      </c>
      <c r="AI525" s="1" t="s">
        <v>61</v>
      </c>
      <c r="AZ525" s="0" t="s">
        <v>62</v>
      </c>
      <c r="BC525" s="0" t="s">
        <v>63</v>
      </c>
    </row>
    <row r="526" customFormat="false" ht="12.75" hidden="false" customHeight="true" outlineLevel="0" collapsed="false">
      <c r="A526" s="0" t="s">
        <v>473</v>
      </c>
      <c r="B526" s="0" t="s">
        <v>474</v>
      </c>
      <c r="C526" s="3" t="s">
        <v>475</v>
      </c>
      <c r="D526" s="0" t="s">
        <v>53</v>
      </c>
      <c r="E526" s="0" t="s">
        <v>54</v>
      </c>
      <c r="F526" s="0" t="s">
        <v>451</v>
      </c>
      <c r="G526" s="1" t="s">
        <v>56</v>
      </c>
      <c r="H526" s="0" t="s">
        <v>57</v>
      </c>
      <c r="P526" s="0" t="s">
        <v>118</v>
      </c>
      <c r="U526" s="0" t="s">
        <v>476</v>
      </c>
      <c r="V526" s="0" t="n">
        <v>15</v>
      </c>
      <c r="X526" s="0" t="n">
        <v>0</v>
      </c>
      <c r="Y526" s="0" t="s">
        <v>59</v>
      </c>
      <c r="Z526" s="0" t="s">
        <v>60</v>
      </c>
      <c r="AA526" s="0" t="n">
        <v>12</v>
      </c>
      <c r="AC526" s="1" t="s">
        <v>56</v>
      </c>
      <c r="AD526" s="1" t="s">
        <v>56</v>
      </c>
      <c r="AI526" s="1" t="s">
        <v>61</v>
      </c>
      <c r="AZ526" s="0" t="s">
        <v>62</v>
      </c>
      <c r="BC526" s="0" t="s">
        <v>63</v>
      </c>
    </row>
    <row r="527" customFormat="false" ht="12.75" hidden="false" customHeight="true" outlineLevel="0" collapsed="false">
      <c r="A527" s="0" t="s">
        <v>477</v>
      </c>
      <c r="B527" s="0" t="s">
        <v>478</v>
      </c>
      <c r="C527" s="3" t="s">
        <v>479</v>
      </c>
      <c r="D527" s="0" t="s">
        <v>53</v>
      </c>
      <c r="E527" s="0" t="s">
        <v>54</v>
      </c>
      <c r="F527" s="0" t="s">
        <v>451</v>
      </c>
      <c r="G527" s="1" t="s">
        <v>56</v>
      </c>
      <c r="H527" s="0" t="s">
        <v>57</v>
      </c>
      <c r="P527" s="0" t="s">
        <v>118</v>
      </c>
      <c r="U527" s="0" t="s">
        <v>480</v>
      </c>
      <c r="V527" s="0" t="n">
        <v>15</v>
      </c>
      <c r="X527" s="0" t="n">
        <v>0</v>
      </c>
      <c r="Y527" s="0" t="s">
        <v>59</v>
      </c>
      <c r="Z527" s="0" t="s">
        <v>60</v>
      </c>
      <c r="AA527" s="0" t="n">
        <v>12</v>
      </c>
      <c r="AC527" s="1" t="s">
        <v>56</v>
      </c>
      <c r="AD527" s="1" t="s">
        <v>56</v>
      </c>
      <c r="AI527" s="1" t="s">
        <v>61</v>
      </c>
      <c r="AZ527" s="0" t="s">
        <v>62</v>
      </c>
      <c r="BC527" s="0" t="s">
        <v>63</v>
      </c>
    </row>
    <row r="528" customFormat="false" ht="12.75" hidden="false" customHeight="true" outlineLevel="0" collapsed="false">
      <c r="A528" s="0" t="s">
        <v>481</v>
      </c>
      <c r="B528" s="0" t="s">
        <v>482</v>
      </c>
      <c r="C528" s="3" t="s">
        <v>483</v>
      </c>
      <c r="D528" s="0" t="s">
        <v>53</v>
      </c>
      <c r="E528" s="0" t="s">
        <v>54</v>
      </c>
      <c r="F528" s="0" t="s">
        <v>451</v>
      </c>
      <c r="G528" s="1" t="s">
        <v>56</v>
      </c>
      <c r="H528" s="0" t="s">
        <v>57</v>
      </c>
      <c r="P528" s="0" t="s">
        <v>118</v>
      </c>
      <c r="U528" s="0" t="s">
        <v>484</v>
      </c>
      <c r="V528" s="0" t="n">
        <v>15</v>
      </c>
      <c r="X528" s="0" t="n">
        <v>0</v>
      </c>
      <c r="Y528" s="0" t="s">
        <v>59</v>
      </c>
      <c r="Z528" s="0" t="s">
        <v>60</v>
      </c>
      <c r="AA528" s="0" t="n">
        <v>12</v>
      </c>
      <c r="AC528" s="1" t="s">
        <v>56</v>
      </c>
      <c r="AD528" s="1" t="s">
        <v>56</v>
      </c>
      <c r="AI528" s="1" t="s">
        <v>61</v>
      </c>
      <c r="AZ528" s="0" t="s">
        <v>62</v>
      </c>
      <c r="BC528" s="0" t="s">
        <v>63</v>
      </c>
    </row>
    <row r="529" customFormat="false" ht="12.75" hidden="false" customHeight="true" outlineLevel="0" collapsed="false">
      <c r="A529" s="0" t="s">
        <v>485</v>
      </c>
      <c r="B529" s="0" t="s">
        <v>486</v>
      </c>
      <c r="C529" s="3" t="s">
        <v>487</v>
      </c>
      <c r="D529" s="0" t="s">
        <v>53</v>
      </c>
      <c r="E529" s="0" t="s">
        <v>54</v>
      </c>
      <c r="F529" s="0" t="s">
        <v>451</v>
      </c>
      <c r="G529" s="1" t="s">
        <v>56</v>
      </c>
      <c r="H529" s="0" t="s">
        <v>57</v>
      </c>
      <c r="P529" s="0" t="s">
        <v>118</v>
      </c>
      <c r="U529" s="0" t="s">
        <v>488</v>
      </c>
      <c r="V529" s="0" t="n">
        <v>15</v>
      </c>
      <c r="X529" s="0" t="n">
        <v>0</v>
      </c>
      <c r="Y529" s="0" t="s">
        <v>59</v>
      </c>
      <c r="Z529" s="0" t="s">
        <v>60</v>
      </c>
      <c r="AA529" s="0" t="n">
        <v>12</v>
      </c>
      <c r="AC529" s="1" t="s">
        <v>56</v>
      </c>
      <c r="AD529" s="1" t="s">
        <v>56</v>
      </c>
      <c r="AI529" s="1" t="s">
        <v>61</v>
      </c>
      <c r="AZ529" s="0" t="s">
        <v>62</v>
      </c>
      <c r="BC529" s="0" t="s">
        <v>63</v>
      </c>
    </row>
    <row r="530" customFormat="false" ht="12.75" hidden="false" customHeight="true" outlineLevel="0" collapsed="false">
      <c r="A530" s="0" t="s">
        <v>489</v>
      </c>
      <c r="B530" s="0" t="s">
        <v>490</v>
      </c>
      <c r="C530" s="3" t="s">
        <v>491</v>
      </c>
      <c r="D530" s="0" t="s">
        <v>53</v>
      </c>
      <c r="E530" s="0" t="s">
        <v>54</v>
      </c>
      <c r="F530" s="0" t="s">
        <v>451</v>
      </c>
      <c r="G530" s="1" t="s">
        <v>56</v>
      </c>
      <c r="H530" s="0" t="s">
        <v>57</v>
      </c>
      <c r="P530" s="0" t="s">
        <v>118</v>
      </c>
      <c r="U530" s="0" t="s">
        <v>492</v>
      </c>
      <c r="V530" s="0" t="n">
        <v>15</v>
      </c>
      <c r="X530" s="0" t="n">
        <v>0</v>
      </c>
      <c r="Y530" s="0" t="s">
        <v>59</v>
      </c>
      <c r="Z530" s="0" t="s">
        <v>60</v>
      </c>
      <c r="AA530" s="0" t="n">
        <v>12</v>
      </c>
      <c r="AC530" s="1" t="s">
        <v>56</v>
      </c>
      <c r="AD530" s="1" t="s">
        <v>56</v>
      </c>
      <c r="AI530" s="1" t="s">
        <v>61</v>
      </c>
      <c r="AZ530" s="0" t="s">
        <v>62</v>
      </c>
      <c r="BC530" s="0" t="s">
        <v>63</v>
      </c>
    </row>
    <row r="531" customFormat="false" ht="12.75" hidden="false" customHeight="true" outlineLevel="0" collapsed="false">
      <c r="A531" s="0" t="s">
        <v>493</v>
      </c>
      <c r="B531" s="0" t="s">
        <v>494</v>
      </c>
      <c r="C531" s="3" t="s">
        <v>495</v>
      </c>
      <c r="D531" s="0" t="s">
        <v>53</v>
      </c>
      <c r="E531" s="0" t="s">
        <v>54</v>
      </c>
      <c r="F531" s="0" t="s">
        <v>496</v>
      </c>
      <c r="G531" s="1" t="s">
        <v>56</v>
      </c>
      <c r="H531" s="0" t="s">
        <v>497</v>
      </c>
      <c r="P531" s="0" t="s">
        <v>498</v>
      </c>
      <c r="U531" s="0" t="s">
        <v>499</v>
      </c>
      <c r="V531" s="0" t="n">
        <v>250</v>
      </c>
      <c r="X531" s="0" t="n">
        <v>0</v>
      </c>
      <c r="Y531" s="0" t="s">
        <v>59</v>
      </c>
      <c r="Z531" s="0" t="s">
        <v>60</v>
      </c>
      <c r="AA531" s="0" t="n">
        <v>25</v>
      </c>
      <c r="AC531" s="1" t="s">
        <v>56</v>
      </c>
      <c r="AD531" s="1" t="s">
        <v>56</v>
      </c>
      <c r="AI531" s="1" t="s">
        <v>61</v>
      </c>
      <c r="AZ531" s="0" t="s">
        <v>62</v>
      </c>
      <c r="BC531" s="0" t="s">
        <v>63</v>
      </c>
    </row>
    <row r="532" customFormat="false" ht="12.75" hidden="false" customHeight="true" outlineLevel="0" collapsed="false">
      <c r="A532" s="0" t="s">
        <v>493</v>
      </c>
      <c r="P532" s="0" t="s">
        <v>500</v>
      </c>
      <c r="U532" s="0" t="s">
        <v>501</v>
      </c>
      <c r="V532" s="0" t="n">
        <v>250</v>
      </c>
      <c r="X532" s="0" t="n">
        <v>0</v>
      </c>
      <c r="Y532" s="0" t="s">
        <v>59</v>
      </c>
      <c r="Z532" s="0" t="s">
        <v>60</v>
      </c>
      <c r="AA532" s="0" t="n">
        <v>25</v>
      </c>
      <c r="AC532" s="1" t="s">
        <v>56</v>
      </c>
      <c r="AD532" s="1" t="s">
        <v>56</v>
      </c>
      <c r="AI532" s="1" t="s">
        <v>61</v>
      </c>
      <c r="AZ532" s="0" t="s">
        <v>62</v>
      </c>
      <c r="BC532" s="0" t="s">
        <v>63</v>
      </c>
    </row>
    <row r="533" customFormat="false" ht="12.75" hidden="false" customHeight="true" outlineLevel="0" collapsed="false">
      <c r="A533" s="0" t="s">
        <v>493</v>
      </c>
      <c r="P533" s="0" t="s">
        <v>502</v>
      </c>
      <c r="U533" s="0" t="s">
        <v>503</v>
      </c>
      <c r="V533" s="0" t="n">
        <v>250</v>
      </c>
      <c r="X533" s="0" t="n">
        <v>0</v>
      </c>
      <c r="Y533" s="0" t="s">
        <v>59</v>
      </c>
      <c r="Z533" s="0" t="s">
        <v>60</v>
      </c>
      <c r="AA533" s="0" t="n">
        <v>25</v>
      </c>
      <c r="AC533" s="1" t="s">
        <v>56</v>
      </c>
      <c r="AD533" s="1" t="s">
        <v>56</v>
      </c>
      <c r="AI533" s="1" t="s">
        <v>61</v>
      </c>
      <c r="AZ533" s="0" t="s">
        <v>62</v>
      </c>
      <c r="BC533" s="0" t="s">
        <v>63</v>
      </c>
    </row>
    <row r="534" customFormat="false" ht="12.75" hidden="false" customHeight="true" outlineLevel="0" collapsed="false">
      <c r="A534" s="0" t="s">
        <v>493</v>
      </c>
      <c r="P534" s="0" t="s">
        <v>504</v>
      </c>
      <c r="U534" s="0" t="s">
        <v>505</v>
      </c>
      <c r="V534" s="0" t="n">
        <v>250</v>
      </c>
      <c r="X534" s="0" t="n">
        <v>0</v>
      </c>
      <c r="Y534" s="0" t="s">
        <v>59</v>
      </c>
      <c r="Z534" s="0" t="s">
        <v>60</v>
      </c>
      <c r="AA534" s="0" t="n">
        <v>25</v>
      </c>
      <c r="AC534" s="1" t="s">
        <v>56</v>
      </c>
      <c r="AD534" s="1" t="s">
        <v>56</v>
      </c>
      <c r="AI534" s="1" t="s">
        <v>61</v>
      </c>
      <c r="AZ534" s="0" t="s">
        <v>62</v>
      </c>
      <c r="BC534" s="0" t="s">
        <v>63</v>
      </c>
    </row>
    <row r="535" customFormat="false" ht="12.75" hidden="false" customHeight="true" outlineLevel="0" collapsed="false">
      <c r="A535" s="0" t="s">
        <v>493</v>
      </c>
      <c r="P535" s="0" t="s">
        <v>506</v>
      </c>
      <c r="U535" s="0" t="s">
        <v>507</v>
      </c>
      <c r="V535" s="0" t="n">
        <v>250</v>
      </c>
      <c r="X535" s="0" t="n">
        <v>0</v>
      </c>
      <c r="Y535" s="0" t="s">
        <v>59</v>
      </c>
      <c r="Z535" s="0" t="s">
        <v>60</v>
      </c>
      <c r="AA535" s="0" t="n">
        <v>25</v>
      </c>
      <c r="AC535" s="1" t="s">
        <v>56</v>
      </c>
      <c r="AD535" s="1" t="s">
        <v>56</v>
      </c>
      <c r="AI535" s="1" t="s">
        <v>61</v>
      </c>
      <c r="AZ535" s="0" t="s">
        <v>62</v>
      </c>
      <c r="BC535" s="0" t="s">
        <v>63</v>
      </c>
    </row>
    <row r="536" customFormat="false" ht="12.75" hidden="false" customHeight="true" outlineLevel="0" collapsed="false">
      <c r="A536" s="0" t="s">
        <v>493</v>
      </c>
      <c r="P536" s="0" t="s">
        <v>508</v>
      </c>
      <c r="U536" s="0" t="s">
        <v>509</v>
      </c>
      <c r="V536" s="0" t="n">
        <v>250</v>
      </c>
      <c r="X536" s="0" t="n">
        <v>0</v>
      </c>
      <c r="Y536" s="0" t="s">
        <v>59</v>
      </c>
      <c r="Z536" s="0" t="s">
        <v>60</v>
      </c>
      <c r="AA536" s="0" t="n">
        <v>25</v>
      </c>
      <c r="AC536" s="1" t="s">
        <v>56</v>
      </c>
      <c r="AD536" s="1" t="s">
        <v>56</v>
      </c>
      <c r="AI536" s="1" t="s">
        <v>61</v>
      </c>
      <c r="AZ536" s="0" t="s">
        <v>62</v>
      </c>
      <c r="BC536" s="0" t="s">
        <v>63</v>
      </c>
    </row>
    <row r="537" customFormat="false" ht="12.75" hidden="false" customHeight="true" outlineLevel="0" collapsed="false">
      <c r="A537" s="0" t="s">
        <v>493</v>
      </c>
      <c r="P537" s="0" t="s">
        <v>510</v>
      </c>
      <c r="U537" s="0" t="s">
        <v>511</v>
      </c>
      <c r="V537" s="0" t="n">
        <v>250</v>
      </c>
      <c r="X537" s="0" t="n">
        <v>0</v>
      </c>
      <c r="Y537" s="0" t="s">
        <v>59</v>
      </c>
      <c r="Z537" s="0" t="s">
        <v>60</v>
      </c>
      <c r="AA537" s="0" t="n">
        <v>25</v>
      </c>
      <c r="AC537" s="1" t="s">
        <v>56</v>
      </c>
      <c r="AD537" s="1" t="s">
        <v>56</v>
      </c>
      <c r="AI537" s="1" t="s">
        <v>61</v>
      </c>
      <c r="AZ537" s="0" t="s">
        <v>62</v>
      </c>
      <c r="BC537" s="0" t="s">
        <v>63</v>
      </c>
    </row>
    <row r="538" customFormat="false" ht="12.75" hidden="false" customHeight="true" outlineLevel="0" collapsed="false">
      <c r="A538" s="0" t="s">
        <v>512</v>
      </c>
      <c r="B538" s="0" t="s">
        <v>513</v>
      </c>
      <c r="C538" s="3" t="s">
        <v>514</v>
      </c>
      <c r="D538" s="0" t="s">
        <v>53</v>
      </c>
      <c r="E538" s="0" t="s">
        <v>54</v>
      </c>
      <c r="F538" s="0" t="s">
        <v>496</v>
      </c>
      <c r="G538" s="1" t="s">
        <v>56</v>
      </c>
      <c r="H538" s="0" t="s">
        <v>497</v>
      </c>
      <c r="P538" s="0" t="s">
        <v>498</v>
      </c>
      <c r="U538" s="0" t="s">
        <v>515</v>
      </c>
      <c r="V538" s="0" t="n">
        <v>60</v>
      </c>
      <c r="X538" s="0" t="n">
        <v>0</v>
      </c>
      <c r="Y538" s="0" t="s">
        <v>59</v>
      </c>
      <c r="Z538" s="0" t="s">
        <v>60</v>
      </c>
      <c r="AA538" s="0" t="n">
        <v>6</v>
      </c>
      <c r="AC538" s="1" t="s">
        <v>56</v>
      </c>
      <c r="AD538" s="1" t="s">
        <v>56</v>
      </c>
      <c r="AI538" s="1" t="s">
        <v>61</v>
      </c>
      <c r="AZ538" s="0" t="s">
        <v>62</v>
      </c>
      <c r="BC538" s="0" t="s">
        <v>63</v>
      </c>
    </row>
    <row r="539" customFormat="false" ht="12.75" hidden="false" customHeight="true" outlineLevel="0" collapsed="false">
      <c r="A539" s="0" t="s">
        <v>512</v>
      </c>
      <c r="P539" s="0" t="s">
        <v>500</v>
      </c>
      <c r="U539" s="0" t="s">
        <v>516</v>
      </c>
      <c r="V539" s="0" t="n">
        <v>60</v>
      </c>
      <c r="X539" s="0" t="n">
        <v>0</v>
      </c>
      <c r="Y539" s="0" t="s">
        <v>59</v>
      </c>
      <c r="Z539" s="0" t="s">
        <v>60</v>
      </c>
      <c r="AA539" s="0" t="n">
        <v>6</v>
      </c>
      <c r="AC539" s="1" t="s">
        <v>56</v>
      </c>
      <c r="AD539" s="1" t="s">
        <v>56</v>
      </c>
      <c r="AI539" s="1" t="s">
        <v>61</v>
      </c>
      <c r="AZ539" s="0" t="s">
        <v>62</v>
      </c>
      <c r="BC539" s="0" t="s">
        <v>63</v>
      </c>
    </row>
    <row r="540" customFormat="false" ht="12.75" hidden="false" customHeight="true" outlineLevel="0" collapsed="false">
      <c r="A540" s="0" t="s">
        <v>512</v>
      </c>
      <c r="P540" s="0" t="s">
        <v>502</v>
      </c>
      <c r="U540" s="0" t="s">
        <v>517</v>
      </c>
      <c r="V540" s="0" t="n">
        <v>60</v>
      </c>
      <c r="X540" s="0" t="n">
        <v>0</v>
      </c>
      <c r="Y540" s="0" t="s">
        <v>59</v>
      </c>
      <c r="Z540" s="0" t="s">
        <v>60</v>
      </c>
      <c r="AA540" s="0" t="n">
        <v>6</v>
      </c>
      <c r="AC540" s="1" t="s">
        <v>56</v>
      </c>
      <c r="AD540" s="1" t="s">
        <v>56</v>
      </c>
      <c r="AI540" s="1" t="s">
        <v>61</v>
      </c>
      <c r="AZ540" s="0" t="s">
        <v>62</v>
      </c>
      <c r="BC540" s="0" t="s">
        <v>63</v>
      </c>
    </row>
    <row r="541" customFormat="false" ht="12.75" hidden="false" customHeight="true" outlineLevel="0" collapsed="false">
      <c r="A541" s="0" t="s">
        <v>512</v>
      </c>
      <c r="P541" s="0" t="s">
        <v>504</v>
      </c>
      <c r="U541" s="0" t="s">
        <v>518</v>
      </c>
      <c r="V541" s="0" t="n">
        <v>60</v>
      </c>
      <c r="X541" s="0" t="n">
        <v>0</v>
      </c>
      <c r="Y541" s="0" t="s">
        <v>59</v>
      </c>
      <c r="Z541" s="0" t="s">
        <v>60</v>
      </c>
      <c r="AA541" s="0" t="n">
        <v>6</v>
      </c>
      <c r="AC541" s="1" t="s">
        <v>56</v>
      </c>
      <c r="AD541" s="1" t="s">
        <v>56</v>
      </c>
      <c r="AI541" s="1" t="s">
        <v>61</v>
      </c>
      <c r="AZ541" s="0" t="s">
        <v>62</v>
      </c>
      <c r="BC541" s="0" t="s">
        <v>63</v>
      </c>
    </row>
    <row r="542" customFormat="false" ht="12.75" hidden="false" customHeight="true" outlineLevel="0" collapsed="false">
      <c r="A542" s="0" t="s">
        <v>512</v>
      </c>
      <c r="P542" s="0" t="s">
        <v>506</v>
      </c>
      <c r="U542" s="0" t="s">
        <v>519</v>
      </c>
      <c r="V542" s="0" t="n">
        <v>60</v>
      </c>
      <c r="X542" s="0" t="n">
        <v>0</v>
      </c>
      <c r="Y542" s="0" t="s">
        <v>59</v>
      </c>
      <c r="Z542" s="0" t="s">
        <v>60</v>
      </c>
      <c r="AA542" s="0" t="n">
        <v>6</v>
      </c>
      <c r="AC542" s="1" t="s">
        <v>56</v>
      </c>
      <c r="AD542" s="1" t="s">
        <v>56</v>
      </c>
      <c r="AI542" s="1" t="s">
        <v>61</v>
      </c>
      <c r="AZ542" s="0" t="s">
        <v>62</v>
      </c>
      <c r="BC542" s="0" t="s">
        <v>63</v>
      </c>
    </row>
    <row r="543" customFormat="false" ht="12.75" hidden="false" customHeight="true" outlineLevel="0" collapsed="false">
      <c r="A543" s="0" t="s">
        <v>512</v>
      </c>
      <c r="P543" s="0" t="s">
        <v>508</v>
      </c>
      <c r="U543" s="0" t="s">
        <v>520</v>
      </c>
      <c r="V543" s="0" t="n">
        <v>60</v>
      </c>
      <c r="X543" s="0" t="n">
        <v>0</v>
      </c>
      <c r="Y543" s="0" t="s">
        <v>59</v>
      </c>
      <c r="Z543" s="0" t="s">
        <v>60</v>
      </c>
      <c r="AA543" s="0" t="n">
        <v>6</v>
      </c>
      <c r="AC543" s="1" t="s">
        <v>56</v>
      </c>
      <c r="AD543" s="1" t="s">
        <v>56</v>
      </c>
      <c r="AI543" s="1" t="s">
        <v>61</v>
      </c>
      <c r="AZ543" s="0" t="s">
        <v>62</v>
      </c>
      <c r="BC543" s="0" t="s">
        <v>63</v>
      </c>
    </row>
    <row r="544" customFormat="false" ht="12.75" hidden="false" customHeight="true" outlineLevel="0" collapsed="false">
      <c r="A544" s="0" t="s">
        <v>512</v>
      </c>
      <c r="P544" s="0" t="s">
        <v>510</v>
      </c>
      <c r="U544" s="0" t="s">
        <v>521</v>
      </c>
      <c r="V544" s="0" t="n">
        <v>60</v>
      </c>
      <c r="X544" s="0" t="n">
        <v>0</v>
      </c>
      <c r="Y544" s="0" t="s">
        <v>59</v>
      </c>
      <c r="Z544" s="0" t="s">
        <v>60</v>
      </c>
      <c r="AA544" s="0" t="n">
        <v>6</v>
      </c>
      <c r="AC544" s="1" t="s">
        <v>56</v>
      </c>
      <c r="AD544" s="1" t="s">
        <v>56</v>
      </c>
      <c r="AI544" s="1" t="s">
        <v>61</v>
      </c>
      <c r="AZ544" s="0" t="s">
        <v>62</v>
      </c>
      <c r="BC544" s="0" t="s">
        <v>63</v>
      </c>
    </row>
    <row r="545" customFormat="false" ht="12.75" hidden="false" customHeight="true" outlineLevel="0" collapsed="false">
      <c r="A545" s="0" t="s">
        <v>522</v>
      </c>
      <c r="B545" s="0" t="s">
        <v>523</v>
      </c>
      <c r="C545" s="0" t="s">
        <v>524</v>
      </c>
      <c r="D545" s="0" t="s">
        <v>53</v>
      </c>
      <c r="E545" s="0" t="s">
        <v>54</v>
      </c>
      <c r="F545" s="0" t="s">
        <v>496</v>
      </c>
      <c r="G545" s="1" t="s">
        <v>56</v>
      </c>
      <c r="H545" s="0" t="s">
        <v>497</v>
      </c>
      <c r="P545" s="0" t="s">
        <v>498</v>
      </c>
      <c r="U545" s="0" t="s">
        <v>525</v>
      </c>
      <c r="V545" s="0" t="n">
        <v>250</v>
      </c>
      <c r="X545" s="0" t="n">
        <v>0</v>
      </c>
      <c r="Y545" s="0" t="s">
        <v>59</v>
      </c>
      <c r="Z545" s="0" t="s">
        <v>60</v>
      </c>
      <c r="AA545" s="0" t="n">
        <v>15</v>
      </c>
      <c r="AC545" s="1" t="s">
        <v>56</v>
      </c>
      <c r="AD545" s="1" t="s">
        <v>56</v>
      </c>
      <c r="AI545" s="1" t="s">
        <v>61</v>
      </c>
      <c r="AZ545" s="0" t="s">
        <v>62</v>
      </c>
      <c r="BC545" s="0" t="s">
        <v>63</v>
      </c>
    </row>
    <row r="546" customFormat="false" ht="12.75" hidden="false" customHeight="true" outlineLevel="0" collapsed="false">
      <c r="A546" s="0" t="s">
        <v>522</v>
      </c>
      <c r="P546" s="0" t="s">
        <v>500</v>
      </c>
      <c r="U546" s="0" t="s">
        <v>526</v>
      </c>
      <c r="V546" s="0" t="n">
        <v>250</v>
      </c>
      <c r="X546" s="0" t="n">
        <v>0</v>
      </c>
      <c r="Y546" s="0" t="s">
        <v>59</v>
      </c>
      <c r="Z546" s="0" t="s">
        <v>60</v>
      </c>
      <c r="AA546" s="0" t="n">
        <v>15</v>
      </c>
      <c r="AC546" s="1" t="s">
        <v>56</v>
      </c>
      <c r="AD546" s="1" t="s">
        <v>56</v>
      </c>
      <c r="AI546" s="1" t="s">
        <v>61</v>
      </c>
      <c r="AZ546" s="0" t="s">
        <v>62</v>
      </c>
      <c r="BC546" s="0" t="s">
        <v>63</v>
      </c>
    </row>
    <row r="547" customFormat="false" ht="12.75" hidden="false" customHeight="true" outlineLevel="0" collapsed="false">
      <c r="A547" s="0" t="s">
        <v>522</v>
      </c>
      <c r="P547" s="0" t="s">
        <v>502</v>
      </c>
      <c r="U547" s="0" t="s">
        <v>527</v>
      </c>
      <c r="V547" s="0" t="n">
        <v>250</v>
      </c>
      <c r="X547" s="0" t="n">
        <v>0</v>
      </c>
      <c r="Y547" s="0" t="s">
        <v>59</v>
      </c>
      <c r="Z547" s="0" t="s">
        <v>60</v>
      </c>
      <c r="AA547" s="0" t="n">
        <v>15</v>
      </c>
      <c r="AC547" s="1" t="s">
        <v>56</v>
      </c>
      <c r="AD547" s="1" t="s">
        <v>56</v>
      </c>
      <c r="AI547" s="1" t="s">
        <v>61</v>
      </c>
      <c r="AZ547" s="0" t="s">
        <v>62</v>
      </c>
      <c r="BC547" s="0" t="s">
        <v>63</v>
      </c>
    </row>
    <row r="548" customFormat="false" ht="12.75" hidden="false" customHeight="true" outlineLevel="0" collapsed="false">
      <c r="A548" s="0" t="s">
        <v>522</v>
      </c>
      <c r="P548" s="0" t="s">
        <v>504</v>
      </c>
      <c r="U548" s="0" t="s">
        <v>528</v>
      </c>
      <c r="V548" s="0" t="n">
        <v>250</v>
      </c>
      <c r="X548" s="0" t="n">
        <v>0</v>
      </c>
      <c r="Y548" s="0" t="s">
        <v>59</v>
      </c>
      <c r="Z548" s="0" t="s">
        <v>60</v>
      </c>
      <c r="AA548" s="0" t="n">
        <v>15</v>
      </c>
      <c r="AC548" s="1" t="s">
        <v>56</v>
      </c>
      <c r="AD548" s="1" t="s">
        <v>56</v>
      </c>
      <c r="AI548" s="1" t="s">
        <v>61</v>
      </c>
      <c r="AZ548" s="0" t="s">
        <v>62</v>
      </c>
      <c r="BC548" s="0" t="s">
        <v>63</v>
      </c>
    </row>
    <row r="549" customFormat="false" ht="12.75" hidden="false" customHeight="true" outlineLevel="0" collapsed="false">
      <c r="A549" s="0" t="s">
        <v>522</v>
      </c>
      <c r="P549" s="0" t="s">
        <v>506</v>
      </c>
      <c r="U549" s="0" t="s">
        <v>529</v>
      </c>
      <c r="V549" s="0" t="n">
        <v>250</v>
      </c>
      <c r="X549" s="0" t="n">
        <v>0</v>
      </c>
      <c r="Y549" s="0" t="s">
        <v>59</v>
      </c>
      <c r="Z549" s="0" t="s">
        <v>60</v>
      </c>
      <c r="AA549" s="0" t="n">
        <v>15</v>
      </c>
      <c r="AC549" s="1" t="s">
        <v>56</v>
      </c>
      <c r="AD549" s="1" t="s">
        <v>56</v>
      </c>
      <c r="AI549" s="1" t="s">
        <v>61</v>
      </c>
      <c r="AZ549" s="0" t="s">
        <v>62</v>
      </c>
      <c r="BC549" s="0" t="s">
        <v>63</v>
      </c>
    </row>
    <row r="550" customFormat="false" ht="12.75" hidden="false" customHeight="true" outlineLevel="0" collapsed="false">
      <c r="A550" s="0" t="s">
        <v>522</v>
      </c>
      <c r="P550" s="0" t="s">
        <v>508</v>
      </c>
      <c r="U550" s="0" t="s">
        <v>530</v>
      </c>
      <c r="V550" s="0" t="n">
        <v>250</v>
      </c>
      <c r="X550" s="0" t="n">
        <v>0</v>
      </c>
      <c r="Y550" s="0" t="s">
        <v>59</v>
      </c>
      <c r="Z550" s="0" t="s">
        <v>60</v>
      </c>
      <c r="AA550" s="0" t="n">
        <v>15</v>
      </c>
      <c r="AC550" s="1" t="s">
        <v>56</v>
      </c>
      <c r="AD550" s="1" t="s">
        <v>56</v>
      </c>
      <c r="AI550" s="1" t="s">
        <v>61</v>
      </c>
      <c r="AZ550" s="0" t="s">
        <v>62</v>
      </c>
      <c r="BC550" s="0" t="s">
        <v>63</v>
      </c>
    </row>
    <row r="551" customFormat="false" ht="12.75" hidden="false" customHeight="true" outlineLevel="0" collapsed="false">
      <c r="A551" s="0" t="s">
        <v>522</v>
      </c>
      <c r="P551" s="0" t="s">
        <v>510</v>
      </c>
      <c r="U551" s="0" t="s">
        <v>531</v>
      </c>
      <c r="V551" s="0" t="n">
        <v>250</v>
      </c>
      <c r="X551" s="0" t="n">
        <v>0</v>
      </c>
      <c r="Y551" s="0" t="s">
        <v>59</v>
      </c>
      <c r="Z551" s="0" t="s">
        <v>60</v>
      </c>
      <c r="AA551" s="0" t="n">
        <v>15</v>
      </c>
      <c r="AC551" s="1" t="s">
        <v>56</v>
      </c>
      <c r="AD551" s="1" t="s">
        <v>56</v>
      </c>
      <c r="AI551" s="1" t="s">
        <v>61</v>
      </c>
      <c r="AZ551" s="0" t="s">
        <v>62</v>
      </c>
      <c r="BC551" s="0" t="s">
        <v>63</v>
      </c>
    </row>
    <row r="552" customFormat="false" ht="12.75" hidden="false" customHeight="true" outlineLevel="0" collapsed="false">
      <c r="A552" s="0" t="s">
        <v>532</v>
      </c>
      <c r="B552" s="0" t="s">
        <v>533</v>
      </c>
      <c r="C552" s="3" t="s">
        <v>534</v>
      </c>
      <c r="D552" s="0" t="s">
        <v>53</v>
      </c>
      <c r="E552" s="0" t="s">
        <v>54</v>
      </c>
      <c r="F552" s="0" t="s">
        <v>535</v>
      </c>
      <c r="G552" s="1" t="s">
        <v>56</v>
      </c>
      <c r="H552" s="0" t="s">
        <v>57</v>
      </c>
      <c r="P552" s="0" t="s">
        <v>536</v>
      </c>
      <c r="U552" s="0" t="s">
        <v>537</v>
      </c>
      <c r="V552" s="0" t="n">
        <v>10</v>
      </c>
      <c r="X552" s="0" t="n">
        <v>0</v>
      </c>
      <c r="Y552" s="0" t="s">
        <v>59</v>
      </c>
      <c r="Z552" s="0" t="s">
        <v>60</v>
      </c>
      <c r="AA552" s="0" t="n">
        <v>12</v>
      </c>
      <c r="AC552" s="1" t="s">
        <v>56</v>
      </c>
      <c r="AD552" s="1" t="s">
        <v>56</v>
      </c>
      <c r="AI552" s="1" t="s">
        <v>61</v>
      </c>
      <c r="AZ552" s="0" t="s">
        <v>62</v>
      </c>
      <c r="BC552" s="0" t="s">
        <v>63</v>
      </c>
    </row>
    <row r="553" customFormat="false" ht="12.75" hidden="false" customHeight="true" outlineLevel="0" collapsed="false">
      <c r="A553" s="0" t="s">
        <v>538</v>
      </c>
      <c r="B553" s="0" t="s">
        <v>539</v>
      </c>
      <c r="C553" s="3" t="s">
        <v>540</v>
      </c>
      <c r="D553" s="0" t="s">
        <v>53</v>
      </c>
      <c r="E553" s="0" t="s">
        <v>54</v>
      </c>
      <c r="F553" s="0" t="s">
        <v>535</v>
      </c>
      <c r="G553" s="1" t="s">
        <v>56</v>
      </c>
      <c r="H553" s="0" t="s">
        <v>57</v>
      </c>
      <c r="P553" s="0" t="s">
        <v>536</v>
      </c>
      <c r="U553" s="0" t="s">
        <v>541</v>
      </c>
      <c r="V553" s="0" t="n">
        <v>10</v>
      </c>
      <c r="X553" s="0" t="n">
        <v>0</v>
      </c>
      <c r="Y553" s="0" t="s">
        <v>59</v>
      </c>
      <c r="Z553" s="0" t="s">
        <v>60</v>
      </c>
      <c r="AA553" s="0" t="n">
        <v>12</v>
      </c>
      <c r="AC553" s="1" t="s">
        <v>56</v>
      </c>
      <c r="AD553" s="1" t="s">
        <v>56</v>
      </c>
      <c r="AI553" s="1" t="s">
        <v>61</v>
      </c>
      <c r="AZ553" s="0" t="s">
        <v>62</v>
      </c>
      <c r="BC553" s="0" t="s">
        <v>63</v>
      </c>
    </row>
    <row r="554" customFormat="false" ht="12.75" hidden="false" customHeight="true" outlineLevel="0" collapsed="false">
      <c r="A554" s="0" t="s">
        <v>542</v>
      </c>
      <c r="B554" s="0" t="s">
        <v>543</v>
      </c>
      <c r="C554" s="3" t="s">
        <v>544</v>
      </c>
      <c r="D554" s="0" t="s">
        <v>53</v>
      </c>
      <c r="E554" s="0" t="s">
        <v>54</v>
      </c>
      <c r="F554" s="0" t="s">
        <v>535</v>
      </c>
      <c r="G554" s="1" t="s">
        <v>56</v>
      </c>
      <c r="H554" s="0" t="s">
        <v>57</v>
      </c>
      <c r="P554" s="0" t="s">
        <v>536</v>
      </c>
      <c r="U554" s="0" t="s">
        <v>545</v>
      </c>
      <c r="V554" s="0" t="n">
        <v>10</v>
      </c>
      <c r="X554" s="0" t="n">
        <v>0</v>
      </c>
      <c r="Y554" s="0" t="s">
        <v>59</v>
      </c>
      <c r="Z554" s="0" t="s">
        <v>60</v>
      </c>
      <c r="AA554" s="0" t="n">
        <v>12</v>
      </c>
      <c r="AC554" s="1" t="s">
        <v>56</v>
      </c>
      <c r="AD554" s="1" t="s">
        <v>56</v>
      </c>
      <c r="AI554" s="1" t="s">
        <v>61</v>
      </c>
      <c r="AZ554" s="0" t="s">
        <v>62</v>
      </c>
      <c r="BC554" s="0" t="s">
        <v>63</v>
      </c>
    </row>
    <row r="555" customFormat="false" ht="12.75" hidden="false" customHeight="true" outlineLevel="0" collapsed="false">
      <c r="A555" s="0" t="s">
        <v>546</v>
      </c>
      <c r="B555" s="0" t="s">
        <v>547</v>
      </c>
      <c r="C555" s="3" t="s">
        <v>548</v>
      </c>
      <c r="D555" s="0" t="s">
        <v>53</v>
      </c>
      <c r="E555" s="0" t="s">
        <v>54</v>
      </c>
      <c r="F555" s="0" t="s">
        <v>535</v>
      </c>
      <c r="G555" s="1" t="s">
        <v>56</v>
      </c>
      <c r="H555" s="0" t="s">
        <v>57</v>
      </c>
      <c r="P555" s="0" t="s">
        <v>536</v>
      </c>
      <c r="U555" s="0" t="s">
        <v>549</v>
      </c>
      <c r="V555" s="0" t="n">
        <v>10</v>
      </c>
      <c r="X555" s="0" t="n">
        <v>0</v>
      </c>
      <c r="Y555" s="0" t="s">
        <v>59</v>
      </c>
      <c r="Z555" s="0" t="s">
        <v>60</v>
      </c>
      <c r="AA555" s="0" t="n">
        <v>12</v>
      </c>
      <c r="AC555" s="1" t="s">
        <v>56</v>
      </c>
      <c r="AD555" s="1" t="s">
        <v>56</v>
      </c>
      <c r="AI555" s="1" t="s">
        <v>61</v>
      </c>
      <c r="AZ555" s="0" t="s">
        <v>62</v>
      </c>
      <c r="BC555" s="0" t="s">
        <v>63</v>
      </c>
    </row>
    <row r="556" customFormat="false" ht="12.75" hidden="false" customHeight="true" outlineLevel="0" collapsed="false">
      <c r="A556" s="0" t="s">
        <v>550</v>
      </c>
      <c r="B556" s="0" t="s">
        <v>551</v>
      </c>
      <c r="C556" s="3" t="s">
        <v>552</v>
      </c>
      <c r="D556" s="0" t="s">
        <v>53</v>
      </c>
      <c r="E556" s="0" t="s">
        <v>54</v>
      </c>
      <c r="F556" s="0" t="s">
        <v>535</v>
      </c>
      <c r="G556" s="1" t="s">
        <v>56</v>
      </c>
      <c r="H556" s="0" t="s">
        <v>57</v>
      </c>
      <c r="P556" s="0" t="s">
        <v>536</v>
      </c>
      <c r="U556" s="0" t="s">
        <v>553</v>
      </c>
      <c r="V556" s="0" t="n">
        <v>10</v>
      </c>
      <c r="X556" s="0" t="n">
        <v>0</v>
      </c>
      <c r="Y556" s="0" t="s">
        <v>59</v>
      </c>
      <c r="Z556" s="0" t="s">
        <v>60</v>
      </c>
      <c r="AA556" s="0" t="n">
        <v>12</v>
      </c>
      <c r="AC556" s="1" t="s">
        <v>56</v>
      </c>
      <c r="AD556" s="1" t="s">
        <v>56</v>
      </c>
      <c r="AI556" s="1" t="s">
        <v>61</v>
      </c>
      <c r="AZ556" s="0" t="s">
        <v>62</v>
      </c>
      <c r="BC556" s="0" t="s">
        <v>63</v>
      </c>
    </row>
    <row r="557" customFormat="false" ht="12.75" hidden="false" customHeight="true" outlineLevel="0" collapsed="false">
      <c r="A557" s="0" t="s">
        <v>554</v>
      </c>
      <c r="B557" s="0" t="s">
        <v>555</v>
      </c>
      <c r="C557" s="3" t="s">
        <v>556</v>
      </c>
      <c r="D557" s="0" t="s">
        <v>53</v>
      </c>
      <c r="E557" s="0" t="s">
        <v>54</v>
      </c>
      <c r="F557" s="0" t="s">
        <v>535</v>
      </c>
      <c r="G557" s="1" t="s">
        <v>56</v>
      </c>
      <c r="H557" s="0" t="s">
        <v>57</v>
      </c>
      <c r="P557" s="0" t="s">
        <v>536</v>
      </c>
      <c r="U557" s="0" t="s">
        <v>557</v>
      </c>
      <c r="V557" s="0" t="n">
        <v>10</v>
      </c>
      <c r="X557" s="0" t="n">
        <v>0</v>
      </c>
      <c r="Y557" s="0" t="s">
        <v>59</v>
      </c>
      <c r="Z557" s="0" t="s">
        <v>60</v>
      </c>
      <c r="AA557" s="0" t="n">
        <v>12</v>
      </c>
      <c r="AC557" s="1" t="s">
        <v>56</v>
      </c>
      <c r="AD557" s="1" t="s">
        <v>56</v>
      </c>
      <c r="AI557" s="1" t="s">
        <v>61</v>
      </c>
      <c r="AZ557" s="0" t="s">
        <v>62</v>
      </c>
      <c r="BC557" s="0" t="s">
        <v>63</v>
      </c>
    </row>
    <row r="558" customFormat="false" ht="12.75" hidden="false" customHeight="true" outlineLevel="0" collapsed="false">
      <c r="A558" s="0" t="s">
        <v>558</v>
      </c>
      <c r="B558" s="0" t="s">
        <v>559</v>
      </c>
      <c r="C558" s="3" t="s">
        <v>560</v>
      </c>
      <c r="D558" s="0" t="s">
        <v>53</v>
      </c>
      <c r="E558" s="0" t="s">
        <v>54</v>
      </c>
      <c r="F558" s="0" t="s">
        <v>535</v>
      </c>
      <c r="G558" s="1" t="s">
        <v>56</v>
      </c>
      <c r="H558" s="0" t="s">
        <v>57</v>
      </c>
      <c r="P558" s="0" t="s">
        <v>536</v>
      </c>
      <c r="U558" s="0" t="s">
        <v>561</v>
      </c>
      <c r="V558" s="0" t="n">
        <v>10</v>
      </c>
      <c r="X558" s="0" t="n">
        <v>0</v>
      </c>
      <c r="Y558" s="0" t="s">
        <v>59</v>
      </c>
      <c r="Z558" s="0" t="s">
        <v>60</v>
      </c>
      <c r="AA558" s="0" t="n">
        <v>12</v>
      </c>
      <c r="AC558" s="1" t="s">
        <v>56</v>
      </c>
      <c r="AD558" s="1" t="s">
        <v>56</v>
      </c>
      <c r="AI558" s="1" t="s">
        <v>61</v>
      </c>
      <c r="AZ558" s="0" t="s">
        <v>62</v>
      </c>
      <c r="BC558" s="0" t="s">
        <v>63</v>
      </c>
    </row>
    <row r="559" customFormat="false" ht="12.75" hidden="false" customHeight="true" outlineLevel="0" collapsed="false">
      <c r="A559" s="0" t="s">
        <v>562</v>
      </c>
      <c r="B559" s="0" t="s">
        <v>563</v>
      </c>
      <c r="C559" s="3" t="s">
        <v>564</v>
      </c>
      <c r="D559" s="0" t="s">
        <v>53</v>
      </c>
      <c r="E559" s="0" t="s">
        <v>54</v>
      </c>
      <c r="F559" s="0" t="s">
        <v>535</v>
      </c>
      <c r="G559" s="1" t="s">
        <v>56</v>
      </c>
      <c r="H559" s="0" t="s">
        <v>57</v>
      </c>
      <c r="P559" s="0" t="s">
        <v>536</v>
      </c>
      <c r="U559" s="0" t="s">
        <v>565</v>
      </c>
      <c r="V559" s="0" t="n">
        <v>10</v>
      </c>
      <c r="X559" s="0" t="n">
        <v>0</v>
      </c>
      <c r="Y559" s="0" t="s">
        <v>59</v>
      </c>
      <c r="Z559" s="0" t="s">
        <v>60</v>
      </c>
      <c r="AA559" s="0" t="n">
        <v>12</v>
      </c>
      <c r="AC559" s="1" t="s">
        <v>56</v>
      </c>
      <c r="AD559" s="1" t="s">
        <v>56</v>
      </c>
      <c r="AI559" s="1" t="s">
        <v>61</v>
      </c>
      <c r="AZ559" s="0" t="s">
        <v>62</v>
      </c>
      <c r="BC559" s="0" t="s">
        <v>63</v>
      </c>
    </row>
    <row r="560" customFormat="false" ht="12.75" hidden="false" customHeight="true" outlineLevel="0" collapsed="false">
      <c r="A560" s="0" t="s">
        <v>566</v>
      </c>
      <c r="B560" s="0" t="s">
        <v>567</v>
      </c>
      <c r="C560" s="3" t="s">
        <v>568</v>
      </c>
      <c r="D560" s="0" t="s">
        <v>53</v>
      </c>
      <c r="E560" s="0" t="s">
        <v>54</v>
      </c>
      <c r="F560" s="0" t="s">
        <v>535</v>
      </c>
      <c r="G560" s="1" t="s">
        <v>56</v>
      </c>
      <c r="H560" s="0" t="s">
        <v>57</v>
      </c>
      <c r="P560" s="0" t="s">
        <v>536</v>
      </c>
      <c r="U560" s="0" t="s">
        <v>569</v>
      </c>
      <c r="V560" s="0" t="n">
        <v>10</v>
      </c>
      <c r="X560" s="0" t="n">
        <v>0</v>
      </c>
      <c r="Y560" s="0" t="s">
        <v>59</v>
      </c>
      <c r="Z560" s="0" t="s">
        <v>60</v>
      </c>
      <c r="AA560" s="0" t="n">
        <v>12</v>
      </c>
      <c r="AC560" s="1" t="s">
        <v>56</v>
      </c>
      <c r="AD560" s="1" t="s">
        <v>56</v>
      </c>
      <c r="AI560" s="1" t="s">
        <v>61</v>
      </c>
      <c r="AZ560" s="0" t="s">
        <v>62</v>
      </c>
      <c r="BC560" s="0" t="s">
        <v>63</v>
      </c>
    </row>
    <row r="561" customFormat="false" ht="12.75" hidden="false" customHeight="true" outlineLevel="0" collapsed="false">
      <c r="A561" s="0" t="s">
        <v>570</v>
      </c>
      <c r="B561" s="0" t="s">
        <v>571</v>
      </c>
      <c r="C561" s="3" t="s">
        <v>572</v>
      </c>
      <c r="D561" s="0" t="s">
        <v>53</v>
      </c>
      <c r="E561" s="0" t="s">
        <v>54</v>
      </c>
      <c r="F561" s="0" t="s">
        <v>535</v>
      </c>
      <c r="G561" s="1" t="s">
        <v>56</v>
      </c>
      <c r="H561" s="0" t="s">
        <v>57</v>
      </c>
      <c r="P561" s="0" t="s">
        <v>536</v>
      </c>
      <c r="U561" s="0" t="s">
        <v>573</v>
      </c>
      <c r="V561" s="0" t="n">
        <v>10</v>
      </c>
      <c r="X561" s="0" t="n">
        <v>0</v>
      </c>
      <c r="Y561" s="0" t="s">
        <v>59</v>
      </c>
      <c r="Z561" s="0" t="s">
        <v>60</v>
      </c>
      <c r="AA561" s="0" t="n">
        <v>12</v>
      </c>
      <c r="AC561" s="1" t="s">
        <v>56</v>
      </c>
      <c r="AD561" s="1" t="s">
        <v>56</v>
      </c>
      <c r="AI561" s="1" t="s">
        <v>61</v>
      </c>
      <c r="AZ561" s="0" t="s">
        <v>62</v>
      </c>
      <c r="BC561" s="0" t="s">
        <v>63</v>
      </c>
    </row>
    <row r="562" customFormat="false" ht="12.75" hidden="false" customHeight="true" outlineLevel="0" collapsed="false">
      <c r="A562" s="0" t="s">
        <v>574</v>
      </c>
      <c r="B562" s="0" t="s">
        <v>575</v>
      </c>
      <c r="C562" s="3" t="s">
        <v>576</v>
      </c>
      <c r="D562" s="0" t="s">
        <v>53</v>
      </c>
      <c r="E562" s="0" t="s">
        <v>54</v>
      </c>
      <c r="F562" s="0" t="s">
        <v>535</v>
      </c>
      <c r="G562" s="1" t="s">
        <v>56</v>
      </c>
      <c r="H562" s="0" t="s">
        <v>57</v>
      </c>
      <c r="P562" s="0" t="s">
        <v>536</v>
      </c>
      <c r="U562" s="0" t="s">
        <v>577</v>
      </c>
      <c r="V562" s="0" t="n">
        <v>10</v>
      </c>
      <c r="X562" s="0" t="n">
        <v>0</v>
      </c>
      <c r="Y562" s="0" t="s">
        <v>59</v>
      </c>
      <c r="Z562" s="0" t="s">
        <v>60</v>
      </c>
      <c r="AA562" s="0" t="n">
        <v>12</v>
      </c>
      <c r="AC562" s="1" t="s">
        <v>56</v>
      </c>
      <c r="AD562" s="1" t="s">
        <v>56</v>
      </c>
      <c r="AI562" s="1" t="s">
        <v>61</v>
      </c>
      <c r="AZ562" s="0" t="s">
        <v>62</v>
      </c>
      <c r="BC562" s="0" t="s">
        <v>63</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2021-02-01T10:23:32Z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