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s - expanded"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<sst xmlns="http://schemas.openxmlformats.org/spreadsheetml/2006/main" count="2915" uniqueCount="369">
  <si>
    <t xml:space="preserve">Handle</t>
  </si>
  <si>
    <t xml:space="preserve">Title</t>
  </si>
  <si>
    <t xml:space="preserve">Body (HTML)</t>
  </si>
  <si>
    <t xml:space="preserve">Vendor</t>
  </si>
  <si>
    <t xml:space="preserve">Type</t>
  </si>
  <si>
    <t xml:space="preserve">Tags</t>
  </si>
  <si>
    <t xml:space="preserve">Published</t>
  </si>
  <si>
    <t xml:space="preserve">Option1 Name</t>
  </si>
  <si>
    <t xml:space="preserve">Product Line</t>
  </si>
  <si>
    <t xml:space="preserve">Product Type</t>
  </si>
  <si>
    <t xml:space="preserve">Product Name</t>
  </si>
  <si>
    <t xml:space="preserve">Option1 Value</t>
  </si>
  <si>
    <t xml:space="preserve">Option2 Name</t>
  </si>
  <si>
    <t xml:space="preserve">Option2 Value</t>
  </si>
  <si>
    <t xml:space="preserve">Option3 Name</t>
  </si>
  <si>
    <t xml:space="preserve">Option3 Value</t>
  </si>
  <si>
    <t xml:space="preserve">Variant SKU</t>
  </si>
  <si>
    <t xml:space="preserve">Variant Grams</t>
  </si>
  <si>
    <t xml:space="preserve">Variant Inventory Tracker</t>
  </si>
  <si>
    <t xml:space="preserve">Variant Inventory Qty</t>
  </si>
  <si>
    <t xml:space="preserve">Variant Inventory Policy</t>
  </si>
  <si>
    <t xml:space="preserve">Variant Fulfillment Service</t>
  </si>
  <si>
    <t xml:space="preserve">Variant Price</t>
  </si>
  <si>
    <t xml:space="preserve">Variant Compare At Price</t>
  </si>
  <si>
    <t xml:space="preserve">Variant Requires Shipping</t>
  </si>
  <si>
    <t xml:space="preserve">Variant Taxable</t>
  </si>
  <si>
    <t xml:space="preserve">Variant Barcode</t>
  </si>
  <si>
    <t xml:space="preserve">Image Src</t>
  </si>
  <si>
    <t xml:space="preserve">Image Position</t>
  </si>
  <si>
    <t xml:space="preserve">Image Alt Text</t>
  </si>
  <si>
    <t xml:space="preserve">Gift Card</t>
  </si>
  <si>
    <t xml:space="preserve">SEO Title</t>
  </si>
  <si>
    <t xml:space="preserve">SEO Description</t>
  </si>
  <si>
    <t xml:space="preserve">Google Shopping / Google Product Category</t>
  </si>
  <si>
    <t xml:space="preserve">Google Shopping / Gender</t>
  </si>
  <si>
    <t xml:space="preserve">Google Shopping / Age Group</t>
  </si>
  <si>
    <t xml:space="preserve">Google Shopping / MPN</t>
  </si>
  <si>
    <t xml:space="preserve">Google Shopping / AdWords Grouping</t>
  </si>
  <si>
    <t xml:space="preserve">Google Shopping / AdWords Labels</t>
  </si>
  <si>
    <t xml:space="preserve">Google Shopping / Condition</t>
  </si>
  <si>
    <t xml:space="preserve">Google Shopping / Custom Product</t>
  </si>
  <si>
    <t xml:space="preserve">Google Shopping / Custom Label 0</t>
  </si>
  <si>
    <t xml:space="preserve">Google Shopping / Custom Label 1</t>
  </si>
  <si>
    <t xml:space="preserve">Google Shopping / Custom Label 2</t>
  </si>
  <si>
    <t xml:space="preserve">Google Shopping / Custom Label 3</t>
  </si>
  <si>
    <t xml:space="preserve">Google Shopping / Custom Label 4</t>
  </si>
  <si>
    <t xml:space="preserve">Variant Image</t>
  </si>
  <si>
    <t xml:space="preserve">Variant Weight Unit</t>
  </si>
  <si>
    <t xml:space="preserve">Variant Tax Code</t>
  </si>
  <si>
    <t xml:space="preserve">Cost per item</t>
  </si>
  <si>
    <t xml:space="preserve">Status</t>
  </si>
  <si>
    <t xml:space="preserve">Master Cleanse - Soul Strings - They Key - Essential Oil</t>
  </si>
  <si>
    <t xml:space="preserve">Wild Woman Medicine Show</t>
  </si>
  <si>
    <t xml:space="preserve">product</t>
  </si>
  <si>
    <t xml:space="preserve">Master Cleanse, Essential Oil</t>
  </si>
  <si>
    <t xml:space="preserve">true</t>
  </si>
  <si>
    <t xml:space="preserve">Size</t>
  </si>
  <si>
    <t xml:space="preserve">15ml</t>
  </si>
  <si>
    <t xml:space="preserve">deny</t>
  </si>
  <si>
    <t xml:space="preserve">manual</t>
  </si>
  <si>
    <t xml:space="preserve">false</t>
  </si>
  <si>
    <t xml:space="preserve">g</t>
  </si>
  <si>
    <t xml:space="preserve">active</t>
  </si>
  <si>
    <t xml:space="preserve">Master Cleanse - Spirit/Soul Retrieval - Essential Oil</t>
  </si>
  <si>
    <t xml:space="preserve">Master Cleanse - Shaman - Essential Oil</t>
  </si>
  <si>
    <t xml:space="preserve">Master Cleanse - Surrender - Essential Oil</t>
  </si>
  <si>
    <t xml:space="preserve">Master Cleanse - Traveller - Shaman 3.0 - Essential Oil</t>
  </si>
  <si>
    <t xml:space="preserve">Master Cleanse - Sexual Healing - Essential Oil</t>
  </si>
  <si>
    <t xml:space="preserve">Master Cleanse - Physical Body - Essential Oil</t>
  </si>
  <si>
    <t xml:space="preserve">Master Cleanse - Mind Body Release - Essential Oil</t>
  </si>
  <si>
    <t xml:space="preserve">Master Cleanse - Hormonal Balance - Essential Oil</t>
  </si>
  <si>
    <t xml:space="preserve">Master Cleanse - Emotional Body - Essential Oil</t>
  </si>
  <si>
    <t xml:space="preserve">Master Cleanse - Chaos Medicine - Essential Oil</t>
  </si>
  <si>
    <t xml:space="preserve">Master Cleanse - Beauty and Truth - Essential Oil</t>
  </si>
  <si>
    <t xml:space="preserve">Master Cleanse - Psychic Protection - Essential Oil</t>
  </si>
  <si>
    <t xml:space="preserve">Traditional - Nag Champa - Balm</t>
  </si>
  <si>
    <t xml:space="preserve">Traditional, Balm</t>
  </si>
  <si>
    <t xml:space="preserve">60ml</t>
  </si>
  <si>
    <t xml:space="preserve">120ml</t>
  </si>
  <si>
    <t xml:space="preserve">Traditional - Detox - Balm</t>
  </si>
  <si>
    <t xml:space="preserve">Traditional - Love My Life - Balm</t>
  </si>
  <si>
    <t xml:space="preserve">Traditional - Lime - Balm</t>
  </si>
  <si>
    <t xml:space="preserve">Traditional - Mint - Balm</t>
  </si>
  <si>
    <t xml:space="preserve">Traditional - Rose - Balm</t>
  </si>
  <si>
    <t xml:space="preserve">Traditional - Transform - Balm</t>
  </si>
  <si>
    <t xml:space="preserve">Traditional - Dragon’s Blood - Balm</t>
  </si>
  <si>
    <t xml:space="preserve">Traditional - Thieves - Balm</t>
  </si>
  <si>
    <t xml:space="preserve">Traditional - Shine - Balm</t>
  </si>
  <si>
    <t xml:space="preserve">Traditional - Sage - Essential Oil</t>
  </si>
  <si>
    <t xml:space="preserve">Traditional, Essential Oil</t>
  </si>
  <si>
    <t xml:space="preserve">Traditional - Shine - Essential Oil</t>
  </si>
  <si>
    <t xml:space="preserve">Traditional - Detox - Essential Oil</t>
  </si>
  <si>
    <t xml:space="preserve">Traditional - Dreamtime - Essential Oil</t>
  </si>
  <si>
    <t xml:space="preserve">Traditional - Blue Star - Essential Oil</t>
  </si>
  <si>
    <t xml:space="preserve">Traditional - Bliss - Essential Oil</t>
  </si>
  <si>
    <t xml:space="preserve">Traditional - Bad Kitty - Essential Oil</t>
  </si>
  <si>
    <t xml:space="preserve">Traditional - Talk Like a Pirate - Essential Oil</t>
  </si>
  <si>
    <t xml:space="preserve">Traditional - Tantra - Fragrance Oil</t>
  </si>
  <si>
    <t xml:space="preserve">Traditional, Fragrance Oil</t>
  </si>
  <si>
    <t xml:space="preserve">Vintage - Patchouli - Essential Oil</t>
  </si>
  <si>
    <t xml:space="preserve">Vintage, Essential Oil</t>
  </si>
  <si>
    <t xml:space="preserve">Vintage - And Now For The Rest Of The Story - Essential Oil</t>
  </si>
  <si>
    <t xml:space="preserve">Vintage - Love Sweat and Tears - Essential Oil</t>
  </si>
  <si>
    <t xml:space="preserve">Vintage - Ylang Ylang - Essential Oil</t>
  </si>
  <si>
    <t xml:space="preserve">Vintage - Yarrow - Essential Oil</t>
  </si>
  <si>
    <t xml:space="preserve">Vintage - Wormwood - Essential Oil</t>
  </si>
  <si>
    <t xml:space="preserve">Vintage - Wintergreen - Essential Oil</t>
  </si>
  <si>
    <t xml:space="preserve">Vintage - Vetiver - Essential Oil</t>
  </si>
  <si>
    <t xml:space="preserve">Vintage - Tea Tree - Essential Oil</t>
  </si>
  <si>
    <t xml:space="preserve">Vintage - Sweetgrass - Essential Oil</t>
  </si>
  <si>
    <t xml:space="preserve">Vintage - Sweet Orange - Essential Oil</t>
  </si>
  <si>
    <t xml:space="preserve">Vintage - Sweet Birch - Essential Oil</t>
  </si>
  <si>
    <t xml:space="preserve">Vintage - Spearmint - Essential Oil</t>
  </si>
  <si>
    <t xml:space="preserve">Vintage - Sage - Essential Oil</t>
  </si>
  <si>
    <t xml:space="preserve">Vintage - Rosewood - Essential Oil</t>
  </si>
  <si>
    <t xml:space="preserve">Vintage - Rosemary - Essential Oil</t>
  </si>
  <si>
    <t xml:space="preserve">Vintage - Rose - Essential Oil</t>
  </si>
  <si>
    <t xml:space="preserve">Vintage - Peppermint - Essential Oil</t>
  </si>
  <si>
    <t xml:space="preserve">Vintage - Pennyroyal - Essential Oil</t>
  </si>
  <si>
    <t xml:space="preserve">Vintage - Palo Santo - Essential Oil</t>
  </si>
  <si>
    <t xml:space="preserve">Vintage - Palmarosa - Essential Oil</t>
  </si>
  <si>
    <t xml:space="preserve">Vintage - Neroli - Essential Oil</t>
  </si>
  <si>
    <t xml:space="preserve">Vintage - Nag Champa - Essential Oil</t>
  </si>
  <si>
    <t xml:space="preserve">Vintage - Myrtle - Essential Oil</t>
  </si>
  <si>
    <t xml:space="preserve">Vintage - Melissa - Essential Oil</t>
  </si>
  <si>
    <t xml:space="preserve">Vintage - Marjoram - Essential Oil</t>
  </si>
  <si>
    <t xml:space="preserve">Vintage - Litsea Cubeba - Essential Oil</t>
  </si>
  <si>
    <t xml:space="preserve">Vintage - Lime - Essential Oil</t>
  </si>
  <si>
    <t xml:space="preserve">Vintage - Lemongrass - Essential Oil</t>
  </si>
  <si>
    <t xml:space="preserve">Vintage - Lemon - Essential Oil</t>
  </si>
  <si>
    <t xml:space="preserve">Vintage - Lavender - Essential Oil</t>
  </si>
  <si>
    <t xml:space="preserve">Vintage - Jasmine - Essential Oil</t>
  </si>
  <si>
    <t xml:space="preserve">Vintage - Jamarosa - Essential Oil</t>
  </si>
  <si>
    <t xml:space="preserve">Vintage - Hyssop - Essential Oil</t>
  </si>
  <si>
    <t xml:space="preserve">Vintage - Ho Wood - Essential Oil</t>
  </si>
  <si>
    <t xml:space="preserve">Vintage - Grapefruit - Essential Oil</t>
  </si>
  <si>
    <t xml:space="preserve">Vintage - Ginger - Essential Oil</t>
  </si>
  <si>
    <t xml:space="preserve">Vintage - Frankincense &amp; Myrrh - Essential Oil</t>
  </si>
  <si>
    <t xml:space="preserve">Vintage - Frankincense - Essential Oil</t>
  </si>
  <si>
    <t xml:space="preserve">Vintage - Five Fold Orange - Essential Oil</t>
  </si>
  <si>
    <t xml:space="preserve">Vintage - Eucalyptus - Essential Oil</t>
  </si>
  <si>
    <t xml:space="preserve">Vintage - Dragon's Blood - Essential Oil</t>
  </si>
  <si>
    <t xml:space="preserve">Vintage - Clove Bud - Essential Oil</t>
  </si>
  <si>
    <t xml:space="preserve">Vintage - Cassia - Essential Oil</t>
  </si>
  <si>
    <t xml:space="preserve">Vintage - Cedarwood - Essential Oil</t>
  </si>
  <si>
    <t xml:space="preserve">Vintage - Cade - Essential Oil</t>
  </si>
  <si>
    <t xml:space="preserve">Vintage - Black Pepper - Essential Oil</t>
  </si>
  <si>
    <t xml:space="preserve">Vintage - Bergamot - Essential Oil</t>
  </si>
  <si>
    <t xml:space="preserve">Vintage - Armoise Mugwort - Essential Oil</t>
  </si>
  <si>
    <t xml:space="preserve">Vintage - Allspice - Essential Oil</t>
  </si>
  <si>
    <t xml:space="preserve">Vintage - Smoke on the Water - Essential Oil</t>
  </si>
  <si>
    <t xml:space="preserve">Vintage - Aniseed - Essential Oil</t>
  </si>
  <si>
    <t xml:space="preserve">Vintage - Patchouli Light - Essential Oil</t>
  </si>
  <si>
    <t xml:space="preserve">Vintage - Soul Strings - Essential Oil</t>
  </si>
  <si>
    <t xml:space="preserve">Vintage - Community - Essential Oil</t>
  </si>
  <si>
    <t xml:space="preserve">Vintage - Rose Geranium - Essential Oil</t>
  </si>
  <si>
    <t xml:space="preserve">Vintage - Pine Scotch - Essential Oil</t>
  </si>
  <si>
    <t xml:space="preserve">Vintage - Cypress - Essential Oil</t>
  </si>
  <si>
    <t xml:space="preserve">Vintage - Chocolate - Fragrance Oil</t>
  </si>
  <si>
    <t xml:space="preserve">Vintage, Fragrance Oil</t>
  </si>
  <si>
    <t xml:space="preserve">Vintage - Japanese Cherry Blossom - Fragrance Oil</t>
  </si>
  <si>
    <t xml:space="preserve">Vintage - Amber - Fragrance Oil</t>
  </si>
  <si>
    <t xml:space="preserve">Vintage - Red Rose - Fragrance Oil</t>
  </si>
  <si>
    <t xml:space="preserve">Vintage - Island Summer - Fragrance Oil</t>
  </si>
  <si>
    <t xml:space="preserve">Vintage - Green Leaves - Fragrance Oil</t>
  </si>
  <si>
    <t xml:space="preserve">Vintage - Ocean - Fragrance Oil</t>
  </si>
  <si>
    <t xml:space="preserve">Vintage - Sweet Pea - Fragrance Oil</t>
  </si>
  <si>
    <t xml:space="preserve">Vintage - Violet - Fragrance Oil</t>
  </si>
  <si>
    <t xml:space="preserve">Vintage - Sandalwood - Fragrance Oil</t>
  </si>
  <si>
    <t xml:space="preserve">Vintage - Maple Syrup - Fragrance Oil</t>
  </si>
  <si>
    <t xml:space="preserve">Vintage - Cotton - Fragrance Oil</t>
  </si>
  <si>
    <t xml:space="preserve">Vintage - Champagne - Fragrance Oil</t>
  </si>
  <si>
    <t xml:space="preserve">Vintage - Coffee - Fragrance Oil</t>
  </si>
  <si>
    <t xml:space="preserve">Vintage - Ginger Blossom - Fragrance Oil</t>
  </si>
  <si>
    <t xml:space="preserve">Vintage - Green Tea - Fragrance Oil</t>
  </si>
  <si>
    <t xml:space="preserve">Vintage - Jasmine - Fragrance Oil</t>
  </si>
  <si>
    <t xml:space="preserve">Vintage - White Rose - Fragrance Oil</t>
  </si>
  <si>
    <t xml:space="preserve">Vintage - Moroccan Midnight - Fragrance Oil</t>
  </si>
  <si>
    <t xml:space="preserve">Vintage - Surreal Baby - Fragrance Oil</t>
  </si>
  <si>
    <t xml:space="preserve">Vintage - Huckleberry - Fragrance Oil</t>
  </si>
  <si>
    <t xml:space="preserve">Vintage - Winter - Fragrance Oil</t>
  </si>
  <si>
    <t xml:space="preserve">Vintage - Water Crystal - Fragrance Oil</t>
  </si>
  <si>
    <t xml:space="preserve">Vintage - Vanilla - Fragrance Oil</t>
  </si>
  <si>
    <t xml:space="preserve">Vintage - Temptation - Fragrance Oil</t>
  </si>
  <si>
    <t xml:space="preserve">Vintage - Sweetgrass - Fragrance Oil</t>
  </si>
  <si>
    <t xml:space="preserve">Vintage - Spring Magnolia - Fragrance Oil</t>
  </si>
  <si>
    <t xml:space="preserve">Vintage - Sex On The Beach - Fragrance Oil</t>
  </si>
  <si>
    <t xml:space="preserve">Vintage - Remembering - Fragrance Oil</t>
  </si>
  <si>
    <t xml:space="preserve">Vintage - Raspberry - Fragrance Oil</t>
  </si>
  <si>
    <t xml:space="preserve">Vintage - Pumpkin Pie - Fragrance Oil</t>
  </si>
  <si>
    <t xml:space="preserve">Vintage - Peppermint - Fragrance Oil</t>
  </si>
  <si>
    <t xml:space="preserve">Vintage - Peaches &amp; Cream - Fragrance Oil</t>
  </si>
  <si>
    <t xml:space="preserve">Vintage - Patchouli - Fragrance Oil</t>
  </si>
  <si>
    <t xml:space="preserve">Vintage - Opium - Fragrance Oil</t>
  </si>
  <si>
    <t xml:space="preserve">Vintage - Ocean Breeze - Fragrance Oil</t>
  </si>
  <si>
    <t xml:space="preserve">Vintage - Nag Champa - Fragrance Oil</t>
  </si>
  <si>
    <t xml:space="preserve">Vintage - Marbella - Fragrance Oil</t>
  </si>
  <si>
    <t xml:space="preserve">Vintage - Manchurian Dragon - Fragrance Oil</t>
  </si>
  <si>
    <t xml:space="preserve">Vintage - Lotus - Fragrance Oil</t>
  </si>
  <si>
    <t xml:space="preserve">Vintage - Leather &amp; Lace - Fragrance Oil</t>
  </si>
  <si>
    <t xml:space="preserve">Vintage - Jamaican Spice - Fragrance Oil</t>
  </si>
  <si>
    <t xml:space="preserve">Vintage - Honeysuckle - Fragrance Oil</t>
  </si>
  <si>
    <t xml:space="preserve">Vintage - Hawaiian Ginger - Fragrance Oil</t>
  </si>
  <si>
    <t xml:space="preserve">Vintage - Hard Candy - Fragrance Oil</t>
  </si>
  <si>
    <t xml:space="preserve">Vintage - Gardenia - Fragrance Oil</t>
  </si>
  <si>
    <t xml:space="preserve">Vintage - Fuzzy Peach - Fragrance Oil</t>
  </si>
  <si>
    <t xml:space="preserve">Vintage - Frangipani - Fragrance Oil</t>
  </si>
  <si>
    <t xml:space="preserve">Vintage - Cool Water - Fragrance Oil</t>
  </si>
  <si>
    <t xml:space="preserve">Vintage - Cedar - Fragrance Oil</t>
  </si>
  <si>
    <t xml:space="preserve">Vintage - Black Magic - Fragrance Oil</t>
  </si>
  <si>
    <t xml:space="preserve">Vintage - Back Forest - Fragrance Oil</t>
  </si>
  <si>
    <t xml:space="preserve">Vintage - Apple Pie - Fragrance Oil</t>
  </si>
  <si>
    <t xml:space="preserve">Vintage - White Tea &amp; Ginger - Fragrance Oil</t>
  </si>
  <si>
    <t xml:space="preserve">other-red-yeti-essential-oil</t>
  </si>
  <si>
    <t xml:space="preserve">Other - Red Yeti - Essential Oil</t>
  </si>
  <si>
    <t xml:space="preserve">Essential Oil</t>
  </si>
  <si>
    <t xml:space="preserve">Other - Red Yeti - Essential Oil - 15ml</t>
  </si>
  <si>
    <t xml:space="preserve">other-red-yeti-bath-treatment</t>
  </si>
  <si>
    <t xml:space="preserve">Other - Red Yeti - Bath Treatment</t>
  </si>
  <si>
    <t xml:space="preserve">&lt;p&gt;Shaman Infused-Â  Apply to the affected area repeatedly the first day.Most customers experience their pain going away within minutes.Â  Â Reapply with the first niggle of pain as each application makes the pain stay away longer. Â Relieving inflammation allows for quicker, long term healing.&lt;/p&gt;
&lt;p&gt;Migraines- Apply to where it hurts.Â  Second step: apply to your sternum.Â  Many of those who experience migraines also feel tenderness or numbness at the sternum.Â  Releasing the energy there and allowing the shoulder blade energy to open can significantly reduce the occurrence of migraines.Â  We have had wonderful feedback of migraines falling away within minutes of applying Red Yeti.Â Â &lt;/p&gt;
&lt;p&gt;Use the Mustard Bath Treatment for full body pain and releasing of core pain issues.&lt;/p&gt;
&lt;p&gt;GrapeseedÂ oil, coconut oil, shea butter, capiscasum, cinnamon and chamomile, infused sweet almond oil, the purest essential oils of sweet birch, black pepper, peppermint, anisee, clove, cinnamon, grapefruit, sweet orange, wintergreen, eucalyptus, marjoram, pine and verbena.&lt;/p&gt;
&lt;p&gt;Organic, non-GMO therapeutic grade.&lt;/p&gt;
&lt;p&gt;&lt;img src="https://cdn.shopify.com/s/files/1/1773/1117/files/20200426_170503_HDR_480x480.jpg?v=1587949028" alt=""&gt;&lt;/p&gt;</t>
  </si>
  <si>
    <t xml:space="preserve">red-yeti</t>
  </si>
  <si>
    <t xml:space="preserve">Red Yeti, Bath Treatment</t>
  </si>
  <si>
    <t xml:space="preserve">250g</t>
  </si>
  <si>
    <t xml:space="preserve">Other - Red Yeti - Bath Treatment - 250g</t>
  </si>
  <si>
    <t xml:space="preserve">1kg</t>
  </si>
  <si>
    <t xml:space="preserve">Other - Red Yeti - Bath Treatment - 1kg</t>
  </si>
  <si>
    <t xml:space="preserve">2kg</t>
  </si>
  <si>
    <t xml:space="preserve">Other - Red Yeti - Bath Treatment - 2kg</t>
  </si>
  <si>
    <t xml:space="preserve">other-red-yeti-balm</t>
  </si>
  <si>
    <t xml:space="preserve">Other - Red Yeti - Balm</t>
  </si>
  <si>
    <t xml:space="preserve">&lt;p&gt;Shaman Infused-Â  Apply to the affected area repeatedly the first day.Most customers experience their pain going away within minutes.Â  Â Reapply with the first niggle of pain as each application makes the pain stay away longer. Â Relieving inflammation allows for quicker, long term healing.&lt;/p&gt;
&lt;p&gt;Migraines- Apply to where it hurts.Â  Second step: apply to your sternum.Â  Many of those who experience migraines also feel tenderness or numbness at the sternum.Â  Releasing the energy there and allowing the shoulder blade energy to open can significantly reduce the occurrence of migraines.Â  We have had wonderful feedback of migraines falling away within minutes of applying Red Yeti.Â Â &lt;/p&gt;
&lt;p&gt;GrapeseedÂ oil, coconut oil, shea butter, capiscasum, cinnamon and chamomile, infused sweet almond oil, the purest essential oils of sweet birch, black pepper, peppermint, anisee, clove, cinnamon, grapefruit, sweet orange, wintergreen, eucalyptus, marjoram, pine and verbena.&lt;/p&gt;
&lt;p&gt;Organic, non-GMO therapeutic grade.&lt;/p&gt;</t>
  </si>
  <si>
    <t xml:space="preserve">Red Yeti, Balm</t>
  </si>
  <si>
    <t xml:space="preserve">Other - Red Yeti - Balm - 60ml</t>
  </si>
  <si>
    <t xml:space="preserve">Other - Red Yeti - Balm - 120ml</t>
  </si>
  <si>
    <t xml:space="preserve">other-change-is-good-healing-balm</t>
  </si>
  <si>
    <t xml:space="preserve">Other - Change Is Good - Healing Balm</t>
  </si>
  <si>
    <t xml:space="preserve">&lt;p&gt;Efficacious in the treatment of eczema, psoriasis, and cystic acne.Â Â &lt;/p&gt;
&lt;p&gt;Skin ailments are aboutÂ being â€œirritatedâ€.Â  Have a look at your life and see where you can change things, or simply &lt;em&gt;&lt;strong&gt;be open to change&lt;/strong&gt;&lt;/em&gt;.Â  ThisÂ healing balm works wonders within hours using a very small amount.Â  Â &lt;/p&gt;
&lt;p&gt;Cade is the truly effective oil in this butter andÂ presents the wonderful campfire product you smell derived from the juniper bush which needs to be burned in order to derive the oil.Â  Different cultures have used the ash of the juniper bush to make make corn, a more bio-available food source.Â  The corn is boiled in water with a handful of juniper ash which adjusts the ph level.&lt;/p&gt;
&lt;p&gt;Shea butter, coconut oil, avocado oil, diatomaceous earth and the purest, non-gmo, organic, therapeutic grade essential oils of green coffee bean, frankincense, balsam, cade, lavender, ho-wood and litsea cubeba.Â Â &lt;/p&gt;</t>
  </si>
  <si>
    <t xml:space="preserve">Other - Change Is Good - Healing Balm - 60ml</t>
  </si>
  <si>
    <t xml:space="preserve">Other - Change Is Good - Healing Balm - 120ml</t>
  </si>
  <si>
    <t xml:space="preserve">smudge-pot-sweetgrass</t>
  </si>
  <si>
    <t xml:space="preserve">Smudge Pot - Sweetgrass</t>
  </si>
  <si>
    <t xml:space="preserve">&lt;p&gt;Shaman Infused SWEET GRASSÂ SMUDGE POT&lt;/p&gt;
&lt;p&gt;Burning Sweet grass braids is a well knownÂ ceremony for bringing in new energy, experiences and relationships.Â  Blessings&lt;/p&gt;
&lt;p&gt;Beeswax, Avocado Oil, the purest oil of SweetgrassÂ and Desert Sage ash. Â Â &lt;/p&gt;</t>
  </si>
  <si>
    <t xml:space="preserve">Smudge Pot</t>
  </si>
  <si>
    <t xml:space="preserve">Smudge Pot - Sweetgrass - 15ml</t>
  </si>
  <si>
    <t xml:space="preserve">smudge-pot-meditation</t>
  </si>
  <si>
    <t xml:space="preserve">Smudge Pot - Meditation</t>
  </si>
  <si>
    <t xml:space="preserve">&lt;p&gt;Shaman Infused MEDITATIONÂ SMUDGE POT&lt;/p&gt;
&lt;p&gt;You are always your best guide.Â  Learning to trust and have absolute faith in your process is the work.Â  Apply this balm to the physical area that you are currently working with and allow yourself to see the path forward.Â Â &lt;/p&gt;
&lt;p&gt;Beeswax, Avocado Oil, the purest Non-GMO, organic, therapeutic grade essential oil of LemongrassÂ and Desert Sage ash. Â Â &lt;/p&gt;</t>
  </si>
  <si>
    <t xml:space="preserve">Smudge Pot - Meditation - 15ml</t>
  </si>
  <si>
    <t xml:space="preserve">smudge-pot-sage</t>
  </si>
  <si>
    <t xml:space="preserve">Smudge Pot - Sage</t>
  </si>
  <si>
    <t xml:space="preserve">&lt;p&gt;Shaman Infused SAGE SMUDGE POT&lt;/p&gt;
&lt;p&gt;Shamanic work is very much based on released attachments to the material and experiences of the past.&lt;/p&gt;
&lt;p&gt;Â Apply and release the old energy, make room for the new and different!Â &lt;/p&gt;
&lt;p&gt;Beeswax,Â Coconut Oil, the purest Non-GMO, organic, therapeutic grade essential oil of Sage and Desert Sage ash. Â Â &lt;/p&gt;</t>
  </si>
  <si>
    <t xml:space="preserve">Smudge Pot - Sage - 15ml</t>
  </si>
  <si>
    <t xml:space="preserve">smudge-pot-world-memory</t>
  </si>
  <si>
    <t xml:space="preserve">Smudge Pot - World Memory</t>
  </si>
  <si>
    <t xml:space="preserve">&lt;p&gt;Shaman Infused WORLD MEMORYÂ SMUDGE POT&lt;/p&gt;
&lt;p&gt;From my own work and visions I have seen a time in the past where, for reasons of survival, we had to forget so much of our intellectual and technical skills in order to experience and learn compassion.Â  This learning would make us more complete beings.Â  We have struggled and grown through many ages of darkness.Â Â &lt;/p&gt;
&lt;p&gt;,One of the practices that I use with my clients is opening the energy center that resides along the brow line, (yes it is not round),Â  Â Once this center is open we release the "disc" of information that each of us was asked to carryÂ through future generationsÂ toÂ this time of awakening.Â Â &lt;/p&gt;
&lt;p&gt;There will come a time that is nearing when we will access this information in a group situation, facilitating one of the biggest energetic shifts we have ever known.Â  For now use this balm to open the brow Chakra, visualize releasing the information disc and or discs and hide them away in an etheric carry pouch to be used when needed.&lt;/p&gt;
&lt;p&gt;Clear the amnesia virus - wake up, wake up, WAKE UP! Â &lt;/p&gt;
&lt;p&gt;Apply across the brow hairlineÂ area. Â &lt;/p&gt;
&lt;p&gt;Beeswax,Â coconut Oil, the purest Non-GMO, organic, therapeutic grade essential oil of Yarrow, with Desert Sage.Â  Â &lt;/p&gt;</t>
  </si>
  <si>
    <t xml:space="preserve">Smudge Pot - World Memory - 15ml</t>
  </si>
  <si>
    <t xml:space="preserve">smudge-pot-root</t>
  </si>
  <si>
    <t xml:space="preserve">Smudge Pot - Root</t>
  </si>
  <si>
    <t xml:space="preserve">&lt;p&gt;Shaman Infused ROOTÂ SMUDGE POT&lt;/p&gt;
&lt;p&gt;The root isÂ Â where we hold our most creative potential.Â  Allow this space to open and beÂ  cleared of all old scripts, genetic memory and family programming.Â  Release all of the pieces that keep you from creating your best self.Â  This life can seem long, however it is limited and we can use this time to explore ourselves completelyÂ during this World existence!&lt;/p&gt;
&lt;p&gt;Apply to sacrum, belly and perineum area. Â &lt;/p&gt;
&lt;p&gt;Beeswax,Â coconut Oil, the purest Non-GMO, organic, therapeutic grade essential oil of PatchouliÂ and Desert Sage ash. Â Â &lt;/p&gt;</t>
  </si>
  <si>
    <t xml:space="preserve">Smudge Pot - Root - 15ml</t>
  </si>
  <si>
    <t xml:space="preserve">smudge-pot-heart</t>
  </si>
  <si>
    <t xml:space="preserve">Smudge Pot - Heart</t>
  </si>
  <si>
    <t xml:space="preserve">&lt;p&gt;Shaman Infused HEARTÂ SMUDGE POT&lt;/p&gt;
&lt;p&gt;The Heart is where we do most of early work.Â  After awhile for many of us it becomes difficult to trust where the heart leads us while we work through our scripts, patterns and genetic memories.Â  You have done the work, you have made room for real new relationships, now make room for love!Â Â &lt;/p&gt;
&lt;p&gt;Apply to heartÂ  area. Â &lt;/p&gt;
&lt;p&gt;Beeswax,Â coconut Oil, the purest Non-GMO, organic, therapeutic grade essential oil of RoseÂ and Desert Sage ash. Â Â &lt;/p&gt;</t>
  </si>
  <si>
    <t xml:space="preserve">Smudge Pot - Heart - 15ml</t>
  </si>
  <si>
    <t xml:space="preserve">smudge-pot-third-eye</t>
  </si>
  <si>
    <t xml:space="preserve">Smudge Pot - Third Eye</t>
  </si>
  <si>
    <t xml:space="preserve">&lt;p&gt;Shaman Infused THIRD EYEÂ SMUDGE POT&lt;/p&gt;
&lt;p&gt;For some, the third eye becomes calcified as we work through life as young people attempting to "fit" in.Â  You can choose now to clear the Third Eye and see what has become unseen to you.&lt;/p&gt;
&lt;p&gt;Create a safe, secure channel for receiving your highest potential,Â  intuitive guidance.Â Â &lt;/p&gt;
&lt;p&gt;Apply to Third EyeÂ area. Â &lt;/p&gt;
&lt;p&gt;Beeswax,Â coconut Oil, the purest Non-GMO, organic, therapeutic grade essential oil of WormwoodÂ and Desert Sage ash. Â Â &lt;/p&gt;</t>
  </si>
  <si>
    <t xml:space="preserve">Smudge Pot - Third Eye - 15ml</t>
  </si>
  <si>
    <t xml:space="preserve">smudge-pot-crown-chakra</t>
  </si>
  <si>
    <t xml:space="preserve">Smudge Pot - Crown Chakra</t>
  </si>
  <si>
    <t xml:space="preserve">&lt;p&gt;CROWN CHAKRAÂ SMUDGE POT&lt;/p&gt;
&lt;p&gt;Create a safe, secure channel for receiving your highest potential spiritual guidance. Â Â &lt;/p&gt;
&lt;p&gt;Apply to Crown ChakraÂ area. Â &lt;/p&gt;
&lt;p&gt;Beeswax, Avocado Oil, the purest Non-GMO, organic, therapeutic grade essential oil of VetiverÂ and Desert Sage ash. Â Â &lt;/p&gt;</t>
  </si>
  <si>
    <t xml:space="preserve">Smudge Pot - Crown Chakra - 15ml</t>
  </si>
  <si>
    <t xml:space="preserve">smudge-pot-solar-plexus</t>
  </si>
  <si>
    <t xml:space="preserve">Smudge Pot - Solar Plexus</t>
  </si>
  <si>
    <t xml:space="preserve">&lt;p&gt;Shaman Infused-SOLAR PLEXUSÂ SMUDGE POT&lt;/p&gt;
&lt;p&gt;The Solar Plexus is known to me as the place where my furnace burns.Â  My connection to the Sun energyÂ  With focus and direction this furnace can be pumped up or turned down depending on your outside temperature.Â  Also a good place to focus on rebuilding lost energy.Â  I suggest using this balm on the adrenals as well.&lt;/p&gt;
&lt;p&gt;Apply to Solar PlexusÂ area. Â &lt;/p&gt;
&lt;p&gt;Beeswax,Â coconut Oil, the purest Non-GMO, organic, therapeutic grade essential oil of FrankincenseÂ and Desert Sage ash. Â Â &lt;/p&gt;</t>
  </si>
  <si>
    <t xml:space="preserve">Smudge Pot - Solar Plexus - 15ml</t>
  </si>
  <si>
    <t xml:space="preserve">smudge-pot-throat-chakra</t>
  </si>
  <si>
    <t xml:space="preserve">Smudge Pot - Throat Chakra</t>
  </si>
  <si>
    <t xml:space="preserve">&lt;p&gt;THROAT CHAKRA SMUDGE POT&lt;/p&gt;
&lt;p&gt;Find your water wisdom voice. Â &lt;/p&gt;
&lt;p&gt;Apply to throat area. Â &lt;/p&gt;
&lt;p&gt;Beeswax, Avocado Oil, the purest Non-GMO, organic, therapeutic grade essential oil of Green Oak Moss and Desert Sage ash. Â Â &lt;/p&gt;</t>
  </si>
  <si>
    <t xml:space="preserve">Smudge Pot - Throat Chakra - 15ml</t>
  </si>
  <si>
    <t xml:space="preserve">smudge-pot-chiron-the-wounded-healer</t>
  </si>
  <si>
    <t xml:space="preserve">Smudge Pot - Chiron - The Wounded Healer</t>
  </si>
  <si>
    <t xml:space="preserve">&lt;p&gt;Shaman Infused CHIRON THE WOUNDED HEALER SMUDGE POT&lt;/p&gt;
&lt;p&gt;Heal the Collective wound, genetic, past life and the inner child's need to FIX it all. Â Blessings!&lt;/p&gt;
&lt;p&gt;Apply to the belly area to begin and then allow yourself to be guided to the physical representations of your core issue.Â  As you ask to be shown these, each one will appear over time as a physical wound, an obvious energetic disturbance, a rash or some other experience that draws your attention.Â  As you apply the balm, say aloud or quietly that you are paying attention and allowing the core issue to be healed.&lt;/p&gt;
&lt;p&gt;Beeswax,Â coconut Oil, the purest Non-GMO, organic, therapeutic grade essential oil of Palo Santo and Desert Sage.Â &lt;/p&gt;</t>
  </si>
  <si>
    <t xml:space="preserve">Smudge Pot - Chiron - The Wounded Healer - 15ml</t>
  </si>
  <si>
    <t xml:space="preserve">hand-sanitizer-250ml-spray</t>
  </si>
  <si>
    <t xml:space="preserve">Hand Sanitizer - 250ml Spray</t>
  </si>
  <si>
    <t xml:space="preserve">&lt;p&gt;&lt;span style="text-decoration: underline;"&gt;*CONCENTRATES*&lt;/span&gt;&lt;/p&gt;
&lt;p&gt;One spritz and rub.Â  99% Isopropyl alcohol diluted to 70% with distilled water, anti-bacterial honey and the purest non-gmo organic therapeutic grade essential oils.Â Â &lt;/p&gt;
&lt;p&gt;&lt;span&gt;Choose your product:Â  Balsam &amp;amp; Five Fold Orange / Eucalyptus / Lavender / Lemongrass/ Tea Tree / Thieves / Vanilla&lt;/span&gt;&lt;/p&gt;
&lt;p&gt;Â &lt;/p&gt;</t>
  </si>
  <si>
    <t xml:space="preserve">Hand Sanitizer</t>
  </si>
  <si>
    <t xml:space="preserve">Scent</t>
  </si>
  <si>
    <t xml:space="preserve">Balsam &amp; Five Fold Orange</t>
  </si>
  <si>
    <t xml:space="preserve">Hand Sanitizer - 250ml Spray - Balsam &amp; Five Fold Orange</t>
  </si>
  <si>
    <t xml:space="preserve">Eucalyptus</t>
  </si>
  <si>
    <t xml:space="preserve">Hand Sanitizer - 250ml Spray - Eucalyptus</t>
  </si>
  <si>
    <t xml:space="preserve">Lavender</t>
  </si>
  <si>
    <t xml:space="preserve">Hand Sanitizer - 250ml Spray - Lavender</t>
  </si>
  <si>
    <t xml:space="preserve">Lemongrass</t>
  </si>
  <si>
    <t xml:space="preserve">Hand Sanitizer - 250ml Spray - Lemongrass</t>
  </si>
  <si>
    <t xml:space="preserve">Tea Tree</t>
  </si>
  <si>
    <t xml:space="preserve">Hand Sanitizer - 250ml Spray - Tea Tree</t>
  </si>
  <si>
    <t xml:space="preserve">Thieves</t>
  </si>
  <si>
    <t xml:space="preserve">Hand Sanitizer - 250ml Spray - Thieves</t>
  </si>
  <si>
    <t xml:space="preserve">Vanilla</t>
  </si>
  <si>
    <t xml:space="preserve">Hand Sanitizer - 250ml Spray - Vanilla</t>
  </si>
  <si>
    <t xml:space="preserve">hand-sanitizer-60ml-spray</t>
  </si>
  <si>
    <t xml:space="preserve">Hand Sanitizer - 60ml Spray</t>
  </si>
  <si>
    <t xml:space="preserve">&lt;p&gt;&lt;span style="text-decoration: underline;"&gt;*CONCENTRATES*&lt;/span&gt;&lt;/p&gt;
&lt;p&gt;One spritz and rub.Â  99% Isopropyl alcohol diluted to 70% with distilled water, anti-bacterial honey and the purest non-gmo organic therapeutic grade essential oils.Â Â &lt;/p&gt;
&lt;p&gt;&lt;span&gt;Choose your product:Â  Balsam &amp;amp; Five Fold Orange / Eucalyptus / Lavender / Lemongrass / Tea Tree / Thieves / Vanilla&lt;/span&gt;&lt;/p&gt;</t>
  </si>
  <si>
    <t xml:space="preserve">Hand Sanitizer - 60ml Spray - Balsam &amp; Five Fold Orange</t>
  </si>
  <si>
    <t xml:space="preserve">Hand Sanitizer - 60ml Spray - Eucalyptus</t>
  </si>
  <si>
    <t xml:space="preserve">Hand Sanitizer - 60ml Spray - Lavender</t>
  </si>
  <si>
    <t xml:space="preserve">Hand Sanitizer - 60ml Spray - Lemongrass</t>
  </si>
  <si>
    <t xml:space="preserve">Hand Sanitizer - 60ml Spray - Tea Tree</t>
  </si>
  <si>
    <t xml:space="preserve">Hand Sanitizer - 60ml Spray - Thieves</t>
  </si>
  <si>
    <t xml:space="preserve">Hand Sanitizer - 60ml Spray - Vanilla</t>
  </si>
  <si>
    <t xml:space="preserve">hand-sanitizer-250ml-refill-pouches</t>
  </si>
  <si>
    <t xml:space="preserve">Hand Sanitizer - 250ml Refill pouches</t>
  </si>
  <si>
    <t xml:space="preserve">&lt;p&gt;Antibacterial, antiviral and anti-fungal hand sanitizer. Â &lt;/p&gt;</t>
  </si>
  <si>
    <t xml:space="preserve">Hand Sanitizer - 250ml Refill pouches - Balsam &amp; Five Fold Orange</t>
  </si>
  <si>
    <t xml:space="preserve">Hand Sanitizer - 250ml Refill pouches - Eucalyptus</t>
  </si>
  <si>
    <t xml:space="preserve">Hand Sanitizer - 250ml Refill pouches - Lavender</t>
  </si>
  <si>
    <t xml:space="preserve">Hand Sanitizer - 250ml Refill pouches - Lemongrass</t>
  </si>
  <si>
    <t xml:space="preserve">Hand Sanitizer - 250ml Refill pouches - Tea Tree</t>
  </si>
  <si>
    <t xml:space="preserve">Hand Sanitizer - 250ml Refill pouches - Thieves</t>
  </si>
  <si>
    <t xml:space="preserve">Hand Sanitizer - 250ml Refill pouches - Vanilla</t>
  </si>
  <si>
    <t xml:space="preserve">shift-into-the-collective-elixir</t>
  </si>
  <si>
    <t xml:space="preserve">Shift Into - The Collective - Elixir</t>
  </si>
  <si>
    <t xml:space="preserve">&lt;p&gt;For everyday use,one drop under the tongue. Â Moving with the shifting Collective energies of this world. Â Breathe, dance, sing ... All of the healing you do for yourself reflects into the past, healing the ancestors while advancing our evolutionary progress.&lt;/p&gt;
&lt;p&gt;Shamanic Power Flower essence, grain alcohol and green oak moss essential oil.&lt;/p&gt;</t>
  </si>
  <si>
    <t xml:space="preserve">Elixir</t>
  </si>
  <si>
    <t xml:space="preserve">10ml</t>
  </si>
  <si>
    <t xml:space="preserve">Shift Into - The Collective - Elixir - 10ml</t>
  </si>
  <si>
    <t xml:space="preserve">shift-into-joy-elixir</t>
  </si>
  <si>
    <t xml:space="preserve">Shift Into - Joy - Elixir</t>
  </si>
  <si>
    <t xml:space="preserve">&lt;p&gt;Â  Remember to use Joy when all around us is mired in other energies.Â  Choose Joy when all else fails!Â  Â (laughing)Â  *when things "fail"Â  it is always a gift, say Thank you.&lt;/p&gt;
&lt;p&gt;Shamanic Power Flower essence, grain alcohol and pau d'arco tincture.&lt;/p&gt;
&lt;p&gt;For everyday use, one drop under the tongue or under the chin&lt;/p&gt;</t>
  </si>
  <si>
    <t xml:space="preserve">Shift Into - Joy - Elixir - 10ml</t>
  </si>
  <si>
    <t xml:space="preserve">shift-into-bluestar-elixir</t>
  </si>
  <si>
    <t xml:space="preserve">Shift Into - BlueStar - Elixir</t>
  </si>
  <si>
    <t xml:space="preserve">&lt;p&gt;Bluestar energy has been a guiding energy in Shae's life.Â  It is that opening place where all things are possible when we can allow our lives to open!&lt;/p&gt;
&lt;p&gt;Â Orbs, portals, awakenings . Â There are more things in Heaven and Earth than are dreamt of in your philosophy (Shakespeare).Â &lt;/p&gt;
&lt;p&gt;Shamanic Power Flower essence, grain alcohol, red wine and zircon essential oil.&lt;/p&gt;
&lt;p&gt;Â For everyday use, one drop under the tongue&lt;/p&gt;</t>
  </si>
  <si>
    <t xml:space="preserve">Shift Into - BlueStar - Elixir - 10ml</t>
  </si>
  <si>
    <t xml:space="preserve">shift-into-psychic-protection-elixir</t>
  </si>
  <si>
    <t xml:space="preserve">Shift Into - Psychic Protection - Elixir</t>
  </si>
  <si>
    <t xml:space="preserve">&lt;p&gt;For everyday use, one drop under the tongue with the intention of creating a safe environment to explore the other realms.&lt;/p&gt;
&lt;p&gt;Shamanic Power Flower essence, grain alcohol and vetiver essential oil.&lt;/p&gt;</t>
  </si>
  <si>
    <t xml:space="preserve">Shift Into - Psychic Protection - Elixir - 10ml</t>
  </si>
  <si>
    <t xml:space="preserve">shift-into-love-elixir</t>
  </si>
  <si>
    <t xml:space="preserve">Shift Into - Love - Elixir</t>
  </si>
  <si>
    <t xml:space="preserve">&lt;p&gt;For everyday use,one drop under the tongue. Â Remember to return to Love when all around you is mired in other energies. Â With practice, Love becomes the new normal.&lt;/p&gt;
&lt;p&gt;Shamanic Power Flower essence, grain alcohol and red rose tincture.&lt;/p&gt;</t>
  </si>
  <si>
    <t xml:space="preserve">Shift Into - Love - Elixir - 10ml</t>
  </si>
  <si>
    <t xml:space="preserve">shift-into-rest-elixir</t>
  </si>
  <si>
    <t xml:space="preserve">Shift Into - Rest - Elixir</t>
  </si>
  <si>
    <t xml:space="preserve">&lt;p&gt;For everyday use, one drop under the tongue for your day of&lt;strong&gt; REST. Â &lt;/strong&gt;Enjoy.&lt;/p&gt;
&lt;p&gt;Shamanic Flower Power essence, grain alcohol, valerian and chamomile tincture. Â &lt;/p&gt;</t>
  </si>
  <si>
    <t xml:space="preserve">Shift Into - Rest - Elixir - 10ml</t>
  </si>
  <si>
    <t xml:space="preserve">shift-into-grace-elixir</t>
  </si>
  <si>
    <t xml:space="preserve">Shift Into - Grace - Elixir</t>
  </si>
  <si>
    <t xml:space="preserve">&lt;p&gt;. Â The practice of knowing our imagination is a small thing compared to what Spirit has dreamed up for us. Â  Move out of your own way.&lt;/p&gt;
&lt;p&gt;Shamanic Power Flower essence, grain alcohol and hyssop essential oil&lt;/p&gt;
&lt;p&gt;One drop under the tongue or under the chin for everyday use&lt;/p&gt;</t>
  </si>
  <si>
    <t xml:space="preserve">Shift Into - Grace - Elixir - 10ml</t>
  </si>
  <si>
    <t xml:space="preserve">shift-into-dreamtime-elixir</t>
  </si>
  <si>
    <t xml:space="preserve">Shift Into - Dreamtime - Elixir</t>
  </si>
  <si>
    <t xml:space="preserve">&lt;p&gt;ï»¿Shift in The Dreamtime is wholly a tool for opening to the Universal Path, catch a glimpse of energy that works within all of us during this Dance of LIfe&lt;/p&gt;
&lt;p&gt;Move withÂ the intention of opening yourself to perceiving what is beyond the illusion.&lt;/p&gt;
&lt;p&gt;Shamanic Power Flower essence, grain alcohol and wormwood essential oilÂ &lt;/p&gt;
&lt;p&gt;Â For everyday use, one drop under the tongue&lt;strong&gt;Â or under the chin&lt;/strong&gt;&lt;/p&gt;</t>
  </si>
  <si>
    <t xml:space="preserve">Shift Into - Dreamtime - Elixir - 10ml</t>
  </si>
  <si>
    <t xml:space="preserve">shift-into-space-elixir</t>
  </si>
  <si>
    <t xml:space="preserve">Shift Into - Space - Elixir</t>
  </si>
  <si>
    <t xml:space="preserve">&lt;p&gt;For everyday use,one drop under the tongue. Â Remember,Â you have all of the time necessary for your healing and all of the spaceÂ ï»¿for your grief.&lt;/p&gt;
&lt;p&gt;Shamanic Power Flower essence, grain alcohol and bergamot essential oilÂ &lt;/p&gt;</t>
  </si>
  <si>
    <t xml:space="preserve">Shift Into - Space - Elixir - 10ml</t>
  </si>
  <si>
    <t xml:space="preserve">shift-into-purpose-elixir</t>
  </si>
  <si>
    <t xml:space="preserve">Shift Into - Purpose - Elixir</t>
  </si>
  <si>
    <t xml:space="preserve">&lt;p&gt;For everyday use, one drop under the tongue. The practice of remembering why we are here, releasing the pieces that keep us distracted from our true purpose.&lt;/p&gt;
&lt;p&gt;Shamanic Power Flower essence, grain alcohol and green coffee bean and sage tincture.&lt;/p&gt;</t>
  </si>
  <si>
    <t xml:space="preserve">Shift Into - Purpose - Elixir - 10ml</t>
  </si>
  <si>
    <t xml:space="preserve">shift-into-adventure-elixir</t>
  </si>
  <si>
    <t xml:space="preserve">Shift Into - Adventure - Elixir</t>
  </si>
  <si>
    <t xml:space="preserve">&lt;p&gt;Feeling: anxious about the future, stressed and wanting more?&lt;/p&gt;
&lt;p&gt;Shift into Adventure and make room for the Dance of Life!Â &lt;/p&gt;
&lt;p&gt;For everyday use, one drop under the tongueÂ &lt;strong&gt;&lt;/strong&gt;with the intention of open-heartedly accepting that which happens next.&lt;/p&gt;
&lt;p&gt;Shamanic Flower Power essence, grain alcohol, yarrow essential oilÂ &lt;/p&gt;
&lt;p&gt;Â &lt;/p&gt;
&lt;p&gt;Â &lt;/p&gt;</t>
  </si>
  <si>
    <t xml:space="preserve">Shift Into - Adventure - Elixir - 10ml</t>
  </si>
</sst>
</file>

<file path=xl/styles.xml><?xml version="1.0" encoding="utf-8"?>
<styleSheet xmlns="http://schemas.openxmlformats.org/spreadsheetml/2006/main">
  <numFmts count="3">
    <numFmt numFmtId="164" formatCode="General"/>
    <numFmt numFmtId="165" formatCode="@"/>
    <numFmt numFmtId="166"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48576"/>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6" activeCellId="0" sqref="B36"/>
    </sheetView>
  </sheetViews>
  <sheetFormatPr defaultColWidth="11.58984375" defaultRowHeight="12.75" zeroHeight="false" outlineLevelRow="0" outlineLevelCol="0"/>
  <cols>
    <col collapsed="false" customWidth="true" hidden="false" outlineLevel="0" max="1" min="1" style="0" width="45.62"/>
    <col collapsed="false" customWidth="true" hidden="false" outlineLevel="0" max="2" min="2" style="0" width="50.34"/>
    <col collapsed="false" customWidth="true" hidden="false" outlineLevel="0" max="3" min="3" style="0" width="123.36"/>
    <col collapsed="false" customWidth="true" hidden="false" outlineLevel="0" max="4" min="4" style="0" width="24.49"/>
    <col collapsed="false" customWidth="true" hidden="false" outlineLevel="0" max="5" min="5" style="0" width="7.54"/>
    <col collapsed="false" customWidth="true" hidden="false" outlineLevel="0" max="6" min="6" style="0" width="27.55"/>
    <col collapsed="false" customWidth="true" hidden="false" outlineLevel="0" max="7" min="7" style="0" width="9.47"/>
    <col collapsed="false" customWidth="true" hidden="false" outlineLevel="0" max="8" min="8" style="0" width="13.1"/>
    <col collapsed="false" customWidth="true" hidden="false" outlineLevel="0" max="12" min="9" style="0" width="8.94"/>
    <col collapsed="false" customWidth="true" hidden="false" outlineLevel="0" max="13" min="13" style="0" width="14.62"/>
    <col collapsed="false" customWidth="true" hidden="false" outlineLevel="0" max="14" min="14" style="0" width="14.35"/>
    <col collapsed="false" customWidth="true" hidden="false" outlineLevel="0" max="15" min="15" style="0" width="33.8"/>
    <col collapsed="false" customWidth="true" hidden="false" outlineLevel="0" max="16" min="16" style="0" width="23.94"/>
    <col collapsed="false" customWidth="true" hidden="false" outlineLevel="0" max="17" min="17" style="0" width="13.1"/>
    <col collapsed="false" customWidth="true" hidden="false" outlineLevel="0" max="18" min="18" style="0" width="12.83"/>
    <col collapsed="false" customWidth="true" hidden="false" outlineLevel="0" max="19" min="19" style="0" width="13.1"/>
    <col collapsed="false" customWidth="true" hidden="false" outlineLevel="0" max="20" min="20" style="0" width="12.83"/>
    <col collapsed="false" customWidth="true" hidden="false" outlineLevel="0" max="21" min="21" style="0" width="55.9"/>
    <col collapsed="false" customWidth="true" hidden="false" outlineLevel="0" max="22" min="22" style="0" width="13.1"/>
    <col collapsed="false" customWidth="true" hidden="false" outlineLevel="0" max="23" min="23" style="0" width="21.58"/>
    <col collapsed="false" customWidth="true" hidden="false" outlineLevel="0" max="24" min="24" style="0" width="18.66"/>
    <col collapsed="false" customWidth="true" hidden="false" outlineLevel="0" max="25" min="25" style="0" width="20.74"/>
    <col collapsed="false" customWidth="true" hidden="false" outlineLevel="0" max="26" min="26" style="0" width="22.69"/>
    <col collapsed="false" customWidth="true" hidden="false" outlineLevel="0" max="27" min="27" style="0" width="11.85"/>
    <col collapsed="false" customWidth="true" hidden="false" outlineLevel="0" max="28" min="28" style="0" width="21.85"/>
    <col collapsed="false" customWidth="true" hidden="false" outlineLevel="0" max="29" min="29" style="0" width="22.28"/>
    <col collapsed="false" customWidth="true" hidden="false" outlineLevel="0" max="30" min="30" style="0" width="13.82"/>
    <col collapsed="false" customWidth="true" hidden="false" outlineLevel="0" max="31" min="31" style="0" width="14.35"/>
    <col collapsed="false" customWidth="true" hidden="false" outlineLevel="0" max="32" min="32" style="0" width="119.53"/>
    <col collapsed="false" customWidth="true" hidden="false" outlineLevel="0" max="33" min="33" style="0" width="13.65"/>
    <col collapsed="false" customWidth="true" hidden="false" outlineLevel="0" max="34" min="34" style="0" width="50.34"/>
    <col collapsed="false" customWidth="true" hidden="false" outlineLevel="0" max="35" min="35" style="0" width="8.79"/>
    <col collapsed="false" customWidth="true" hidden="false" outlineLevel="0" max="36" min="36" style="0" width="9.2"/>
    <col collapsed="false" customWidth="true" hidden="false" outlineLevel="0" max="37" min="37" style="0" width="15.05"/>
    <col collapsed="false" customWidth="true" hidden="false" outlineLevel="0" max="38" min="38" style="0" width="37.3"/>
    <col collapsed="false" customWidth="true" hidden="false" outlineLevel="0" max="39" min="39" style="0" width="22.83"/>
    <col collapsed="false" customWidth="true" hidden="false" outlineLevel="0" max="40" min="40" style="0" width="25.47"/>
    <col collapsed="false" customWidth="true" hidden="false" outlineLevel="0" max="41" min="41" style="0" width="21.02"/>
    <col collapsed="false" customWidth="true" hidden="false" outlineLevel="0" max="42" min="42" style="0" width="32"/>
    <col collapsed="false" customWidth="true" hidden="false" outlineLevel="0" max="43" min="43" style="0" width="30.05"/>
    <col collapsed="false" customWidth="true" hidden="false" outlineLevel="0" max="44" min="44" style="0" width="24.49"/>
    <col collapsed="false" customWidth="true" hidden="false" outlineLevel="0" max="45" min="45" style="0" width="30.05"/>
    <col collapsed="false" customWidth="true" hidden="false" outlineLevel="0" max="50" min="46" style="0" width="29.63"/>
    <col collapsed="false" customWidth="true" hidden="false" outlineLevel="0" max="51" min="51" style="0" width="119.54"/>
    <col collapsed="false" customWidth="true" hidden="false" outlineLevel="0" max="52" min="52" style="0" width="16.99"/>
    <col collapsed="false" customWidth="true" hidden="false" outlineLevel="0" max="53" min="53" style="0" width="15.18"/>
    <col collapsed="false" customWidth="true" hidden="false" outlineLevel="0" max="54" min="54" style="0" width="12.41"/>
    <col collapsed="false" customWidth="true" hidden="false" outlineLevel="0" max="55" min="55" style="0" width="6.85"/>
  </cols>
  <sheetData>
    <row r="1" customFormat="false" ht="12.75" hidden="false" customHeight="true" outlineLevel="0" collapsed="false">
      <c r="A1" s="0" t="s">
        <v>0</v>
      </c>
      <c r="B1" s="0" t="s">
        <v>1</v>
      </c>
      <c r="C1" s="0" t="s">
        <v>2</v>
      </c>
      <c r="D1" s="0" t="s">
        <v>3</v>
      </c>
      <c r="E1" s="0" t="s">
        <v>4</v>
      </c>
      <c r="F1" s="0" t="s">
        <v>5</v>
      </c>
      <c r="G1" s="0" t="s">
        <v>6</v>
      </c>
      <c r="H1" s="0" t="s">
        <v>7</v>
      </c>
      <c r="M1" s="0" t="s">
        <v>8</v>
      </c>
      <c r="N1" s="0" t="s">
        <v>9</v>
      </c>
      <c r="O1" s="0" t="s">
        <v>10</v>
      </c>
      <c r="P1" s="0" t="s">
        <v>11</v>
      </c>
      <c r="Q1" s="0" t="s">
        <v>12</v>
      </c>
      <c r="R1" s="0" t="s">
        <v>13</v>
      </c>
      <c r="S1" s="0" t="s">
        <v>14</v>
      </c>
      <c r="T1" s="0" t="s">
        <v>15</v>
      </c>
      <c r="U1" s="0" t="s">
        <v>16</v>
      </c>
      <c r="V1" s="0" t="s">
        <v>17</v>
      </c>
      <c r="W1" s="0" t="s">
        <v>18</v>
      </c>
      <c r="X1" s="0" t="s">
        <v>19</v>
      </c>
      <c r="Y1" s="0" t="s">
        <v>20</v>
      </c>
      <c r="Z1" s="0" t="s">
        <v>21</v>
      </c>
      <c r="AA1" s="0" t="s">
        <v>22</v>
      </c>
      <c r="AB1" s="0" t="s">
        <v>23</v>
      </c>
      <c r="AC1" s="0" t="s">
        <v>24</v>
      </c>
      <c r="AD1" s="0" t="s">
        <v>25</v>
      </c>
      <c r="AE1" s="0" t="s">
        <v>26</v>
      </c>
      <c r="AF1" s="0" t="s">
        <v>27</v>
      </c>
      <c r="AG1" s="0" t="s">
        <v>28</v>
      </c>
      <c r="AH1" s="0" t="s">
        <v>29</v>
      </c>
      <c r="AI1" s="0" t="s">
        <v>30</v>
      </c>
      <c r="AJ1" s="0" t="s">
        <v>31</v>
      </c>
      <c r="AK1" s="0" t="s">
        <v>32</v>
      </c>
      <c r="AL1" s="0" t="s">
        <v>33</v>
      </c>
      <c r="AM1" s="0" t="s">
        <v>34</v>
      </c>
      <c r="AN1" s="0" t="s">
        <v>35</v>
      </c>
      <c r="AO1" s="0" t="s">
        <v>36</v>
      </c>
      <c r="AP1" s="0" t="s">
        <v>37</v>
      </c>
      <c r="AQ1" s="0" t="s">
        <v>38</v>
      </c>
      <c r="AR1" s="0" t="s">
        <v>39</v>
      </c>
      <c r="AS1" s="0" t="s">
        <v>40</v>
      </c>
      <c r="AT1" s="0" t="s">
        <v>41</v>
      </c>
      <c r="AU1" s="0" t="s">
        <v>42</v>
      </c>
      <c r="AV1" s="0" t="s">
        <v>43</v>
      </c>
      <c r="AW1" s="0" t="s">
        <v>44</v>
      </c>
      <c r="AX1" s="0" t="s">
        <v>45</v>
      </c>
      <c r="AY1" s="0" t="s">
        <v>46</v>
      </c>
      <c r="AZ1" s="0" t="s">
        <v>47</v>
      </c>
      <c r="BA1" s="0" t="s">
        <v>48</v>
      </c>
      <c r="BB1" s="0" t="s">
        <v>49</v>
      </c>
      <c r="BC1" s="0" t="s">
        <v>50</v>
      </c>
    </row>
    <row r="2" customFormat="false" ht="12.75" hidden="false" customHeight="true" outlineLevel="0" collapsed="false">
      <c r="A2" s="0" t="str">
        <f aca="false">SUBSTITUTE(SUBSTITUTE(LOWER(_xlfn.CONCAT(M2, "-", O2,"-", N2)), "_", "-"), "---", "-")</f>
        <v>master-cleanse-soul-strings-they-key-essential-oil</v>
      </c>
      <c r="B2" s="0" t="s">
        <v>51</v>
      </c>
      <c r="C2" s="1"/>
      <c r="D2" s="0" t="s">
        <v>52</v>
      </c>
      <c r="E2" s="0" t="s">
        <v>53</v>
      </c>
      <c r="F2" s="0" t="s">
        <v>54</v>
      </c>
      <c r="G2" s="2" t="s">
        <v>55</v>
      </c>
      <c r="H2" s="0" t="s">
        <v>56</v>
      </c>
      <c r="I2" s="3" t="n">
        <f aca="false">IF(B2 = "",#REF!,FIND("-", B2, 1))</f>
        <v>16</v>
      </c>
      <c r="J2" s="3" t="n">
        <f aca="false">IF(B2 = "",#REF!,FIND("-", B2, FIND("-", B2, FIND("-", B2, 1)+1)+1))</f>
        <v>42</v>
      </c>
      <c r="K2" s="3" t="n">
        <f aca="false">IF(B2 = "",#REF!,FIND("-", B2, FIND("-", B2, 1)+1))</f>
        <v>31</v>
      </c>
      <c r="L2" s="3" t="n">
        <f aca="false">IF(B2 = "",#REF!,IF(ISERROR(J2),K2,J2))</f>
        <v>42</v>
      </c>
      <c r="M2" s="3" t="str">
        <f aca="false">IF(B2 = "",#REF!,SUBSTITUTE(LEFT(B2,I2-2)," ","_"))</f>
        <v>Master_Cleanse</v>
      </c>
      <c r="N2" s="3" t="str">
        <f aca="false">IF(B2 = "",#REF!,SUBSTITUTE(RIGHT(B2, LEN(B2)-L2-1)," ","_"))</f>
        <v>Essential_Oil</v>
      </c>
      <c r="O2" s="3" t="str">
        <f aca="false">IF(B2 = "",#REF!,SUBSTITUTE(SUBSTITUTE(MID(B2,I2+2,L2-I2-3)," ","_"),"/","_"))</f>
        <v>Soul_Strings_-_They_Key</v>
      </c>
      <c r="P2" s="0" t="s">
        <v>57</v>
      </c>
      <c r="U2" s="0" t="str">
        <f aca="false">SUBSTITUTE(_xlfn.CONCAT(M2, " - ", O2, " - ",N2, " - ", P2), "_", " ")</f>
        <v>Master Cleanse - Soul Strings - They Key - Essential Oil - 15ml</v>
      </c>
      <c r="V2" s="0" t="n">
        <v>15</v>
      </c>
      <c r="X2" s="0" t="n">
        <v>0</v>
      </c>
      <c r="Y2" s="0" t="s">
        <v>58</v>
      </c>
      <c r="Z2" s="0" t="s">
        <v>59</v>
      </c>
      <c r="AA2" s="0" t="n">
        <v>40</v>
      </c>
      <c r="AC2" s="2" t="s">
        <v>55</v>
      </c>
      <c r="AD2" s="2" t="s">
        <v>55</v>
      </c>
      <c r="AF2" s="3" t="str">
        <f aca="false">IF(B2 = "","",_xlfn.CONCAT("https://cdn.shopify.com/s/files/1/1773/1117/files/WWMS_-_",N2,"_-_",P2,"_-_",M2,"_-_",O2,"_-_Front.png"))</f>
        <v>https://cdn.shopify.com/s/files/1/1773/1117/files/WWMS_-_Essential_Oil_-_15ml_-_Master_Cleanse_-_Soul_Strings_-_They_Key_-_Front.png</v>
      </c>
      <c r="AG2" s="0" t="n">
        <v>1</v>
      </c>
      <c r="AH2" s="0" t="str">
        <f aca="false">IF(B2 = "", "", B2)</f>
        <v>Master Cleanse - Soul Strings - They Key - Essential Oil</v>
      </c>
      <c r="AI2" s="2" t="s">
        <v>60</v>
      </c>
      <c r="AY2" s="3" t="str">
        <f aca="false">_xlfn.CONCAT("https://cdn.shopify.com/s/files/1/1773/1117/files/WWMS_-_",N2,"_-_",P2,"_-_",M2,"_-_",O2,"_-_Front.png")</f>
        <v>https://cdn.shopify.com/s/files/1/1773/1117/files/WWMS_-_Essential_Oil_-_15ml_-_Master_Cleanse_-_Soul_Strings_-_They_Key_-_Front.png</v>
      </c>
      <c r="AZ2" s="0" t="s">
        <v>61</v>
      </c>
      <c r="BC2" s="0" t="s">
        <v>62</v>
      </c>
    </row>
    <row r="3" customFormat="false" ht="12.75" hidden="false" customHeight="true" outlineLevel="0" collapsed="false">
      <c r="A3" s="0" t="str">
        <f aca="false">SUBSTITUTE(SUBSTITUTE(LOWER(_xlfn.CONCAT(M3, "-", O3,"-", N3)), "_", "-"), "---", "-")</f>
        <v>master-cleanse-spirit-soul-retrieval-essential-oil</v>
      </c>
      <c r="B3" s="0" t="s">
        <v>63</v>
      </c>
      <c r="C3" s="1"/>
      <c r="D3" s="0" t="s">
        <v>52</v>
      </c>
      <c r="E3" s="0" t="s">
        <v>53</v>
      </c>
      <c r="F3" s="0" t="s">
        <v>54</v>
      </c>
      <c r="G3" s="2" t="s">
        <v>55</v>
      </c>
      <c r="H3" s="0" t="s">
        <v>56</v>
      </c>
      <c r="I3" s="3" t="n">
        <f aca="false">IF(B3 = "",I2,FIND("-", B3, 1))</f>
        <v>16</v>
      </c>
      <c r="J3" s="3" t="e">
        <f aca="false">IF(B3 = "",J2,FIND("-", B3, FIND("-", B3, FIND("-", B3, 1)+1)+1))</f>
        <v>#VALUE!</v>
      </c>
      <c r="K3" s="3" t="n">
        <f aca="false">IF(B3 = "",K2,FIND("-", B3, FIND("-", B3, 1)+1))</f>
        <v>40</v>
      </c>
      <c r="L3" s="3" t="n">
        <f aca="false">IF(B3 = "",L2,IF(ISERROR(J3),K3,J3))</f>
        <v>40</v>
      </c>
      <c r="M3" s="3" t="str">
        <f aca="false">IF(B3 = "",M2,SUBSTITUTE(LEFT(B3,I3-2)," ","_"))</f>
        <v>Master_Cleanse</v>
      </c>
      <c r="N3" s="3" t="str">
        <f aca="false">IF(B3 = "",N2,SUBSTITUTE(RIGHT(B3, LEN(B3)-L3-1)," ","_"))</f>
        <v>Essential_Oil</v>
      </c>
      <c r="O3" s="3" t="str">
        <f aca="false">IF(B3 = "",O2,SUBSTITUTE(SUBSTITUTE(MID(B3,I3+2,L3-I3-3)," ","_"),"/","_"))</f>
        <v>Spirit_Soul_Retrieval</v>
      </c>
      <c r="P3" s="0" t="s">
        <v>57</v>
      </c>
      <c r="U3" s="0" t="str">
        <f aca="false">SUBSTITUTE(_xlfn.CONCAT(M3, " - ", O3, " - ",N3, " - ", P3), "_", " ")</f>
        <v>Master Cleanse - Spirit Soul Retrieval - Essential Oil - 15ml</v>
      </c>
      <c r="V3" s="0" t="n">
        <v>15</v>
      </c>
      <c r="X3" s="0" t="n">
        <v>0</v>
      </c>
      <c r="Y3" s="0" t="s">
        <v>58</v>
      </c>
      <c r="Z3" s="0" t="s">
        <v>59</v>
      </c>
      <c r="AA3" s="0" t="n">
        <v>85</v>
      </c>
      <c r="AC3" s="2" t="s">
        <v>55</v>
      </c>
      <c r="AD3" s="2" t="s">
        <v>55</v>
      </c>
      <c r="AF3" s="3" t="str">
        <f aca="false">IF(B3 = "","",_xlfn.CONCAT("https://cdn.shopify.com/s/files/1/1773/1117/files/WWMS_-_",N3,"_-_",P3,"_-_",M3,"_-_",O3,"_-_Front.png"))</f>
        <v>https://cdn.shopify.com/s/files/1/1773/1117/files/WWMS_-_Essential_Oil_-_15ml_-_Master_Cleanse_-_Spirit_Soul_Retrieval_-_Front.png</v>
      </c>
      <c r="AG3" s="0" t="n">
        <v>1</v>
      </c>
      <c r="AH3" s="0" t="str">
        <f aca="false">IF(B3 = "", "", B3)</f>
        <v>Master Cleanse - Spirit/Soul Retrieval - Essential Oil</v>
      </c>
      <c r="AI3" s="2" t="s">
        <v>60</v>
      </c>
      <c r="AY3" s="3" t="str">
        <f aca="false">_xlfn.CONCAT("https://cdn.shopify.com/s/files/1/1773/1117/files/WWMS_-_",N3,"_-_",P3,"_-_",M3,"_-_",O3,"_-_Front.png")</f>
        <v>https://cdn.shopify.com/s/files/1/1773/1117/files/WWMS_-_Essential_Oil_-_15ml_-_Master_Cleanse_-_Spirit_Soul_Retrieval_-_Front.png</v>
      </c>
      <c r="AZ3" s="0" t="s">
        <v>61</v>
      </c>
      <c r="BC3" s="0" t="s">
        <v>62</v>
      </c>
    </row>
    <row r="4" customFormat="false" ht="12.75" hidden="false" customHeight="true" outlineLevel="0" collapsed="false">
      <c r="A4" s="0" t="str">
        <f aca="false">SUBSTITUTE(SUBSTITUTE(LOWER(_xlfn.CONCAT(M4, "-", O4,"-", N4)), "_", "-"), "---", "-")</f>
        <v>master-cleanse-shaman-essential-oil</v>
      </c>
      <c r="B4" s="0" t="s">
        <v>64</v>
      </c>
      <c r="C4" s="1"/>
      <c r="D4" s="0" t="s">
        <v>52</v>
      </c>
      <c r="E4" s="0" t="s">
        <v>53</v>
      </c>
      <c r="F4" s="0" t="s">
        <v>54</v>
      </c>
      <c r="G4" s="2" t="s">
        <v>55</v>
      </c>
      <c r="H4" s="0" t="s">
        <v>56</v>
      </c>
      <c r="I4" s="3" t="n">
        <f aca="false">IF(B4 = "",I3,FIND("-", B4, 1))</f>
        <v>16</v>
      </c>
      <c r="J4" s="3" t="e">
        <f aca="false">IF(B4 = "",J3,FIND("-", B4, FIND("-", B4, FIND("-", B4, 1)+1)+1))</f>
        <v>#VALUE!</v>
      </c>
      <c r="K4" s="3" t="n">
        <f aca="false">IF(B4 = "",K3,FIND("-", B4, FIND("-", B4, 1)+1))</f>
        <v>25</v>
      </c>
      <c r="L4" s="3" t="n">
        <f aca="false">IF(B4 = "",L3,IF(ISERROR(J4),K4,J4))</f>
        <v>25</v>
      </c>
      <c r="M4" s="3" t="str">
        <f aca="false">IF(B4 = "",M3,SUBSTITUTE(LEFT(B4,I4-2)," ","_"))</f>
        <v>Master_Cleanse</v>
      </c>
      <c r="N4" s="3" t="str">
        <f aca="false">IF(B4 = "",N3,SUBSTITUTE(RIGHT(B4, LEN(B4)-L4-1)," ","_"))</f>
        <v>Essential_Oil</v>
      </c>
      <c r="O4" s="3" t="str">
        <f aca="false">IF(B4 = "",O3,SUBSTITUTE(SUBSTITUTE(MID(B4,I4+2,L4-I4-3)," ","_"),"/","_"))</f>
        <v>Shaman</v>
      </c>
      <c r="P4" s="0" t="s">
        <v>57</v>
      </c>
      <c r="U4" s="0" t="str">
        <f aca="false">SUBSTITUTE(_xlfn.CONCAT(M4, " - ", O4, " - ",N4, " - ", P4), "_", " ")</f>
        <v>Master Cleanse - Shaman - Essential Oil - 15ml</v>
      </c>
      <c r="V4" s="0" t="n">
        <v>15</v>
      </c>
      <c r="X4" s="0" t="n">
        <v>0</v>
      </c>
      <c r="Y4" s="0" t="s">
        <v>58</v>
      </c>
      <c r="Z4" s="0" t="s">
        <v>59</v>
      </c>
      <c r="AA4" s="0" t="n">
        <v>40</v>
      </c>
      <c r="AC4" s="2" t="s">
        <v>55</v>
      </c>
      <c r="AD4" s="2" t="s">
        <v>55</v>
      </c>
      <c r="AF4" s="3" t="str">
        <f aca="false">IF(B4 = "","",_xlfn.CONCAT("https://cdn.shopify.com/s/files/1/1773/1117/files/WWMS_-_",N4,"_-_",P4,"_-_",M4,"_-_",O4,"_-_Front.png"))</f>
        <v>https://cdn.shopify.com/s/files/1/1773/1117/files/WWMS_-_Essential_Oil_-_15ml_-_Master_Cleanse_-_Shaman_-_Front.png</v>
      </c>
      <c r="AG4" s="0" t="n">
        <v>1</v>
      </c>
      <c r="AH4" s="0" t="str">
        <f aca="false">IF(B4 = "", "", B4)</f>
        <v>Master Cleanse - Shaman - Essential Oil</v>
      </c>
      <c r="AI4" s="2" t="s">
        <v>60</v>
      </c>
      <c r="AY4" s="3" t="str">
        <f aca="false">_xlfn.CONCAT("https://cdn.shopify.com/s/files/1/1773/1117/files/WWMS_-_",N4,"_-_",P4,"_-_",M4,"_-_",O4,"_-_Front.png")</f>
        <v>https://cdn.shopify.com/s/files/1/1773/1117/files/WWMS_-_Essential_Oil_-_15ml_-_Master_Cleanse_-_Shaman_-_Front.png</v>
      </c>
      <c r="AZ4" s="0" t="s">
        <v>61</v>
      </c>
      <c r="BC4" s="0" t="s">
        <v>62</v>
      </c>
    </row>
    <row r="5" customFormat="false" ht="12.75" hidden="false" customHeight="true" outlineLevel="0" collapsed="false">
      <c r="A5" s="0" t="str">
        <f aca="false">SUBSTITUTE(SUBSTITUTE(LOWER(_xlfn.CONCAT(M5, "-", O5,"-", N5)), "_", "-"), "---", "-")</f>
        <v>master-cleanse-surrender-essential-oil</v>
      </c>
      <c r="B5" s="0" t="s">
        <v>65</v>
      </c>
      <c r="C5" s="1"/>
      <c r="D5" s="0" t="s">
        <v>52</v>
      </c>
      <c r="E5" s="0" t="s">
        <v>53</v>
      </c>
      <c r="F5" s="0" t="s">
        <v>54</v>
      </c>
      <c r="G5" s="2" t="s">
        <v>55</v>
      </c>
      <c r="H5" s="0" t="s">
        <v>56</v>
      </c>
      <c r="I5" s="3" t="n">
        <f aca="false">IF(B5 = "",I4,FIND("-", B5, 1))</f>
        <v>16</v>
      </c>
      <c r="J5" s="3" t="e">
        <f aca="false">IF(B5 = "",J4,FIND("-", B5, FIND("-", B5, FIND("-", B5, 1)+1)+1))</f>
        <v>#VALUE!</v>
      </c>
      <c r="K5" s="3" t="n">
        <f aca="false">IF(B5 = "",K4,FIND("-", B5, FIND("-", B5, 1)+1))</f>
        <v>28</v>
      </c>
      <c r="L5" s="3" t="n">
        <f aca="false">IF(B5 = "",L4,IF(ISERROR(J5),K5,J5))</f>
        <v>28</v>
      </c>
      <c r="M5" s="3" t="str">
        <f aca="false">IF(B5 = "",M4,SUBSTITUTE(LEFT(B5,I5-2)," ","_"))</f>
        <v>Master_Cleanse</v>
      </c>
      <c r="N5" s="3" t="str">
        <f aca="false">IF(B5 = "",N4,SUBSTITUTE(RIGHT(B5, LEN(B5)-L5-1)," ","_"))</f>
        <v>Essential_Oil</v>
      </c>
      <c r="O5" s="3" t="str">
        <f aca="false">IF(B5 = "",O4,SUBSTITUTE(SUBSTITUTE(MID(B5,I5+2,L5-I5-3)," ","_"),"/","_"))</f>
        <v>Surrender</v>
      </c>
      <c r="P5" s="0" t="s">
        <v>57</v>
      </c>
      <c r="U5" s="0" t="str">
        <f aca="false">SUBSTITUTE(_xlfn.CONCAT(M5, " - ", O5, " - ",N5, " - ", P5), "_", " ")</f>
        <v>Master Cleanse - Surrender - Essential Oil - 15ml</v>
      </c>
      <c r="V5" s="0" t="n">
        <v>15</v>
      </c>
      <c r="X5" s="0" t="n">
        <v>0</v>
      </c>
      <c r="Y5" s="0" t="s">
        <v>58</v>
      </c>
      <c r="Z5" s="0" t="s">
        <v>59</v>
      </c>
      <c r="AA5" s="0" t="n">
        <v>28</v>
      </c>
      <c r="AC5" s="2" t="s">
        <v>55</v>
      </c>
      <c r="AD5" s="2" t="s">
        <v>55</v>
      </c>
      <c r="AF5" s="3" t="str">
        <f aca="false">IF(B5 = "","",_xlfn.CONCAT("https://cdn.shopify.com/s/files/1/1773/1117/files/WWMS_-_",N5,"_-_",P5,"_-_",M5,"_-_",O5,"_-_Front.png"))</f>
        <v>https://cdn.shopify.com/s/files/1/1773/1117/files/WWMS_-_Essential_Oil_-_15ml_-_Master_Cleanse_-_Surrender_-_Front.png</v>
      </c>
      <c r="AG5" s="0" t="n">
        <v>1</v>
      </c>
      <c r="AH5" s="0" t="str">
        <f aca="false">IF(B5 = "", "", B5)</f>
        <v>Master Cleanse - Surrender - Essential Oil</v>
      </c>
      <c r="AI5" s="2" t="s">
        <v>60</v>
      </c>
      <c r="AY5" s="3" t="str">
        <f aca="false">_xlfn.CONCAT("https://cdn.shopify.com/s/files/1/1773/1117/files/WWMS_-_",N5,"_-_",P5,"_-_",M5,"_-_",O5,"_-_Front.png")</f>
        <v>https://cdn.shopify.com/s/files/1/1773/1117/files/WWMS_-_Essential_Oil_-_15ml_-_Master_Cleanse_-_Surrender_-_Front.png</v>
      </c>
      <c r="AZ5" s="0" t="s">
        <v>61</v>
      </c>
      <c r="BC5" s="0" t="s">
        <v>62</v>
      </c>
    </row>
    <row r="6" customFormat="false" ht="12.75" hidden="false" customHeight="true" outlineLevel="0" collapsed="false">
      <c r="A6" s="0" t="str">
        <f aca="false">SUBSTITUTE(SUBSTITUTE(LOWER(_xlfn.CONCAT(M6, "-", O6,"-", N6)), "_", "-"), "---", "-")</f>
        <v>master-cleanse-traveller-shaman-3.0-essential-oil</v>
      </c>
      <c r="B6" s="0" t="s">
        <v>66</v>
      </c>
      <c r="C6" s="1"/>
      <c r="D6" s="0" t="s">
        <v>52</v>
      </c>
      <c r="E6" s="0" t="s">
        <v>53</v>
      </c>
      <c r="F6" s="0" t="s">
        <v>54</v>
      </c>
      <c r="G6" s="2" t="s">
        <v>55</v>
      </c>
      <c r="H6" s="0" t="s">
        <v>56</v>
      </c>
      <c r="I6" s="3" t="n">
        <f aca="false">IF(B6 = "",I5,FIND("-", B6, 1))</f>
        <v>16</v>
      </c>
      <c r="J6" s="3" t="n">
        <f aca="false">IF(B6 = "",J5,FIND("-", B6, FIND("-", B6, FIND("-", B6, 1)+1)+1))</f>
        <v>41</v>
      </c>
      <c r="K6" s="3" t="n">
        <f aca="false">IF(B6 = "",K5,FIND("-", B6, FIND("-", B6, 1)+1))</f>
        <v>28</v>
      </c>
      <c r="L6" s="3" t="n">
        <f aca="false">IF(B6 = "",L5,IF(ISERROR(J6),K6,J6))</f>
        <v>41</v>
      </c>
      <c r="M6" s="3" t="str">
        <f aca="false">IF(B6 = "",M5,SUBSTITUTE(LEFT(B6,I6-2)," ","_"))</f>
        <v>Master_Cleanse</v>
      </c>
      <c r="N6" s="3" t="str">
        <f aca="false">IF(B6 = "",N5,SUBSTITUTE(RIGHT(B6, LEN(B6)-L6-1)," ","_"))</f>
        <v>Essential_Oil</v>
      </c>
      <c r="O6" s="3" t="str">
        <f aca="false">IF(B6 = "",O5,SUBSTITUTE(SUBSTITUTE(MID(B6,I6+2,L6-I6-3)," ","_"),"/","_"))</f>
        <v>Traveller_-_Shaman_3.0</v>
      </c>
      <c r="P6" s="0" t="s">
        <v>57</v>
      </c>
      <c r="U6" s="0" t="str">
        <f aca="false">SUBSTITUTE(_xlfn.CONCAT(M6, " - ", O6, " - ",N6, " - ", P6), "_", " ")</f>
        <v>Master Cleanse - Traveller - Shaman 3.0 - Essential Oil - 15ml</v>
      </c>
      <c r="V6" s="0" t="n">
        <v>15</v>
      </c>
      <c r="X6" s="0" t="n">
        <v>0</v>
      </c>
      <c r="Y6" s="0" t="s">
        <v>58</v>
      </c>
      <c r="Z6" s="0" t="s">
        <v>59</v>
      </c>
      <c r="AA6" s="0" t="n">
        <v>40</v>
      </c>
      <c r="AC6" s="2" t="s">
        <v>55</v>
      </c>
      <c r="AD6" s="2" t="s">
        <v>55</v>
      </c>
      <c r="AF6" s="3" t="str">
        <f aca="false">IF(B6 = "","",_xlfn.CONCAT("https://cdn.shopify.com/s/files/1/1773/1117/files/WWMS_-_",N6,"_-_",P6,"_-_",M6,"_-_",O6,"_-_Front.png"))</f>
        <v>https://cdn.shopify.com/s/files/1/1773/1117/files/WWMS_-_Essential_Oil_-_15ml_-_Master_Cleanse_-_Traveller_-_Shaman_3.0_-_Front.png</v>
      </c>
      <c r="AG6" s="0" t="n">
        <v>1</v>
      </c>
      <c r="AH6" s="0" t="str">
        <f aca="false">IF(B6 = "", "", B6)</f>
        <v>Master Cleanse - Traveller - Shaman 3.0 - Essential Oil</v>
      </c>
      <c r="AI6" s="2" t="s">
        <v>60</v>
      </c>
      <c r="AY6" s="3" t="str">
        <f aca="false">_xlfn.CONCAT("https://cdn.shopify.com/s/files/1/1773/1117/files/WWMS_-_",N6,"_-_",P6,"_-_",M6,"_-_",O6,"_-_Front.png")</f>
        <v>https://cdn.shopify.com/s/files/1/1773/1117/files/WWMS_-_Essential_Oil_-_15ml_-_Master_Cleanse_-_Traveller_-_Shaman_3.0_-_Front.png</v>
      </c>
      <c r="AZ6" s="0" t="s">
        <v>61</v>
      </c>
      <c r="BC6" s="0" t="s">
        <v>62</v>
      </c>
    </row>
    <row r="7" customFormat="false" ht="12.75" hidden="false" customHeight="true" outlineLevel="0" collapsed="false">
      <c r="A7" s="0" t="str">
        <f aca="false">SUBSTITUTE(SUBSTITUTE(LOWER(_xlfn.CONCAT(M7, "-", O7,"-", N7)), "_", "-"), "---", "-")</f>
        <v>master-cleanse-sexual-healing-essential-oil</v>
      </c>
      <c r="B7" s="0" t="s">
        <v>67</v>
      </c>
      <c r="C7" s="1"/>
      <c r="D7" s="0" t="s">
        <v>52</v>
      </c>
      <c r="E7" s="0" t="s">
        <v>53</v>
      </c>
      <c r="F7" s="0" t="s">
        <v>54</v>
      </c>
      <c r="G7" s="2" t="s">
        <v>55</v>
      </c>
      <c r="H7" s="0" t="s">
        <v>56</v>
      </c>
      <c r="I7" s="3" t="n">
        <f aca="false">IF(B7 = "",I6,FIND("-", B7, 1))</f>
        <v>16</v>
      </c>
      <c r="J7" s="3" t="e">
        <f aca="false">IF(B7 = "",J6,FIND("-", B7, FIND("-", B7, FIND("-", B7, 1)+1)+1))</f>
        <v>#VALUE!</v>
      </c>
      <c r="K7" s="3" t="n">
        <f aca="false">IF(B7 = "",K6,FIND("-", B7, FIND("-", B7, 1)+1))</f>
        <v>33</v>
      </c>
      <c r="L7" s="3" t="n">
        <f aca="false">IF(B7 = "",L6,IF(ISERROR(J7),K7,J7))</f>
        <v>33</v>
      </c>
      <c r="M7" s="3" t="str">
        <f aca="false">IF(B7 = "",M6,SUBSTITUTE(LEFT(B7,I7-2)," ","_"))</f>
        <v>Master_Cleanse</v>
      </c>
      <c r="N7" s="3" t="str">
        <f aca="false">IF(B7 = "",N6,SUBSTITUTE(RIGHT(B7, LEN(B7)-L7-1)," ","_"))</f>
        <v>Essential_Oil</v>
      </c>
      <c r="O7" s="3" t="str">
        <f aca="false">IF(B7 = "",O6,SUBSTITUTE(SUBSTITUTE(MID(B7,I7+2,L7-I7-3)," ","_"),"/","_"))</f>
        <v>Sexual_Healing</v>
      </c>
      <c r="P7" s="0" t="s">
        <v>57</v>
      </c>
      <c r="U7" s="0" t="str">
        <f aca="false">SUBSTITUTE(_xlfn.CONCAT(M7, " - ", O7, " - ",N7, " - ", P7), "_", " ")</f>
        <v>Master Cleanse - Sexual Healing - Essential Oil - 15ml</v>
      </c>
      <c r="V7" s="0" t="n">
        <v>15</v>
      </c>
      <c r="X7" s="0" t="n">
        <v>0</v>
      </c>
      <c r="Y7" s="0" t="s">
        <v>58</v>
      </c>
      <c r="Z7" s="0" t="s">
        <v>59</v>
      </c>
      <c r="AA7" s="0" t="n">
        <v>32</v>
      </c>
      <c r="AC7" s="2" t="s">
        <v>55</v>
      </c>
      <c r="AD7" s="2" t="s">
        <v>55</v>
      </c>
      <c r="AF7" s="3" t="str">
        <f aca="false">IF(B7 = "","",_xlfn.CONCAT("https://cdn.shopify.com/s/files/1/1773/1117/files/WWMS_-_",N7,"_-_",P7,"_-_",M7,"_-_",O7,"_-_Front.png"))</f>
        <v>https://cdn.shopify.com/s/files/1/1773/1117/files/WWMS_-_Essential_Oil_-_15ml_-_Master_Cleanse_-_Sexual_Healing_-_Front.png</v>
      </c>
      <c r="AG7" s="0" t="n">
        <v>1</v>
      </c>
      <c r="AH7" s="0" t="str">
        <f aca="false">IF(B7 = "", "", B7)</f>
        <v>Master Cleanse - Sexual Healing - Essential Oil</v>
      </c>
      <c r="AI7" s="2" t="s">
        <v>60</v>
      </c>
      <c r="AY7" s="3" t="str">
        <f aca="false">_xlfn.CONCAT("https://cdn.shopify.com/s/files/1/1773/1117/files/WWMS_-_",N7,"_-_",P7,"_-_",M7,"_-_",O7,"_-_Front.png")</f>
        <v>https://cdn.shopify.com/s/files/1/1773/1117/files/WWMS_-_Essential_Oil_-_15ml_-_Master_Cleanse_-_Sexual_Healing_-_Front.png</v>
      </c>
      <c r="AZ7" s="0" t="s">
        <v>61</v>
      </c>
      <c r="BC7" s="0" t="s">
        <v>62</v>
      </c>
    </row>
    <row r="8" customFormat="false" ht="12.75" hidden="false" customHeight="true" outlineLevel="0" collapsed="false">
      <c r="A8" s="0" t="str">
        <f aca="false">SUBSTITUTE(SUBSTITUTE(LOWER(_xlfn.CONCAT(M8, "-", O8,"-", N8)), "_", "-"), "---", "-")</f>
        <v>master-cleanse-physical-body-essential-oil</v>
      </c>
      <c r="B8" s="0" t="s">
        <v>68</v>
      </c>
      <c r="C8" s="1"/>
      <c r="D8" s="0" t="s">
        <v>52</v>
      </c>
      <c r="E8" s="0" t="s">
        <v>53</v>
      </c>
      <c r="F8" s="0" t="s">
        <v>54</v>
      </c>
      <c r="G8" s="2" t="s">
        <v>55</v>
      </c>
      <c r="H8" s="0" t="s">
        <v>56</v>
      </c>
      <c r="I8" s="3" t="n">
        <f aca="false">IF(B8 = "",I7,FIND("-", B8, 1))</f>
        <v>16</v>
      </c>
      <c r="J8" s="3" t="e">
        <f aca="false">IF(B8 = "",J7,FIND("-", B8, FIND("-", B8, FIND("-", B8, 1)+1)+1))</f>
        <v>#VALUE!</v>
      </c>
      <c r="K8" s="3" t="n">
        <f aca="false">IF(B8 = "",K7,FIND("-", B8, FIND("-", B8, 1)+1))</f>
        <v>32</v>
      </c>
      <c r="L8" s="3" t="n">
        <f aca="false">IF(B8 = "",L7,IF(ISERROR(J8),K8,J8))</f>
        <v>32</v>
      </c>
      <c r="M8" s="3" t="str">
        <f aca="false">IF(B8 = "",M7,SUBSTITUTE(LEFT(B8,I8-2)," ","_"))</f>
        <v>Master_Cleanse</v>
      </c>
      <c r="N8" s="3" t="str">
        <f aca="false">IF(B8 = "",N7,SUBSTITUTE(RIGHT(B8, LEN(B8)-L8-1)," ","_"))</f>
        <v>Essential_Oil</v>
      </c>
      <c r="O8" s="3" t="str">
        <f aca="false">IF(B8 = "",O7,SUBSTITUTE(SUBSTITUTE(MID(B8,I8+2,L8-I8-3)," ","_"),"/","_"))</f>
        <v>Physical_Body</v>
      </c>
      <c r="P8" s="0" t="s">
        <v>57</v>
      </c>
      <c r="U8" s="0" t="str">
        <f aca="false">SUBSTITUTE(_xlfn.CONCAT(M8, " - ", O8, " - ",N8, " - ", P8), "_", " ")</f>
        <v>Master Cleanse - Physical Body - Essential Oil - 15ml</v>
      </c>
      <c r="V8" s="0" t="n">
        <v>15</v>
      </c>
      <c r="X8" s="0" t="n">
        <v>0</v>
      </c>
      <c r="Y8" s="0" t="s">
        <v>58</v>
      </c>
      <c r="Z8" s="0" t="s">
        <v>59</v>
      </c>
      <c r="AA8" s="0" t="n">
        <v>38</v>
      </c>
      <c r="AC8" s="2" t="s">
        <v>55</v>
      </c>
      <c r="AD8" s="2" t="s">
        <v>55</v>
      </c>
      <c r="AF8" s="3" t="str">
        <f aca="false">IF(B8 = "","",_xlfn.CONCAT("https://cdn.shopify.com/s/files/1/1773/1117/files/WWMS_-_",N8,"_-_",P8,"_-_",M8,"_-_",O8,"_-_Front.png"))</f>
        <v>https://cdn.shopify.com/s/files/1/1773/1117/files/WWMS_-_Essential_Oil_-_15ml_-_Master_Cleanse_-_Physical_Body_-_Front.png</v>
      </c>
      <c r="AG8" s="0" t="n">
        <v>1</v>
      </c>
      <c r="AH8" s="0" t="str">
        <f aca="false">IF(B8 = "", "", B8)</f>
        <v>Master Cleanse - Physical Body - Essential Oil</v>
      </c>
      <c r="AI8" s="2" t="s">
        <v>60</v>
      </c>
      <c r="AY8" s="3" t="str">
        <f aca="false">_xlfn.CONCAT("https://cdn.shopify.com/s/files/1/1773/1117/files/WWMS_-_",N8,"_-_",P8,"_-_",M8,"_-_",O8,"_-_Front.png")</f>
        <v>https://cdn.shopify.com/s/files/1/1773/1117/files/WWMS_-_Essential_Oil_-_15ml_-_Master_Cleanse_-_Physical_Body_-_Front.png</v>
      </c>
      <c r="AZ8" s="0" t="s">
        <v>61</v>
      </c>
      <c r="BC8" s="0" t="s">
        <v>62</v>
      </c>
    </row>
    <row r="9" customFormat="false" ht="12.75" hidden="false" customHeight="true" outlineLevel="0" collapsed="false">
      <c r="A9" s="0" t="str">
        <f aca="false">SUBSTITUTE(SUBSTITUTE(LOWER(_xlfn.CONCAT(M9, "-", O9,"-", N9)), "_", "-"), "---", "-")</f>
        <v>master-cleanse-mind-body-release-essential-oil</v>
      </c>
      <c r="B9" s="0" t="s">
        <v>69</v>
      </c>
      <c r="C9" s="1"/>
      <c r="D9" s="0" t="s">
        <v>52</v>
      </c>
      <c r="E9" s="0" t="s">
        <v>53</v>
      </c>
      <c r="F9" s="0" t="s">
        <v>54</v>
      </c>
      <c r="G9" s="2" t="s">
        <v>55</v>
      </c>
      <c r="H9" s="0" t="s">
        <v>56</v>
      </c>
      <c r="I9" s="3" t="n">
        <f aca="false">IF(B9 = "",I8,FIND("-", B9, 1))</f>
        <v>16</v>
      </c>
      <c r="J9" s="3" t="e">
        <f aca="false">IF(B9 = "",J8,FIND("-", B9, FIND("-", B9, FIND("-", B9, 1)+1)+1))</f>
        <v>#VALUE!</v>
      </c>
      <c r="K9" s="3" t="n">
        <f aca="false">IF(B9 = "",K8,FIND("-", B9, FIND("-", B9, 1)+1))</f>
        <v>36</v>
      </c>
      <c r="L9" s="3" t="n">
        <f aca="false">IF(B9 = "",L8,IF(ISERROR(J9),K9,J9))</f>
        <v>36</v>
      </c>
      <c r="M9" s="3" t="str">
        <f aca="false">IF(B9 = "",M8,SUBSTITUTE(LEFT(B9,I9-2)," ","_"))</f>
        <v>Master_Cleanse</v>
      </c>
      <c r="N9" s="3" t="str">
        <f aca="false">IF(B9 = "",N8,SUBSTITUTE(RIGHT(B9, LEN(B9)-L9-1)," ","_"))</f>
        <v>Essential_Oil</v>
      </c>
      <c r="O9" s="3" t="str">
        <f aca="false">IF(B9 = "",O8,SUBSTITUTE(SUBSTITUTE(MID(B9,I9+2,L9-I9-3)," ","_"),"/","_"))</f>
        <v>Mind_Body_Release</v>
      </c>
      <c r="P9" s="0" t="s">
        <v>57</v>
      </c>
      <c r="U9" s="0" t="str">
        <f aca="false">SUBSTITUTE(_xlfn.CONCAT(M9, " - ", O9, " - ",N9, " - ", P9), "_", " ")</f>
        <v>Master Cleanse - Mind Body Release - Essential Oil - 15ml</v>
      </c>
      <c r="V9" s="0" t="n">
        <v>15</v>
      </c>
      <c r="X9" s="0" t="n">
        <v>0</v>
      </c>
      <c r="Y9" s="0" t="s">
        <v>58</v>
      </c>
      <c r="Z9" s="0" t="s">
        <v>59</v>
      </c>
      <c r="AA9" s="0" t="n">
        <v>30</v>
      </c>
      <c r="AC9" s="2" t="s">
        <v>55</v>
      </c>
      <c r="AD9" s="2" t="s">
        <v>55</v>
      </c>
      <c r="AF9" s="3" t="str">
        <f aca="false">IF(B9 = "","",_xlfn.CONCAT("https://cdn.shopify.com/s/files/1/1773/1117/files/WWMS_-_",N9,"_-_",P9,"_-_",M9,"_-_",O9,"_-_Front.png"))</f>
        <v>https://cdn.shopify.com/s/files/1/1773/1117/files/WWMS_-_Essential_Oil_-_15ml_-_Master_Cleanse_-_Mind_Body_Release_-_Front.png</v>
      </c>
      <c r="AG9" s="0" t="n">
        <v>1</v>
      </c>
      <c r="AH9" s="0" t="str">
        <f aca="false">IF(B9 = "", "", B9)</f>
        <v>Master Cleanse - Mind Body Release - Essential Oil</v>
      </c>
      <c r="AI9" s="2" t="s">
        <v>60</v>
      </c>
      <c r="AY9" s="3" t="str">
        <f aca="false">_xlfn.CONCAT("https://cdn.shopify.com/s/files/1/1773/1117/files/WWMS_-_",N9,"_-_",P9,"_-_",M9,"_-_",O9,"_-_Front.png")</f>
        <v>https://cdn.shopify.com/s/files/1/1773/1117/files/WWMS_-_Essential_Oil_-_15ml_-_Master_Cleanse_-_Mind_Body_Release_-_Front.png</v>
      </c>
      <c r="AZ9" s="0" t="s">
        <v>61</v>
      </c>
      <c r="BC9" s="0" t="s">
        <v>62</v>
      </c>
    </row>
    <row r="10" customFormat="false" ht="12.75" hidden="false" customHeight="true" outlineLevel="0" collapsed="false">
      <c r="A10" s="0" t="str">
        <f aca="false">SUBSTITUTE(SUBSTITUTE(LOWER(_xlfn.CONCAT(M10, "-", O10,"-", N10)), "_", "-"), "---", "-")</f>
        <v>master-cleanse-hormonal-balance-essential-oil</v>
      </c>
      <c r="B10" s="0" t="s">
        <v>70</v>
      </c>
      <c r="C10" s="1"/>
      <c r="D10" s="0" t="s">
        <v>52</v>
      </c>
      <c r="E10" s="0" t="s">
        <v>53</v>
      </c>
      <c r="F10" s="0" t="s">
        <v>54</v>
      </c>
      <c r="G10" s="2" t="s">
        <v>55</v>
      </c>
      <c r="H10" s="0" t="s">
        <v>56</v>
      </c>
      <c r="I10" s="3" t="n">
        <f aca="false">IF(B10 = "",I9,FIND("-", B10, 1))</f>
        <v>16</v>
      </c>
      <c r="J10" s="3" t="e">
        <f aca="false">IF(B10 = "",J9,FIND("-", B10, FIND("-", B10, FIND("-", B10, 1)+1)+1))</f>
        <v>#VALUE!</v>
      </c>
      <c r="K10" s="3" t="n">
        <f aca="false">IF(B10 = "",K9,FIND("-", B10, FIND("-", B10, 1)+1))</f>
        <v>35</v>
      </c>
      <c r="L10" s="3" t="n">
        <f aca="false">IF(B10 = "",L9,IF(ISERROR(J10),K10,J10))</f>
        <v>35</v>
      </c>
      <c r="M10" s="3" t="str">
        <f aca="false">IF(B10 = "",M9,SUBSTITUTE(LEFT(B10,I10-2)," ","_"))</f>
        <v>Master_Cleanse</v>
      </c>
      <c r="N10" s="3" t="str">
        <f aca="false">IF(B10 = "",N9,SUBSTITUTE(RIGHT(B10, LEN(B10)-L10-1)," ","_"))</f>
        <v>Essential_Oil</v>
      </c>
      <c r="O10" s="3" t="str">
        <f aca="false">IF(B10 = "",O9,SUBSTITUTE(SUBSTITUTE(MID(B10,I10+2,L10-I10-3)," ","_"),"/","_"))</f>
        <v>Hormonal_Balance</v>
      </c>
      <c r="P10" s="0" t="s">
        <v>57</v>
      </c>
      <c r="U10" s="0" t="str">
        <f aca="false">SUBSTITUTE(_xlfn.CONCAT(M10, " - ", O10, " - ",N10, " - ", P10), "_", " ")</f>
        <v>Master Cleanse - Hormonal Balance - Essential Oil - 15ml</v>
      </c>
      <c r="V10" s="0" t="n">
        <v>15</v>
      </c>
      <c r="X10" s="0" t="n">
        <v>0</v>
      </c>
      <c r="Y10" s="0" t="s">
        <v>58</v>
      </c>
      <c r="Z10" s="0" t="s">
        <v>59</v>
      </c>
      <c r="AA10" s="0" t="n">
        <v>40</v>
      </c>
      <c r="AC10" s="2" t="s">
        <v>55</v>
      </c>
      <c r="AD10" s="2" t="s">
        <v>55</v>
      </c>
      <c r="AF10" s="3" t="str">
        <f aca="false">IF(B10 = "","",_xlfn.CONCAT("https://cdn.shopify.com/s/files/1/1773/1117/files/WWMS_-_",N10,"_-_",P10,"_-_",M10,"_-_",O10,"_-_Front.png"))</f>
        <v>https://cdn.shopify.com/s/files/1/1773/1117/files/WWMS_-_Essential_Oil_-_15ml_-_Master_Cleanse_-_Hormonal_Balance_-_Front.png</v>
      </c>
      <c r="AG10" s="0" t="n">
        <v>1</v>
      </c>
      <c r="AH10" s="0" t="str">
        <f aca="false">IF(B10 = "", "", B10)</f>
        <v>Master Cleanse - Hormonal Balance - Essential Oil</v>
      </c>
      <c r="AI10" s="2" t="s">
        <v>60</v>
      </c>
      <c r="AY10" s="3" t="str">
        <f aca="false">_xlfn.CONCAT("https://cdn.shopify.com/s/files/1/1773/1117/files/WWMS_-_",N10,"_-_",P10,"_-_",M10,"_-_",O10,"_-_Front.png")</f>
        <v>https://cdn.shopify.com/s/files/1/1773/1117/files/WWMS_-_Essential_Oil_-_15ml_-_Master_Cleanse_-_Hormonal_Balance_-_Front.png</v>
      </c>
      <c r="AZ10" s="0" t="s">
        <v>61</v>
      </c>
      <c r="BC10" s="0" t="s">
        <v>62</v>
      </c>
    </row>
    <row r="11" customFormat="false" ht="12.75" hidden="false" customHeight="true" outlineLevel="0" collapsed="false">
      <c r="A11" s="0" t="str">
        <f aca="false">SUBSTITUTE(SUBSTITUTE(LOWER(_xlfn.CONCAT(M11, "-", O11,"-", N11)), "_", "-"), "---", "-")</f>
        <v>master-cleanse-emotional-body-essential-oil</v>
      </c>
      <c r="B11" s="0" t="s">
        <v>71</v>
      </c>
      <c r="C11" s="1"/>
      <c r="D11" s="0" t="s">
        <v>52</v>
      </c>
      <c r="E11" s="0" t="s">
        <v>53</v>
      </c>
      <c r="F11" s="0" t="s">
        <v>54</v>
      </c>
      <c r="G11" s="2" t="s">
        <v>55</v>
      </c>
      <c r="H11" s="0" t="s">
        <v>56</v>
      </c>
      <c r="I11" s="3" t="n">
        <f aca="false">IF(B11 = "",I10,FIND("-", B11, 1))</f>
        <v>16</v>
      </c>
      <c r="J11" s="3" t="e">
        <f aca="false">IF(B11 = "",J10,FIND("-", B11, FIND("-", B11, FIND("-", B11, 1)+1)+1))</f>
        <v>#VALUE!</v>
      </c>
      <c r="K11" s="3" t="n">
        <f aca="false">IF(B11 = "",K10,FIND("-", B11, FIND("-", B11, 1)+1))</f>
        <v>33</v>
      </c>
      <c r="L11" s="3" t="n">
        <f aca="false">IF(B11 = "",L10,IF(ISERROR(J11),K11,J11))</f>
        <v>33</v>
      </c>
      <c r="M11" s="3" t="str">
        <f aca="false">IF(B11 = "",M10,SUBSTITUTE(LEFT(B11,I11-2)," ","_"))</f>
        <v>Master_Cleanse</v>
      </c>
      <c r="N11" s="3" t="str">
        <f aca="false">IF(B11 = "",N10,SUBSTITUTE(RIGHT(B11, LEN(B11)-L11-1)," ","_"))</f>
        <v>Essential_Oil</v>
      </c>
      <c r="O11" s="3" t="str">
        <f aca="false">IF(B11 = "",O10,SUBSTITUTE(SUBSTITUTE(MID(B11,I11+2,L11-I11-3)," ","_"),"/","_"))</f>
        <v>Emotional_Body</v>
      </c>
      <c r="P11" s="0" t="s">
        <v>57</v>
      </c>
      <c r="U11" s="0" t="str">
        <f aca="false">SUBSTITUTE(_xlfn.CONCAT(M11, " - ", O11, " - ",N11, " - ", P11), "_", " ")</f>
        <v>Master Cleanse - Emotional Body - Essential Oil - 15ml</v>
      </c>
      <c r="V11" s="0" t="n">
        <v>15</v>
      </c>
      <c r="X11" s="0" t="n">
        <v>0</v>
      </c>
      <c r="Y11" s="0" t="s">
        <v>58</v>
      </c>
      <c r="Z11" s="0" t="s">
        <v>59</v>
      </c>
      <c r="AA11" s="0" t="n">
        <v>40</v>
      </c>
      <c r="AC11" s="2" t="s">
        <v>55</v>
      </c>
      <c r="AD11" s="2" t="s">
        <v>55</v>
      </c>
      <c r="AF11" s="3" t="str">
        <f aca="false">IF(B11 = "","",_xlfn.CONCAT("https://cdn.shopify.com/s/files/1/1773/1117/files/WWMS_-_",N11,"_-_",P11,"_-_",M11,"_-_",O11,"_-_Front.png"))</f>
        <v>https://cdn.shopify.com/s/files/1/1773/1117/files/WWMS_-_Essential_Oil_-_15ml_-_Master_Cleanse_-_Emotional_Body_-_Front.png</v>
      </c>
      <c r="AG11" s="0" t="n">
        <v>1</v>
      </c>
      <c r="AH11" s="0" t="str">
        <f aca="false">IF(B11 = "", "", B11)</f>
        <v>Master Cleanse - Emotional Body - Essential Oil</v>
      </c>
      <c r="AI11" s="2" t="s">
        <v>60</v>
      </c>
      <c r="AY11" s="3" t="str">
        <f aca="false">_xlfn.CONCAT("https://cdn.shopify.com/s/files/1/1773/1117/files/WWMS_-_",N11,"_-_",P11,"_-_",M11,"_-_",O11,"_-_Front.png")</f>
        <v>https://cdn.shopify.com/s/files/1/1773/1117/files/WWMS_-_Essential_Oil_-_15ml_-_Master_Cleanse_-_Emotional_Body_-_Front.png</v>
      </c>
      <c r="AZ11" s="0" t="s">
        <v>61</v>
      </c>
      <c r="BC11" s="0" t="s">
        <v>62</v>
      </c>
    </row>
    <row r="12" customFormat="false" ht="12.75" hidden="false" customHeight="true" outlineLevel="0" collapsed="false">
      <c r="A12" s="0" t="str">
        <f aca="false">SUBSTITUTE(SUBSTITUTE(LOWER(_xlfn.CONCAT(M12, "-", O12,"-", N12)), "_", "-"), "---", "-")</f>
        <v>master-cleanse-chaos-medicine-essential-oil</v>
      </c>
      <c r="B12" s="0" t="s">
        <v>72</v>
      </c>
      <c r="C12" s="1"/>
      <c r="D12" s="0" t="s">
        <v>52</v>
      </c>
      <c r="E12" s="0" t="s">
        <v>53</v>
      </c>
      <c r="F12" s="0" t="s">
        <v>54</v>
      </c>
      <c r="G12" s="2" t="s">
        <v>55</v>
      </c>
      <c r="H12" s="0" t="s">
        <v>56</v>
      </c>
      <c r="I12" s="3" t="n">
        <f aca="false">IF(B12 = "",I11,FIND("-", B12, 1))</f>
        <v>16</v>
      </c>
      <c r="J12" s="3" t="e">
        <f aca="false">IF(B12 = "",J11,FIND("-", B12, FIND("-", B12, FIND("-", B12, 1)+1)+1))</f>
        <v>#VALUE!</v>
      </c>
      <c r="K12" s="3" t="n">
        <f aca="false">IF(B12 = "",K11,FIND("-", B12, FIND("-", B12, 1)+1))</f>
        <v>33</v>
      </c>
      <c r="L12" s="3" t="n">
        <f aca="false">IF(B12 = "",L11,IF(ISERROR(J12),K12,J12))</f>
        <v>33</v>
      </c>
      <c r="M12" s="3" t="str">
        <f aca="false">IF(B12 = "",M11,SUBSTITUTE(LEFT(B12,I12-2)," ","_"))</f>
        <v>Master_Cleanse</v>
      </c>
      <c r="N12" s="3" t="str">
        <f aca="false">IF(B12 = "",N11,SUBSTITUTE(RIGHT(B12, LEN(B12)-L12-1)," ","_"))</f>
        <v>Essential_Oil</v>
      </c>
      <c r="O12" s="3" t="str">
        <f aca="false">IF(B12 = "",O11,SUBSTITUTE(SUBSTITUTE(MID(B12,I12+2,L12-I12-3)," ","_"),"/","_"))</f>
        <v>Chaos_Medicine</v>
      </c>
      <c r="P12" s="0" t="s">
        <v>57</v>
      </c>
      <c r="U12" s="0" t="str">
        <f aca="false">SUBSTITUTE(_xlfn.CONCAT(M12, " - ", O12, " - ",N12, " - ", P12), "_", " ")</f>
        <v>Master Cleanse - Chaos Medicine - Essential Oil - 15ml</v>
      </c>
      <c r="V12" s="0" t="n">
        <v>15</v>
      </c>
      <c r="X12" s="0" t="n">
        <v>0</v>
      </c>
      <c r="Y12" s="0" t="s">
        <v>58</v>
      </c>
      <c r="Z12" s="0" t="s">
        <v>59</v>
      </c>
      <c r="AA12" s="0" t="n">
        <v>40</v>
      </c>
      <c r="AC12" s="2" t="s">
        <v>55</v>
      </c>
      <c r="AD12" s="2" t="s">
        <v>55</v>
      </c>
      <c r="AF12" s="3" t="str">
        <f aca="false">IF(B12 = "","",_xlfn.CONCAT("https://cdn.shopify.com/s/files/1/1773/1117/files/WWMS_-_",N12,"_-_",P12,"_-_",M12,"_-_",O12,"_-_Front.png"))</f>
        <v>https://cdn.shopify.com/s/files/1/1773/1117/files/WWMS_-_Essential_Oil_-_15ml_-_Master_Cleanse_-_Chaos_Medicine_-_Front.png</v>
      </c>
      <c r="AG12" s="0" t="n">
        <v>1</v>
      </c>
      <c r="AH12" s="0" t="str">
        <f aca="false">IF(B12 = "", "", B12)</f>
        <v>Master Cleanse - Chaos Medicine - Essential Oil</v>
      </c>
      <c r="AI12" s="2" t="s">
        <v>60</v>
      </c>
      <c r="AY12" s="3" t="str">
        <f aca="false">_xlfn.CONCAT("https://cdn.shopify.com/s/files/1/1773/1117/files/WWMS_-_",N12,"_-_",P12,"_-_",M12,"_-_",O12,"_-_Front.png")</f>
        <v>https://cdn.shopify.com/s/files/1/1773/1117/files/WWMS_-_Essential_Oil_-_15ml_-_Master_Cleanse_-_Chaos_Medicine_-_Front.png</v>
      </c>
      <c r="AZ12" s="0" t="s">
        <v>61</v>
      </c>
      <c r="BC12" s="0" t="s">
        <v>62</v>
      </c>
    </row>
    <row r="13" customFormat="false" ht="12.75" hidden="false" customHeight="true" outlineLevel="0" collapsed="false">
      <c r="A13" s="0" t="str">
        <f aca="false">SUBSTITUTE(SUBSTITUTE(LOWER(_xlfn.CONCAT(M13, "-", O13,"-", N13)), "_", "-"), "---", "-")</f>
        <v>master-cleanse-beauty-and-truth-essential-oil</v>
      </c>
      <c r="B13" s="0" t="s">
        <v>73</v>
      </c>
      <c r="C13" s="1"/>
      <c r="D13" s="0" t="s">
        <v>52</v>
      </c>
      <c r="E13" s="0" t="s">
        <v>53</v>
      </c>
      <c r="F13" s="0" t="s">
        <v>54</v>
      </c>
      <c r="G13" s="2" t="s">
        <v>55</v>
      </c>
      <c r="H13" s="0" t="s">
        <v>56</v>
      </c>
      <c r="I13" s="3" t="n">
        <f aca="false">IF(B13 = "",I12,FIND("-", B13, 1))</f>
        <v>16</v>
      </c>
      <c r="J13" s="3" t="e">
        <f aca="false">IF(B13 = "",J12,FIND("-", B13, FIND("-", B13, FIND("-", B13, 1)+1)+1))</f>
        <v>#VALUE!</v>
      </c>
      <c r="K13" s="3" t="n">
        <f aca="false">IF(B13 = "",K12,FIND("-", B13, FIND("-", B13, 1)+1))</f>
        <v>35</v>
      </c>
      <c r="L13" s="3" t="n">
        <f aca="false">IF(B13 = "",L12,IF(ISERROR(J13),K13,J13))</f>
        <v>35</v>
      </c>
      <c r="M13" s="3" t="str">
        <f aca="false">IF(B13 = "",M12,SUBSTITUTE(LEFT(B13,I13-2)," ","_"))</f>
        <v>Master_Cleanse</v>
      </c>
      <c r="N13" s="3" t="str">
        <f aca="false">IF(B13 = "",N12,SUBSTITUTE(RIGHT(B13, LEN(B13)-L13-1)," ","_"))</f>
        <v>Essential_Oil</v>
      </c>
      <c r="O13" s="3" t="str">
        <f aca="false">IF(B13 = "",O12,SUBSTITUTE(SUBSTITUTE(MID(B13,I13+2,L13-I13-3)," ","_"),"/","_"))</f>
        <v>Beauty_and_Truth</v>
      </c>
      <c r="P13" s="0" t="s">
        <v>57</v>
      </c>
      <c r="U13" s="0" t="str">
        <f aca="false">SUBSTITUTE(_xlfn.CONCAT(M13, " - ", O13, " - ",N13, " - ", P13), "_", " ")</f>
        <v>Master Cleanse - Beauty and Truth - Essential Oil - 15ml</v>
      </c>
      <c r="V13" s="0" t="n">
        <v>15</v>
      </c>
      <c r="X13" s="0" t="n">
        <v>0</v>
      </c>
      <c r="Y13" s="0" t="s">
        <v>58</v>
      </c>
      <c r="Z13" s="0" t="s">
        <v>59</v>
      </c>
      <c r="AA13" s="0" t="n">
        <v>40</v>
      </c>
      <c r="AC13" s="2" t="s">
        <v>55</v>
      </c>
      <c r="AD13" s="2" t="s">
        <v>55</v>
      </c>
      <c r="AF13" s="3" t="str">
        <f aca="false">IF(B13 = "","",_xlfn.CONCAT("https://cdn.shopify.com/s/files/1/1773/1117/files/WWMS_-_",N13,"_-_",P13,"_-_",M13,"_-_",O13,"_-_Front.png"))</f>
        <v>https://cdn.shopify.com/s/files/1/1773/1117/files/WWMS_-_Essential_Oil_-_15ml_-_Master_Cleanse_-_Beauty_and_Truth_-_Front.png</v>
      </c>
      <c r="AG13" s="0" t="n">
        <v>1</v>
      </c>
      <c r="AH13" s="0" t="str">
        <f aca="false">IF(B13 = "", "", B13)</f>
        <v>Master Cleanse - Beauty and Truth - Essential Oil</v>
      </c>
      <c r="AI13" s="2" t="s">
        <v>60</v>
      </c>
      <c r="AY13" s="3" t="str">
        <f aca="false">_xlfn.CONCAT("https://cdn.shopify.com/s/files/1/1773/1117/files/WWMS_-_",N13,"_-_",P13,"_-_",M13,"_-_",O13,"_-_Front.png")</f>
        <v>https://cdn.shopify.com/s/files/1/1773/1117/files/WWMS_-_Essential_Oil_-_15ml_-_Master_Cleanse_-_Beauty_and_Truth_-_Front.png</v>
      </c>
      <c r="AZ13" s="0" t="s">
        <v>61</v>
      </c>
      <c r="BC13" s="0" t="s">
        <v>62</v>
      </c>
    </row>
    <row r="14" customFormat="false" ht="12.75" hidden="false" customHeight="true" outlineLevel="0" collapsed="false">
      <c r="A14" s="0" t="str">
        <f aca="false">SUBSTITUTE(SUBSTITUTE(LOWER(_xlfn.CONCAT(M14, "-", O14,"-", N14)), "_", "-"), "---", "-")</f>
        <v>master-cleanse-psychic-protection-essential-oil</v>
      </c>
      <c r="B14" s="0" t="s">
        <v>74</v>
      </c>
      <c r="D14" s="0" t="s">
        <v>52</v>
      </c>
      <c r="E14" s="0" t="s">
        <v>53</v>
      </c>
      <c r="F14" s="0" t="s">
        <v>54</v>
      </c>
      <c r="G14" s="2" t="s">
        <v>55</v>
      </c>
      <c r="H14" s="0" t="s">
        <v>56</v>
      </c>
      <c r="I14" s="3" t="n">
        <f aca="false">IF(B14 = "",I13,FIND("-", B14, 1))</f>
        <v>16</v>
      </c>
      <c r="J14" s="3" t="e">
        <f aca="false">IF(B14 = "",J13,FIND("-", B14, FIND("-", B14, FIND("-", B14, 1)+1)+1))</f>
        <v>#VALUE!</v>
      </c>
      <c r="K14" s="3" t="n">
        <f aca="false">IF(B14 = "",K13,FIND("-", B14, FIND("-", B14, 1)+1))</f>
        <v>37</v>
      </c>
      <c r="L14" s="3" t="n">
        <f aca="false">IF(B14 = "",L13,IF(ISERROR(J14),K14,J14))</f>
        <v>37</v>
      </c>
      <c r="M14" s="3" t="str">
        <f aca="false">IF(B14 = "",M13,SUBSTITUTE(LEFT(B14,I14-2)," ","_"))</f>
        <v>Master_Cleanse</v>
      </c>
      <c r="N14" s="3" t="str">
        <f aca="false">IF(B14 = "",N13,SUBSTITUTE(RIGHT(B14, LEN(B14)-L14-1)," ","_"))</f>
        <v>Essential_Oil</v>
      </c>
      <c r="O14" s="3" t="str">
        <f aca="false">IF(B14 = "",O13,SUBSTITUTE(SUBSTITUTE(MID(B14,I14+2,L14-I14-3)," ","_"),"/","_"))</f>
        <v>Psychic_Protection</v>
      </c>
      <c r="P14" s="0" t="s">
        <v>57</v>
      </c>
      <c r="U14" s="0" t="str">
        <f aca="false">SUBSTITUTE(_xlfn.CONCAT(M14, " - ", O14, " - ",N14, " - ", P14), "_", " ")</f>
        <v>Master Cleanse - Psychic Protection - Essential Oil - 15ml</v>
      </c>
      <c r="V14" s="0" t="n">
        <v>15</v>
      </c>
      <c r="X14" s="0" t="n">
        <v>0</v>
      </c>
      <c r="Y14" s="0" t="s">
        <v>58</v>
      </c>
      <c r="Z14" s="0" t="s">
        <v>59</v>
      </c>
      <c r="AA14" s="0" t="n">
        <v>38</v>
      </c>
      <c r="AC14" s="2" t="s">
        <v>55</v>
      </c>
      <c r="AD14" s="2" t="s">
        <v>55</v>
      </c>
      <c r="AF14" s="3" t="str">
        <f aca="false">IF(B14 = "","",_xlfn.CONCAT("https://cdn.shopify.com/s/files/1/1773/1117/files/WWMS_-_",N14,"_-_",P14,"_-_",M14,"_-_",O14,"_-_Front.png"))</f>
        <v>https://cdn.shopify.com/s/files/1/1773/1117/files/WWMS_-_Essential_Oil_-_15ml_-_Master_Cleanse_-_Psychic_Protection_-_Front.png</v>
      </c>
      <c r="AG14" s="0" t="n">
        <v>1</v>
      </c>
      <c r="AH14" s="0" t="str">
        <f aca="false">IF(B14 = "", "", B14)</f>
        <v>Master Cleanse - Psychic Protection - Essential Oil</v>
      </c>
      <c r="AI14" s="2" t="s">
        <v>60</v>
      </c>
      <c r="AY14" s="3" t="str">
        <f aca="false">_xlfn.CONCAT("https://cdn.shopify.com/s/files/1/1773/1117/files/WWMS_-_",N14,"_-_",P14,"_-_",M14,"_-_",O14,"_-_Front.png")</f>
        <v>https://cdn.shopify.com/s/files/1/1773/1117/files/WWMS_-_Essential_Oil_-_15ml_-_Master_Cleanse_-_Psychic_Protection_-_Front.png</v>
      </c>
      <c r="AZ14" s="0" t="s">
        <v>61</v>
      </c>
      <c r="BC14" s="0" t="s">
        <v>62</v>
      </c>
    </row>
    <row r="15" customFormat="false" ht="12.75" hidden="false" customHeight="true" outlineLevel="0" collapsed="false">
      <c r="A15" s="0" t="str">
        <f aca="false">SUBSTITUTE(SUBSTITUTE(LOWER(_xlfn.CONCAT(M15, "-", O15,"-", N15)), "_", "-"), "---", "-")</f>
        <v>traditional-nag-champa-balm</v>
      </c>
      <c r="B15" s="0" t="s">
        <v>75</v>
      </c>
      <c r="C15" s="1"/>
      <c r="D15" s="0" t="s">
        <v>52</v>
      </c>
      <c r="E15" s="0" t="s">
        <v>53</v>
      </c>
      <c r="F15" s="0" t="s">
        <v>76</v>
      </c>
      <c r="G15" s="2" t="s">
        <v>55</v>
      </c>
      <c r="H15" s="0" t="s">
        <v>56</v>
      </c>
      <c r="I15" s="3" t="n">
        <f aca="false">IF(B15 = "",#REF!,FIND("-", B15, 1))</f>
        <v>13</v>
      </c>
      <c r="J15" s="3" t="e">
        <f aca="false">IF(B15 = "",#REF!,FIND("-", B15, FIND("-", B15, FIND("-", B15, 1)+1)+1))</f>
        <v>#VALUE!</v>
      </c>
      <c r="K15" s="3" t="n">
        <f aca="false">IF(B15 = "",#REF!,FIND("-", B15, FIND("-", B15, 1)+1))</f>
        <v>26</v>
      </c>
      <c r="L15" s="3" t="n">
        <f aca="false">IF(B15 = "",#REF!,IF(ISERROR(J15),K15,J15))</f>
        <v>26</v>
      </c>
      <c r="M15" s="3" t="str">
        <f aca="false">IF(B15 = "",#REF!,SUBSTITUTE(LEFT(B15,I15-2)," ","_"))</f>
        <v>Traditional</v>
      </c>
      <c r="N15" s="3" t="str">
        <f aca="false">IF(B15 = "",#REF!,SUBSTITUTE(RIGHT(B15, LEN(B15)-L15-1)," ","_"))</f>
        <v>Balm</v>
      </c>
      <c r="O15" s="3" t="str">
        <f aca="false">IF(B15 = "",#REF!,SUBSTITUTE(SUBSTITUTE(MID(B15,I15+2,L15-I15-3)," ","_"),"/","_"))</f>
        <v>Nag_Champa</v>
      </c>
      <c r="P15" s="0" t="s">
        <v>77</v>
      </c>
      <c r="U15" s="0" t="str">
        <f aca="false">SUBSTITUTE(_xlfn.CONCAT(M15, " - ", O15, " - ",N15, " - ", P15), "_", " ")</f>
        <v>Traditional - Nag Champa - Balm - 60ml</v>
      </c>
      <c r="V15" s="0" t="n">
        <v>60</v>
      </c>
      <c r="X15" s="0" t="n">
        <v>0</v>
      </c>
      <c r="Y15" s="0" t="s">
        <v>58</v>
      </c>
      <c r="Z15" s="0" t="s">
        <v>59</v>
      </c>
      <c r="AA15" s="0" t="n">
        <v>45</v>
      </c>
      <c r="AC15" s="2" t="s">
        <v>55</v>
      </c>
      <c r="AD15" s="2" t="s">
        <v>55</v>
      </c>
      <c r="AF15" s="3" t="str">
        <f aca="false">IF(B15 = "","",_xlfn.CONCAT("https://cdn.shopify.com/s/files/1/1773/1117/files/WWMS_-_",N15,"_-_",P15,"_-_",M15,"_-_",O15,"_-_Front.png"))</f>
        <v>https://cdn.shopify.com/s/files/1/1773/1117/files/WWMS_-_Balm_-_60ml_-_Traditional_-_Nag_Champa_-_Front.png</v>
      </c>
      <c r="AG15" s="0" t="n">
        <v>1</v>
      </c>
      <c r="AH15" s="0" t="str">
        <f aca="false">IF(B15 = "", "", B15)</f>
        <v>Traditional - Nag Champa - Balm</v>
      </c>
      <c r="AI15" s="2" t="s">
        <v>60</v>
      </c>
      <c r="AY15" s="3" t="str">
        <f aca="false">_xlfn.CONCAT("https://cdn.shopify.com/s/files/1/1773/1117/files/WWMS_-_",N15,"_-_",P15,"_-_",M15,"_-_",O15,"_-_Front.png")</f>
        <v>https://cdn.shopify.com/s/files/1/1773/1117/files/WWMS_-_Balm_-_60ml_-_Traditional_-_Nag_Champa_-_Front.png</v>
      </c>
      <c r="AZ15" s="0" t="s">
        <v>61</v>
      </c>
      <c r="BC15" s="0" t="s">
        <v>62</v>
      </c>
    </row>
    <row r="16" customFormat="false" ht="12.75" hidden="false" customHeight="true" outlineLevel="0" collapsed="false">
      <c r="A16" s="0" t="str">
        <f aca="false">SUBSTITUTE(SUBSTITUTE(LOWER(_xlfn.CONCAT(M16, "-", O16,"-", N16)), "_", "-"), "---", "-")</f>
        <v>traditional-nag-champa-balm</v>
      </c>
      <c r="I16" s="3" t="n">
        <f aca="false">IF(B16 = "",I15,FIND("-", B16, 1))</f>
        <v>13</v>
      </c>
      <c r="J16" s="3" t="e">
        <f aca="false">IF(B16 = "",J15,FIND("-", B16, FIND("-", B16, FIND("-", B16, 1)+1)+1))</f>
        <v>#VALUE!</v>
      </c>
      <c r="K16" s="3" t="n">
        <f aca="false">IF(B16 = "",K15,FIND("-", B16, FIND("-", B16, 1)+1))</f>
        <v>26</v>
      </c>
      <c r="L16" s="3" t="n">
        <f aca="false">IF(B16 = "",L15,IF(ISERROR(J16),K16,J16))</f>
        <v>26</v>
      </c>
      <c r="M16" s="3" t="str">
        <f aca="false">IF(B16 = "",M15,SUBSTITUTE(LEFT(B16,I16-2)," ","_"))</f>
        <v>Traditional</v>
      </c>
      <c r="N16" s="3" t="str">
        <f aca="false">IF(B16 = "",N15,SUBSTITUTE(RIGHT(B16, LEN(B16)-L16-1)," ","_"))</f>
        <v>Balm</v>
      </c>
      <c r="O16" s="3" t="str">
        <f aca="false">IF(B16 = "",O15,SUBSTITUTE(SUBSTITUTE(MID(B16,I16+2,L16-I16-3)," ","_"),"/","_"))</f>
        <v>Nag_Champa</v>
      </c>
      <c r="P16" s="0" t="s">
        <v>78</v>
      </c>
      <c r="U16" s="0" t="str">
        <f aca="false">SUBSTITUTE(_xlfn.CONCAT(M16, " - ", O16, " - ",N16, " - ", P16), "_", " ")</f>
        <v>Traditional - Nag Champa - Balm - 120ml</v>
      </c>
      <c r="V16" s="0" t="n">
        <v>120</v>
      </c>
      <c r="X16" s="0" t="n">
        <v>0</v>
      </c>
      <c r="Y16" s="0" t="s">
        <v>58</v>
      </c>
      <c r="Z16" s="0" t="s">
        <v>59</v>
      </c>
      <c r="AA16" s="0" t="n">
        <v>25</v>
      </c>
      <c r="AC16" s="2" t="s">
        <v>55</v>
      </c>
      <c r="AD16" s="2" t="s">
        <v>55</v>
      </c>
      <c r="AF16" s="3" t="str">
        <f aca="false">IF(B16 = "","",_xlfn.CONCAT("https://cdn.shopify.com/s/files/1/1773/1117/files/WWMS_-_",N16,"_-_",P16,"_-_",M16,"_-_",O16,"_-_Front.png"))</f>
        <v/>
      </c>
      <c r="AH16" s="0" t="str">
        <f aca="false">IF(B16 = "", "", B16)</f>
        <v/>
      </c>
      <c r="AI16" s="2" t="s">
        <v>60</v>
      </c>
      <c r="AY16" s="3" t="str">
        <f aca="false">_xlfn.CONCAT("https://cdn.shopify.com/s/files/1/1773/1117/files/WWMS_-_",N16,"_-_",P16,"_-_",M16,"_-_",O16,"_-_Front.png")</f>
        <v>https://cdn.shopify.com/s/files/1/1773/1117/files/WWMS_-_Balm_-_120ml_-_Traditional_-_Nag_Champa_-_Front.png</v>
      </c>
      <c r="AZ16" s="0" t="s">
        <v>61</v>
      </c>
      <c r="BC16" s="0" t="s">
        <v>62</v>
      </c>
    </row>
    <row r="17" customFormat="false" ht="12.75" hidden="false" customHeight="true" outlineLevel="0" collapsed="false">
      <c r="A17" s="0" t="str">
        <f aca="false">SUBSTITUTE(SUBSTITUTE(LOWER(_xlfn.CONCAT(M17, "-", O17,"-", N17)), "_", "-"), "---", "-")</f>
        <v>traditional-detox-balm</v>
      </c>
      <c r="B17" s="0" t="s">
        <v>79</v>
      </c>
      <c r="C17" s="1"/>
      <c r="D17" s="0" t="s">
        <v>52</v>
      </c>
      <c r="E17" s="0" t="s">
        <v>53</v>
      </c>
      <c r="F17" s="0" t="s">
        <v>76</v>
      </c>
      <c r="G17" s="2" t="s">
        <v>55</v>
      </c>
      <c r="H17" s="0" t="s">
        <v>56</v>
      </c>
      <c r="I17" s="3" t="n">
        <f aca="false">IF(B17 = "",I16,FIND("-", B17, 1))</f>
        <v>13</v>
      </c>
      <c r="J17" s="3" t="e">
        <f aca="false">IF(B17 = "",J16,FIND("-", B17, FIND("-", B17, FIND("-", B17, 1)+1)+1))</f>
        <v>#VALUE!</v>
      </c>
      <c r="K17" s="3" t="n">
        <f aca="false">IF(B17 = "",K16,FIND("-", B17, FIND("-", B17, 1)+1))</f>
        <v>21</v>
      </c>
      <c r="L17" s="3" t="n">
        <f aca="false">IF(B17 = "",L16,IF(ISERROR(J17),K17,J17))</f>
        <v>21</v>
      </c>
      <c r="M17" s="3" t="str">
        <f aca="false">IF(B17 = "",M16,SUBSTITUTE(LEFT(B17,I17-2)," ","_"))</f>
        <v>Traditional</v>
      </c>
      <c r="N17" s="3" t="str">
        <f aca="false">IF(B17 = "",N16,SUBSTITUTE(RIGHT(B17, LEN(B17)-L17-1)," ","_"))</f>
        <v>Balm</v>
      </c>
      <c r="O17" s="3" t="str">
        <f aca="false">IF(B17 = "",O16,SUBSTITUTE(SUBSTITUTE(MID(B17,I17+2,L17-I17-3)," ","_"),"/","_"))</f>
        <v>Detox</v>
      </c>
      <c r="P17" s="0" t="s">
        <v>77</v>
      </c>
      <c r="U17" s="0" t="str">
        <f aca="false">SUBSTITUTE(_xlfn.CONCAT(M17, " - ", O17, " - ",N17, " - ", P17), "_", " ")</f>
        <v>Traditional - Detox - Balm - 60ml</v>
      </c>
      <c r="V17" s="0" t="n">
        <v>60</v>
      </c>
      <c r="X17" s="0" t="n">
        <v>0</v>
      </c>
      <c r="Y17" s="0" t="s">
        <v>58</v>
      </c>
      <c r="Z17" s="0" t="s">
        <v>59</v>
      </c>
      <c r="AA17" s="0" t="n">
        <v>25</v>
      </c>
      <c r="AC17" s="2" t="s">
        <v>55</v>
      </c>
      <c r="AD17" s="2" t="s">
        <v>55</v>
      </c>
      <c r="AF17" s="3" t="str">
        <f aca="false">IF(B17 = "","",_xlfn.CONCAT("https://cdn.shopify.com/s/files/1/1773/1117/files/WWMS_-_",N17,"_-_",P17,"_-_",M17,"_-_",O17,"_-_Front.png"))</f>
        <v>https://cdn.shopify.com/s/files/1/1773/1117/files/WWMS_-_Balm_-_60ml_-_Traditional_-_Detox_-_Front.png</v>
      </c>
      <c r="AG17" s="0" t="n">
        <v>1</v>
      </c>
      <c r="AH17" s="0" t="str">
        <f aca="false">IF(B17 = "", "", B17)</f>
        <v>Traditional - Detox - Balm</v>
      </c>
      <c r="AI17" s="2" t="s">
        <v>60</v>
      </c>
      <c r="AY17" s="3" t="str">
        <f aca="false">_xlfn.CONCAT("https://cdn.shopify.com/s/files/1/1773/1117/files/WWMS_-_",N17,"_-_",P17,"_-_",M17,"_-_",O17,"_-_Front.png")</f>
        <v>https://cdn.shopify.com/s/files/1/1773/1117/files/WWMS_-_Balm_-_60ml_-_Traditional_-_Detox_-_Front.png</v>
      </c>
      <c r="AZ17" s="0" t="s">
        <v>61</v>
      </c>
      <c r="BC17" s="0" t="s">
        <v>62</v>
      </c>
    </row>
    <row r="18" customFormat="false" ht="12.75" hidden="false" customHeight="true" outlineLevel="0" collapsed="false">
      <c r="A18" s="0" t="str">
        <f aca="false">SUBSTITUTE(SUBSTITUTE(LOWER(_xlfn.CONCAT(M18, "-", O18,"-", N18)), "_", "-"), "---", "-")</f>
        <v>traditional-detox-balm</v>
      </c>
      <c r="I18" s="3" t="n">
        <f aca="false">IF(B18 = "",I17,FIND("-", B18, 1))</f>
        <v>13</v>
      </c>
      <c r="J18" s="3" t="e">
        <f aca="false">IF(B18 = "",J17,FIND("-", B18, FIND("-", B18, FIND("-", B18, 1)+1)+1))</f>
        <v>#VALUE!</v>
      </c>
      <c r="K18" s="3" t="n">
        <f aca="false">IF(B18 = "",K17,FIND("-", B18, FIND("-", B18, 1)+1))</f>
        <v>21</v>
      </c>
      <c r="L18" s="3" t="n">
        <f aca="false">IF(B18 = "",L17,IF(ISERROR(J18),K18,J18))</f>
        <v>21</v>
      </c>
      <c r="M18" s="3" t="str">
        <f aca="false">IF(B18 = "",M17,SUBSTITUTE(LEFT(B18,I18-2)," ","_"))</f>
        <v>Traditional</v>
      </c>
      <c r="N18" s="3" t="str">
        <f aca="false">IF(B18 = "",N17,SUBSTITUTE(RIGHT(B18, LEN(B18)-L18-1)," ","_"))</f>
        <v>Balm</v>
      </c>
      <c r="O18" s="3" t="str">
        <f aca="false">IF(B18 = "",O17,SUBSTITUTE(SUBSTITUTE(MID(B18,I18+2,L18-I18-3)," ","_"),"/","_"))</f>
        <v>Detox</v>
      </c>
      <c r="P18" s="0" t="s">
        <v>78</v>
      </c>
      <c r="U18" s="0" t="str">
        <f aca="false">SUBSTITUTE(_xlfn.CONCAT(M18, " - ", O18, " - ",N18, " - ", P18), "_", " ")</f>
        <v>Traditional - Detox - Balm - 120ml</v>
      </c>
      <c r="V18" s="0" t="n">
        <v>120</v>
      </c>
      <c r="X18" s="0" t="n">
        <v>0</v>
      </c>
      <c r="Y18" s="0" t="s">
        <v>58</v>
      </c>
      <c r="Z18" s="0" t="s">
        <v>59</v>
      </c>
      <c r="AA18" s="0" t="n">
        <v>45</v>
      </c>
      <c r="AC18" s="2" t="s">
        <v>55</v>
      </c>
      <c r="AD18" s="2" t="s">
        <v>55</v>
      </c>
      <c r="AF18" s="3" t="str">
        <f aca="false">IF(B18 = "","",_xlfn.CONCAT("https://cdn.shopify.com/s/files/1/1773/1117/files/WWMS_-_",N18,"_-_",P18,"_-_",M18,"_-_",O18,"_-_Front.png"))</f>
        <v/>
      </c>
      <c r="AH18" s="0" t="str">
        <f aca="false">IF(B18 = "", "", B18)</f>
        <v/>
      </c>
      <c r="AI18" s="2" t="s">
        <v>60</v>
      </c>
      <c r="AY18" s="3" t="str">
        <f aca="false">_xlfn.CONCAT("https://cdn.shopify.com/s/files/1/1773/1117/files/WWMS_-_",N18,"_-_",P18,"_-_",M18,"_-_",O18,"_-_Front.png")</f>
        <v>https://cdn.shopify.com/s/files/1/1773/1117/files/WWMS_-_Balm_-_120ml_-_Traditional_-_Detox_-_Front.png</v>
      </c>
      <c r="AZ18" s="0" t="s">
        <v>61</v>
      </c>
      <c r="BC18" s="0" t="s">
        <v>62</v>
      </c>
    </row>
    <row r="19" customFormat="false" ht="12.75" hidden="false" customHeight="true" outlineLevel="0" collapsed="false">
      <c r="A19" s="0" t="str">
        <f aca="false">SUBSTITUTE(SUBSTITUTE(LOWER(_xlfn.CONCAT(M19, "-", O19,"-", N19)), "_", "-"), "---", "-")</f>
        <v>traditional-love-my-life-balm</v>
      </c>
      <c r="B19" s="0" t="s">
        <v>80</v>
      </c>
      <c r="C19" s="1"/>
      <c r="D19" s="0" t="s">
        <v>52</v>
      </c>
      <c r="E19" s="0" t="s">
        <v>53</v>
      </c>
      <c r="F19" s="0" t="s">
        <v>76</v>
      </c>
      <c r="G19" s="2" t="s">
        <v>55</v>
      </c>
      <c r="H19" s="0" t="s">
        <v>56</v>
      </c>
      <c r="I19" s="3" t="n">
        <f aca="false">IF(B19 = "",I18,FIND("-", B19, 1))</f>
        <v>13</v>
      </c>
      <c r="J19" s="3" t="e">
        <f aca="false">IF(B19 = "",J18,FIND("-", B19, FIND("-", B19, FIND("-", B19, 1)+1)+1))</f>
        <v>#VALUE!</v>
      </c>
      <c r="K19" s="3" t="n">
        <f aca="false">IF(B19 = "",K18,FIND("-", B19, FIND("-", B19, 1)+1))</f>
        <v>28</v>
      </c>
      <c r="L19" s="3" t="n">
        <f aca="false">IF(B19 = "",L18,IF(ISERROR(J19),K19,J19))</f>
        <v>28</v>
      </c>
      <c r="M19" s="3" t="str">
        <f aca="false">IF(B19 = "",M18,SUBSTITUTE(LEFT(B19,I19-2)," ","_"))</f>
        <v>Traditional</v>
      </c>
      <c r="N19" s="3" t="str">
        <f aca="false">IF(B19 = "",N18,SUBSTITUTE(RIGHT(B19, LEN(B19)-L19-1)," ","_"))</f>
        <v>Balm</v>
      </c>
      <c r="O19" s="3" t="str">
        <f aca="false">IF(B19 = "",O18,SUBSTITUTE(SUBSTITUTE(MID(B19,I19+2,L19-I19-3)," ","_"),"/","_"))</f>
        <v>Love_My_Life</v>
      </c>
      <c r="P19" s="0" t="s">
        <v>77</v>
      </c>
      <c r="U19" s="0" t="str">
        <f aca="false">SUBSTITUTE(_xlfn.CONCAT(M19, " - ", O19, " - ",N19, " - ", P19), "_", " ")</f>
        <v>Traditional - Love My Life - Balm - 60ml</v>
      </c>
      <c r="V19" s="0" t="n">
        <v>60</v>
      </c>
      <c r="X19" s="0" t="n">
        <v>0</v>
      </c>
      <c r="Y19" s="0" t="s">
        <v>58</v>
      </c>
      <c r="Z19" s="0" t="s">
        <v>59</v>
      </c>
      <c r="AA19" s="0" t="n">
        <v>25</v>
      </c>
      <c r="AC19" s="2" t="s">
        <v>55</v>
      </c>
      <c r="AD19" s="2" t="s">
        <v>55</v>
      </c>
      <c r="AF19" s="3" t="str">
        <f aca="false">IF(B19 = "","",_xlfn.CONCAT("https://cdn.shopify.com/s/files/1/1773/1117/files/WWMS_-_",N19,"_-_",P19,"_-_",M19,"_-_",O19,"_-_Front.png"))</f>
        <v>https://cdn.shopify.com/s/files/1/1773/1117/files/WWMS_-_Balm_-_60ml_-_Traditional_-_Love_My_Life_-_Front.png</v>
      </c>
      <c r="AG19" s="0" t="n">
        <v>1</v>
      </c>
      <c r="AH19" s="0" t="str">
        <f aca="false">IF(B19 = "", "", B19)</f>
        <v>Traditional - Love My Life - Balm</v>
      </c>
      <c r="AI19" s="2" t="s">
        <v>60</v>
      </c>
      <c r="AY19" s="3" t="str">
        <f aca="false">_xlfn.CONCAT("https://cdn.shopify.com/s/files/1/1773/1117/files/WWMS_-_",N19,"_-_",P19,"_-_",M19,"_-_",O19,"_-_Front.png")</f>
        <v>https://cdn.shopify.com/s/files/1/1773/1117/files/WWMS_-_Balm_-_60ml_-_Traditional_-_Love_My_Life_-_Front.png</v>
      </c>
      <c r="AZ19" s="0" t="s">
        <v>61</v>
      </c>
      <c r="BC19" s="0" t="s">
        <v>62</v>
      </c>
    </row>
    <row r="20" customFormat="false" ht="12.75" hidden="false" customHeight="true" outlineLevel="0" collapsed="false">
      <c r="A20" s="0" t="str">
        <f aca="false">SUBSTITUTE(SUBSTITUTE(LOWER(_xlfn.CONCAT(M20, "-", O20,"-", N20)), "_", "-"), "---", "-")</f>
        <v>traditional-love-my-life-balm</v>
      </c>
      <c r="I20" s="3" t="n">
        <f aca="false">IF(B20 = "",I19,FIND("-", B20, 1))</f>
        <v>13</v>
      </c>
      <c r="J20" s="3" t="e">
        <f aca="false">IF(B20 = "",J19,FIND("-", B20, FIND("-", B20, FIND("-", B20, 1)+1)+1))</f>
        <v>#VALUE!</v>
      </c>
      <c r="K20" s="3" t="n">
        <f aca="false">IF(B20 = "",K19,FIND("-", B20, FIND("-", B20, 1)+1))</f>
        <v>28</v>
      </c>
      <c r="L20" s="3" t="n">
        <f aca="false">IF(B20 = "",L19,IF(ISERROR(J20),K20,J20))</f>
        <v>28</v>
      </c>
      <c r="M20" s="3" t="str">
        <f aca="false">IF(B20 = "",M19,SUBSTITUTE(LEFT(B20,I20-2)," ","_"))</f>
        <v>Traditional</v>
      </c>
      <c r="N20" s="3" t="str">
        <f aca="false">IF(B20 = "",N19,SUBSTITUTE(RIGHT(B20, LEN(B20)-L20-1)," ","_"))</f>
        <v>Balm</v>
      </c>
      <c r="O20" s="3" t="str">
        <f aca="false">IF(B20 = "",O19,SUBSTITUTE(SUBSTITUTE(MID(B20,I20+2,L20-I20-3)," ","_"),"/","_"))</f>
        <v>Love_My_Life</v>
      </c>
      <c r="P20" s="0" t="s">
        <v>78</v>
      </c>
      <c r="U20" s="0" t="str">
        <f aca="false">SUBSTITUTE(_xlfn.CONCAT(M20, " - ", O20, " - ",N20, " - ", P20), "_", " ")</f>
        <v>Traditional - Love My Life - Balm - 120ml</v>
      </c>
      <c r="V20" s="0" t="n">
        <v>120</v>
      </c>
      <c r="X20" s="0" t="n">
        <v>0</v>
      </c>
      <c r="Y20" s="0" t="s">
        <v>58</v>
      </c>
      <c r="Z20" s="0" t="s">
        <v>59</v>
      </c>
      <c r="AA20" s="0" t="n">
        <v>45</v>
      </c>
      <c r="AC20" s="2" t="s">
        <v>55</v>
      </c>
      <c r="AD20" s="2" t="s">
        <v>55</v>
      </c>
      <c r="AF20" s="3" t="str">
        <f aca="false">IF(B20 = "","",_xlfn.CONCAT("https://cdn.shopify.com/s/files/1/1773/1117/files/WWMS_-_",N20,"_-_",P20,"_-_",M20,"_-_",O20,"_-_Front.png"))</f>
        <v/>
      </c>
      <c r="AH20" s="0" t="str">
        <f aca="false">IF(B20 = "", "", B20)</f>
        <v/>
      </c>
      <c r="AI20" s="2" t="s">
        <v>60</v>
      </c>
      <c r="AY20" s="3" t="str">
        <f aca="false">_xlfn.CONCAT("https://cdn.shopify.com/s/files/1/1773/1117/files/WWMS_-_",N20,"_-_",P20,"_-_",M20,"_-_",O20,"_-_Front.png")</f>
        <v>https://cdn.shopify.com/s/files/1/1773/1117/files/WWMS_-_Balm_-_120ml_-_Traditional_-_Love_My_Life_-_Front.png</v>
      </c>
      <c r="AZ20" s="0" t="s">
        <v>61</v>
      </c>
      <c r="BC20" s="0" t="s">
        <v>62</v>
      </c>
    </row>
    <row r="21" customFormat="false" ht="12.75" hidden="false" customHeight="true" outlineLevel="0" collapsed="false">
      <c r="A21" s="0" t="str">
        <f aca="false">SUBSTITUTE(SUBSTITUTE(LOWER(_xlfn.CONCAT(M21, "-", O21,"-", N21)), "_", "-"), "---", "-")</f>
        <v>traditional-lime-balm</v>
      </c>
      <c r="B21" s="0" t="s">
        <v>81</v>
      </c>
      <c r="C21" s="1"/>
      <c r="D21" s="0" t="s">
        <v>52</v>
      </c>
      <c r="E21" s="0" t="s">
        <v>53</v>
      </c>
      <c r="F21" s="0" t="s">
        <v>76</v>
      </c>
      <c r="G21" s="2" t="s">
        <v>55</v>
      </c>
      <c r="H21" s="0" t="s">
        <v>56</v>
      </c>
      <c r="I21" s="3" t="n">
        <f aca="false">IF(B21 = "",I20,FIND("-", B21, 1))</f>
        <v>13</v>
      </c>
      <c r="J21" s="3" t="e">
        <f aca="false">IF(B21 = "",J20,FIND("-", B21, FIND("-", B21, FIND("-", B21, 1)+1)+1))</f>
        <v>#VALUE!</v>
      </c>
      <c r="K21" s="3" t="n">
        <f aca="false">IF(B21 = "",K20,FIND("-", B21, FIND("-", B21, 1)+1))</f>
        <v>20</v>
      </c>
      <c r="L21" s="3" t="n">
        <f aca="false">IF(B21 = "",L20,IF(ISERROR(J21),K21,J21))</f>
        <v>20</v>
      </c>
      <c r="M21" s="3" t="str">
        <f aca="false">IF(B21 = "",M20,SUBSTITUTE(LEFT(B21,I21-2)," ","_"))</f>
        <v>Traditional</v>
      </c>
      <c r="N21" s="3" t="str">
        <f aca="false">IF(B21 = "",N20,SUBSTITUTE(RIGHT(B21, LEN(B21)-L21-1)," ","_"))</f>
        <v>Balm</v>
      </c>
      <c r="O21" s="3" t="str">
        <f aca="false">IF(B21 = "",O20,SUBSTITUTE(SUBSTITUTE(MID(B21,I21+2,L21-I21-3)," ","_"),"/","_"))</f>
        <v>Lime</v>
      </c>
      <c r="P21" s="0" t="s">
        <v>77</v>
      </c>
      <c r="U21" s="0" t="str">
        <f aca="false">SUBSTITUTE(_xlfn.CONCAT(M21, " - ", O21, " - ",N21, " - ", P21), "_", " ")</f>
        <v>Traditional - Lime - Balm - 60ml</v>
      </c>
      <c r="V21" s="0" t="n">
        <v>60</v>
      </c>
      <c r="X21" s="0" t="n">
        <v>0</v>
      </c>
      <c r="Y21" s="0" t="s">
        <v>58</v>
      </c>
      <c r="Z21" s="0" t="s">
        <v>59</v>
      </c>
      <c r="AA21" s="0" t="n">
        <v>25</v>
      </c>
      <c r="AC21" s="2" t="s">
        <v>55</v>
      </c>
      <c r="AD21" s="2" t="s">
        <v>55</v>
      </c>
      <c r="AF21" s="3" t="str">
        <f aca="false">IF(B21 = "","",_xlfn.CONCAT("https://cdn.shopify.com/s/files/1/1773/1117/files/WWMS_-_",N21,"_-_",P21,"_-_",M21,"_-_",O21,"_-_Front.png"))</f>
        <v>https://cdn.shopify.com/s/files/1/1773/1117/files/WWMS_-_Balm_-_60ml_-_Traditional_-_Lime_-_Front.png</v>
      </c>
      <c r="AG21" s="0" t="n">
        <v>1</v>
      </c>
      <c r="AH21" s="0" t="str">
        <f aca="false">IF(B21 = "", "", B21)</f>
        <v>Traditional - Lime - Balm</v>
      </c>
      <c r="AI21" s="2" t="s">
        <v>60</v>
      </c>
      <c r="AY21" s="3" t="str">
        <f aca="false">_xlfn.CONCAT("https://cdn.shopify.com/s/files/1/1773/1117/files/WWMS_-_",N21,"_-_",P21,"_-_",M21,"_-_",O21,"_-_Front.png")</f>
        <v>https://cdn.shopify.com/s/files/1/1773/1117/files/WWMS_-_Balm_-_60ml_-_Traditional_-_Lime_-_Front.png</v>
      </c>
      <c r="AZ21" s="0" t="s">
        <v>61</v>
      </c>
      <c r="BC21" s="0" t="s">
        <v>62</v>
      </c>
    </row>
    <row r="22" customFormat="false" ht="12.75" hidden="false" customHeight="true" outlineLevel="0" collapsed="false">
      <c r="A22" s="0" t="str">
        <f aca="false">SUBSTITUTE(SUBSTITUTE(LOWER(_xlfn.CONCAT(M22, "-", O22,"-", N22)), "_", "-"), "---", "-")</f>
        <v>traditional-lime-balm</v>
      </c>
      <c r="I22" s="3" t="n">
        <f aca="false">IF(B22 = "",I21,FIND("-", B22, 1))</f>
        <v>13</v>
      </c>
      <c r="J22" s="3" t="e">
        <f aca="false">IF(B22 = "",J21,FIND("-", B22, FIND("-", B22, FIND("-", B22, 1)+1)+1))</f>
        <v>#VALUE!</v>
      </c>
      <c r="K22" s="3" t="n">
        <f aca="false">IF(B22 = "",K21,FIND("-", B22, FIND("-", B22, 1)+1))</f>
        <v>20</v>
      </c>
      <c r="L22" s="3" t="n">
        <f aca="false">IF(B22 = "",L21,IF(ISERROR(J22),K22,J22))</f>
        <v>20</v>
      </c>
      <c r="M22" s="3" t="str">
        <f aca="false">IF(B22 = "",M21,SUBSTITUTE(LEFT(B22,I22-2)," ","_"))</f>
        <v>Traditional</v>
      </c>
      <c r="N22" s="3" t="str">
        <f aca="false">IF(B22 = "",N21,SUBSTITUTE(RIGHT(B22, LEN(B22)-L22-1)," ","_"))</f>
        <v>Balm</v>
      </c>
      <c r="O22" s="3" t="str">
        <f aca="false">IF(B22 = "",O21,SUBSTITUTE(SUBSTITUTE(MID(B22,I22+2,L22-I22-3)," ","_"),"/","_"))</f>
        <v>Lime</v>
      </c>
      <c r="P22" s="0" t="s">
        <v>78</v>
      </c>
      <c r="U22" s="0" t="str">
        <f aca="false">SUBSTITUTE(_xlfn.CONCAT(M22, " - ", O22, " - ",N22, " - ", P22), "_", " ")</f>
        <v>Traditional - Lime - Balm - 120ml</v>
      </c>
      <c r="V22" s="0" t="n">
        <v>120</v>
      </c>
      <c r="X22" s="0" t="n">
        <v>0</v>
      </c>
      <c r="Y22" s="0" t="s">
        <v>58</v>
      </c>
      <c r="Z22" s="0" t="s">
        <v>59</v>
      </c>
      <c r="AA22" s="0" t="n">
        <v>45</v>
      </c>
      <c r="AC22" s="2" t="s">
        <v>55</v>
      </c>
      <c r="AD22" s="2" t="s">
        <v>55</v>
      </c>
      <c r="AF22" s="3" t="str">
        <f aca="false">IF(B22 = "","",_xlfn.CONCAT("https://cdn.shopify.com/s/files/1/1773/1117/files/WWMS_-_",N22,"_-_",P22,"_-_",M22,"_-_",O22,"_-_Front.png"))</f>
        <v/>
      </c>
      <c r="AH22" s="0" t="str">
        <f aca="false">IF(B22 = "", "", B22)</f>
        <v/>
      </c>
      <c r="AI22" s="2" t="s">
        <v>60</v>
      </c>
      <c r="AY22" s="3" t="str">
        <f aca="false">_xlfn.CONCAT("https://cdn.shopify.com/s/files/1/1773/1117/files/WWMS_-_",N22,"_-_",P22,"_-_",M22,"_-_",O22,"_-_Front.png")</f>
        <v>https://cdn.shopify.com/s/files/1/1773/1117/files/WWMS_-_Balm_-_120ml_-_Traditional_-_Lime_-_Front.png</v>
      </c>
      <c r="AZ22" s="0" t="s">
        <v>61</v>
      </c>
      <c r="BC22" s="0" t="s">
        <v>62</v>
      </c>
    </row>
    <row r="23" customFormat="false" ht="12.75" hidden="false" customHeight="true" outlineLevel="0" collapsed="false">
      <c r="A23" s="0" t="str">
        <f aca="false">SUBSTITUTE(SUBSTITUTE(LOWER(_xlfn.CONCAT(M23, "-", O23,"-", N23)), "_", "-"), "---", "-")</f>
        <v>traditional-mint-balm</v>
      </c>
      <c r="B23" s="0" t="s">
        <v>82</v>
      </c>
      <c r="C23" s="1"/>
      <c r="D23" s="0" t="s">
        <v>52</v>
      </c>
      <c r="E23" s="0" t="s">
        <v>53</v>
      </c>
      <c r="F23" s="0" t="s">
        <v>76</v>
      </c>
      <c r="G23" s="2" t="s">
        <v>55</v>
      </c>
      <c r="H23" s="0" t="s">
        <v>56</v>
      </c>
      <c r="I23" s="3" t="n">
        <f aca="false">IF(B23 = "",I22,FIND("-", B23, 1))</f>
        <v>13</v>
      </c>
      <c r="J23" s="3" t="e">
        <f aca="false">IF(B23 = "",J22,FIND("-", B23, FIND("-", B23, FIND("-", B23, 1)+1)+1))</f>
        <v>#VALUE!</v>
      </c>
      <c r="K23" s="3" t="n">
        <f aca="false">IF(B23 = "",K22,FIND("-", B23, FIND("-", B23, 1)+1))</f>
        <v>20</v>
      </c>
      <c r="L23" s="3" t="n">
        <f aca="false">IF(B23 = "",L22,IF(ISERROR(J23),K23,J23))</f>
        <v>20</v>
      </c>
      <c r="M23" s="3" t="str">
        <f aca="false">IF(B23 = "",M22,SUBSTITUTE(LEFT(B23,I23-2)," ","_"))</f>
        <v>Traditional</v>
      </c>
      <c r="N23" s="3" t="str">
        <f aca="false">IF(B23 = "",N22,SUBSTITUTE(RIGHT(B23, LEN(B23)-L23-1)," ","_"))</f>
        <v>Balm</v>
      </c>
      <c r="O23" s="3" t="str">
        <f aca="false">IF(B23 = "",O22,SUBSTITUTE(SUBSTITUTE(MID(B23,I23+2,L23-I23-3)," ","_"),"/","_"))</f>
        <v>Mint</v>
      </c>
      <c r="P23" s="0" t="s">
        <v>77</v>
      </c>
      <c r="U23" s="0" t="str">
        <f aca="false">SUBSTITUTE(_xlfn.CONCAT(M23, " - ", O23, " - ",N23, " - ", P23), "_", " ")</f>
        <v>Traditional - Mint - Balm - 60ml</v>
      </c>
      <c r="V23" s="0" t="n">
        <v>60</v>
      </c>
      <c r="X23" s="0" t="n">
        <v>0</v>
      </c>
      <c r="Y23" s="0" t="s">
        <v>58</v>
      </c>
      <c r="Z23" s="0" t="s">
        <v>59</v>
      </c>
      <c r="AA23" s="0" t="n">
        <v>25</v>
      </c>
      <c r="AC23" s="2" t="s">
        <v>55</v>
      </c>
      <c r="AD23" s="2" t="s">
        <v>55</v>
      </c>
      <c r="AF23" s="3" t="str">
        <f aca="false">IF(B23 = "","",_xlfn.CONCAT("https://cdn.shopify.com/s/files/1/1773/1117/files/WWMS_-_",N23,"_-_",P23,"_-_",M23,"_-_",O23,"_-_Front.png"))</f>
        <v>https://cdn.shopify.com/s/files/1/1773/1117/files/WWMS_-_Balm_-_60ml_-_Traditional_-_Mint_-_Front.png</v>
      </c>
      <c r="AG23" s="0" t="n">
        <v>1</v>
      </c>
      <c r="AH23" s="0" t="str">
        <f aca="false">IF(B23 = "", "", B23)</f>
        <v>Traditional - Mint - Balm</v>
      </c>
      <c r="AI23" s="2" t="s">
        <v>60</v>
      </c>
      <c r="AY23" s="3" t="str">
        <f aca="false">_xlfn.CONCAT("https://cdn.shopify.com/s/files/1/1773/1117/files/WWMS_-_",N23,"_-_",P23,"_-_",M23,"_-_",O23,"_-_Front.png")</f>
        <v>https://cdn.shopify.com/s/files/1/1773/1117/files/WWMS_-_Balm_-_60ml_-_Traditional_-_Mint_-_Front.png</v>
      </c>
      <c r="AZ23" s="0" t="s">
        <v>61</v>
      </c>
      <c r="BC23" s="0" t="s">
        <v>62</v>
      </c>
    </row>
    <row r="24" customFormat="false" ht="12.75" hidden="false" customHeight="true" outlineLevel="0" collapsed="false">
      <c r="A24" s="0" t="str">
        <f aca="false">SUBSTITUTE(SUBSTITUTE(LOWER(_xlfn.CONCAT(M24, "-", O24,"-", N24)), "_", "-"), "---", "-")</f>
        <v>traditional-mint-balm</v>
      </c>
      <c r="I24" s="3" t="n">
        <f aca="false">IF(B24 = "",I23,FIND("-", B24, 1))</f>
        <v>13</v>
      </c>
      <c r="J24" s="3" t="e">
        <f aca="false">IF(B24 = "",J23,FIND("-", B24, FIND("-", B24, FIND("-", B24, 1)+1)+1))</f>
        <v>#VALUE!</v>
      </c>
      <c r="K24" s="3" t="n">
        <f aca="false">IF(B24 = "",K23,FIND("-", B24, FIND("-", B24, 1)+1))</f>
        <v>20</v>
      </c>
      <c r="L24" s="3" t="n">
        <f aca="false">IF(B24 = "",L23,IF(ISERROR(J24),K24,J24))</f>
        <v>20</v>
      </c>
      <c r="M24" s="3" t="str">
        <f aca="false">IF(B24 = "",M23,SUBSTITUTE(LEFT(B24,I24-2)," ","_"))</f>
        <v>Traditional</v>
      </c>
      <c r="N24" s="3" t="str">
        <f aca="false">IF(B24 = "",N23,SUBSTITUTE(RIGHT(B24, LEN(B24)-L24-1)," ","_"))</f>
        <v>Balm</v>
      </c>
      <c r="O24" s="3" t="str">
        <f aca="false">IF(B24 = "",O23,SUBSTITUTE(SUBSTITUTE(MID(B24,I24+2,L24-I24-3)," ","_"),"/","_"))</f>
        <v>Mint</v>
      </c>
      <c r="P24" s="0" t="s">
        <v>78</v>
      </c>
      <c r="U24" s="0" t="str">
        <f aca="false">SUBSTITUTE(_xlfn.CONCAT(M24, " - ", O24, " - ",N24, " - ", P24), "_", " ")</f>
        <v>Traditional - Mint - Balm - 120ml</v>
      </c>
      <c r="V24" s="0" t="n">
        <v>120</v>
      </c>
      <c r="X24" s="0" t="n">
        <v>0</v>
      </c>
      <c r="Y24" s="0" t="s">
        <v>58</v>
      </c>
      <c r="Z24" s="0" t="s">
        <v>59</v>
      </c>
      <c r="AA24" s="0" t="n">
        <v>45</v>
      </c>
      <c r="AC24" s="2" t="s">
        <v>55</v>
      </c>
      <c r="AD24" s="2" t="s">
        <v>55</v>
      </c>
      <c r="AF24" s="3" t="str">
        <f aca="false">IF(B24 = "","",_xlfn.CONCAT("https://cdn.shopify.com/s/files/1/1773/1117/files/WWMS_-_",N24,"_-_",P24,"_-_",M24,"_-_",O24,"_-_Front.png"))</f>
        <v/>
      </c>
      <c r="AH24" s="0" t="str">
        <f aca="false">IF(B24 = "", "", B24)</f>
        <v/>
      </c>
      <c r="AI24" s="2" t="s">
        <v>60</v>
      </c>
      <c r="AY24" s="3" t="str">
        <f aca="false">_xlfn.CONCAT("https://cdn.shopify.com/s/files/1/1773/1117/files/WWMS_-_",N24,"_-_",P24,"_-_",M24,"_-_",O24,"_-_Front.png")</f>
        <v>https://cdn.shopify.com/s/files/1/1773/1117/files/WWMS_-_Balm_-_120ml_-_Traditional_-_Mint_-_Front.png</v>
      </c>
      <c r="AZ24" s="0" t="s">
        <v>61</v>
      </c>
      <c r="BC24" s="0" t="s">
        <v>62</v>
      </c>
    </row>
    <row r="25" customFormat="false" ht="12.75" hidden="false" customHeight="true" outlineLevel="0" collapsed="false">
      <c r="A25" s="0" t="str">
        <f aca="false">SUBSTITUTE(SUBSTITUTE(LOWER(_xlfn.CONCAT(M25, "-", O25,"-", N25)), "_", "-"), "---", "-")</f>
        <v>traditional-rose-balm</v>
      </c>
      <c r="B25" s="0" t="s">
        <v>83</v>
      </c>
      <c r="D25" s="0" t="s">
        <v>52</v>
      </c>
      <c r="E25" s="0" t="s">
        <v>53</v>
      </c>
      <c r="F25" s="0" t="s">
        <v>76</v>
      </c>
      <c r="G25" s="2" t="s">
        <v>55</v>
      </c>
      <c r="H25" s="0" t="s">
        <v>56</v>
      </c>
      <c r="I25" s="3" t="n">
        <f aca="false">IF(B25 = "",I24,FIND("-", B25, 1))</f>
        <v>13</v>
      </c>
      <c r="J25" s="3" t="e">
        <f aca="false">IF(B25 = "",J24,FIND("-", B25, FIND("-", B25, FIND("-", B25, 1)+1)+1))</f>
        <v>#VALUE!</v>
      </c>
      <c r="K25" s="3" t="n">
        <f aca="false">IF(B25 = "",K24,FIND("-", B25, FIND("-", B25, 1)+1))</f>
        <v>20</v>
      </c>
      <c r="L25" s="3" t="n">
        <f aca="false">IF(B25 = "",L24,IF(ISERROR(J25),K25,J25))</f>
        <v>20</v>
      </c>
      <c r="M25" s="3" t="str">
        <f aca="false">IF(B25 = "",M24,SUBSTITUTE(LEFT(B25,I25-2)," ","_"))</f>
        <v>Traditional</v>
      </c>
      <c r="N25" s="3" t="str">
        <f aca="false">IF(B25 = "",N24,SUBSTITUTE(RIGHT(B25, LEN(B25)-L25-1)," ","_"))</f>
        <v>Balm</v>
      </c>
      <c r="O25" s="3" t="str">
        <f aca="false">IF(B25 = "",O24,SUBSTITUTE(SUBSTITUTE(MID(B25,I25+2,L25-I25-3)," ","_"),"/","_"))</f>
        <v>Rose</v>
      </c>
      <c r="P25" s="0" t="s">
        <v>77</v>
      </c>
      <c r="U25" s="0" t="str">
        <f aca="false">SUBSTITUTE(_xlfn.CONCAT(M25, " - ", O25, " - ",N25, " - ", P25), "_", " ")</f>
        <v>Traditional - Rose - Balm - 60ml</v>
      </c>
      <c r="V25" s="0" t="n">
        <v>60</v>
      </c>
      <c r="X25" s="0" t="n">
        <v>0</v>
      </c>
      <c r="Y25" s="0" t="s">
        <v>58</v>
      </c>
      <c r="Z25" s="0" t="s">
        <v>59</v>
      </c>
      <c r="AA25" s="0" t="n">
        <v>25</v>
      </c>
      <c r="AC25" s="2" t="s">
        <v>55</v>
      </c>
      <c r="AD25" s="2" t="s">
        <v>55</v>
      </c>
      <c r="AF25" s="3" t="str">
        <f aca="false">IF(B25 = "","",_xlfn.CONCAT("https://cdn.shopify.com/s/files/1/1773/1117/files/WWMS_-_",N25,"_-_",P25,"_-_",M25,"_-_",O25,"_-_Front.png"))</f>
        <v>https://cdn.shopify.com/s/files/1/1773/1117/files/WWMS_-_Balm_-_60ml_-_Traditional_-_Rose_-_Front.png</v>
      </c>
      <c r="AG25" s="0" t="n">
        <v>1</v>
      </c>
      <c r="AH25" s="0" t="str">
        <f aca="false">IF(B25 = "", "", B25)</f>
        <v>Traditional - Rose - Balm</v>
      </c>
      <c r="AI25" s="2" t="s">
        <v>60</v>
      </c>
      <c r="AY25" s="3" t="str">
        <f aca="false">_xlfn.CONCAT("https://cdn.shopify.com/s/files/1/1773/1117/files/WWMS_-_",N25,"_-_",P25,"_-_",M25,"_-_",O25,"_-_Front.png")</f>
        <v>https://cdn.shopify.com/s/files/1/1773/1117/files/WWMS_-_Balm_-_60ml_-_Traditional_-_Rose_-_Front.png</v>
      </c>
      <c r="AZ25" s="0" t="s">
        <v>61</v>
      </c>
      <c r="BC25" s="0" t="s">
        <v>62</v>
      </c>
    </row>
    <row r="26" customFormat="false" ht="12.75" hidden="false" customHeight="true" outlineLevel="0" collapsed="false">
      <c r="A26" s="0" t="str">
        <f aca="false">SUBSTITUTE(SUBSTITUTE(LOWER(_xlfn.CONCAT(M26, "-", O26,"-", N26)), "_", "-"), "---", "-")</f>
        <v>traditional-rose-balm</v>
      </c>
      <c r="I26" s="3" t="n">
        <f aca="false">IF(B26 = "",I25,FIND("-", B26, 1))</f>
        <v>13</v>
      </c>
      <c r="J26" s="3" t="e">
        <f aca="false">IF(B26 = "",J25,FIND("-", B26, FIND("-", B26, FIND("-", B26, 1)+1)+1))</f>
        <v>#VALUE!</v>
      </c>
      <c r="K26" s="3" t="n">
        <f aca="false">IF(B26 = "",K25,FIND("-", B26, FIND("-", B26, 1)+1))</f>
        <v>20</v>
      </c>
      <c r="L26" s="3" t="n">
        <f aca="false">IF(B26 = "",L25,IF(ISERROR(J26),K26,J26))</f>
        <v>20</v>
      </c>
      <c r="M26" s="3" t="str">
        <f aca="false">IF(B26 = "",M25,SUBSTITUTE(LEFT(B26,I26-2)," ","_"))</f>
        <v>Traditional</v>
      </c>
      <c r="N26" s="3" t="str">
        <f aca="false">IF(B26 = "",N25,SUBSTITUTE(RIGHT(B26, LEN(B26)-L26-1)," ","_"))</f>
        <v>Balm</v>
      </c>
      <c r="O26" s="3" t="str">
        <f aca="false">IF(B26 = "",O25,SUBSTITUTE(SUBSTITUTE(MID(B26,I26+2,L26-I26-3)," ","_"),"/","_"))</f>
        <v>Rose</v>
      </c>
      <c r="P26" s="0" t="s">
        <v>78</v>
      </c>
      <c r="U26" s="0" t="str">
        <f aca="false">SUBSTITUTE(_xlfn.CONCAT(M26, " - ", O26, " - ",N26, " - ", P26), "_", " ")</f>
        <v>Traditional - Rose - Balm - 120ml</v>
      </c>
      <c r="V26" s="0" t="n">
        <v>120</v>
      </c>
      <c r="X26" s="0" t="n">
        <v>0</v>
      </c>
      <c r="Y26" s="0" t="s">
        <v>58</v>
      </c>
      <c r="Z26" s="0" t="s">
        <v>59</v>
      </c>
      <c r="AA26" s="0" t="n">
        <v>45</v>
      </c>
      <c r="AC26" s="2" t="s">
        <v>55</v>
      </c>
      <c r="AD26" s="2" t="s">
        <v>55</v>
      </c>
      <c r="AF26" s="3" t="str">
        <f aca="false">IF(B26 = "","",_xlfn.CONCAT("https://cdn.shopify.com/s/files/1/1773/1117/files/WWMS_-_",N26,"_-_",P26,"_-_",M26,"_-_",O26,"_-_Front.png"))</f>
        <v/>
      </c>
      <c r="AH26" s="0" t="str">
        <f aca="false">IF(B26 = "", "", B26)</f>
        <v/>
      </c>
      <c r="AI26" s="2" t="s">
        <v>60</v>
      </c>
      <c r="AY26" s="3" t="str">
        <f aca="false">_xlfn.CONCAT("https://cdn.shopify.com/s/files/1/1773/1117/files/WWMS_-_",N26,"_-_",P26,"_-_",M26,"_-_",O26,"_-_Front.png")</f>
        <v>https://cdn.shopify.com/s/files/1/1773/1117/files/WWMS_-_Balm_-_120ml_-_Traditional_-_Rose_-_Front.png</v>
      </c>
      <c r="AZ26" s="0" t="s">
        <v>61</v>
      </c>
      <c r="BC26" s="0" t="s">
        <v>62</v>
      </c>
    </row>
    <row r="27" customFormat="false" ht="12.75" hidden="false" customHeight="true" outlineLevel="0" collapsed="false">
      <c r="A27" s="0" t="str">
        <f aca="false">SUBSTITUTE(SUBSTITUTE(LOWER(_xlfn.CONCAT(M27, "-", O27,"-", N27)), "_", "-"), "---", "-")</f>
        <v>traditional-transform-balm</v>
      </c>
      <c r="B27" s="0" t="s">
        <v>84</v>
      </c>
      <c r="D27" s="0" t="s">
        <v>52</v>
      </c>
      <c r="E27" s="0" t="s">
        <v>53</v>
      </c>
      <c r="F27" s="0" t="s">
        <v>76</v>
      </c>
      <c r="G27" s="2" t="s">
        <v>55</v>
      </c>
      <c r="H27" s="0" t="s">
        <v>56</v>
      </c>
      <c r="I27" s="3" t="n">
        <f aca="false">IF(B27 = "",I26,FIND("-", B27, 1))</f>
        <v>13</v>
      </c>
      <c r="J27" s="3" t="e">
        <f aca="false">IF(B27 = "",J26,FIND("-", B27, FIND("-", B27, FIND("-", B27, 1)+1)+1))</f>
        <v>#VALUE!</v>
      </c>
      <c r="K27" s="3" t="n">
        <f aca="false">IF(B27 = "",K26,FIND("-", B27, FIND("-", B27, 1)+1))</f>
        <v>25</v>
      </c>
      <c r="L27" s="3" t="n">
        <f aca="false">IF(B27 = "",L26,IF(ISERROR(J27),K27,J27))</f>
        <v>25</v>
      </c>
      <c r="M27" s="3" t="str">
        <f aca="false">IF(B27 = "",M26,SUBSTITUTE(LEFT(B27,I27-2)," ","_"))</f>
        <v>Traditional</v>
      </c>
      <c r="N27" s="3" t="str">
        <f aca="false">IF(B27 = "",N26,SUBSTITUTE(RIGHT(B27, LEN(B27)-L27-1)," ","_"))</f>
        <v>Balm</v>
      </c>
      <c r="O27" s="3" t="str">
        <f aca="false">IF(B27 = "",O26,SUBSTITUTE(SUBSTITUTE(MID(B27,I27+2,L27-I27-3)," ","_"),"/","_"))</f>
        <v>Transform</v>
      </c>
      <c r="P27" s="0" t="s">
        <v>77</v>
      </c>
      <c r="U27" s="0" t="str">
        <f aca="false">SUBSTITUTE(_xlfn.CONCAT(M27, " - ", O27, " - ",N27, " - ", P27), "_", " ")</f>
        <v>Traditional - Transform - Balm - 60ml</v>
      </c>
      <c r="V27" s="0" t="n">
        <v>60</v>
      </c>
      <c r="X27" s="0" t="n">
        <v>0</v>
      </c>
      <c r="Y27" s="0" t="s">
        <v>58</v>
      </c>
      <c r="Z27" s="0" t="s">
        <v>59</v>
      </c>
      <c r="AA27" s="0" t="n">
        <v>25</v>
      </c>
      <c r="AC27" s="2" t="s">
        <v>55</v>
      </c>
      <c r="AD27" s="2" t="s">
        <v>55</v>
      </c>
      <c r="AF27" s="3" t="str">
        <f aca="false">IF(B27 = "","",_xlfn.CONCAT("https://cdn.shopify.com/s/files/1/1773/1117/files/WWMS_-_",N27,"_-_",P27,"_-_",M27,"_-_",O27,"_-_Front.png"))</f>
        <v>https://cdn.shopify.com/s/files/1/1773/1117/files/WWMS_-_Balm_-_60ml_-_Traditional_-_Transform_-_Front.png</v>
      </c>
      <c r="AG27" s="0" t="n">
        <v>1</v>
      </c>
      <c r="AH27" s="0" t="str">
        <f aca="false">IF(B27 = "", "", B27)</f>
        <v>Traditional - Transform - Balm</v>
      </c>
      <c r="AI27" s="2" t="s">
        <v>60</v>
      </c>
      <c r="AY27" s="3" t="str">
        <f aca="false">_xlfn.CONCAT("https://cdn.shopify.com/s/files/1/1773/1117/files/WWMS_-_",N27,"_-_",P27,"_-_",M27,"_-_",O27,"_-_Front.png")</f>
        <v>https://cdn.shopify.com/s/files/1/1773/1117/files/WWMS_-_Balm_-_60ml_-_Traditional_-_Transform_-_Front.png</v>
      </c>
      <c r="AZ27" s="0" t="s">
        <v>61</v>
      </c>
      <c r="BC27" s="0" t="s">
        <v>62</v>
      </c>
    </row>
    <row r="28" customFormat="false" ht="12.75" hidden="false" customHeight="true" outlineLevel="0" collapsed="false">
      <c r="A28" s="0" t="str">
        <f aca="false">SUBSTITUTE(SUBSTITUTE(LOWER(_xlfn.CONCAT(M28, "-", O28,"-", N28)), "_", "-"), "---", "-")</f>
        <v>traditional-transform-balm</v>
      </c>
      <c r="I28" s="3" t="n">
        <f aca="false">IF(B28 = "",I27,FIND("-", B28, 1))</f>
        <v>13</v>
      </c>
      <c r="J28" s="3" t="e">
        <f aca="false">IF(B28 = "",J27,FIND("-", B28, FIND("-", B28, FIND("-", B28, 1)+1)+1))</f>
        <v>#VALUE!</v>
      </c>
      <c r="K28" s="3" t="n">
        <f aca="false">IF(B28 = "",K27,FIND("-", B28, FIND("-", B28, 1)+1))</f>
        <v>25</v>
      </c>
      <c r="L28" s="3" t="n">
        <f aca="false">IF(B28 = "",L27,IF(ISERROR(J28),K28,J28))</f>
        <v>25</v>
      </c>
      <c r="M28" s="3" t="str">
        <f aca="false">IF(B28 = "",M27,SUBSTITUTE(LEFT(B28,I28-2)," ","_"))</f>
        <v>Traditional</v>
      </c>
      <c r="N28" s="3" t="str">
        <f aca="false">IF(B28 = "",N27,SUBSTITUTE(RIGHT(B28, LEN(B28)-L28-1)," ","_"))</f>
        <v>Balm</v>
      </c>
      <c r="O28" s="3" t="str">
        <f aca="false">IF(B28 = "",O27,SUBSTITUTE(SUBSTITUTE(MID(B28,I28+2,L28-I28-3)," ","_"),"/","_"))</f>
        <v>Transform</v>
      </c>
      <c r="P28" s="0" t="s">
        <v>78</v>
      </c>
      <c r="U28" s="0" t="str">
        <f aca="false">SUBSTITUTE(_xlfn.CONCAT(M28, " - ", O28, " - ",N28, " - ", P28), "_", " ")</f>
        <v>Traditional - Transform - Balm - 120ml</v>
      </c>
      <c r="V28" s="0" t="n">
        <v>120</v>
      </c>
      <c r="X28" s="0" t="n">
        <v>0</v>
      </c>
      <c r="Y28" s="0" t="s">
        <v>58</v>
      </c>
      <c r="Z28" s="0" t="s">
        <v>59</v>
      </c>
      <c r="AA28" s="0" t="n">
        <v>45</v>
      </c>
      <c r="AC28" s="2" t="s">
        <v>55</v>
      </c>
      <c r="AD28" s="2" t="s">
        <v>55</v>
      </c>
      <c r="AF28" s="3" t="str">
        <f aca="false">IF(B28 = "","",_xlfn.CONCAT("https://cdn.shopify.com/s/files/1/1773/1117/files/WWMS_-_",N28,"_-_",P28,"_-_",M28,"_-_",O28,"_-_Front.png"))</f>
        <v/>
      </c>
      <c r="AH28" s="0" t="str">
        <f aca="false">IF(B28 = "", "", B28)</f>
        <v/>
      </c>
      <c r="AI28" s="2" t="s">
        <v>60</v>
      </c>
      <c r="AY28" s="3" t="str">
        <f aca="false">_xlfn.CONCAT("https://cdn.shopify.com/s/files/1/1773/1117/files/WWMS_-_",N28,"_-_",P28,"_-_",M28,"_-_",O28,"_-_Front.png")</f>
        <v>https://cdn.shopify.com/s/files/1/1773/1117/files/WWMS_-_Balm_-_120ml_-_Traditional_-_Transform_-_Front.png</v>
      </c>
      <c r="AZ28" s="0" t="s">
        <v>61</v>
      </c>
      <c r="BC28" s="0" t="s">
        <v>62</v>
      </c>
    </row>
    <row r="29" customFormat="false" ht="12.75" hidden="false" customHeight="true" outlineLevel="0" collapsed="false">
      <c r="A29" s="0" t="str">
        <f aca="false">SUBSTITUTE(SUBSTITUTE(LOWER(_xlfn.CONCAT(M29, "-", O29,"-", N29)), "_", "-"), "---", "-")</f>
        <v>traditional-dragon’s-blood-balm</v>
      </c>
      <c r="B29" s="0" t="s">
        <v>85</v>
      </c>
      <c r="C29" s="1"/>
      <c r="D29" s="0" t="s">
        <v>52</v>
      </c>
      <c r="E29" s="0" t="s">
        <v>53</v>
      </c>
      <c r="F29" s="0" t="s">
        <v>76</v>
      </c>
      <c r="G29" s="2" t="s">
        <v>55</v>
      </c>
      <c r="H29" s="0" t="s">
        <v>56</v>
      </c>
      <c r="I29" s="3" t="n">
        <f aca="false">IF(B29 = "",I28,FIND("-", B29, 1))</f>
        <v>13</v>
      </c>
      <c r="J29" s="3" t="e">
        <f aca="false">IF(B29 = "",J28,FIND("-", B29, FIND("-", B29, FIND("-", B29, 1)+1)+1))</f>
        <v>#VALUE!</v>
      </c>
      <c r="K29" s="3" t="n">
        <f aca="false">IF(B29 = "",K28,FIND("-", B29, FIND("-", B29, 1)+1))</f>
        <v>30</v>
      </c>
      <c r="L29" s="3" t="n">
        <f aca="false">IF(B29 = "",L28,IF(ISERROR(J29),K29,J29))</f>
        <v>30</v>
      </c>
      <c r="M29" s="3" t="str">
        <f aca="false">IF(B29 = "",M28,SUBSTITUTE(LEFT(B29,I29-2)," ","_"))</f>
        <v>Traditional</v>
      </c>
      <c r="N29" s="3" t="str">
        <f aca="false">IF(B29 = "",N28,SUBSTITUTE(RIGHT(B29, LEN(B29)-L29-1)," ","_"))</f>
        <v>Balm</v>
      </c>
      <c r="O29" s="3" t="str">
        <f aca="false">IF(B29 = "",O28,SUBSTITUTE(SUBSTITUTE(MID(B29,I29+2,L29-I29-3)," ","_"),"/","_"))</f>
        <v>Dragon’s_Blood</v>
      </c>
      <c r="P29" s="0" t="s">
        <v>77</v>
      </c>
      <c r="U29" s="0" t="str">
        <f aca="false">SUBSTITUTE(_xlfn.CONCAT(M29, " - ", O29, " - ",N29, " - ", P29), "_", " ")</f>
        <v>Traditional - Dragon’s Blood - Balm - 60ml</v>
      </c>
      <c r="V29" s="0" t="n">
        <v>60</v>
      </c>
      <c r="X29" s="0" t="n">
        <v>0</v>
      </c>
      <c r="Y29" s="0" t="s">
        <v>58</v>
      </c>
      <c r="Z29" s="0" t="s">
        <v>59</v>
      </c>
      <c r="AA29" s="0" t="n">
        <v>25</v>
      </c>
      <c r="AC29" s="2" t="s">
        <v>55</v>
      </c>
      <c r="AD29" s="2" t="s">
        <v>55</v>
      </c>
      <c r="AF29" s="3" t="str">
        <f aca="false">IF(B29 = "","",_xlfn.CONCAT("https://cdn.shopify.com/s/files/1/1773/1117/files/WWMS_-_",N29,"_-_",P29,"_-_",M29,"_-_",O29,"_-_Front.png"))</f>
        <v>https://cdn.shopify.com/s/files/1/1773/1117/files/WWMS_-_Balm_-_60ml_-_Traditional_-_Dragon’s_Blood_-_Front.png</v>
      </c>
      <c r="AG29" s="0" t="n">
        <v>1</v>
      </c>
      <c r="AH29" s="0" t="str">
        <f aca="false">IF(B29 = "", "", B29)</f>
        <v>Traditional - Dragon’s Blood - Balm</v>
      </c>
      <c r="AI29" s="2" t="s">
        <v>60</v>
      </c>
      <c r="AY29" s="3" t="str">
        <f aca="false">_xlfn.CONCAT("https://cdn.shopify.com/s/files/1/1773/1117/files/WWMS_-_",N29,"_-_",P29,"_-_",M29,"_-_",O29,"_-_Front.png")</f>
        <v>https://cdn.shopify.com/s/files/1/1773/1117/files/WWMS_-_Balm_-_60ml_-_Traditional_-_Dragon’s_Blood_-_Front.png</v>
      </c>
      <c r="AZ29" s="0" t="s">
        <v>61</v>
      </c>
      <c r="BC29" s="0" t="s">
        <v>62</v>
      </c>
    </row>
    <row r="30" customFormat="false" ht="12.75" hidden="false" customHeight="true" outlineLevel="0" collapsed="false">
      <c r="A30" s="0" t="str">
        <f aca="false">SUBSTITUTE(SUBSTITUTE(LOWER(_xlfn.CONCAT(M30, "-", O30,"-", N30)), "_", "-"), "---", "-")</f>
        <v>traditional-dragon’s-blood-balm</v>
      </c>
      <c r="I30" s="3" t="n">
        <f aca="false">IF(B30 = "",I29,FIND("-", B30, 1))</f>
        <v>13</v>
      </c>
      <c r="J30" s="3" t="e">
        <f aca="false">IF(B30 = "",J29,FIND("-", B30, FIND("-", B30, FIND("-", B30, 1)+1)+1))</f>
        <v>#VALUE!</v>
      </c>
      <c r="K30" s="3" t="n">
        <f aca="false">IF(B30 = "",K29,FIND("-", B30, FIND("-", B30, 1)+1))</f>
        <v>30</v>
      </c>
      <c r="L30" s="3" t="n">
        <f aca="false">IF(B30 = "",L29,IF(ISERROR(J30),K30,J30))</f>
        <v>30</v>
      </c>
      <c r="M30" s="3" t="str">
        <f aca="false">IF(B30 = "",M29,SUBSTITUTE(LEFT(B30,I30-2)," ","_"))</f>
        <v>Traditional</v>
      </c>
      <c r="N30" s="3" t="str">
        <f aca="false">IF(B30 = "",N29,SUBSTITUTE(RIGHT(B30, LEN(B30)-L30-1)," ","_"))</f>
        <v>Balm</v>
      </c>
      <c r="O30" s="3" t="str">
        <f aca="false">IF(B30 = "",O29,SUBSTITUTE(SUBSTITUTE(MID(B30,I30+2,L30-I30-3)," ","_"),"/","_"))</f>
        <v>Dragon’s_Blood</v>
      </c>
      <c r="P30" s="0" t="s">
        <v>78</v>
      </c>
      <c r="U30" s="0" t="str">
        <f aca="false">SUBSTITUTE(_xlfn.CONCAT(M30, " - ", O30, " - ",N30, " - ", P30), "_", " ")</f>
        <v>Traditional - Dragon’s Blood - Balm - 120ml</v>
      </c>
      <c r="V30" s="0" t="n">
        <v>120</v>
      </c>
      <c r="X30" s="0" t="n">
        <v>0</v>
      </c>
      <c r="Y30" s="0" t="s">
        <v>58</v>
      </c>
      <c r="Z30" s="0" t="s">
        <v>59</v>
      </c>
      <c r="AA30" s="0" t="n">
        <v>45</v>
      </c>
      <c r="AC30" s="2" t="s">
        <v>55</v>
      </c>
      <c r="AD30" s="2" t="s">
        <v>55</v>
      </c>
      <c r="AF30" s="3" t="str">
        <f aca="false">IF(B30 = "","",_xlfn.CONCAT("https://cdn.shopify.com/s/files/1/1773/1117/files/WWMS_-_",N30,"_-_",P30,"_-_",M30,"_-_",O30,"_-_Front.png"))</f>
        <v/>
      </c>
      <c r="AH30" s="0" t="str">
        <f aca="false">IF(B30 = "", "", B30)</f>
        <v/>
      </c>
      <c r="AI30" s="2" t="s">
        <v>60</v>
      </c>
      <c r="AY30" s="3" t="str">
        <f aca="false">_xlfn.CONCAT("https://cdn.shopify.com/s/files/1/1773/1117/files/WWMS_-_",N30,"_-_",P30,"_-_",M30,"_-_",O30,"_-_Front.png")</f>
        <v>https://cdn.shopify.com/s/files/1/1773/1117/files/WWMS_-_Balm_-_120ml_-_Traditional_-_Dragon’s_Blood_-_Front.png</v>
      </c>
      <c r="AZ30" s="0" t="s">
        <v>61</v>
      </c>
      <c r="BC30" s="0" t="s">
        <v>62</v>
      </c>
    </row>
    <row r="31" customFormat="false" ht="12.75" hidden="false" customHeight="true" outlineLevel="0" collapsed="false">
      <c r="A31" s="0" t="str">
        <f aca="false">SUBSTITUTE(SUBSTITUTE(LOWER(_xlfn.CONCAT(M31, "-", O31,"-", N31)), "_", "-"), "---", "-")</f>
        <v>traditional-thieves-balm</v>
      </c>
      <c r="B31" s="0" t="s">
        <v>86</v>
      </c>
      <c r="D31" s="0" t="s">
        <v>52</v>
      </c>
      <c r="E31" s="0" t="s">
        <v>53</v>
      </c>
      <c r="F31" s="0" t="s">
        <v>76</v>
      </c>
      <c r="G31" s="2" t="s">
        <v>55</v>
      </c>
      <c r="H31" s="0" t="s">
        <v>56</v>
      </c>
      <c r="I31" s="3" t="n">
        <f aca="false">IF(B31 = "",I30,FIND("-", B31, 1))</f>
        <v>13</v>
      </c>
      <c r="J31" s="3" t="e">
        <f aca="false">IF(B31 = "",J30,FIND("-", B31, FIND("-", B31, FIND("-", B31, 1)+1)+1))</f>
        <v>#VALUE!</v>
      </c>
      <c r="K31" s="3" t="n">
        <f aca="false">IF(B31 = "",K30,FIND("-", B31, FIND("-", B31, 1)+1))</f>
        <v>23</v>
      </c>
      <c r="L31" s="3" t="n">
        <f aca="false">IF(B31 = "",L30,IF(ISERROR(J31),K31,J31))</f>
        <v>23</v>
      </c>
      <c r="M31" s="3" t="str">
        <f aca="false">IF(B31 = "",M30,SUBSTITUTE(LEFT(B31,I31-2)," ","_"))</f>
        <v>Traditional</v>
      </c>
      <c r="N31" s="3" t="str">
        <f aca="false">IF(B31 = "",N30,SUBSTITUTE(RIGHT(B31, LEN(B31)-L31-1)," ","_"))</f>
        <v>Balm</v>
      </c>
      <c r="O31" s="3" t="str">
        <f aca="false">IF(B31 = "",O30,SUBSTITUTE(SUBSTITUTE(MID(B31,I31+2,L31-I31-3)," ","_"),"/","_"))</f>
        <v>Thieves</v>
      </c>
      <c r="P31" s="0" t="s">
        <v>77</v>
      </c>
      <c r="U31" s="0" t="str">
        <f aca="false">SUBSTITUTE(_xlfn.CONCAT(M31, " - ", O31, " - ",N31, " - ", P31), "_", " ")</f>
        <v>Traditional - Thieves - Balm - 60ml</v>
      </c>
      <c r="V31" s="0" t="n">
        <v>60</v>
      </c>
      <c r="X31" s="0" t="n">
        <v>0</v>
      </c>
      <c r="Y31" s="0" t="s">
        <v>58</v>
      </c>
      <c r="Z31" s="0" t="s">
        <v>59</v>
      </c>
      <c r="AA31" s="0" t="n">
        <v>25</v>
      </c>
      <c r="AC31" s="2" t="s">
        <v>55</v>
      </c>
      <c r="AD31" s="2" t="s">
        <v>55</v>
      </c>
      <c r="AF31" s="3" t="str">
        <f aca="false">IF(B31 = "","",_xlfn.CONCAT("https://cdn.shopify.com/s/files/1/1773/1117/files/WWMS_-_",N31,"_-_",P31,"_-_",M31,"_-_",O31,"_-_Front.png"))</f>
        <v>https://cdn.shopify.com/s/files/1/1773/1117/files/WWMS_-_Balm_-_60ml_-_Traditional_-_Thieves_-_Front.png</v>
      </c>
      <c r="AG31" s="0" t="n">
        <v>1</v>
      </c>
      <c r="AH31" s="0" t="str">
        <f aca="false">IF(B31 = "", "", B31)</f>
        <v>Traditional - Thieves - Balm</v>
      </c>
      <c r="AI31" s="2" t="s">
        <v>60</v>
      </c>
      <c r="AY31" s="3" t="str">
        <f aca="false">_xlfn.CONCAT("https://cdn.shopify.com/s/files/1/1773/1117/files/WWMS_-_",N31,"_-_",P31,"_-_",M31,"_-_",O31,"_-_Front.png")</f>
        <v>https://cdn.shopify.com/s/files/1/1773/1117/files/WWMS_-_Balm_-_60ml_-_Traditional_-_Thieves_-_Front.png</v>
      </c>
      <c r="AZ31" s="0" t="s">
        <v>61</v>
      </c>
      <c r="BC31" s="0" t="s">
        <v>62</v>
      </c>
    </row>
    <row r="32" customFormat="false" ht="12.75" hidden="false" customHeight="true" outlineLevel="0" collapsed="false">
      <c r="A32" s="0" t="str">
        <f aca="false">SUBSTITUTE(SUBSTITUTE(LOWER(_xlfn.CONCAT(M32, "-", O32,"-", N32)), "_", "-"), "---", "-")</f>
        <v>traditional-thieves-balm</v>
      </c>
      <c r="I32" s="3" t="n">
        <f aca="false">IF(B32 = "",I31,FIND("-", B32, 1))</f>
        <v>13</v>
      </c>
      <c r="J32" s="3" t="e">
        <f aca="false">IF(B32 = "",J31,FIND("-", B32, FIND("-", B32, FIND("-", B32, 1)+1)+1))</f>
        <v>#VALUE!</v>
      </c>
      <c r="K32" s="3" t="n">
        <f aca="false">IF(B32 = "",K31,FIND("-", B32, FIND("-", B32, 1)+1))</f>
        <v>23</v>
      </c>
      <c r="L32" s="3" t="n">
        <f aca="false">IF(B32 = "",L31,IF(ISERROR(J32),K32,J32))</f>
        <v>23</v>
      </c>
      <c r="M32" s="3" t="str">
        <f aca="false">IF(B32 = "",M31,SUBSTITUTE(LEFT(B32,I32-2)," ","_"))</f>
        <v>Traditional</v>
      </c>
      <c r="N32" s="3" t="str">
        <f aca="false">IF(B32 = "",N31,SUBSTITUTE(RIGHT(B32, LEN(B32)-L32-1)," ","_"))</f>
        <v>Balm</v>
      </c>
      <c r="O32" s="3" t="str">
        <f aca="false">IF(B32 = "",O31,SUBSTITUTE(SUBSTITUTE(MID(B32,I32+2,L32-I32-3)," ","_"),"/","_"))</f>
        <v>Thieves</v>
      </c>
      <c r="P32" s="0" t="s">
        <v>78</v>
      </c>
      <c r="U32" s="0" t="str">
        <f aca="false">SUBSTITUTE(_xlfn.CONCAT(M32, " - ", O32, " - ",N32, " - ", P32), "_", " ")</f>
        <v>Traditional - Thieves - Balm - 120ml</v>
      </c>
      <c r="V32" s="0" t="n">
        <v>120</v>
      </c>
      <c r="X32" s="0" t="n">
        <v>0</v>
      </c>
      <c r="Y32" s="0" t="s">
        <v>58</v>
      </c>
      <c r="Z32" s="0" t="s">
        <v>59</v>
      </c>
      <c r="AA32" s="0" t="n">
        <v>45</v>
      </c>
      <c r="AC32" s="2" t="s">
        <v>55</v>
      </c>
      <c r="AD32" s="2" t="s">
        <v>55</v>
      </c>
      <c r="AF32" s="3" t="str">
        <f aca="false">IF(B32 = "","",_xlfn.CONCAT("https://cdn.shopify.com/s/files/1/1773/1117/files/WWMS_-_",N32,"_-_",P32,"_-_",M32,"_-_",O32,"_-_Front.png"))</f>
        <v/>
      </c>
      <c r="AH32" s="0" t="str">
        <f aca="false">IF(B32 = "", "", B32)</f>
        <v/>
      </c>
      <c r="AI32" s="2" t="s">
        <v>60</v>
      </c>
      <c r="AY32" s="3" t="str">
        <f aca="false">_xlfn.CONCAT("https://cdn.shopify.com/s/files/1/1773/1117/files/WWMS_-_",N32,"_-_",P32,"_-_",M32,"_-_",O32,"_-_Front.png")</f>
        <v>https://cdn.shopify.com/s/files/1/1773/1117/files/WWMS_-_Balm_-_120ml_-_Traditional_-_Thieves_-_Front.png</v>
      </c>
      <c r="AZ32" s="0" t="s">
        <v>61</v>
      </c>
      <c r="BC32" s="0" t="s">
        <v>62</v>
      </c>
    </row>
    <row r="33" customFormat="false" ht="12.75" hidden="false" customHeight="true" outlineLevel="0" collapsed="false">
      <c r="A33" s="0" t="str">
        <f aca="false">SUBSTITUTE(SUBSTITUTE(LOWER(_xlfn.CONCAT(M33, "-", O33,"-", N33)), "_", "-"), "---", "-")</f>
        <v>traditional-shine-balm</v>
      </c>
      <c r="B33" s="0" t="s">
        <v>87</v>
      </c>
      <c r="D33" s="0" t="s">
        <v>52</v>
      </c>
      <c r="E33" s="0" t="s">
        <v>53</v>
      </c>
      <c r="F33" s="0" t="s">
        <v>76</v>
      </c>
      <c r="G33" s="2" t="s">
        <v>55</v>
      </c>
      <c r="H33" s="0" t="s">
        <v>56</v>
      </c>
      <c r="I33" s="3" t="n">
        <f aca="false">IF(B33 = "",I32,FIND("-", B33, 1))</f>
        <v>13</v>
      </c>
      <c r="J33" s="3" t="e">
        <f aca="false">IF(B33 = "",J32,FIND("-", B33, FIND("-", B33, FIND("-", B33, 1)+1)+1))</f>
        <v>#VALUE!</v>
      </c>
      <c r="K33" s="3" t="n">
        <f aca="false">IF(B33 = "",K32,FIND("-", B33, FIND("-", B33, 1)+1))</f>
        <v>21</v>
      </c>
      <c r="L33" s="3" t="n">
        <f aca="false">IF(B33 = "",L32,IF(ISERROR(J33),K33,J33))</f>
        <v>21</v>
      </c>
      <c r="M33" s="3" t="str">
        <f aca="false">IF(B33 = "",M32,SUBSTITUTE(LEFT(B33,I33-2)," ","_"))</f>
        <v>Traditional</v>
      </c>
      <c r="N33" s="3" t="str">
        <f aca="false">IF(B33 = "",N32,SUBSTITUTE(RIGHT(B33, LEN(B33)-L33-1)," ","_"))</f>
        <v>Balm</v>
      </c>
      <c r="O33" s="3" t="str">
        <f aca="false">IF(B33 = "",O32,SUBSTITUTE(SUBSTITUTE(MID(B33,I33+2,L33-I33-3)," ","_"),"/","_"))</f>
        <v>Shine</v>
      </c>
      <c r="P33" s="0" t="s">
        <v>77</v>
      </c>
      <c r="U33" s="0" t="str">
        <f aca="false">SUBSTITUTE(_xlfn.CONCAT(M33, " - ", O33, " - ",N33, " - ", P33), "_", " ")</f>
        <v>Traditional - Shine - Balm - 60ml</v>
      </c>
      <c r="V33" s="0" t="n">
        <v>60</v>
      </c>
      <c r="X33" s="0" t="n">
        <v>0</v>
      </c>
      <c r="Y33" s="0" t="s">
        <v>58</v>
      </c>
      <c r="Z33" s="0" t="s">
        <v>59</v>
      </c>
      <c r="AA33" s="0" t="n">
        <v>25</v>
      </c>
      <c r="AC33" s="2" t="s">
        <v>55</v>
      </c>
      <c r="AD33" s="2" t="s">
        <v>55</v>
      </c>
      <c r="AF33" s="3" t="str">
        <f aca="false">IF(B33 = "","",_xlfn.CONCAT("https://cdn.shopify.com/s/files/1/1773/1117/files/WWMS_-_",N33,"_-_",P33,"_-_",M33,"_-_",O33,"_-_Front.png"))</f>
        <v>https://cdn.shopify.com/s/files/1/1773/1117/files/WWMS_-_Balm_-_60ml_-_Traditional_-_Shine_-_Front.png</v>
      </c>
      <c r="AG33" s="0" t="n">
        <v>1</v>
      </c>
      <c r="AH33" s="0" t="str">
        <f aca="false">IF(B33 = "", "", B33)</f>
        <v>Traditional - Shine - Balm</v>
      </c>
      <c r="AI33" s="2" t="s">
        <v>60</v>
      </c>
      <c r="AY33" s="3" t="str">
        <f aca="false">_xlfn.CONCAT("https://cdn.shopify.com/s/files/1/1773/1117/files/WWMS_-_",N33,"_-_",P33,"_-_",M33,"_-_",O33,"_-_Front.png")</f>
        <v>https://cdn.shopify.com/s/files/1/1773/1117/files/WWMS_-_Balm_-_60ml_-_Traditional_-_Shine_-_Front.png</v>
      </c>
      <c r="AZ33" s="0" t="s">
        <v>61</v>
      </c>
      <c r="BC33" s="0" t="s">
        <v>62</v>
      </c>
    </row>
    <row r="34" customFormat="false" ht="12.75" hidden="false" customHeight="true" outlineLevel="0" collapsed="false">
      <c r="A34" s="0" t="str">
        <f aca="false">SUBSTITUTE(SUBSTITUTE(LOWER(_xlfn.CONCAT(M34, "-", O34,"-", N34)), "_", "-"), "---", "-")</f>
        <v>traditional-shine-balm</v>
      </c>
      <c r="I34" s="3" t="n">
        <f aca="false">IF(B34 = "",I33,FIND("-", B34, 1))</f>
        <v>13</v>
      </c>
      <c r="J34" s="3" t="e">
        <f aca="false">IF(B34 = "",J33,FIND("-", B34, FIND("-", B34, FIND("-", B34, 1)+1)+1))</f>
        <v>#VALUE!</v>
      </c>
      <c r="K34" s="3" t="n">
        <f aca="false">IF(B34 = "",K33,FIND("-", B34, FIND("-", B34, 1)+1))</f>
        <v>21</v>
      </c>
      <c r="L34" s="3" t="n">
        <f aca="false">IF(B34 = "",L33,IF(ISERROR(J34),K34,J34))</f>
        <v>21</v>
      </c>
      <c r="M34" s="3" t="str">
        <f aca="false">IF(B34 = "",M33,SUBSTITUTE(LEFT(B34,I34-2)," ","_"))</f>
        <v>Traditional</v>
      </c>
      <c r="N34" s="3" t="str">
        <f aca="false">IF(B34 = "",N33,SUBSTITUTE(RIGHT(B34, LEN(B34)-L34-1)," ","_"))</f>
        <v>Balm</v>
      </c>
      <c r="O34" s="3" t="str">
        <f aca="false">IF(B34 = "",O33,SUBSTITUTE(SUBSTITUTE(MID(B34,I34+2,L34-I34-3)," ","_"),"/","_"))</f>
        <v>Shine</v>
      </c>
      <c r="P34" s="0" t="s">
        <v>78</v>
      </c>
      <c r="U34" s="0" t="str">
        <f aca="false">SUBSTITUTE(_xlfn.CONCAT(M34, " - ", O34, " - ",N34, " - ", P34), "_", " ")</f>
        <v>Traditional - Shine - Balm - 120ml</v>
      </c>
      <c r="V34" s="0" t="n">
        <v>120</v>
      </c>
      <c r="X34" s="0" t="n">
        <v>0</v>
      </c>
      <c r="Y34" s="0" t="s">
        <v>58</v>
      </c>
      <c r="Z34" s="0" t="s">
        <v>59</v>
      </c>
      <c r="AA34" s="0" t="n">
        <v>45</v>
      </c>
      <c r="AC34" s="2" t="s">
        <v>55</v>
      </c>
      <c r="AD34" s="2" t="s">
        <v>55</v>
      </c>
      <c r="AF34" s="3" t="str">
        <f aca="false">IF(B34 = "","",_xlfn.CONCAT("https://cdn.shopify.com/s/files/1/1773/1117/files/WWMS_-_",N34,"_-_",P34,"_-_",M34,"_-_",O34,"_-_Front.png"))</f>
        <v/>
      </c>
      <c r="AH34" s="0" t="str">
        <f aca="false">IF(B34 = "", "", B34)</f>
        <v/>
      </c>
      <c r="AI34" s="2" t="s">
        <v>60</v>
      </c>
      <c r="AY34" s="3" t="str">
        <f aca="false">_xlfn.CONCAT("https://cdn.shopify.com/s/files/1/1773/1117/files/WWMS_-_",N34,"_-_",P34,"_-_",M34,"_-_",O34,"_-_Front.png")</f>
        <v>https://cdn.shopify.com/s/files/1/1773/1117/files/WWMS_-_Balm_-_120ml_-_Traditional_-_Shine_-_Front.png</v>
      </c>
      <c r="AZ34" s="0" t="s">
        <v>61</v>
      </c>
      <c r="BC34" s="0" t="s">
        <v>62</v>
      </c>
    </row>
    <row r="35" customFormat="false" ht="12.75" hidden="false" customHeight="true" outlineLevel="0" collapsed="false">
      <c r="A35" s="0" t="str">
        <f aca="false">SUBSTITUTE(SUBSTITUTE(LOWER(_xlfn.CONCAT(M35, "-", O35,"-", N35)), "_", "-"), "---", "-")</f>
        <v>traditional-sage-essential-oil</v>
      </c>
      <c r="B35" s="0" t="s">
        <v>88</v>
      </c>
      <c r="D35" s="0" t="s">
        <v>52</v>
      </c>
      <c r="E35" s="0" t="s">
        <v>53</v>
      </c>
      <c r="F35" s="0" t="s">
        <v>89</v>
      </c>
      <c r="G35" s="2" t="s">
        <v>55</v>
      </c>
      <c r="H35" s="0" t="s">
        <v>56</v>
      </c>
      <c r="I35" s="3" t="n">
        <f aca="false">IF(B35 = "",I34,FIND("-", B35, 1))</f>
        <v>13</v>
      </c>
      <c r="J35" s="3" t="e">
        <f aca="false">IF(B35 = "",J34,FIND("-", B35, FIND("-", B35, FIND("-", B35, 1)+1)+1))</f>
        <v>#VALUE!</v>
      </c>
      <c r="K35" s="3" t="n">
        <f aca="false">IF(B35 = "",K34,FIND("-", B35, FIND("-", B35, 1)+1))</f>
        <v>20</v>
      </c>
      <c r="L35" s="3" t="n">
        <f aca="false">IF(B35 = "",L34,IF(ISERROR(J35),K35,J35))</f>
        <v>20</v>
      </c>
      <c r="M35" s="3" t="str">
        <f aca="false">IF(B35 = "",M34,SUBSTITUTE(LEFT(B35,I35-2)," ","_"))</f>
        <v>Traditional</v>
      </c>
      <c r="N35" s="3" t="str">
        <f aca="false">IF(B35 = "",N34,SUBSTITUTE(RIGHT(B35, LEN(B35)-L35-1)," ","_"))</f>
        <v>Essential_Oil</v>
      </c>
      <c r="O35" s="3" t="str">
        <f aca="false">IF(B35 = "",O34,SUBSTITUTE(SUBSTITUTE(MID(B35,I35+2,L35-I35-3)," ","_"),"/","_"))</f>
        <v>Sage</v>
      </c>
      <c r="P35" s="0" t="s">
        <v>57</v>
      </c>
      <c r="U35" s="0" t="str">
        <f aca="false">SUBSTITUTE(_xlfn.CONCAT(M35, " - ", O35, " - ",N35, " - ", P35), "_", " ")</f>
        <v>Traditional - Sage - Essential Oil - 15ml</v>
      </c>
      <c r="V35" s="0" t="n">
        <v>15</v>
      </c>
      <c r="X35" s="0" t="n">
        <v>0</v>
      </c>
      <c r="Y35" s="0" t="s">
        <v>58</v>
      </c>
      <c r="Z35" s="0" t="s">
        <v>59</v>
      </c>
      <c r="AA35" s="0" t="n">
        <v>40</v>
      </c>
      <c r="AC35" s="2" t="s">
        <v>55</v>
      </c>
      <c r="AD35" s="2" t="s">
        <v>55</v>
      </c>
      <c r="AF35" s="3" t="str">
        <f aca="false">IF(B35 = "","",_xlfn.CONCAT("https://cdn.shopify.com/s/files/1/1773/1117/files/WWMS_-_",N35,"_-_",P35,"_-_",M35,"_-_",O35,"_-_Front.png"))</f>
        <v>https://cdn.shopify.com/s/files/1/1773/1117/files/WWMS_-_Essential_Oil_-_15ml_-_Traditional_-_Sage_-_Front.png</v>
      </c>
      <c r="AG35" s="0" t="n">
        <v>1</v>
      </c>
      <c r="AH35" s="0" t="str">
        <f aca="false">IF(B35 = "", "", B35)</f>
        <v>Traditional - Sage - Essential Oil</v>
      </c>
      <c r="AI35" s="2" t="s">
        <v>60</v>
      </c>
      <c r="AY35" s="3" t="str">
        <f aca="false">_xlfn.CONCAT("https://cdn.shopify.com/s/files/1/1773/1117/files/WWMS_-_",N35,"_-_",P35,"_-_",M35,"_-_",O35,"_-_Front.png")</f>
        <v>https://cdn.shopify.com/s/files/1/1773/1117/files/WWMS_-_Essential_Oil_-_15ml_-_Traditional_-_Sage_-_Front.png</v>
      </c>
      <c r="AZ35" s="0" t="s">
        <v>61</v>
      </c>
      <c r="BC35" s="0" t="s">
        <v>62</v>
      </c>
    </row>
    <row r="36" customFormat="false" ht="12.75" hidden="false" customHeight="true" outlineLevel="0" collapsed="false">
      <c r="A36" s="0" t="str">
        <f aca="false">SUBSTITUTE(SUBSTITUTE(LOWER(_xlfn.CONCAT(M36, "-", O36,"-", N36)), "_", "-"), "---", "-")</f>
        <v>traditional-shine-essential-oil</v>
      </c>
      <c r="B36" s="0" t="s">
        <v>90</v>
      </c>
      <c r="D36" s="0" t="s">
        <v>52</v>
      </c>
      <c r="E36" s="0" t="s">
        <v>53</v>
      </c>
      <c r="F36" s="0" t="s">
        <v>89</v>
      </c>
      <c r="G36" s="2" t="s">
        <v>55</v>
      </c>
      <c r="H36" s="0" t="s">
        <v>56</v>
      </c>
      <c r="I36" s="3" t="n">
        <f aca="false">IF(B36 = "",I35,FIND("-", B36, 1))</f>
        <v>13</v>
      </c>
      <c r="J36" s="3" t="e">
        <f aca="false">IF(B36 = "",J35,FIND("-", B36, FIND("-", B36, FIND("-", B36, 1)+1)+1))</f>
        <v>#VALUE!</v>
      </c>
      <c r="K36" s="3" t="n">
        <f aca="false">IF(B36 = "",K35,FIND("-", B36, FIND("-", B36, 1)+1))</f>
        <v>21</v>
      </c>
      <c r="L36" s="3" t="n">
        <f aca="false">IF(B36 = "",L35,IF(ISERROR(J36),K36,J36))</f>
        <v>21</v>
      </c>
      <c r="M36" s="3" t="str">
        <f aca="false">IF(B36 = "",M35,SUBSTITUTE(LEFT(B36,I36-2)," ","_"))</f>
        <v>Traditional</v>
      </c>
      <c r="N36" s="3" t="str">
        <f aca="false">IF(B36 = "",N35,SUBSTITUTE(RIGHT(B36, LEN(B36)-L36-1)," ","_"))</f>
        <v>Essential_Oil</v>
      </c>
      <c r="O36" s="3" t="str">
        <f aca="false">IF(B36 = "",O35,SUBSTITUTE(SUBSTITUTE(MID(B36,I36+2,L36-I36-3)," ","_"),"/","_"))</f>
        <v>Shine</v>
      </c>
      <c r="P36" s="0" t="s">
        <v>57</v>
      </c>
      <c r="U36" s="0" t="str">
        <f aca="false">SUBSTITUTE(_xlfn.CONCAT(M36, " - ", O36, " - ",N36, " - ", P36), "_", " ")</f>
        <v>Traditional - Shine - Essential Oil - 15ml</v>
      </c>
      <c r="V36" s="0" t="n">
        <v>15</v>
      </c>
      <c r="X36" s="0" t="n">
        <v>0</v>
      </c>
      <c r="Y36" s="0" t="s">
        <v>58</v>
      </c>
      <c r="Z36" s="0" t="s">
        <v>59</v>
      </c>
      <c r="AA36" s="0" t="n">
        <v>85</v>
      </c>
      <c r="AC36" s="2" t="s">
        <v>55</v>
      </c>
      <c r="AD36" s="2" t="s">
        <v>55</v>
      </c>
      <c r="AF36" s="3" t="str">
        <f aca="false">IF(B36 = "","",_xlfn.CONCAT("https://cdn.shopify.com/s/files/1/1773/1117/files/WWMS_-_",N36,"_-_",P36,"_-_",M36,"_-_",O36,"_-_Front.png"))</f>
        <v>https://cdn.shopify.com/s/files/1/1773/1117/files/WWMS_-_Essential_Oil_-_15ml_-_Traditional_-_Shine_-_Front.png</v>
      </c>
      <c r="AG36" s="0" t="n">
        <v>1</v>
      </c>
      <c r="AH36" s="0" t="str">
        <f aca="false">IF(B36 = "", "", B36)</f>
        <v>Traditional - Shine - Essential Oil</v>
      </c>
      <c r="AI36" s="2" t="s">
        <v>60</v>
      </c>
      <c r="AY36" s="3" t="str">
        <f aca="false">_xlfn.CONCAT("https://cdn.shopify.com/s/files/1/1773/1117/files/WWMS_-_",N36,"_-_",P36,"_-_",M36,"_-_",O36,"_-_Front.png")</f>
        <v>https://cdn.shopify.com/s/files/1/1773/1117/files/WWMS_-_Essential_Oil_-_15ml_-_Traditional_-_Shine_-_Front.png</v>
      </c>
      <c r="AZ36" s="0" t="s">
        <v>61</v>
      </c>
      <c r="BC36" s="0" t="s">
        <v>62</v>
      </c>
    </row>
    <row r="37" customFormat="false" ht="12.75" hidden="false" customHeight="true" outlineLevel="0" collapsed="false">
      <c r="A37" s="0" t="str">
        <f aca="false">SUBSTITUTE(SUBSTITUTE(LOWER(_xlfn.CONCAT(M37, "-", O37,"-", N37)), "_", "-"), "---", "-")</f>
        <v>traditional-detox-essential-oil</v>
      </c>
      <c r="B37" s="0" t="s">
        <v>91</v>
      </c>
      <c r="D37" s="0" t="s">
        <v>52</v>
      </c>
      <c r="E37" s="0" t="s">
        <v>53</v>
      </c>
      <c r="F37" s="0" t="s">
        <v>89</v>
      </c>
      <c r="G37" s="2" t="s">
        <v>55</v>
      </c>
      <c r="H37" s="0" t="s">
        <v>56</v>
      </c>
      <c r="I37" s="3" t="n">
        <f aca="false">IF(B37 = "",I36,FIND("-", B37, 1))</f>
        <v>13</v>
      </c>
      <c r="J37" s="3" t="e">
        <f aca="false">IF(B37 = "",J36,FIND("-", B37, FIND("-", B37, FIND("-", B37, 1)+1)+1))</f>
        <v>#VALUE!</v>
      </c>
      <c r="K37" s="3" t="n">
        <f aca="false">IF(B37 = "",K36,FIND("-", B37, FIND("-", B37, 1)+1))</f>
        <v>21</v>
      </c>
      <c r="L37" s="3" t="n">
        <f aca="false">IF(B37 = "",L36,IF(ISERROR(J37),K37,J37))</f>
        <v>21</v>
      </c>
      <c r="M37" s="3" t="str">
        <f aca="false">IF(B37 = "",M36,SUBSTITUTE(LEFT(B37,I37-2)," ","_"))</f>
        <v>Traditional</v>
      </c>
      <c r="N37" s="3" t="str">
        <f aca="false">IF(B37 = "",N36,SUBSTITUTE(RIGHT(B37, LEN(B37)-L37-1)," ","_"))</f>
        <v>Essential_Oil</v>
      </c>
      <c r="O37" s="3" t="str">
        <f aca="false">IF(B37 = "",O36,SUBSTITUTE(SUBSTITUTE(MID(B37,I37+2,L37-I37-3)," ","_"),"/","_"))</f>
        <v>Detox</v>
      </c>
      <c r="P37" s="0" t="s">
        <v>57</v>
      </c>
      <c r="U37" s="0" t="str">
        <f aca="false">SUBSTITUTE(_xlfn.CONCAT(M37, " - ", O37, " - ",N37, " - ", P37), "_", " ")</f>
        <v>Traditional - Detox - Essential Oil - 15ml</v>
      </c>
      <c r="V37" s="0" t="n">
        <v>15</v>
      </c>
      <c r="X37" s="0" t="n">
        <v>0</v>
      </c>
      <c r="Y37" s="0" t="s">
        <v>58</v>
      </c>
      <c r="Z37" s="0" t="s">
        <v>59</v>
      </c>
      <c r="AA37" s="0" t="n">
        <v>30</v>
      </c>
      <c r="AC37" s="2" t="s">
        <v>55</v>
      </c>
      <c r="AD37" s="2" t="s">
        <v>55</v>
      </c>
      <c r="AF37" s="3" t="str">
        <f aca="false">IF(B37 = "","",_xlfn.CONCAT("https://cdn.shopify.com/s/files/1/1773/1117/files/WWMS_-_",N37,"_-_",P37,"_-_",M37,"_-_",O37,"_-_Front.png"))</f>
        <v>https://cdn.shopify.com/s/files/1/1773/1117/files/WWMS_-_Essential_Oil_-_15ml_-_Traditional_-_Detox_-_Front.png</v>
      </c>
      <c r="AG37" s="0" t="n">
        <v>1</v>
      </c>
      <c r="AH37" s="0" t="str">
        <f aca="false">IF(B37 = "", "", B37)</f>
        <v>Traditional - Detox - Essential Oil</v>
      </c>
      <c r="AI37" s="2" t="s">
        <v>60</v>
      </c>
      <c r="AY37" s="3" t="str">
        <f aca="false">_xlfn.CONCAT("https://cdn.shopify.com/s/files/1/1773/1117/files/WWMS_-_",N37,"_-_",P37,"_-_",M37,"_-_",O37,"_-_Front.png")</f>
        <v>https://cdn.shopify.com/s/files/1/1773/1117/files/WWMS_-_Essential_Oil_-_15ml_-_Traditional_-_Detox_-_Front.png</v>
      </c>
      <c r="AZ37" s="0" t="s">
        <v>61</v>
      </c>
      <c r="BC37" s="0" t="s">
        <v>62</v>
      </c>
    </row>
    <row r="38" customFormat="false" ht="12.75" hidden="false" customHeight="true" outlineLevel="0" collapsed="false">
      <c r="A38" s="0" t="str">
        <f aca="false">SUBSTITUTE(SUBSTITUTE(LOWER(_xlfn.CONCAT(M38, "-", O38,"-", N38)), "_", "-"), "---", "-")</f>
        <v>traditional-dreamtime-essential-oil</v>
      </c>
      <c r="B38" s="0" t="s">
        <v>92</v>
      </c>
      <c r="D38" s="0" t="s">
        <v>52</v>
      </c>
      <c r="E38" s="0" t="s">
        <v>53</v>
      </c>
      <c r="F38" s="0" t="s">
        <v>89</v>
      </c>
      <c r="G38" s="2" t="s">
        <v>55</v>
      </c>
      <c r="H38" s="0" t="s">
        <v>56</v>
      </c>
      <c r="I38" s="3" t="n">
        <f aca="false">IF(B38 = "",I37,FIND("-", B38, 1))</f>
        <v>13</v>
      </c>
      <c r="J38" s="3" t="e">
        <f aca="false">IF(B38 = "",J37,FIND("-", B38, FIND("-", B38, FIND("-", B38, 1)+1)+1))</f>
        <v>#VALUE!</v>
      </c>
      <c r="K38" s="3" t="n">
        <f aca="false">IF(B38 = "",K37,FIND("-", B38, FIND("-", B38, 1)+1))</f>
        <v>25</v>
      </c>
      <c r="L38" s="3" t="n">
        <f aca="false">IF(B38 = "",L37,IF(ISERROR(J38),K38,J38))</f>
        <v>25</v>
      </c>
      <c r="M38" s="3" t="str">
        <f aca="false">IF(B38 = "",M37,SUBSTITUTE(LEFT(B38,I38-2)," ","_"))</f>
        <v>Traditional</v>
      </c>
      <c r="N38" s="3" t="str">
        <f aca="false">IF(B38 = "",N37,SUBSTITUTE(RIGHT(B38, LEN(B38)-L38-1)," ","_"))</f>
        <v>Essential_Oil</v>
      </c>
      <c r="O38" s="3" t="str">
        <f aca="false">IF(B38 = "",O37,SUBSTITUTE(SUBSTITUTE(MID(B38,I38+2,L38-I38-3)," ","_"),"/","_"))</f>
        <v>Dreamtime</v>
      </c>
      <c r="P38" s="0" t="s">
        <v>57</v>
      </c>
      <c r="U38" s="0" t="str">
        <f aca="false">SUBSTITUTE(_xlfn.CONCAT(M38, " - ", O38, " - ",N38, " - ", P38), "_", " ")</f>
        <v>Traditional - Dreamtime - Essential Oil - 15ml</v>
      </c>
      <c r="V38" s="0" t="n">
        <v>15</v>
      </c>
      <c r="X38" s="0" t="n">
        <v>0</v>
      </c>
      <c r="Y38" s="0" t="s">
        <v>58</v>
      </c>
      <c r="Z38" s="0" t="s">
        <v>59</v>
      </c>
      <c r="AA38" s="0" t="n">
        <v>40</v>
      </c>
      <c r="AC38" s="2" t="s">
        <v>55</v>
      </c>
      <c r="AD38" s="2" t="s">
        <v>55</v>
      </c>
      <c r="AF38" s="3" t="str">
        <f aca="false">IF(B38 = "","",_xlfn.CONCAT("https://cdn.shopify.com/s/files/1/1773/1117/files/WWMS_-_",N38,"_-_",P38,"_-_",M38,"_-_",O38,"_-_Front.png"))</f>
        <v>https://cdn.shopify.com/s/files/1/1773/1117/files/WWMS_-_Essential_Oil_-_15ml_-_Traditional_-_Dreamtime_-_Front.png</v>
      </c>
      <c r="AG38" s="0" t="n">
        <v>1</v>
      </c>
      <c r="AH38" s="0" t="str">
        <f aca="false">IF(B38 = "", "", B38)</f>
        <v>Traditional - Dreamtime - Essential Oil</v>
      </c>
      <c r="AI38" s="2" t="s">
        <v>60</v>
      </c>
      <c r="AY38" s="3" t="str">
        <f aca="false">_xlfn.CONCAT("https://cdn.shopify.com/s/files/1/1773/1117/files/WWMS_-_",N38,"_-_",P38,"_-_",M38,"_-_",O38,"_-_Front.png")</f>
        <v>https://cdn.shopify.com/s/files/1/1773/1117/files/WWMS_-_Essential_Oil_-_15ml_-_Traditional_-_Dreamtime_-_Front.png</v>
      </c>
      <c r="AZ38" s="0" t="s">
        <v>61</v>
      </c>
      <c r="BC38" s="0" t="s">
        <v>62</v>
      </c>
    </row>
    <row r="39" customFormat="false" ht="12.75" hidden="false" customHeight="true" outlineLevel="0" collapsed="false">
      <c r="A39" s="0" t="str">
        <f aca="false">SUBSTITUTE(SUBSTITUTE(LOWER(_xlfn.CONCAT(M39, "-", O39,"-", N39)), "_", "-"), "---", "-")</f>
        <v>traditional-blue-star-essential-oil</v>
      </c>
      <c r="B39" s="0" t="s">
        <v>93</v>
      </c>
      <c r="D39" s="0" t="s">
        <v>52</v>
      </c>
      <c r="E39" s="0" t="s">
        <v>53</v>
      </c>
      <c r="F39" s="0" t="s">
        <v>89</v>
      </c>
      <c r="G39" s="2" t="s">
        <v>55</v>
      </c>
      <c r="H39" s="0" t="s">
        <v>56</v>
      </c>
      <c r="I39" s="3" t="n">
        <f aca="false">IF(B39 = "",I38,FIND("-", B39, 1))</f>
        <v>13</v>
      </c>
      <c r="J39" s="3" t="e">
        <f aca="false">IF(B39 = "",J38,FIND("-", B39, FIND("-", B39, FIND("-", B39, 1)+1)+1))</f>
        <v>#VALUE!</v>
      </c>
      <c r="K39" s="3" t="n">
        <f aca="false">IF(B39 = "",K38,FIND("-", B39, FIND("-", B39, 1)+1))</f>
        <v>25</v>
      </c>
      <c r="L39" s="3" t="n">
        <f aca="false">IF(B39 = "",L38,IF(ISERROR(J39),K39,J39))</f>
        <v>25</v>
      </c>
      <c r="M39" s="3" t="str">
        <f aca="false">IF(B39 = "",M38,SUBSTITUTE(LEFT(B39,I39-2)," ","_"))</f>
        <v>Traditional</v>
      </c>
      <c r="N39" s="3" t="str">
        <f aca="false">IF(B39 = "",N38,SUBSTITUTE(RIGHT(B39, LEN(B39)-L39-1)," ","_"))</f>
        <v>Essential_Oil</v>
      </c>
      <c r="O39" s="3" t="str">
        <f aca="false">IF(B39 = "",O38,SUBSTITUTE(SUBSTITUTE(MID(B39,I39+2,L39-I39-3)," ","_"),"/","_"))</f>
        <v>Blue_Star</v>
      </c>
      <c r="P39" s="0" t="s">
        <v>57</v>
      </c>
      <c r="U39" s="0" t="str">
        <f aca="false">SUBSTITUTE(_xlfn.CONCAT(M39, " - ", O39, " - ",N39, " - ", P39), "_", " ")</f>
        <v>Traditional - Blue Star - Essential Oil - 15ml</v>
      </c>
      <c r="V39" s="0" t="n">
        <v>15</v>
      </c>
      <c r="X39" s="0" t="n">
        <v>0</v>
      </c>
      <c r="Y39" s="0" t="s">
        <v>58</v>
      </c>
      <c r="Z39" s="0" t="s">
        <v>59</v>
      </c>
      <c r="AA39" s="0" t="n">
        <v>40</v>
      </c>
      <c r="AC39" s="2" t="s">
        <v>55</v>
      </c>
      <c r="AD39" s="2" t="s">
        <v>55</v>
      </c>
      <c r="AF39" s="3" t="str">
        <f aca="false">IF(B39 = "","",_xlfn.CONCAT("https://cdn.shopify.com/s/files/1/1773/1117/files/WWMS_-_",N39,"_-_",P39,"_-_",M39,"_-_",O39,"_-_Front.png"))</f>
        <v>https://cdn.shopify.com/s/files/1/1773/1117/files/WWMS_-_Essential_Oil_-_15ml_-_Traditional_-_Blue_Star_-_Front.png</v>
      </c>
      <c r="AG39" s="0" t="n">
        <v>1</v>
      </c>
      <c r="AH39" s="0" t="str">
        <f aca="false">IF(B39 = "", "", B39)</f>
        <v>Traditional - Blue Star - Essential Oil</v>
      </c>
      <c r="AI39" s="2" t="s">
        <v>60</v>
      </c>
      <c r="AY39" s="3" t="str">
        <f aca="false">_xlfn.CONCAT("https://cdn.shopify.com/s/files/1/1773/1117/files/WWMS_-_",N39,"_-_",P39,"_-_",M39,"_-_",O39,"_-_Front.png")</f>
        <v>https://cdn.shopify.com/s/files/1/1773/1117/files/WWMS_-_Essential_Oil_-_15ml_-_Traditional_-_Blue_Star_-_Front.png</v>
      </c>
      <c r="AZ39" s="0" t="s">
        <v>61</v>
      </c>
      <c r="BC39" s="0" t="s">
        <v>62</v>
      </c>
    </row>
    <row r="40" customFormat="false" ht="12.75" hidden="false" customHeight="true" outlineLevel="0" collapsed="false">
      <c r="A40" s="0" t="str">
        <f aca="false">SUBSTITUTE(SUBSTITUTE(LOWER(_xlfn.CONCAT(M40, "-", O40,"-", N40)), "_", "-"), "---", "-")</f>
        <v>traditional-bliss-essential-oil</v>
      </c>
      <c r="B40" s="0" t="s">
        <v>94</v>
      </c>
      <c r="D40" s="0" t="s">
        <v>52</v>
      </c>
      <c r="E40" s="0" t="s">
        <v>53</v>
      </c>
      <c r="F40" s="0" t="s">
        <v>89</v>
      </c>
      <c r="G40" s="2" t="s">
        <v>55</v>
      </c>
      <c r="H40" s="0" t="s">
        <v>56</v>
      </c>
      <c r="I40" s="3" t="n">
        <f aca="false">IF(B40 = "",I39,FIND("-", B40, 1))</f>
        <v>13</v>
      </c>
      <c r="J40" s="3" t="e">
        <f aca="false">IF(B40 = "",J39,FIND("-", B40, FIND("-", B40, FIND("-", B40, 1)+1)+1))</f>
        <v>#VALUE!</v>
      </c>
      <c r="K40" s="3" t="n">
        <f aca="false">IF(B40 = "",K39,FIND("-", B40, FIND("-", B40, 1)+1))</f>
        <v>21</v>
      </c>
      <c r="L40" s="3" t="n">
        <f aca="false">IF(B40 = "",L39,IF(ISERROR(J40),K40,J40))</f>
        <v>21</v>
      </c>
      <c r="M40" s="3" t="str">
        <f aca="false">IF(B40 = "",M39,SUBSTITUTE(LEFT(B40,I40-2)," ","_"))</f>
        <v>Traditional</v>
      </c>
      <c r="N40" s="3" t="str">
        <f aca="false">IF(B40 = "",N39,SUBSTITUTE(RIGHT(B40, LEN(B40)-L40-1)," ","_"))</f>
        <v>Essential_Oil</v>
      </c>
      <c r="O40" s="3" t="str">
        <f aca="false">IF(B40 = "",O39,SUBSTITUTE(SUBSTITUTE(MID(B40,I40+2,L40-I40-3)," ","_"),"/","_"))</f>
        <v>Bliss</v>
      </c>
      <c r="P40" s="0" t="s">
        <v>57</v>
      </c>
      <c r="U40" s="0" t="str">
        <f aca="false">SUBSTITUTE(_xlfn.CONCAT(M40, " - ", O40, " - ",N40, " - ", P40), "_", " ")</f>
        <v>Traditional - Bliss - Essential Oil - 15ml</v>
      </c>
      <c r="V40" s="0" t="n">
        <v>15</v>
      </c>
      <c r="X40" s="0" t="n">
        <v>0</v>
      </c>
      <c r="Y40" s="0" t="s">
        <v>58</v>
      </c>
      <c r="Z40" s="0" t="s">
        <v>59</v>
      </c>
      <c r="AA40" s="0" t="n">
        <v>40</v>
      </c>
      <c r="AC40" s="2" t="s">
        <v>55</v>
      </c>
      <c r="AD40" s="2" t="s">
        <v>55</v>
      </c>
      <c r="AF40" s="3" t="str">
        <f aca="false">IF(B40 = "","",_xlfn.CONCAT("https://cdn.shopify.com/s/files/1/1773/1117/files/WWMS_-_",N40,"_-_",P40,"_-_",M40,"_-_",O40,"_-_Front.png"))</f>
        <v>https://cdn.shopify.com/s/files/1/1773/1117/files/WWMS_-_Essential_Oil_-_15ml_-_Traditional_-_Bliss_-_Front.png</v>
      </c>
      <c r="AG40" s="0" t="n">
        <v>1</v>
      </c>
      <c r="AH40" s="0" t="str">
        <f aca="false">IF(B40 = "", "", B40)</f>
        <v>Traditional - Bliss - Essential Oil</v>
      </c>
      <c r="AI40" s="2" t="s">
        <v>60</v>
      </c>
      <c r="AY40" s="3" t="str">
        <f aca="false">_xlfn.CONCAT("https://cdn.shopify.com/s/files/1/1773/1117/files/WWMS_-_",N40,"_-_",P40,"_-_",M40,"_-_",O40,"_-_Front.png")</f>
        <v>https://cdn.shopify.com/s/files/1/1773/1117/files/WWMS_-_Essential_Oil_-_15ml_-_Traditional_-_Bliss_-_Front.png</v>
      </c>
      <c r="AZ40" s="0" t="s">
        <v>61</v>
      </c>
      <c r="BC40" s="0" t="s">
        <v>62</v>
      </c>
    </row>
    <row r="41" customFormat="false" ht="12.75" hidden="false" customHeight="true" outlineLevel="0" collapsed="false">
      <c r="A41" s="0" t="str">
        <f aca="false">SUBSTITUTE(SUBSTITUTE(LOWER(_xlfn.CONCAT(M41, "-", O41,"-", N41)), "_", "-"), "---", "-")</f>
        <v>traditional-bad-kitty-essential-oil</v>
      </c>
      <c r="B41" s="0" t="s">
        <v>95</v>
      </c>
      <c r="C41" s="1"/>
      <c r="D41" s="0" t="s">
        <v>52</v>
      </c>
      <c r="E41" s="0" t="s">
        <v>53</v>
      </c>
      <c r="F41" s="0" t="s">
        <v>89</v>
      </c>
      <c r="G41" s="2" t="s">
        <v>55</v>
      </c>
      <c r="H41" s="0" t="s">
        <v>56</v>
      </c>
      <c r="I41" s="3" t="n">
        <f aca="false">IF(B41 = "",I40,FIND("-", B41, 1))</f>
        <v>13</v>
      </c>
      <c r="J41" s="3" t="e">
        <f aca="false">IF(B41 = "",J40,FIND("-", B41, FIND("-", B41, FIND("-", B41, 1)+1)+1))</f>
        <v>#VALUE!</v>
      </c>
      <c r="K41" s="3" t="n">
        <f aca="false">IF(B41 = "",K40,FIND("-", B41, FIND("-", B41, 1)+1))</f>
        <v>25</v>
      </c>
      <c r="L41" s="3" t="n">
        <f aca="false">IF(B41 = "",L40,IF(ISERROR(J41),K41,J41))</f>
        <v>25</v>
      </c>
      <c r="M41" s="3" t="str">
        <f aca="false">IF(B41 = "",M40,SUBSTITUTE(LEFT(B41,I41-2)," ","_"))</f>
        <v>Traditional</v>
      </c>
      <c r="N41" s="3" t="str">
        <f aca="false">IF(B41 = "",N40,SUBSTITUTE(RIGHT(B41, LEN(B41)-L41-1)," ","_"))</f>
        <v>Essential_Oil</v>
      </c>
      <c r="O41" s="3" t="str">
        <f aca="false">IF(B41 = "",O40,SUBSTITUTE(SUBSTITUTE(MID(B41,I41+2,L41-I41-3)," ","_"),"/","_"))</f>
        <v>Bad_Kitty</v>
      </c>
      <c r="P41" s="0" t="s">
        <v>57</v>
      </c>
      <c r="U41" s="0" t="str">
        <f aca="false">SUBSTITUTE(_xlfn.CONCAT(M41, " - ", O41, " - ",N41, " - ", P41), "_", " ")</f>
        <v>Traditional - Bad Kitty - Essential Oil - 15ml</v>
      </c>
      <c r="V41" s="0" t="n">
        <v>15</v>
      </c>
      <c r="X41" s="0" t="n">
        <v>0</v>
      </c>
      <c r="Y41" s="0" t="s">
        <v>58</v>
      </c>
      <c r="Z41" s="0" t="s">
        <v>59</v>
      </c>
      <c r="AA41" s="0" t="n">
        <v>25</v>
      </c>
      <c r="AC41" s="2" t="s">
        <v>55</v>
      </c>
      <c r="AD41" s="2" t="s">
        <v>55</v>
      </c>
      <c r="AF41" s="3" t="str">
        <f aca="false">IF(B41 = "","",_xlfn.CONCAT("https://cdn.shopify.com/s/files/1/1773/1117/files/WWMS_-_",N41,"_-_",P41,"_-_",M41,"_-_",O41,"_-_Front.png"))</f>
        <v>https://cdn.shopify.com/s/files/1/1773/1117/files/WWMS_-_Essential_Oil_-_15ml_-_Traditional_-_Bad_Kitty_-_Front.png</v>
      </c>
      <c r="AG41" s="0" t="n">
        <v>1</v>
      </c>
      <c r="AH41" s="0" t="str">
        <f aca="false">IF(B41 = "", "", B41)</f>
        <v>Traditional - Bad Kitty - Essential Oil</v>
      </c>
      <c r="AI41" s="2" t="s">
        <v>60</v>
      </c>
      <c r="AY41" s="3" t="str">
        <f aca="false">_xlfn.CONCAT("https://cdn.shopify.com/s/files/1/1773/1117/files/WWMS_-_",N41,"_-_",P41,"_-_",M41,"_-_",O41,"_-_Front.png")</f>
        <v>https://cdn.shopify.com/s/files/1/1773/1117/files/WWMS_-_Essential_Oil_-_15ml_-_Traditional_-_Bad_Kitty_-_Front.png</v>
      </c>
      <c r="AZ41" s="0" t="s">
        <v>61</v>
      </c>
      <c r="BC41" s="0" t="s">
        <v>62</v>
      </c>
    </row>
    <row r="42" customFormat="false" ht="12.75" hidden="false" customHeight="true" outlineLevel="0" collapsed="false">
      <c r="A42" s="0" t="str">
        <f aca="false">SUBSTITUTE(SUBSTITUTE(LOWER(_xlfn.CONCAT(M42, "-", O42,"-", N42)), "_", "-"), "---", "-")</f>
        <v>traditional-talk-like-a-pirate-essential-oil</v>
      </c>
      <c r="B42" s="0" t="s">
        <v>96</v>
      </c>
      <c r="C42" s="1"/>
      <c r="D42" s="0" t="s">
        <v>52</v>
      </c>
      <c r="E42" s="0" t="s">
        <v>53</v>
      </c>
      <c r="F42" s="0" t="s">
        <v>89</v>
      </c>
      <c r="G42" s="2" t="s">
        <v>55</v>
      </c>
      <c r="H42" s="0" t="s">
        <v>56</v>
      </c>
      <c r="I42" s="3" t="n">
        <f aca="false">IF(B42 = "",I41,FIND("-", B42, 1))</f>
        <v>13</v>
      </c>
      <c r="J42" s="3" t="e">
        <f aca="false">IF(B42 = "",J41,FIND("-", B42, FIND("-", B42, FIND("-", B42, 1)+1)+1))</f>
        <v>#VALUE!</v>
      </c>
      <c r="K42" s="3" t="n">
        <f aca="false">IF(B42 = "",K41,FIND("-", B42, FIND("-", B42, 1)+1))</f>
        <v>34</v>
      </c>
      <c r="L42" s="3" t="n">
        <f aca="false">IF(B42 = "",L41,IF(ISERROR(J42),K42,J42))</f>
        <v>34</v>
      </c>
      <c r="M42" s="3" t="str">
        <f aca="false">IF(B42 = "",M41,SUBSTITUTE(LEFT(B42,I42-2)," ","_"))</f>
        <v>Traditional</v>
      </c>
      <c r="N42" s="3" t="str">
        <f aca="false">IF(B42 = "",N41,SUBSTITUTE(RIGHT(B42, LEN(B42)-L42-1)," ","_"))</f>
        <v>Essential_Oil</v>
      </c>
      <c r="O42" s="3" t="str">
        <f aca="false">IF(B42 = "",O41,SUBSTITUTE(SUBSTITUTE(MID(B42,I42+2,L42-I42-3)," ","_"),"/","_"))</f>
        <v>Talk_Like_a_Pirate</v>
      </c>
      <c r="P42" s="0" t="s">
        <v>57</v>
      </c>
      <c r="U42" s="0" t="str">
        <f aca="false">SUBSTITUTE(_xlfn.CONCAT(M42, " - ", O42, " - ",N42, " - ", P42), "_", " ")</f>
        <v>Traditional - Talk Like a Pirate - Essential Oil - 15ml</v>
      </c>
      <c r="V42" s="0" t="n">
        <v>15</v>
      </c>
      <c r="X42" s="0" t="n">
        <v>0</v>
      </c>
      <c r="Y42" s="0" t="s">
        <v>58</v>
      </c>
      <c r="Z42" s="0" t="s">
        <v>59</v>
      </c>
      <c r="AA42" s="0" t="n">
        <v>28</v>
      </c>
      <c r="AC42" s="2" t="s">
        <v>55</v>
      </c>
      <c r="AD42" s="2" t="s">
        <v>55</v>
      </c>
      <c r="AF42" s="3" t="str">
        <f aca="false">IF(B42 = "","",_xlfn.CONCAT("https://cdn.shopify.com/s/files/1/1773/1117/files/WWMS_-_",N42,"_-_",P42,"_-_",M42,"_-_",O42,"_-_Front.png"))</f>
        <v>https://cdn.shopify.com/s/files/1/1773/1117/files/WWMS_-_Essential_Oil_-_15ml_-_Traditional_-_Talk_Like_a_Pirate_-_Front.png</v>
      </c>
      <c r="AG42" s="0" t="n">
        <v>1</v>
      </c>
      <c r="AH42" s="0" t="str">
        <f aca="false">IF(B42 = "", "", B42)</f>
        <v>Traditional - Talk Like a Pirate - Essential Oil</v>
      </c>
      <c r="AI42" s="2" t="s">
        <v>60</v>
      </c>
      <c r="AY42" s="3" t="str">
        <f aca="false">_xlfn.CONCAT("https://cdn.shopify.com/s/files/1/1773/1117/files/WWMS_-_",N42,"_-_",P42,"_-_",M42,"_-_",O42,"_-_Front.png")</f>
        <v>https://cdn.shopify.com/s/files/1/1773/1117/files/WWMS_-_Essential_Oil_-_15ml_-_Traditional_-_Talk_Like_a_Pirate_-_Front.png</v>
      </c>
      <c r="AZ42" s="0" t="s">
        <v>61</v>
      </c>
      <c r="BC42" s="0" t="s">
        <v>62</v>
      </c>
    </row>
    <row r="43" customFormat="false" ht="12.75" hidden="false" customHeight="true" outlineLevel="0" collapsed="false">
      <c r="A43" s="0" t="str">
        <f aca="false">SUBSTITUTE(SUBSTITUTE(LOWER(_xlfn.CONCAT(M43, "-", O43,"-", N43)), "_", "-"), "---", "-")</f>
        <v>traditional-tantra-fragrance-oil</v>
      </c>
      <c r="B43" s="0" t="s">
        <v>97</v>
      </c>
      <c r="C43" s="1"/>
      <c r="D43" s="0" t="s">
        <v>52</v>
      </c>
      <c r="E43" s="0" t="s">
        <v>53</v>
      </c>
      <c r="F43" s="0" t="s">
        <v>98</v>
      </c>
      <c r="G43" s="2" t="s">
        <v>55</v>
      </c>
      <c r="H43" s="0" t="s">
        <v>56</v>
      </c>
      <c r="I43" s="3" t="n">
        <f aca="false">IF(B43 = "",I42,FIND("-", B43, 1))</f>
        <v>13</v>
      </c>
      <c r="J43" s="3" t="e">
        <f aca="false">IF(B43 = "",J42,FIND("-", B43, FIND("-", B43, FIND("-", B43, 1)+1)+1))</f>
        <v>#VALUE!</v>
      </c>
      <c r="K43" s="3" t="n">
        <f aca="false">IF(B43 = "",K42,FIND("-", B43, FIND("-", B43, 1)+1))</f>
        <v>22</v>
      </c>
      <c r="L43" s="3" t="n">
        <f aca="false">IF(B43 = "",L42,IF(ISERROR(J43),K43,J43))</f>
        <v>22</v>
      </c>
      <c r="M43" s="3" t="str">
        <f aca="false">IF(B43 = "",M42,SUBSTITUTE(LEFT(B43,I43-2)," ","_"))</f>
        <v>Traditional</v>
      </c>
      <c r="N43" s="3" t="str">
        <f aca="false">IF(B43 = "",N42,SUBSTITUTE(RIGHT(B43, LEN(B43)-L43-1)," ","_"))</f>
        <v>Fragrance_Oil</v>
      </c>
      <c r="O43" s="3" t="str">
        <f aca="false">IF(B43 = "",O42,SUBSTITUTE(SUBSTITUTE(MID(B43,I43+2,L43-I43-3)," ","_"),"/","_"))</f>
        <v>Tantra</v>
      </c>
      <c r="P43" s="0" t="s">
        <v>57</v>
      </c>
      <c r="U43" s="0" t="str">
        <f aca="false">SUBSTITUTE(_xlfn.CONCAT(M43, " - ", O43, " - ",N43, " - ", P43), "_", " ")</f>
        <v>Traditional - Tantra - Fragrance Oil - 15ml</v>
      </c>
      <c r="V43" s="0" t="n">
        <v>15</v>
      </c>
      <c r="X43" s="0" t="n">
        <v>0</v>
      </c>
      <c r="Y43" s="0" t="s">
        <v>58</v>
      </c>
      <c r="Z43" s="0" t="s">
        <v>59</v>
      </c>
      <c r="AA43" s="0" t="n">
        <v>15</v>
      </c>
      <c r="AC43" s="2" t="s">
        <v>55</v>
      </c>
      <c r="AD43" s="2" t="s">
        <v>55</v>
      </c>
      <c r="AF43" s="3" t="str">
        <f aca="false">IF(B43 = "","",_xlfn.CONCAT("https://cdn.shopify.com/s/files/1/1773/1117/files/WWMS_-_",N43,"_-_",P43,"_-_",M43,"_-_",O43,"_-_Front.png"))</f>
        <v>https://cdn.shopify.com/s/files/1/1773/1117/files/WWMS_-_Fragrance_Oil_-_15ml_-_Traditional_-_Tantra_-_Front.png</v>
      </c>
      <c r="AG43" s="0" t="n">
        <v>1</v>
      </c>
      <c r="AH43" s="0" t="str">
        <f aca="false">IF(B43 = "", "", B43)</f>
        <v>Traditional - Tantra - Fragrance Oil</v>
      </c>
      <c r="AI43" s="2" t="s">
        <v>60</v>
      </c>
      <c r="AY43" s="3" t="str">
        <f aca="false">_xlfn.CONCAT("https://cdn.shopify.com/s/files/1/1773/1117/files/WWMS_-_",N43,"_-_",P43,"_-_",M43,"_-_",O43,"_-_Front.png")</f>
        <v>https://cdn.shopify.com/s/files/1/1773/1117/files/WWMS_-_Fragrance_Oil_-_15ml_-_Traditional_-_Tantra_-_Front.png</v>
      </c>
      <c r="AZ43" s="0" t="s">
        <v>61</v>
      </c>
      <c r="BC43" s="0" t="s">
        <v>62</v>
      </c>
    </row>
    <row r="44" customFormat="false" ht="12.75" hidden="false" customHeight="true" outlineLevel="0" collapsed="false">
      <c r="A44" s="0" t="str">
        <f aca="false">SUBSTITUTE(SUBSTITUTE(LOWER(_xlfn.CONCAT(M44, "-", O44,"-", N44)), "_", "-"), "---", "-")</f>
        <v>vintage-patchouli-essential-oil</v>
      </c>
      <c r="B44" s="0" t="s">
        <v>99</v>
      </c>
      <c r="D44" s="0" t="s">
        <v>52</v>
      </c>
      <c r="E44" s="0" t="s">
        <v>53</v>
      </c>
      <c r="F44" s="0" t="s">
        <v>100</v>
      </c>
      <c r="G44" s="2" t="s">
        <v>55</v>
      </c>
      <c r="H44" s="0" t="s">
        <v>56</v>
      </c>
      <c r="I44" s="3" t="n">
        <f aca="false">IF(B44 = "",I43,FIND("-", B44, 1))</f>
        <v>9</v>
      </c>
      <c r="J44" s="3" t="e">
        <f aca="false">IF(B44 = "",J43,FIND("-", B44, FIND("-", B44, FIND("-", B44, 1)+1)+1))</f>
        <v>#VALUE!</v>
      </c>
      <c r="K44" s="3" t="n">
        <f aca="false">IF(B44 = "",K43,FIND("-", B44, FIND("-", B44, 1)+1))</f>
        <v>21</v>
      </c>
      <c r="L44" s="3" t="n">
        <f aca="false">IF(B44 = "",L43,IF(ISERROR(J44),K44,J44))</f>
        <v>21</v>
      </c>
      <c r="M44" s="3" t="str">
        <f aca="false">IF(B44 = "",M43,SUBSTITUTE(LEFT(B44,I44-2)," ","_"))</f>
        <v>Vintage</v>
      </c>
      <c r="N44" s="3" t="str">
        <f aca="false">IF(B44 = "",N43,SUBSTITUTE(RIGHT(B44, LEN(B44)-L44-1)," ","_"))</f>
        <v>Essential_Oil</v>
      </c>
      <c r="O44" s="3" t="str">
        <f aca="false">IF(B44 = "",O43,SUBSTITUTE(SUBSTITUTE(MID(B44,I44+2,L44-I44-3)," ","_"),"/","_"))</f>
        <v>Patchouli</v>
      </c>
      <c r="P44" s="0" t="s">
        <v>57</v>
      </c>
      <c r="U44" s="0" t="str">
        <f aca="false">SUBSTITUTE(_xlfn.CONCAT(M44, " - ", O44, " - ",N44, " - ", P44), "_", " ")</f>
        <v>Vintage - Patchouli - Essential Oil - 15ml</v>
      </c>
      <c r="V44" s="0" t="n">
        <v>15</v>
      </c>
      <c r="X44" s="0" t="n">
        <v>0</v>
      </c>
      <c r="Y44" s="0" t="s">
        <v>58</v>
      </c>
      <c r="Z44" s="0" t="s">
        <v>59</v>
      </c>
      <c r="AA44" s="0" t="n">
        <v>36</v>
      </c>
      <c r="AC44" s="2" t="s">
        <v>55</v>
      </c>
      <c r="AD44" s="2" t="s">
        <v>55</v>
      </c>
      <c r="AF44" s="3" t="str">
        <f aca="false">IF(B44 = "","",_xlfn.CONCAT("https://cdn.shopify.com/s/files/1/1773/1117/files/WWMS_-_",N44,"_-_",P44,"_-_",M44,"_-_",O44,"_-_Front.png"))</f>
        <v>https://cdn.shopify.com/s/files/1/1773/1117/files/WWMS_-_Essential_Oil_-_15ml_-_Vintage_-_Patchouli_-_Front.png</v>
      </c>
      <c r="AG44" s="0" t="n">
        <v>1</v>
      </c>
      <c r="AH44" s="0" t="str">
        <f aca="false">IF(B44 = "", "", B44)</f>
        <v>Vintage - Patchouli - Essential Oil</v>
      </c>
      <c r="AI44" s="2" t="s">
        <v>60</v>
      </c>
      <c r="AY44" s="3" t="str">
        <f aca="false">_xlfn.CONCAT("https://cdn.shopify.com/s/files/1/1773/1117/files/WWMS_-_",N44,"_-_",P44,"_-_",M44,"_-_",O44,"_-_Front.png")</f>
        <v>https://cdn.shopify.com/s/files/1/1773/1117/files/WWMS_-_Essential_Oil_-_15ml_-_Vintage_-_Patchouli_-_Front.png</v>
      </c>
      <c r="AZ44" s="0" t="s">
        <v>61</v>
      </c>
      <c r="BC44" s="0" t="s">
        <v>62</v>
      </c>
    </row>
    <row r="45" customFormat="false" ht="12.75" hidden="false" customHeight="true" outlineLevel="0" collapsed="false">
      <c r="A45" s="0" t="str">
        <f aca="false">SUBSTITUTE(SUBSTITUTE(LOWER(_xlfn.CONCAT(M45, "-", O45,"-", N45)), "_", "-"), "---", "-")</f>
        <v>vintage-and-now-for-the-rest-of-the-story-essential-oil</v>
      </c>
      <c r="B45" s="0" t="s">
        <v>101</v>
      </c>
      <c r="C45" s="1"/>
      <c r="D45" s="0" t="s">
        <v>52</v>
      </c>
      <c r="E45" s="0" t="s">
        <v>53</v>
      </c>
      <c r="F45" s="0" t="s">
        <v>100</v>
      </c>
      <c r="G45" s="2" t="s">
        <v>55</v>
      </c>
      <c r="H45" s="0" t="s">
        <v>56</v>
      </c>
      <c r="I45" s="3" t="n">
        <f aca="false">IF(B45 = "",I44,FIND("-", B45, 1))</f>
        <v>9</v>
      </c>
      <c r="J45" s="3" t="e">
        <f aca="false">IF(B45 = "",J44,FIND("-", B45, FIND("-", B45, FIND("-", B45, 1)+1)+1))</f>
        <v>#VALUE!</v>
      </c>
      <c r="K45" s="3" t="n">
        <f aca="false">IF(B45 = "",K44,FIND("-", B45, FIND("-", B45, 1)+1))</f>
        <v>45</v>
      </c>
      <c r="L45" s="3" t="n">
        <f aca="false">IF(B45 = "",L44,IF(ISERROR(J45),K45,J45))</f>
        <v>45</v>
      </c>
      <c r="M45" s="3" t="str">
        <f aca="false">IF(B45 = "",M44,SUBSTITUTE(LEFT(B45,I45-2)," ","_"))</f>
        <v>Vintage</v>
      </c>
      <c r="N45" s="3" t="str">
        <f aca="false">IF(B45 = "",N44,SUBSTITUTE(RIGHT(B45, LEN(B45)-L45-1)," ","_"))</f>
        <v>Essential_Oil</v>
      </c>
      <c r="O45" s="3" t="str">
        <f aca="false">IF(B45 = "",O44,SUBSTITUTE(SUBSTITUTE(MID(B45,I45+2,L45-I45-3)," ","_"),"/","_"))</f>
        <v>And_Now_For_The_Rest_Of_The_Story</v>
      </c>
      <c r="P45" s="0" t="s">
        <v>57</v>
      </c>
      <c r="U45" s="0" t="str">
        <f aca="false">SUBSTITUTE(_xlfn.CONCAT(M45, " - ", O45, " - ",N45, " - ", P45), "_", " ")</f>
        <v>Vintage - And Now For The Rest Of The Story - Essential Oil - 15ml</v>
      </c>
      <c r="V45" s="0" t="n">
        <v>15</v>
      </c>
      <c r="X45" s="0" t="n">
        <v>0</v>
      </c>
      <c r="Y45" s="0" t="s">
        <v>58</v>
      </c>
      <c r="Z45" s="0" t="s">
        <v>59</v>
      </c>
      <c r="AA45" s="0" t="n">
        <v>25</v>
      </c>
      <c r="AC45" s="2" t="s">
        <v>55</v>
      </c>
      <c r="AD45" s="2" t="s">
        <v>55</v>
      </c>
      <c r="AF45" s="3" t="str">
        <f aca="false">IF(B45 = "","",_xlfn.CONCAT("https://cdn.shopify.com/s/files/1/1773/1117/files/WWMS_-_",N45,"_-_",P45,"_-_",M45,"_-_",O45,"_-_Front.png"))</f>
        <v>https://cdn.shopify.com/s/files/1/1773/1117/files/WWMS_-_Essential_Oil_-_15ml_-_Vintage_-_And_Now_For_The_Rest_Of_The_Story_-_Front.png</v>
      </c>
      <c r="AG45" s="0" t="n">
        <v>1</v>
      </c>
      <c r="AH45" s="0" t="str">
        <f aca="false">IF(B45 = "", "", B45)</f>
        <v>Vintage - And Now For The Rest Of The Story - Essential Oil</v>
      </c>
      <c r="AI45" s="2" t="s">
        <v>60</v>
      </c>
      <c r="AY45" s="3" t="str">
        <f aca="false">_xlfn.CONCAT("https://cdn.shopify.com/s/files/1/1773/1117/files/WWMS_-_",N45,"_-_",P45,"_-_",M45,"_-_",O45,"_-_Front.png")</f>
        <v>https://cdn.shopify.com/s/files/1/1773/1117/files/WWMS_-_Essential_Oil_-_15ml_-_Vintage_-_And_Now_For_The_Rest_Of_The_Story_-_Front.png</v>
      </c>
      <c r="AZ45" s="0" t="s">
        <v>61</v>
      </c>
      <c r="BC45" s="0" t="s">
        <v>62</v>
      </c>
    </row>
    <row r="46" customFormat="false" ht="12.75" hidden="false" customHeight="true" outlineLevel="0" collapsed="false">
      <c r="A46" s="0" t="str">
        <f aca="false">SUBSTITUTE(SUBSTITUTE(LOWER(_xlfn.CONCAT(M46, "-", O46,"-", N46)), "_", "-"), "---", "-")</f>
        <v>vintage-love-sweat-and-tears-essential-oil</v>
      </c>
      <c r="B46" s="0" t="s">
        <v>102</v>
      </c>
      <c r="C46" s="1"/>
      <c r="D46" s="0" t="s">
        <v>52</v>
      </c>
      <c r="E46" s="0" t="s">
        <v>53</v>
      </c>
      <c r="F46" s="0" t="s">
        <v>100</v>
      </c>
      <c r="G46" s="2" t="s">
        <v>55</v>
      </c>
      <c r="H46" s="0" t="s">
        <v>56</v>
      </c>
      <c r="I46" s="3" t="n">
        <f aca="false">IF(B46 = "",I45,FIND("-", B46, 1))</f>
        <v>9</v>
      </c>
      <c r="J46" s="3" t="e">
        <f aca="false">IF(B46 = "",J45,FIND("-", B46, FIND("-", B46, FIND("-", B46, 1)+1)+1))</f>
        <v>#VALUE!</v>
      </c>
      <c r="K46" s="3" t="n">
        <f aca="false">IF(B46 = "",K45,FIND("-", B46, FIND("-", B46, 1)+1))</f>
        <v>32</v>
      </c>
      <c r="L46" s="3" t="n">
        <f aca="false">IF(B46 = "",L45,IF(ISERROR(J46),K46,J46))</f>
        <v>32</v>
      </c>
      <c r="M46" s="3" t="str">
        <f aca="false">IF(B46 = "",M45,SUBSTITUTE(LEFT(B46,I46-2)," ","_"))</f>
        <v>Vintage</v>
      </c>
      <c r="N46" s="3" t="str">
        <f aca="false">IF(B46 = "",N45,SUBSTITUTE(RIGHT(B46, LEN(B46)-L46-1)," ","_"))</f>
        <v>Essential_Oil</v>
      </c>
      <c r="O46" s="3" t="str">
        <f aca="false">IF(B46 = "",O45,SUBSTITUTE(SUBSTITUTE(MID(B46,I46+2,L46-I46-3)," ","_"),"/","_"))</f>
        <v>Love_Sweat_and_Tears</v>
      </c>
      <c r="P46" s="0" t="s">
        <v>57</v>
      </c>
      <c r="U46" s="0" t="str">
        <f aca="false">SUBSTITUTE(_xlfn.CONCAT(M46, " - ", O46, " - ",N46, " - ", P46), "_", " ")</f>
        <v>Vintage - Love Sweat and Tears - Essential Oil - 15ml</v>
      </c>
      <c r="V46" s="0" t="n">
        <v>15</v>
      </c>
      <c r="X46" s="0" t="n">
        <v>0</v>
      </c>
      <c r="Y46" s="0" t="s">
        <v>58</v>
      </c>
      <c r="Z46" s="0" t="s">
        <v>59</v>
      </c>
      <c r="AA46" s="0" t="n">
        <v>35</v>
      </c>
      <c r="AC46" s="2" t="s">
        <v>55</v>
      </c>
      <c r="AD46" s="2" t="s">
        <v>55</v>
      </c>
      <c r="AF46" s="3" t="str">
        <f aca="false">IF(B46 = "","",_xlfn.CONCAT("https://cdn.shopify.com/s/files/1/1773/1117/files/WWMS_-_",N46,"_-_",P46,"_-_",M46,"_-_",O46,"_-_Front.png"))</f>
        <v>https://cdn.shopify.com/s/files/1/1773/1117/files/WWMS_-_Essential_Oil_-_15ml_-_Vintage_-_Love_Sweat_and_Tears_-_Front.png</v>
      </c>
      <c r="AG46" s="0" t="n">
        <v>1</v>
      </c>
      <c r="AH46" s="0" t="str">
        <f aca="false">IF(B46 = "", "", B46)</f>
        <v>Vintage - Love Sweat and Tears - Essential Oil</v>
      </c>
      <c r="AI46" s="2" t="s">
        <v>60</v>
      </c>
      <c r="AY46" s="3" t="str">
        <f aca="false">_xlfn.CONCAT("https://cdn.shopify.com/s/files/1/1773/1117/files/WWMS_-_",N46,"_-_",P46,"_-_",M46,"_-_",O46,"_-_Front.png")</f>
        <v>https://cdn.shopify.com/s/files/1/1773/1117/files/WWMS_-_Essential_Oil_-_15ml_-_Vintage_-_Love_Sweat_and_Tears_-_Front.png</v>
      </c>
      <c r="AZ46" s="0" t="s">
        <v>61</v>
      </c>
      <c r="BC46" s="0" t="s">
        <v>62</v>
      </c>
    </row>
    <row r="47" customFormat="false" ht="12.75" hidden="false" customHeight="true" outlineLevel="0" collapsed="false">
      <c r="A47" s="0" t="str">
        <f aca="false">SUBSTITUTE(SUBSTITUTE(LOWER(_xlfn.CONCAT(M47, "-", O47,"-", N47)), "_", "-"), "---", "-")</f>
        <v>vintage-ylang-ylang-essential-oil</v>
      </c>
      <c r="B47" s="0" t="s">
        <v>103</v>
      </c>
      <c r="C47" s="1"/>
      <c r="D47" s="0" t="s">
        <v>52</v>
      </c>
      <c r="E47" s="0" t="s">
        <v>53</v>
      </c>
      <c r="F47" s="0" t="s">
        <v>100</v>
      </c>
      <c r="G47" s="2" t="s">
        <v>55</v>
      </c>
      <c r="H47" s="0" t="s">
        <v>56</v>
      </c>
      <c r="I47" s="3" t="n">
        <f aca="false">IF(B47 = "",I46,FIND("-", B47, 1))</f>
        <v>9</v>
      </c>
      <c r="J47" s="3" t="e">
        <f aca="false">IF(B47 = "",J46,FIND("-", B47, FIND("-", B47, FIND("-", B47, 1)+1)+1))</f>
        <v>#VALUE!</v>
      </c>
      <c r="K47" s="3" t="n">
        <f aca="false">IF(B47 = "",K46,FIND("-", B47, FIND("-", B47, 1)+1))</f>
        <v>23</v>
      </c>
      <c r="L47" s="3" t="n">
        <f aca="false">IF(B47 = "",L46,IF(ISERROR(J47),K47,J47))</f>
        <v>23</v>
      </c>
      <c r="M47" s="3" t="str">
        <f aca="false">IF(B47 = "",M46,SUBSTITUTE(LEFT(B47,I47-2)," ","_"))</f>
        <v>Vintage</v>
      </c>
      <c r="N47" s="3" t="str">
        <f aca="false">IF(B47 = "",N46,SUBSTITUTE(RIGHT(B47, LEN(B47)-L47-1)," ","_"))</f>
        <v>Essential_Oil</v>
      </c>
      <c r="O47" s="3" t="str">
        <f aca="false">IF(B47 = "",O46,SUBSTITUTE(SUBSTITUTE(MID(B47,I47+2,L47-I47-3)," ","_"),"/","_"))</f>
        <v>Ylang_Ylang</v>
      </c>
      <c r="P47" s="0" t="s">
        <v>57</v>
      </c>
      <c r="U47" s="0" t="str">
        <f aca="false">SUBSTITUTE(_xlfn.CONCAT(M47, " - ", O47, " - ",N47, " - ", P47), "_", " ")</f>
        <v>Vintage - Ylang Ylang - Essential Oil - 15ml</v>
      </c>
      <c r="V47" s="0" t="n">
        <v>15</v>
      </c>
      <c r="X47" s="0" t="n">
        <v>0</v>
      </c>
      <c r="Y47" s="0" t="s">
        <v>58</v>
      </c>
      <c r="Z47" s="0" t="s">
        <v>59</v>
      </c>
      <c r="AA47" s="0" t="n">
        <v>32</v>
      </c>
      <c r="AC47" s="2" t="s">
        <v>55</v>
      </c>
      <c r="AD47" s="2" t="s">
        <v>55</v>
      </c>
      <c r="AF47" s="3" t="str">
        <f aca="false">IF(B47 = "","",_xlfn.CONCAT("https://cdn.shopify.com/s/files/1/1773/1117/files/WWMS_-_",N47,"_-_",P47,"_-_",M47,"_-_",O47,"_-_Front.png"))</f>
        <v>https://cdn.shopify.com/s/files/1/1773/1117/files/WWMS_-_Essential_Oil_-_15ml_-_Vintage_-_Ylang_Ylang_-_Front.png</v>
      </c>
      <c r="AG47" s="0" t="n">
        <v>1</v>
      </c>
      <c r="AH47" s="0" t="str">
        <f aca="false">IF(B47 = "", "", B47)</f>
        <v>Vintage - Ylang Ylang - Essential Oil</v>
      </c>
      <c r="AI47" s="2" t="s">
        <v>60</v>
      </c>
      <c r="AY47" s="3" t="str">
        <f aca="false">_xlfn.CONCAT("https://cdn.shopify.com/s/files/1/1773/1117/files/WWMS_-_",N47,"_-_",P47,"_-_",M47,"_-_",O47,"_-_Front.png")</f>
        <v>https://cdn.shopify.com/s/files/1/1773/1117/files/WWMS_-_Essential_Oil_-_15ml_-_Vintage_-_Ylang_Ylang_-_Front.png</v>
      </c>
      <c r="AZ47" s="0" t="s">
        <v>61</v>
      </c>
      <c r="BC47" s="0" t="s">
        <v>62</v>
      </c>
    </row>
    <row r="48" customFormat="false" ht="12.75" hidden="false" customHeight="true" outlineLevel="0" collapsed="false">
      <c r="A48" s="0" t="str">
        <f aca="false">SUBSTITUTE(SUBSTITUTE(LOWER(_xlfn.CONCAT(M48, "-", O48,"-", N48)), "_", "-"), "---", "-")</f>
        <v>vintage-yarrow-essential-oil</v>
      </c>
      <c r="B48" s="0" t="s">
        <v>104</v>
      </c>
      <c r="C48" s="1"/>
      <c r="D48" s="0" t="s">
        <v>52</v>
      </c>
      <c r="E48" s="0" t="s">
        <v>53</v>
      </c>
      <c r="F48" s="0" t="s">
        <v>100</v>
      </c>
      <c r="G48" s="2" t="s">
        <v>55</v>
      </c>
      <c r="H48" s="0" t="s">
        <v>56</v>
      </c>
      <c r="I48" s="3" t="n">
        <f aca="false">IF(B48 = "",I47,FIND("-", B48, 1))</f>
        <v>9</v>
      </c>
      <c r="J48" s="3" t="e">
        <f aca="false">IF(B48 = "",J47,FIND("-", B48, FIND("-", B48, FIND("-", B48, 1)+1)+1))</f>
        <v>#VALUE!</v>
      </c>
      <c r="K48" s="3" t="n">
        <f aca="false">IF(B48 = "",K47,FIND("-", B48, FIND("-", B48, 1)+1))</f>
        <v>18</v>
      </c>
      <c r="L48" s="3" t="n">
        <f aca="false">IF(B48 = "",L47,IF(ISERROR(J48),K48,J48))</f>
        <v>18</v>
      </c>
      <c r="M48" s="3" t="str">
        <f aca="false">IF(B48 = "",M47,SUBSTITUTE(LEFT(B48,I48-2)," ","_"))</f>
        <v>Vintage</v>
      </c>
      <c r="N48" s="3" t="str">
        <f aca="false">IF(B48 = "",N47,SUBSTITUTE(RIGHT(B48, LEN(B48)-L48-1)," ","_"))</f>
        <v>Essential_Oil</v>
      </c>
      <c r="O48" s="3" t="str">
        <f aca="false">IF(B48 = "",O47,SUBSTITUTE(SUBSTITUTE(MID(B48,I48+2,L48-I48-3)," ","_"),"/","_"))</f>
        <v>Yarrow</v>
      </c>
      <c r="P48" s="0" t="s">
        <v>57</v>
      </c>
      <c r="U48" s="0" t="str">
        <f aca="false">SUBSTITUTE(_xlfn.CONCAT(M48, " - ", O48, " - ",N48, " - ", P48), "_", " ")</f>
        <v>Vintage - Yarrow - Essential Oil - 15ml</v>
      </c>
      <c r="V48" s="0" t="n">
        <v>15</v>
      </c>
      <c r="X48" s="0" t="n">
        <v>0</v>
      </c>
      <c r="Y48" s="0" t="s">
        <v>58</v>
      </c>
      <c r="Z48" s="0" t="s">
        <v>59</v>
      </c>
      <c r="AA48" s="0" t="n">
        <v>94</v>
      </c>
      <c r="AC48" s="2" t="s">
        <v>55</v>
      </c>
      <c r="AD48" s="2" t="s">
        <v>55</v>
      </c>
      <c r="AF48" s="3" t="str">
        <f aca="false">IF(B48 = "","",_xlfn.CONCAT("https://cdn.shopify.com/s/files/1/1773/1117/files/WWMS_-_",N48,"_-_",P48,"_-_",M48,"_-_",O48,"_-_Front.png"))</f>
        <v>https://cdn.shopify.com/s/files/1/1773/1117/files/WWMS_-_Essential_Oil_-_15ml_-_Vintage_-_Yarrow_-_Front.png</v>
      </c>
      <c r="AG48" s="0" t="n">
        <v>1</v>
      </c>
      <c r="AH48" s="0" t="str">
        <f aca="false">IF(B48 = "", "", B48)</f>
        <v>Vintage - Yarrow - Essential Oil</v>
      </c>
      <c r="AI48" s="2" t="s">
        <v>60</v>
      </c>
      <c r="AY48" s="3" t="str">
        <f aca="false">_xlfn.CONCAT("https://cdn.shopify.com/s/files/1/1773/1117/files/WWMS_-_",N48,"_-_",P48,"_-_",M48,"_-_",O48,"_-_Front.png")</f>
        <v>https://cdn.shopify.com/s/files/1/1773/1117/files/WWMS_-_Essential_Oil_-_15ml_-_Vintage_-_Yarrow_-_Front.png</v>
      </c>
      <c r="AZ48" s="0" t="s">
        <v>61</v>
      </c>
      <c r="BC48" s="0" t="s">
        <v>62</v>
      </c>
    </row>
    <row r="49" customFormat="false" ht="12.75" hidden="false" customHeight="true" outlineLevel="0" collapsed="false">
      <c r="A49" s="0" t="str">
        <f aca="false">SUBSTITUTE(SUBSTITUTE(LOWER(_xlfn.CONCAT(M49, "-", O49,"-", N49)), "_", "-"), "---", "-")</f>
        <v>vintage-wormwood-essential-oil</v>
      </c>
      <c r="B49" s="0" t="s">
        <v>105</v>
      </c>
      <c r="C49" s="1"/>
      <c r="D49" s="0" t="s">
        <v>52</v>
      </c>
      <c r="E49" s="0" t="s">
        <v>53</v>
      </c>
      <c r="F49" s="0" t="s">
        <v>100</v>
      </c>
      <c r="G49" s="2" t="s">
        <v>55</v>
      </c>
      <c r="H49" s="0" t="s">
        <v>56</v>
      </c>
      <c r="I49" s="3" t="n">
        <f aca="false">IF(B49 = "",I48,FIND("-", B49, 1))</f>
        <v>9</v>
      </c>
      <c r="J49" s="3" t="e">
        <f aca="false">IF(B49 = "",J48,FIND("-", B49, FIND("-", B49, FIND("-", B49, 1)+1)+1))</f>
        <v>#VALUE!</v>
      </c>
      <c r="K49" s="3" t="n">
        <f aca="false">IF(B49 = "",K48,FIND("-", B49, FIND("-", B49, 1)+1))</f>
        <v>20</v>
      </c>
      <c r="L49" s="3" t="n">
        <f aca="false">IF(B49 = "",L48,IF(ISERROR(J49),K49,J49))</f>
        <v>20</v>
      </c>
      <c r="M49" s="3" t="str">
        <f aca="false">IF(B49 = "",M48,SUBSTITUTE(LEFT(B49,I49-2)," ","_"))</f>
        <v>Vintage</v>
      </c>
      <c r="N49" s="3" t="str">
        <f aca="false">IF(B49 = "",N48,SUBSTITUTE(RIGHT(B49, LEN(B49)-L49-1)," ","_"))</f>
        <v>Essential_Oil</v>
      </c>
      <c r="O49" s="3" t="str">
        <f aca="false">IF(B49 = "",O48,SUBSTITUTE(SUBSTITUTE(MID(B49,I49+2,L49-I49-3)," ","_"),"/","_"))</f>
        <v>Wormwood</v>
      </c>
      <c r="P49" s="0" t="s">
        <v>57</v>
      </c>
      <c r="U49" s="0" t="str">
        <f aca="false">SUBSTITUTE(_xlfn.CONCAT(M49, " - ", O49, " - ",N49, " - ", P49), "_", " ")</f>
        <v>Vintage - Wormwood - Essential Oil - 15ml</v>
      </c>
      <c r="V49" s="0" t="n">
        <v>15</v>
      </c>
      <c r="X49" s="0" t="n">
        <v>0</v>
      </c>
      <c r="Y49" s="0" t="s">
        <v>58</v>
      </c>
      <c r="Z49" s="0" t="s">
        <v>59</v>
      </c>
      <c r="AA49" s="0" t="n">
        <v>92</v>
      </c>
      <c r="AC49" s="2" t="s">
        <v>55</v>
      </c>
      <c r="AD49" s="2" t="s">
        <v>55</v>
      </c>
      <c r="AF49" s="3" t="str">
        <f aca="false">IF(B49 = "","",_xlfn.CONCAT("https://cdn.shopify.com/s/files/1/1773/1117/files/WWMS_-_",N49,"_-_",P49,"_-_",M49,"_-_",O49,"_-_Front.png"))</f>
        <v>https://cdn.shopify.com/s/files/1/1773/1117/files/WWMS_-_Essential_Oil_-_15ml_-_Vintage_-_Wormwood_-_Front.png</v>
      </c>
      <c r="AG49" s="0" t="n">
        <v>1</v>
      </c>
      <c r="AH49" s="0" t="str">
        <f aca="false">IF(B49 = "", "", B49)</f>
        <v>Vintage - Wormwood - Essential Oil</v>
      </c>
      <c r="AI49" s="2" t="s">
        <v>60</v>
      </c>
      <c r="AY49" s="3" t="str">
        <f aca="false">_xlfn.CONCAT("https://cdn.shopify.com/s/files/1/1773/1117/files/WWMS_-_",N49,"_-_",P49,"_-_",M49,"_-_",O49,"_-_Front.png")</f>
        <v>https://cdn.shopify.com/s/files/1/1773/1117/files/WWMS_-_Essential_Oil_-_15ml_-_Vintage_-_Wormwood_-_Front.png</v>
      </c>
      <c r="AZ49" s="0" t="s">
        <v>61</v>
      </c>
      <c r="BC49" s="0" t="s">
        <v>62</v>
      </c>
    </row>
    <row r="50" customFormat="false" ht="12.75" hidden="false" customHeight="true" outlineLevel="0" collapsed="false">
      <c r="A50" s="0" t="str">
        <f aca="false">SUBSTITUTE(SUBSTITUTE(LOWER(_xlfn.CONCAT(M50, "-", O50,"-", N50)), "_", "-"), "---", "-")</f>
        <v>vintage-wintergreen-essential-oil</v>
      </c>
      <c r="B50" s="0" t="s">
        <v>106</v>
      </c>
      <c r="C50" s="1"/>
      <c r="D50" s="0" t="s">
        <v>52</v>
      </c>
      <c r="E50" s="0" t="s">
        <v>53</v>
      </c>
      <c r="F50" s="0" t="s">
        <v>100</v>
      </c>
      <c r="G50" s="2" t="s">
        <v>55</v>
      </c>
      <c r="H50" s="0" t="s">
        <v>56</v>
      </c>
      <c r="I50" s="3" t="n">
        <f aca="false">IF(B50 = "",I49,FIND("-", B50, 1))</f>
        <v>9</v>
      </c>
      <c r="J50" s="3" t="e">
        <f aca="false">IF(B50 = "",J49,FIND("-", B50, FIND("-", B50, FIND("-", B50, 1)+1)+1))</f>
        <v>#VALUE!</v>
      </c>
      <c r="K50" s="3" t="n">
        <f aca="false">IF(B50 = "",K49,FIND("-", B50, FIND("-", B50, 1)+1))</f>
        <v>23</v>
      </c>
      <c r="L50" s="3" t="n">
        <f aca="false">IF(B50 = "",L49,IF(ISERROR(J50),K50,J50))</f>
        <v>23</v>
      </c>
      <c r="M50" s="3" t="str">
        <f aca="false">IF(B50 = "",M49,SUBSTITUTE(LEFT(B50,I50-2)," ","_"))</f>
        <v>Vintage</v>
      </c>
      <c r="N50" s="3" t="str">
        <f aca="false">IF(B50 = "",N49,SUBSTITUTE(RIGHT(B50, LEN(B50)-L50-1)," ","_"))</f>
        <v>Essential_Oil</v>
      </c>
      <c r="O50" s="3" t="str">
        <f aca="false">IF(B50 = "",O49,SUBSTITUTE(SUBSTITUTE(MID(B50,I50+2,L50-I50-3)," ","_"),"/","_"))</f>
        <v>Wintergreen</v>
      </c>
      <c r="P50" s="0" t="s">
        <v>57</v>
      </c>
      <c r="U50" s="0" t="str">
        <f aca="false">SUBSTITUTE(_xlfn.CONCAT(M50, " - ", O50, " - ",N50, " - ", P50), "_", " ")</f>
        <v>Vintage - Wintergreen - Essential Oil - 15ml</v>
      </c>
      <c r="V50" s="0" t="n">
        <v>15</v>
      </c>
      <c r="X50" s="0" t="n">
        <v>0</v>
      </c>
      <c r="Y50" s="0" t="s">
        <v>58</v>
      </c>
      <c r="Z50" s="0" t="s">
        <v>59</v>
      </c>
      <c r="AA50" s="0" t="n">
        <v>20</v>
      </c>
      <c r="AC50" s="2" t="s">
        <v>55</v>
      </c>
      <c r="AD50" s="2" t="s">
        <v>55</v>
      </c>
      <c r="AF50" s="3" t="str">
        <f aca="false">IF(B50 = "","",_xlfn.CONCAT("https://cdn.shopify.com/s/files/1/1773/1117/files/WWMS_-_",N50,"_-_",P50,"_-_",M50,"_-_",O50,"_-_Front.png"))</f>
        <v>https://cdn.shopify.com/s/files/1/1773/1117/files/WWMS_-_Essential_Oil_-_15ml_-_Vintage_-_Wintergreen_-_Front.png</v>
      </c>
      <c r="AG50" s="0" t="n">
        <v>1</v>
      </c>
      <c r="AH50" s="0" t="str">
        <f aca="false">IF(B50 = "", "", B50)</f>
        <v>Vintage - Wintergreen - Essential Oil</v>
      </c>
      <c r="AI50" s="2" t="s">
        <v>60</v>
      </c>
      <c r="AY50" s="3" t="str">
        <f aca="false">_xlfn.CONCAT("https://cdn.shopify.com/s/files/1/1773/1117/files/WWMS_-_",N50,"_-_",P50,"_-_",M50,"_-_",O50,"_-_Front.png")</f>
        <v>https://cdn.shopify.com/s/files/1/1773/1117/files/WWMS_-_Essential_Oil_-_15ml_-_Vintage_-_Wintergreen_-_Front.png</v>
      </c>
      <c r="AZ50" s="0" t="s">
        <v>61</v>
      </c>
      <c r="BC50" s="0" t="s">
        <v>62</v>
      </c>
    </row>
    <row r="51" customFormat="false" ht="12.75" hidden="false" customHeight="true" outlineLevel="0" collapsed="false">
      <c r="A51" s="0" t="str">
        <f aca="false">SUBSTITUTE(SUBSTITUTE(LOWER(_xlfn.CONCAT(M51, "-", O51,"-", N51)), "_", "-"), "---", "-")</f>
        <v>vintage-vetiver-essential-oil</v>
      </c>
      <c r="B51" s="0" t="s">
        <v>107</v>
      </c>
      <c r="C51" s="1"/>
      <c r="D51" s="0" t="s">
        <v>52</v>
      </c>
      <c r="E51" s="0" t="s">
        <v>53</v>
      </c>
      <c r="F51" s="0" t="s">
        <v>100</v>
      </c>
      <c r="G51" s="2" t="s">
        <v>55</v>
      </c>
      <c r="H51" s="0" t="s">
        <v>56</v>
      </c>
      <c r="I51" s="3" t="n">
        <f aca="false">IF(B51 = "",I50,FIND("-", B51, 1))</f>
        <v>9</v>
      </c>
      <c r="J51" s="3" t="e">
        <f aca="false">IF(B51 = "",J50,FIND("-", B51, FIND("-", B51, FIND("-", B51, 1)+1)+1))</f>
        <v>#VALUE!</v>
      </c>
      <c r="K51" s="3" t="n">
        <f aca="false">IF(B51 = "",K50,FIND("-", B51, FIND("-", B51, 1)+1))</f>
        <v>19</v>
      </c>
      <c r="L51" s="3" t="n">
        <f aca="false">IF(B51 = "",L50,IF(ISERROR(J51),K51,J51))</f>
        <v>19</v>
      </c>
      <c r="M51" s="3" t="str">
        <f aca="false">IF(B51 = "",M50,SUBSTITUTE(LEFT(B51,I51-2)," ","_"))</f>
        <v>Vintage</v>
      </c>
      <c r="N51" s="3" t="str">
        <f aca="false">IF(B51 = "",N50,SUBSTITUTE(RIGHT(B51, LEN(B51)-L51-1)," ","_"))</f>
        <v>Essential_Oil</v>
      </c>
      <c r="O51" s="3" t="str">
        <f aca="false">IF(B51 = "",O50,SUBSTITUTE(SUBSTITUTE(MID(B51,I51+2,L51-I51-3)," ","_"),"/","_"))</f>
        <v>Vetiver</v>
      </c>
      <c r="P51" s="0" t="s">
        <v>57</v>
      </c>
      <c r="U51" s="0" t="str">
        <f aca="false">SUBSTITUTE(_xlfn.CONCAT(M51, " - ", O51, " - ",N51, " - ", P51), "_", " ")</f>
        <v>Vintage - Vetiver - Essential Oil - 15ml</v>
      </c>
      <c r="V51" s="0" t="n">
        <v>15</v>
      </c>
      <c r="X51" s="0" t="n">
        <v>0</v>
      </c>
      <c r="Y51" s="0" t="s">
        <v>58</v>
      </c>
      <c r="Z51" s="0" t="s">
        <v>59</v>
      </c>
      <c r="AA51" s="0" t="n">
        <v>94</v>
      </c>
      <c r="AC51" s="2" t="s">
        <v>55</v>
      </c>
      <c r="AD51" s="2" t="s">
        <v>55</v>
      </c>
      <c r="AF51" s="3" t="str">
        <f aca="false">IF(B51 = "","",_xlfn.CONCAT("https://cdn.shopify.com/s/files/1/1773/1117/files/WWMS_-_",N51,"_-_",P51,"_-_",M51,"_-_",O51,"_-_Front.png"))</f>
        <v>https://cdn.shopify.com/s/files/1/1773/1117/files/WWMS_-_Essential_Oil_-_15ml_-_Vintage_-_Vetiver_-_Front.png</v>
      </c>
      <c r="AG51" s="0" t="n">
        <v>1</v>
      </c>
      <c r="AH51" s="0" t="str">
        <f aca="false">IF(B51 = "", "", B51)</f>
        <v>Vintage - Vetiver - Essential Oil</v>
      </c>
      <c r="AI51" s="2" t="s">
        <v>60</v>
      </c>
      <c r="AY51" s="3" t="str">
        <f aca="false">_xlfn.CONCAT("https://cdn.shopify.com/s/files/1/1773/1117/files/WWMS_-_",N51,"_-_",P51,"_-_",M51,"_-_",O51,"_-_Front.png")</f>
        <v>https://cdn.shopify.com/s/files/1/1773/1117/files/WWMS_-_Essential_Oil_-_15ml_-_Vintage_-_Vetiver_-_Front.png</v>
      </c>
      <c r="AZ51" s="0" t="s">
        <v>61</v>
      </c>
      <c r="BC51" s="0" t="s">
        <v>62</v>
      </c>
    </row>
    <row r="52" customFormat="false" ht="12.75" hidden="false" customHeight="true" outlineLevel="0" collapsed="false">
      <c r="A52" s="0" t="str">
        <f aca="false">SUBSTITUTE(SUBSTITUTE(LOWER(_xlfn.CONCAT(M52, "-", O52,"-", N52)), "_", "-"), "---", "-")</f>
        <v>vintage-tea-tree-essential-oil</v>
      </c>
      <c r="B52" s="0" t="s">
        <v>108</v>
      </c>
      <c r="D52" s="0" t="s">
        <v>52</v>
      </c>
      <c r="E52" s="0" t="s">
        <v>53</v>
      </c>
      <c r="F52" s="0" t="s">
        <v>100</v>
      </c>
      <c r="G52" s="2" t="s">
        <v>55</v>
      </c>
      <c r="H52" s="0" t="s">
        <v>56</v>
      </c>
      <c r="I52" s="3" t="n">
        <f aca="false">IF(B52 = "",I51,FIND("-", B52, 1))</f>
        <v>9</v>
      </c>
      <c r="J52" s="3" t="e">
        <f aca="false">IF(B52 = "",J51,FIND("-", B52, FIND("-", B52, FIND("-", B52, 1)+1)+1))</f>
        <v>#VALUE!</v>
      </c>
      <c r="K52" s="3" t="n">
        <f aca="false">IF(B52 = "",K51,FIND("-", B52, FIND("-", B52, 1)+1))</f>
        <v>20</v>
      </c>
      <c r="L52" s="3" t="n">
        <f aca="false">IF(B52 = "",L51,IF(ISERROR(J52),K52,J52))</f>
        <v>20</v>
      </c>
      <c r="M52" s="3" t="str">
        <f aca="false">IF(B52 = "",M51,SUBSTITUTE(LEFT(B52,I52-2)," ","_"))</f>
        <v>Vintage</v>
      </c>
      <c r="N52" s="3" t="str">
        <f aca="false">IF(B52 = "",N51,SUBSTITUTE(RIGHT(B52, LEN(B52)-L52-1)," ","_"))</f>
        <v>Essential_Oil</v>
      </c>
      <c r="O52" s="3" t="str">
        <f aca="false">IF(B52 = "",O51,SUBSTITUTE(SUBSTITUTE(MID(B52,I52+2,L52-I52-3)," ","_"),"/","_"))</f>
        <v>Tea_Tree</v>
      </c>
      <c r="P52" s="0" t="s">
        <v>57</v>
      </c>
      <c r="U52" s="0" t="str">
        <f aca="false">SUBSTITUTE(_xlfn.CONCAT(M52, " - ", O52, " - ",N52, " - ", P52), "_", " ")</f>
        <v>Vintage - Tea Tree - Essential Oil - 15ml</v>
      </c>
      <c r="V52" s="0" t="n">
        <v>15</v>
      </c>
      <c r="X52" s="0" t="n">
        <v>0</v>
      </c>
      <c r="Y52" s="0" t="s">
        <v>58</v>
      </c>
      <c r="Z52" s="0" t="s">
        <v>59</v>
      </c>
      <c r="AA52" s="0" t="n">
        <v>18</v>
      </c>
      <c r="AC52" s="2" t="s">
        <v>55</v>
      </c>
      <c r="AD52" s="2" t="s">
        <v>55</v>
      </c>
      <c r="AF52" s="3" t="str">
        <f aca="false">IF(B52 = "","",_xlfn.CONCAT("https://cdn.shopify.com/s/files/1/1773/1117/files/WWMS_-_",N52,"_-_",P52,"_-_",M52,"_-_",O52,"_-_Front.png"))</f>
        <v>https://cdn.shopify.com/s/files/1/1773/1117/files/WWMS_-_Essential_Oil_-_15ml_-_Vintage_-_Tea_Tree_-_Front.png</v>
      </c>
      <c r="AG52" s="0" t="n">
        <v>1</v>
      </c>
      <c r="AH52" s="0" t="str">
        <f aca="false">IF(B52 = "", "", B52)</f>
        <v>Vintage - Tea Tree - Essential Oil</v>
      </c>
      <c r="AI52" s="2" t="s">
        <v>60</v>
      </c>
      <c r="AY52" s="3" t="str">
        <f aca="false">_xlfn.CONCAT("https://cdn.shopify.com/s/files/1/1773/1117/files/WWMS_-_",N52,"_-_",P52,"_-_",M52,"_-_",O52,"_-_Front.png")</f>
        <v>https://cdn.shopify.com/s/files/1/1773/1117/files/WWMS_-_Essential_Oil_-_15ml_-_Vintage_-_Tea_Tree_-_Front.png</v>
      </c>
      <c r="AZ52" s="0" t="s">
        <v>61</v>
      </c>
      <c r="BC52" s="0" t="s">
        <v>62</v>
      </c>
    </row>
    <row r="53" customFormat="false" ht="12.75" hidden="false" customHeight="true" outlineLevel="0" collapsed="false">
      <c r="A53" s="0" t="str">
        <f aca="false">SUBSTITUTE(SUBSTITUTE(LOWER(_xlfn.CONCAT(M53, "-", O53,"-", N53)), "_", "-"), "---", "-")</f>
        <v>vintage-sweetgrass-essential-oil</v>
      </c>
      <c r="B53" s="0" t="s">
        <v>109</v>
      </c>
      <c r="C53" s="1"/>
      <c r="D53" s="0" t="s">
        <v>52</v>
      </c>
      <c r="E53" s="0" t="s">
        <v>53</v>
      </c>
      <c r="F53" s="0" t="s">
        <v>100</v>
      </c>
      <c r="G53" s="2" t="s">
        <v>55</v>
      </c>
      <c r="H53" s="0" t="s">
        <v>56</v>
      </c>
      <c r="I53" s="3" t="n">
        <f aca="false">IF(B53 = "",I52,FIND("-", B53, 1))</f>
        <v>9</v>
      </c>
      <c r="J53" s="3" t="e">
        <f aca="false">IF(B53 = "",J52,FIND("-", B53, FIND("-", B53, FIND("-", B53, 1)+1)+1))</f>
        <v>#VALUE!</v>
      </c>
      <c r="K53" s="3" t="n">
        <f aca="false">IF(B53 = "",K52,FIND("-", B53, FIND("-", B53, 1)+1))</f>
        <v>22</v>
      </c>
      <c r="L53" s="3" t="n">
        <f aca="false">IF(B53 = "",L52,IF(ISERROR(J53),K53,J53))</f>
        <v>22</v>
      </c>
      <c r="M53" s="3" t="str">
        <f aca="false">IF(B53 = "",M52,SUBSTITUTE(LEFT(B53,I53-2)," ","_"))</f>
        <v>Vintage</v>
      </c>
      <c r="N53" s="3" t="str">
        <f aca="false">IF(B53 = "",N52,SUBSTITUTE(RIGHT(B53, LEN(B53)-L53-1)," ","_"))</f>
        <v>Essential_Oil</v>
      </c>
      <c r="O53" s="3" t="str">
        <f aca="false">IF(B53 = "",O52,SUBSTITUTE(SUBSTITUTE(MID(B53,I53+2,L53-I53-3)," ","_"),"/","_"))</f>
        <v>Sweetgrass</v>
      </c>
      <c r="P53" s="0" t="s">
        <v>57</v>
      </c>
      <c r="U53" s="0" t="str">
        <f aca="false">SUBSTITUTE(_xlfn.CONCAT(M53, " - ", O53, " - ",N53, " - ", P53), "_", " ")</f>
        <v>Vintage - Sweetgrass - Essential Oil - 15ml</v>
      </c>
      <c r="V53" s="0" t="n">
        <v>15</v>
      </c>
      <c r="X53" s="0" t="n">
        <v>0</v>
      </c>
      <c r="Y53" s="0" t="s">
        <v>58</v>
      </c>
      <c r="Z53" s="0" t="s">
        <v>59</v>
      </c>
      <c r="AA53" s="0" t="n">
        <v>28</v>
      </c>
      <c r="AC53" s="2" t="s">
        <v>55</v>
      </c>
      <c r="AD53" s="2" t="s">
        <v>55</v>
      </c>
      <c r="AF53" s="3" t="str">
        <f aca="false">IF(B53 = "","",_xlfn.CONCAT("https://cdn.shopify.com/s/files/1/1773/1117/files/WWMS_-_",N53,"_-_",P53,"_-_",M53,"_-_",O53,"_-_Front.png"))</f>
        <v>https://cdn.shopify.com/s/files/1/1773/1117/files/WWMS_-_Essential_Oil_-_15ml_-_Vintage_-_Sweetgrass_-_Front.png</v>
      </c>
      <c r="AG53" s="0" t="n">
        <v>1</v>
      </c>
      <c r="AH53" s="0" t="str">
        <f aca="false">IF(B53 = "", "", B53)</f>
        <v>Vintage - Sweetgrass - Essential Oil</v>
      </c>
      <c r="AI53" s="2" t="s">
        <v>60</v>
      </c>
      <c r="AY53" s="3" t="str">
        <f aca="false">_xlfn.CONCAT("https://cdn.shopify.com/s/files/1/1773/1117/files/WWMS_-_",N53,"_-_",P53,"_-_",M53,"_-_",O53,"_-_Front.png")</f>
        <v>https://cdn.shopify.com/s/files/1/1773/1117/files/WWMS_-_Essential_Oil_-_15ml_-_Vintage_-_Sweetgrass_-_Front.png</v>
      </c>
      <c r="AZ53" s="0" t="s">
        <v>61</v>
      </c>
      <c r="BC53" s="0" t="s">
        <v>62</v>
      </c>
    </row>
    <row r="54" customFormat="false" ht="12.75" hidden="false" customHeight="true" outlineLevel="0" collapsed="false">
      <c r="A54" s="0" t="str">
        <f aca="false">SUBSTITUTE(SUBSTITUTE(LOWER(_xlfn.CONCAT(M54, "-", O54,"-", N54)), "_", "-"), "---", "-")</f>
        <v>vintage-sweet-orange-essential-oil</v>
      </c>
      <c r="B54" s="0" t="s">
        <v>110</v>
      </c>
      <c r="C54" s="1"/>
      <c r="D54" s="0" t="s">
        <v>52</v>
      </c>
      <c r="E54" s="0" t="s">
        <v>53</v>
      </c>
      <c r="F54" s="0" t="s">
        <v>100</v>
      </c>
      <c r="G54" s="2" t="s">
        <v>55</v>
      </c>
      <c r="H54" s="0" t="s">
        <v>56</v>
      </c>
      <c r="I54" s="3" t="n">
        <f aca="false">IF(B54 = "",I53,FIND("-", B54, 1))</f>
        <v>9</v>
      </c>
      <c r="J54" s="3" t="e">
        <f aca="false">IF(B54 = "",J53,FIND("-", B54, FIND("-", B54, FIND("-", B54, 1)+1)+1))</f>
        <v>#VALUE!</v>
      </c>
      <c r="K54" s="3" t="n">
        <f aca="false">IF(B54 = "",K53,FIND("-", B54, FIND("-", B54, 1)+1))</f>
        <v>24</v>
      </c>
      <c r="L54" s="3" t="n">
        <f aca="false">IF(B54 = "",L53,IF(ISERROR(J54),K54,J54))</f>
        <v>24</v>
      </c>
      <c r="M54" s="3" t="str">
        <f aca="false">IF(B54 = "",M53,SUBSTITUTE(LEFT(B54,I54-2)," ","_"))</f>
        <v>Vintage</v>
      </c>
      <c r="N54" s="3" t="str">
        <f aca="false">IF(B54 = "",N53,SUBSTITUTE(RIGHT(B54, LEN(B54)-L54-1)," ","_"))</f>
        <v>Essential_Oil</v>
      </c>
      <c r="O54" s="3" t="str">
        <f aca="false">IF(B54 = "",O53,SUBSTITUTE(SUBSTITUTE(MID(B54,I54+2,L54-I54-3)," ","_"),"/","_"))</f>
        <v>Sweet_Orange</v>
      </c>
      <c r="P54" s="0" t="s">
        <v>57</v>
      </c>
      <c r="U54" s="0" t="str">
        <f aca="false">SUBSTITUTE(_xlfn.CONCAT(M54, " - ", O54, " - ",N54, " - ", P54), "_", " ")</f>
        <v>Vintage - Sweet Orange - Essential Oil - 15ml</v>
      </c>
      <c r="V54" s="0" t="n">
        <v>15</v>
      </c>
      <c r="X54" s="0" t="n">
        <v>0</v>
      </c>
      <c r="Y54" s="0" t="s">
        <v>58</v>
      </c>
      <c r="Z54" s="0" t="s">
        <v>59</v>
      </c>
      <c r="AA54" s="0" t="n">
        <v>11</v>
      </c>
      <c r="AC54" s="2" t="s">
        <v>55</v>
      </c>
      <c r="AD54" s="2" t="s">
        <v>55</v>
      </c>
      <c r="AF54" s="3" t="str">
        <f aca="false">IF(B54 = "","",_xlfn.CONCAT("https://cdn.shopify.com/s/files/1/1773/1117/files/WWMS_-_",N54,"_-_",P54,"_-_",M54,"_-_",O54,"_-_Front.png"))</f>
        <v>https://cdn.shopify.com/s/files/1/1773/1117/files/WWMS_-_Essential_Oil_-_15ml_-_Vintage_-_Sweet_Orange_-_Front.png</v>
      </c>
      <c r="AG54" s="0" t="n">
        <v>1</v>
      </c>
      <c r="AH54" s="0" t="str">
        <f aca="false">IF(B54 = "", "", B54)</f>
        <v>Vintage - Sweet Orange - Essential Oil</v>
      </c>
      <c r="AI54" s="2" t="s">
        <v>60</v>
      </c>
      <c r="AY54" s="3" t="str">
        <f aca="false">_xlfn.CONCAT("https://cdn.shopify.com/s/files/1/1773/1117/files/WWMS_-_",N54,"_-_",P54,"_-_",M54,"_-_",O54,"_-_Front.png")</f>
        <v>https://cdn.shopify.com/s/files/1/1773/1117/files/WWMS_-_Essential_Oil_-_15ml_-_Vintage_-_Sweet_Orange_-_Front.png</v>
      </c>
      <c r="AZ54" s="0" t="s">
        <v>61</v>
      </c>
      <c r="BC54" s="0" t="s">
        <v>62</v>
      </c>
    </row>
    <row r="55" customFormat="false" ht="12.75" hidden="false" customHeight="true" outlineLevel="0" collapsed="false">
      <c r="A55" s="0" t="str">
        <f aca="false">SUBSTITUTE(SUBSTITUTE(LOWER(_xlfn.CONCAT(M55, "-", O55,"-", N55)), "_", "-"), "---", "-")</f>
        <v>vintage-sweet-birch-essential-oil</v>
      </c>
      <c r="B55" s="0" t="s">
        <v>111</v>
      </c>
      <c r="C55" s="1"/>
      <c r="D55" s="0" t="s">
        <v>52</v>
      </c>
      <c r="E55" s="0" t="s">
        <v>53</v>
      </c>
      <c r="F55" s="0" t="s">
        <v>100</v>
      </c>
      <c r="G55" s="2" t="s">
        <v>55</v>
      </c>
      <c r="H55" s="0" t="s">
        <v>56</v>
      </c>
      <c r="I55" s="3" t="n">
        <f aca="false">IF(B55 = "",I54,FIND("-", B55, 1))</f>
        <v>9</v>
      </c>
      <c r="J55" s="3" t="e">
        <f aca="false">IF(B55 = "",J54,FIND("-", B55, FIND("-", B55, FIND("-", B55, 1)+1)+1))</f>
        <v>#VALUE!</v>
      </c>
      <c r="K55" s="3" t="n">
        <f aca="false">IF(B55 = "",K54,FIND("-", B55, FIND("-", B55, 1)+1))</f>
        <v>23</v>
      </c>
      <c r="L55" s="3" t="n">
        <f aca="false">IF(B55 = "",L54,IF(ISERROR(J55),K55,J55))</f>
        <v>23</v>
      </c>
      <c r="M55" s="3" t="str">
        <f aca="false">IF(B55 = "",M54,SUBSTITUTE(LEFT(B55,I55-2)," ","_"))</f>
        <v>Vintage</v>
      </c>
      <c r="N55" s="3" t="str">
        <f aca="false">IF(B55 = "",N54,SUBSTITUTE(RIGHT(B55, LEN(B55)-L55-1)," ","_"))</f>
        <v>Essential_Oil</v>
      </c>
      <c r="O55" s="3" t="str">
        <f aca="false">IF(B55 = "",O54,SUBSTITUTE(SUBSTITUTE(MID(B55,I55+2,L55-I55-3)," ","_"),"/","_"))</f>
        <v>Sweet_Birch</v>
      </c>
      <c r="P55" s="0" t="s">
        <v>57</v>
      </c>
      <c r="U55" s="0" t="str">
        <f aca="false">SUBSTITUTE(_xlfn.CONCAT(M55, " - ", O55, " - ",N55, " - ", P55), "_", " ")</f>
        <v>Vintage - Sweet Birch - Essential Oil - 15ml</v>
      </c>
      <c r="V55" s="0" t="n">
        <v>15</v>
      </c>
      <c r="X55" s="0" t="n">
        <v>0</v>
      </c>
      <c r="Y55" s="0" t="s">
        <v>58</v>
      </c>
      <c r="Z55" s="0" t="s">
        <v>59</v>
      </c>
      <c r="AA55" s="0" t="n">
        <v>38</v>
      </c>
      <c r="AC55" s="2" t="s">
        <v>55</v>
      </c>
      <c r="AD55" s="2" t="s">
        <v>55</v>
      </c>
      <c r="AF55" s="3" t="str">
        <f aca="false">IF(B55 = "","",_xlfn.CONCAT("https://cdn.shopify.com/s/files/1/1773/1117/files/WWMS_-_",N55,"_-_",P55,"_-_",M55,"_-_",O55,"_-_Front.png"))</f>
        <v>https://cdn.shopify.com/s/files/1/1773/1117/files/WWMS_-_Essential_Oil_-_15ml_-_Vintage_-_Sweet_Birch_-_Front.png</v>
      </c>
      <c r="AG55" s="0" t="n">
        <v>1</v>
      </c>
      <c r="AH55" s="0" t="str">
        <f aca="false">IF(B55 = "", "", B55)</f>
        <v>Vintage - Sweet Birch - Essential Oil</v>
      </c>
      <c r="AI55" s="2" t="s">
        <v>60</v>
      </c>
      <c r="AY55" s="3" t="str">
        <f aca="false">_xlfn.CONCAT("https://cdn.shopify.com/s/files/1/1773/1117/files/WWMS_-_",N55,"_-_",P55,"_-_",M55,"_-_",O55,"_-_Front.png")</f>
        <v>https://cdn.shopify.com/s/files/1/1773/1117/files/WWMS_-_Essential_Oil_-_15ml_-_Vintage_-_Sweet_Birch_-_Front.png</v>
      </c>
      <c r="AZ55" s="0" t="s">
        <v>61</v>
      </c>
      <c r="BC55" s="0" t="s">
        <v>62</v>
      </c>
    </row>
    <row r="56" customFormat="false" ht="12.75" hidden="false" customHeight="true" outlineLevel="0" collapsed="false">
      <c r="A56" s="0" t="str">
        <f aca="false">SUBSTITUTE(SUBSTITUTE(LOWER(_xlfn.CONCAT(M56, "-", O56,"-", N56)), "_", "-"), "---", "-")</f>
        <v>vintage-spearmint-essential-oil</v>
      </c>
      <c r="B56" s="0" t="s">
        <v>112</v>
      </c>
      <c r="D56" s="0" t="s">
        <v>52</v>
      </c>
      <c r="E56" s="0" t="s">
        <v>53</v>
      </c>
      <c r="F56" s="0" t="s">
        <v>100</v>
      </c>
      <c r="G56" s="2" t="s">
        <v>55</v>
      </c>
      <c r="H56" s="0" t="s">
        <v>56</v>
      </c>
      <c r="I56" s="3" t="n">
        <f aca="false">IF(B56 = "",I55,FIND("-", B56, 1))</f>
        <v>9</v>
      </c>
      <c r="J56" s="3" t="e">
        <f aca="false">IF(B56 = "",J55,FIND("-", B56, FIND("-", B56, FIND("-", B56, 1)+1)+1))</f>
        <v>#VALUE!</v>
      </c>
      <c r="K56" s="3" t="n">
        <f aca="false">IF(B56 = "",K55,FIND("-", B56, FIND("-", B56, 1)+1))</f>
        <v>21</v>
      </c>
      <c r="L56" s="3" t="n">
        <f aca="false">IF(B56 = "",L55,IF(ISERROR(J56),K56,J56))</f>
        <v>21</v>
      </c>
      <c r="M56" s="3" t="str">
        <f aca="false">IF(B56 = "",M55,SUBSTITUTE(LEFT(B56,I56-2)," ","_"))</f>
        <v>Vintage</v>
      </c>
      <c r="N56" s="3" t="str">
        <f aca="false">IF(B56 = "",N55,SUBSTITUTE(RIGHT(B56, LEN(B56)-L56-1)," ","_"))</f>
        <v>Essential_Oil</v>
      </c>
      <c r="O56" s="3" t="str">
        <f aca="false">IF(B56 = "",O55,SUBSTITUTE(SUBSTITUTE(MID(B56,I56+2,L56-I56-3)," ","_"),"/","_"))</f>
        <v>Spearmint</v>
      </c>
      <c r="P56" s="0" t="s">
        <v>57</v>
      </c>
      <c r="U56" s="0" t="str">
        <f aca="false">SUBSTITUTE(_xlfn.CONCAT(M56, " - ", O56, " - ",N56, " - ", P56), "_", " ")</f>
        <v>Vintage - Spearmint - Essential Oil - 15ml</v>
      </c>
      <c r="V56" s="0" t="n">
        <v>15</v>
      </c>
      <c r="X56" s="0" t="n">
        <v>0</v>
      </c>
      <c r="Y56" s="0" t="s">
        <v>58</v>
      </c>
      <c r="Z56" s="0" t="s">
        <v>59</v>
      </c>
      <c r="AA56" s="0" t="n">
        <v>18</v>
      </c>
      <c r="AC56" s="2" t="s">
        <v>55</v>
      </c>
      <c r="AD56" s="2" t="s">
        <v>55</v>
      </c>
      <c r="AF56" s="3" t="str">
        <f aca="false">IF(B56 = "","",_xlfn.CONCAT("https://cdn.shopify.com/s/files/1/1773/1117/files/WWMS_-_",N56,"_-_",P56,"_-_",M56,"_-_",O56,"_-_Front.png"))</f>
        <v>https://cdn.shopify.com/s/files/1/1773/1117/files/WWMS_-_Essential_Oil_-_15ml_-_Vintage_-_Spearmint_-_Front.png</v>
      </c>
      <c r="AG56" s="0" t="n">
        <v>1</v>
      </c>
      <c r="AH56" s="0" t="str">
        <f aca="false">IF(B56 = "", "", B56)</f>
        <v>Vintage - Spearmint - Essential Oil</v>
      </c>
      <c r="AI56" s="2" t="s">
        <v>60</v>
      </c>
      <c r="AY56" s="3" t="str">
        <f aca="false">_xlfn.CONCAT("https://cdn.shopify.com/s/files/1/1773/1117/files/WWMS_-_",N56,"_-_",P56,"_-_",M56,"_-_",O56,"_-_Front.png")</f>
        <v>https://cdn.shopify.com/s/files/1/1773/1117/files/WWMS_-_Essential_Oil_-_15ml_-_Vintage_-_Spearmint_-_Front.png</v>
      </c>
      <c r="AZ56" s="0" t="s">
        <v>61</v>
      </c>
      <c r="BC56" s="0" t="s">
        <v>62</v>
      </c>
    </row>
    <row r="57" customFormat="false" ht="12.75" hidden="false" customHeight="true" outlineLevel="0" collapsed="false">
      <c r="A57" s="0" t="str">
        <f aca="false">SUBSTITUTE(SUBSTITUTE(LOWER(_xlfn.CONCAT(M57, "-", O57,"-", N57)), "_", "-"), "---", "-")</f>
        <v>vintage-sage-essential-oil</v>
      </c>
      <c r="B57" s="0" t="s">
        <v>113</v>
      </c>
      <c r="C57" s="1"/>
      <c r="D57" s="0" t="s">
        <v>52</v>
      </c>
      <c r="E57" s="0" t="s">
        <v>53</v>
      </c>
      <c r="F57" s="0" t="s">
        <v>100</v>
      </c>
      <c r="G57" s="2" t="s">
        <v>55</v>
      </c>
      <c r="H57" s="0" t="s">
        <v>56</v>
      </c>
      <c r="I57" s="3" t="n">
        <f aca="false">IF(B57 = "",I56,FIND("-", B57, 1))</f>
        <v>9</v>
      </c>
      <c r="J57" s="3" t="e">
        <f aca="false">IF(B57 = "",J56,FIND("-", B57, FIND("-", B57, FIND("-", B57, 1)+1)+1))</f>
        <v>#VALUE!</v>
      </c>
      <c r="K57" s="3" t="n">
        <f aca="false">IF(B57 = "",K56,FIND("-", B57, FIND("-", B57, 1)+1))</f>
        <v>16</v>
      </c>
      <c r="L57" s="3" t="n">
        <f aca="false">IF(B57 = "",L56,IF(ISERROR(J57),K57,J57))</f>
        <v>16</v>
      </c>
      <c r="M57" s="3" t="str">
        <f aca="false">IF(B57 = "",M56,SUBSTITUTE(LEFT(B57,I57-2)," ","_"))</f>
        <v>Vintage</v>
      </c>
      <c r="N57" s="3" t="str">
        <f aca="false">IF(B57 = "",N56,SUBSTITUTE(RIGHT(B57, LEN(B57)-L57-1)," ","_"))</f>
        <v>Essential_Oil</v>
      </c>
      <c r="O57" s="3" t="str">
        <f aca="false">IF(B57 = "",O56,SUBSTITUTE(SUBSTITUTE(MID(B57,I57+2,L57-I57-3)," ","_"),"/","_"))</f>
        <v>Sage</v>
      </c>
      <c r="P57" s="0" t="s">
        <v>57</v>
      </c>
      <c r="U57" s="0" t="str">
        <f aca="false">SUBSTITUTE(_xlfn.CONCAT(M57, " - ", O57, " - ",N57, " - ", P57), "_", " ")</f>
        <v>Vintage - Sage - Essential Oil - 15ml</v>
      </c>
      <c r="V57" s="0" t="n">
        <v>15</v>
      </c>
      <c r="X57" s="0" t="n">
        <v>0</v>
      </c>
      <c r="Y57" s="0" t="s">
        <v>58</v>
      </c>
      <c r="Z57" s="0" t="s">
        <v>59</v>
      </c>
      <c r="AA57" s="0" t="n">
        <v>40</v>
      </c>
      <c r="AC57" s="2" t="s">
        <v>55</v>
      </c>
      <c r="AD57" s="2" t="s">
        <v>55</v>
      </c>
      <c r="AF57" s="3" t="str">
        <f aca="false">IF(B57 = "","",_xlfn.CONCAT("https://cdn.shopify.com/s/files/1/1773/1117/files/WWMS_-_",N57,"_-_",P57,"_-_",M57,"_-_",O57,"_-_Front.png"))</f>
        <v>https://cdn.shopify.com/s/files/1/1773/1117/files/WWMS_-_Essential_Oil_-_15ml_-_Vintage_-_Sage_-_Front.png</v>
      </c>
      <c r="AG57" s="0" t="n">
        <v>1</v>
      </c>
      <c r="AH57" s="0" t="str">
        <f aca="false">IF(B57 = "", "", B57)</f>
        <v>Vintage - Sage - Essential Oil</v>
      </c>
      <c r="AI57" s="2" t="s">
        <v>60</v>
      </c>
      <c r="AY57" s="3" t="str">
        <f aca="false">_xlfn.CONCAT("https://cdn.shopify.com/s/files/1/1773/1117/files/WWMS_-_",N57,"_-_",P57,"_-_",M57,"_-_",O57,"_-_Front.png")</f>
        <v>https://cdn.shopify.com/s/files/1/1773/1117/files/WWMS_-_Essential_Oil_-_15ml_-_Vintage_-_Sage_-_Front.png</v>
      </c>
      <c r="AZ57" s="0" t="s">
        <v>61</v>
      </c>
      <c r="BC57" s="0" t="s">
        <v>62</v>
      </c>
    </row>
    <row r="58" customFormat="false" ht="12.75" hidden="false" customHeight="true" outlineLevel="0" collapsed="false">
      <c r="A58" s="0" t="str">
        <f aca="false">SUBSTITUTE(SUBSTITUTE(LOWER(_xlfn.CONCAT(M58, "-", O58,"-", N58)), "_", "-"), "---", "-")</f>
        <v>vintage-rosewood-essential-oil</v>
      </c>
      <c r="B58" s="0" t="s">
        <v>114</v>
      </c>
      <c r="C58" s="1"/>
      <c r="D58" s="0" t="s">
        <v>52</v>
      </c>
      <c r="E58" s="0" t="s">
        <v>53</v>
      </c>
      <c r="F58" s="0" t="s">
        <v>100</v>
      </c>
      <c r="G58" s="2" t="s">
        <v>55</v>
      </c>
      <c r="H58" s="0" t="s">
        <v>56</v>
      </c>
      <c r="I58" s="3" t="n">
        <f aca="false">IF(B58 = "",I57,FIND("-", B58, 1))</f>
        <v>9</v>
      </c>
      <c r="J58" s="3" t="e">
        <f aca="false">IF(B58 = "",J57,FIND("-", B58, FIND("-", B58, FIND("-", B58, 1)+1)+1))</f>
        <v>#VALUE!</v>
      </c>
      <c r="K58" s="3" t="n">
        <f aca="false">IF(B58 = "",K57,FIND("-", B58, FIND("-", B58, 1)+1))</f>
        <v>20</v>
      </c>
      <c r="L58" s="3" t="n">
        <f aca="false">IF(B58 = "",L57,IF(ISERROR(J58),K58,J58))</f>
        <v>20</v>
      </c>
      <c r="M58" s="3" t="str">
        <f aca="false">IF(B58 = "",M57,SUBSTITUTE(LEFT(B58,I58-2)," ","_"))</f>
        <v>Vintage</v>
      </c>
      <c r="N58" s="3" t="str">
        <f aca="false">IF(B58 = "",N57,SUBSTITUTE(RIGHT(B58, LEN(B58)-L58-1)," ","_"))</f>
        <v>Essential_Oil</v>
      </c>
      <c r="O58" s="3" t="str">
        <f aca="false">IF(B58 = "",O57,SUBSTITUTE(SUBSTITUTE(MID(B58,I58+2,L58-I58-3)," ","_"),"/","_"))</f>
        <v>Rosewood</v>
      </c>
      <c r="P58" s="0" t="s">
        <v>57</v>
      </c>
      <c r="U58" s="0" t="str">
        <f aca="false">SUBSTITUTE(_xlfn.CONCAT(M58, " - ", O58, " - ",N58, " - ", P58), "_", " ")</f>
        <v>Vintage - Rosewood - Essential Oil - 15ml</v>
      </c>
      <c r="V58" s="0" t="n">
        <v>15</v>
      </c>
      <c r="X58" s="0" t="n">
        <v>0</v>
      </c>
      <c r="Y58" s="0" t="s">
        <v>58</v>
      </c>
      <c r="Z58" s="0" t="s">
        <v>59</v>
      </c>
      <c r="AA58" s="0" t="n">
        <v>38</v>
      </c>
      <c r="AC58" s="2" t="s">
        <v>55</v>
      </c>
      <c r="AD58" s="2" t="s">
        <v>55</v>
      </c>
      <c r="AF58" s="3" t="str">
        <f aca="false">IF(B58 = "","",_xlfn.CONCAT("https://cdn.shopify.com/s/files/1/1773/1117/files/WWMS_-_",N58,"_-_",P58,"_-_",M58,"_-_",O58,"_-_Front.png"))</f>
        <v>https://cdn.shopify.com/s/files/1/1773/1117/files/WWMS_-_Essential_Oil_-_15ml_-_Vintage_-_Rosewood_-_Front.png</v>
      </c>
      <c r="AG58" s="0" t="n">
        <v>1</v>
      </c>
      <c r="AH58" s="0" t="str">
        <f aca="false">IF(B58 = "", "", B58)</f>
        <v>Vintage - Rosewood - Essential Oil</v>
      </c>
      <c r="AI58" s="2" t="s">
        <v>60</v>
      </c>
      <c r="AY58" s="3" t="str">
        <f aca="false">_xlfn.CONCAT("https://cdn.shopify.com/s/files/1/1773/1117/files/WWMS_-_",N58,"_-_",P58,"_-_",M58,"_-_",O58,"_-_Front.png")</f>
        <v>https://cdn.shopify.com/s/files/1/1773/1117/files/WWMS_-_Essential_Oil_-_15ml_-_Vintage_-_Rosewood_-_Front.png</v>
      </c>
      <c r="AZ58" s="0" t="s">
        <v>61</v>
      </c>
      <c r="BC58" s="0" t="s">
        <v>62</v>
      </c>
    </row>
    <row r="59" customFormat="false" ht="12.75" hidden="false" customHeight="true" outlineLevel="0" collapsed="false">
      <c r="A59" s="0" t="str">
        <f aca="false">SUBSTITUTE(SUBSTITUTE(LOWER(_xlfn.CONCAT(M59, "-", O59,"-", N59)), "_", "-"), "---", "-")</f>
        <v>vintage-rosemary-essential-oil</v>
      </c>
      <c r="B59" s="0" t="s">
        <v>115</v>
      </c>
      <c r="D59" s="0" t="s">
        <v>52</v>
      </c>
      <c r="E59" s="0" t="s">
        <v>53</v>
      </c>
      <c r="F59" s="0" t="s">
        <v>100</v>
      </c>
      <c r="G59" s="2" t="s">
        <v>55</v>
      </c>
      <c r="H59" s="0" t="s">
        <v>56</v>
      </c>
      <c r="I59" s="3" t="n">
        <f aca="false">IF(B59 = "",I58,FIND("-", B59, 1))</f>
        <v>9</v>
      </c>
      <c r="J59" s="3" t="e">
        <f aca="false">IF(B59 = "",J58,FIND("-", B59, FIND("-", B59, FIND("-", B59, 1)+1)+1))</f>
        <v>#VALUE!</v>
      </c>
      <c r="K59" s="3" t="n">
        <f aca="false">IF(B59 = "",K58,FIND("-", B59, FIND("-", B59, 1)+1))</f>
        <v>20</v>
      </c>
      <c r="L59" s="3" t="n">
        <f aca="false">IF(B59 = "",L58,IF(ISERROR(J59),K59,J59))</f>
        <v>20</v>
      </c>
      <c r="M59" s="3" t="str">
        <f aca="false">IF(B59 = "",M58,SUBSTITUTE(LEFT(B59,I59-2)," ","_"))</f>
        <v>Vintage</v>
      </c>
      <c r="N59" s="3" t="str">
        <f aca="false">IF(B59 = "",N58,SUBSTITUTE(RIGHT(B59, LEN(B59)-L59-1)," ","_"))</f>
        <v>Essential_Oil</v>
      </c>
      <c r="O59" s="3" t="str">
        <f aca="false">IF(B59 = "",O58,SUBSTITUTE(SUBSTITUTE(MID(B59,I59+2,L59-I59-3)," ","_"),"/","_"))</f>
        <v>Rosemary</v>
      </c>
      <c r="P59" s="0" t="s">
        <v>57</v>
      </c>
      <c r="U59" s="0" t="str">
        <f aca="false">SUBSTITUTE(_xlfn.CONCAT(M59, " - ", O59, " - ",N59, " - ", P59), "_", " ")</f>
        <v>Vintage - Rosemary - Essential Oil - 15ml</v>
      </c>
      <c r="V59" s="0" t="n">
        <v>15</v>
      </c>
      <c r="X59" s="0" t="n">
        <v>0</v>
      </c>
      <c r="Y59" s="0" t="s">
        <v>58</v>
      </c>
      <c r="Z59" s="0" t="s">
        <v>59</v>
      </c>
      <c r="AA59" s="0" t="n">
        <v>30</v>
      </c>
      <c r="AC59" s="2" t="s">
        <v>55</v>
      </c>
      <c r="AD59" s="2" t="s">
        <v>55</v>
      </c>
      <c r="AF59" s="3" t="str">
        <f aca="false">IF(B59 = "","",_xlfn.CONCAT("https://cdn.shopify.com/s/files/1/1773/1117/files/WWMS_-_",N59,"_-_",P59,"_-_",M59,"_-_",O59,"_-_Front.png"))</f>
        <v>https://cdn.shopify.com/s/files/1/1773/1117/files/WWMS_-_Essential_Oil_-_15ml_-_Vintage_-_Rosemary_-_Front.png</v>
      </c>
      <c r="AG59" s="0" t="n">
        <v>1</v>
      </c>
      <c r="AH59" s="0" t="str">
        <f aca="false">IF(B59 = "", "", B59)</f>
        <v>Vintage - Rosemary - Essential Oil</v>
      </c>
      <c r="AI59" s="2" t="s">
        <v>60</v>
      </c>
      <c r="AY59" s="3" t="str">
        <f aca="false">_xlfn.CONCAT("https://cdn.shopify.com/s/files/1/1773/1117/files/WWMS_-_",N59,"_-_",P59,"_-_",M59,"_-_",O59,"_-_Front.png")</f>
        <v>https://cdn.shopify.com/s/files/1/1773/1117/files/WWMS_-_Essential_Oil_-_15ml_-_Vintage_-_Rosemary_-_Front.png</v>
      </c>
      <c r="AZ59" s="0" t="s">
        <v>61</v>
      </c>
      <c r="BC59" s="0" t="s">
        <v>62</v>
      </c>
    </row>
    <row r="60" customFormat="false" ht="12.75" hidden="false" customHeight="true" outlineLevel="0" collapsed="false">
      <c r="A60" s="0" t="str">
        <f aca="false">SUBSTITUTE(SUBSTITUTE(LOWER(_xlfn.CONCAT(M60, "-", O60,"-", N60)), "_", "-"), "---", "-")</f>
        <v>vintage-rose-essential-oil</v>
      </c>
      <c r="B60" s="0" t="s">
        <v>116</v>
      </c>
      <c r="C60" s="1"/>
      <c r="D60" s="0" t="s">
        <v>52</v>
      </c>
      <c r="E60" s="0" t="s">
        <v>53</v>
      </c>
      <c r="F60" s="0" t="s">
        <v>100</v>
      </c>
      <c r="G60" s="2" t="s">
        <v>55</v>
      </c>
      <c r="H60" s="0" t="s">
        <v>56</v>
      </c>
      <c r="I60" s="3" t="n">
        <f aca="false">IF(B60 = "",I59,FIND("-", B60, 1))</f>
        <v>9</v>
      </c>
      <c r="J60" s="3" t="e">
        <f aca="false">IF(B60 = "",J59,FIND("-", B60, FIND("-", B60, FIND("-", B60, 1)+1)+1))</f>
        <v>#VALUE!</v>
      </c>
      <c r="K60" s="3" t="n">
        <f aca="false">IF(B60 = "",K59,FIND("-", B60, FIND("-", B60, 1)+1))</f>
        <v>16</v>
      </c>
      <c r="L60" s="3" t="n">
        <f aca="false">IF(B60 = "",L59,IF(ISERROR(J60),K60,J60))</f>
        <v>16</v>
      </c>
      <c r="M60" s="3" t="str">
        <f aca="false">IF(B60 = "",M59,SUBSTITUTE(LEFT(B60,I60-2)," ","_"))</f>
        <v>Vintage</v>
      </c>
      <c r="N60" s="3" t="str">
        <f aca="false">IF(B60 = "",N59,SUBSTITUTE(RIGHT(B60, LEN(B60)-L60-1)," ","_"))</f>
        <v>Essential_Oil</v>
      </c>
      <c r="O60" s="3" t="str">
        <f aca="false">IF(B60 = "",O59,SUBSTITUTE(SUBSTITUTE(MID(B60,I60+2,L60-I60-3)," ","_"),"/","_"))</f>
        <v>Rose</v>
      </c>
      <c r="P60" s="0" t="s">
        <v>57</v>
      </c>
      <c r="U60" s="0" t="str">
        <f aca="false">SUBSTITUTE(_xlfn.CONCAT(M60, " - ", O60, " - ",N60, " - ", P60), "_", " ")</f>
        <v>Vintage - Rose - Essential Oil - 15ml</v>
      </c>
      <c r="V60" s="0" t="n">
        <v>15</v>
      </c>
      <c r="X60" s="0" t="n">
        <v>0</v>
      </c>
      <c r="Y60" s="0" t="s">
        <v>58</v>
      </c>
      <c r="Z60" s="0" t="s">
        <v>59</v>
      </c>
      <c r="AA60" s="0" t="n">
        <v>25</v>
      </c>
      <c r="AC60" s="2" t="s">
        <v>55</v>
      </c>
      <c r="AD60" s="2" t="s">
        <v>55</v>
      </c>
      <c r="AF60" s="3" t="str">
        <f aca="false">IF(B60 = "","",_xlfn.CONCAT("https://cdn.shopify.com/s/files/1/1773/1117/files/WWMS_-_",N60,"_-_",P60,"_-_",M60,"_-_",O60,"_-_Front.png"))</f>
        <v>https://cdn.shopify.com/s/files/1/1773/1117/files/WWMS_-_Essential_Oil_-_15ml_-_Vintage_-_Rose_-_Front.png</v>
      </c>
      <c r="AG60" s="0" t="n">
        <v>1</v>
      </c>
      <c r="AH60" s="0" t="str">
        <f aca="false">IF(B60 = "", "", B60)</f>
        <v>Vintage - Rose - Essential Oil</v>
      </c>
      <c r="AI60" s="2" t="s">
        <v>60</v>
      </c>
      <c r="AY60" s="3" t="str">
        <f aca="false">_xlfn.CONCAT("https://cdn.shopify.com/s/files/1/1773/1117/files/WWMS_-_",N60,"_-_",P60,"_-_",M60,"_-_",O60,"_-_Front.png")</f>
        <v>https://cdn.shopify.com/s/files/1/1773/1117/files/WWMS_-_Essential_Oil_-_15ml_-_Vintage_-_Rose_-_Front.png</v>
      </c>
      <c r="AZ60" s="0" t="s">
        <v>61</v>
      </c>
      <c r="BC60" s="0" t="s">
        <v>62</v>
      </c>
    </row>
    <row r="61" customFormat="false" ht="12.75" hidden="false" customHeight="true" outlineLevel="0" collapsed="false">
      <c r="A61" s="0" t="str">
        <f aca="false">SUBSTITUTE(SUBSTITUTE(LOWER(_xlfn.CONCAT(M61, "-", O61,"-", N61)), "_", "-"), "---", "-")</f>
        <v>vintage-peppermint-essential-oil</v>
      </c>
      <c r="B61" s="0" t="s">
        <v>117</v>
      </c>
      <c r="C61" s="1"/>
      <c r="D61" s="0" t="s">
        <v>52</v>
      </c>
      <c r="E61" s="0" t="s">
        <v>53</v>
      </c>
      <c r="F61" s="0" t="s">
        <v>100</v>
      </c>
      <c r="G61" s="2" t="s">
        <v>55</v>
      </c>
      <c r="H61" s="0" t="s">
        <v>56</v>
      </c>
      <c r="I61" s="3" t="n">
        <f aca="false">IF(B61 = "",I60,FIND("-", B61, 1))</f>
        <v>9</v>
      </c>
      <c r="J61" s="3" t="e">
        <f aca="false">IF(B61 = "",J60,FIND("-", B61, FIND("-", B61, FIND("-", B61, 1)+1)+1))</f>
        <v>#VALUE!</v>
      </c>
      <c r="K61" s="3" t="n">
        <f aca="false">IF(B61 = "",K60,FIND("-", B61, FIND("-", B61, 1)+1))</f>
        <v>22</v>
      </c>
      <c r="L61" s="3" t="n">
        <f aca="false">IF(B61 = "",L60,IF(ISERROR(J61),K61,J61))</f>
        <v>22</v>
      </c>
      <c r="M61" s="3" t="str">
        <f aca="false">IF(B61 = "",M60,SUBSTITUTE(LEFT(B61,I61-2)," ","_"))</f>
        <v>Vintage</v>
      </c>
      <c r="N61" s="3" t="str">
        <f aca="false">IF(B61 = "",N60,SUBSTITUTE(RIGHT(B61, LEN(B61)-L61-1)," ","_"))</f>
        <v>Essential_Oil</v>
      </c>
      <c r="O61" s="3" t="str">
        <f aca="false">IF(B61 = "",O60,SUBSTITUTE(SUBSTITUTE(MID(B61,I61+2,L61-I61-3)," ","_"),"/","_"))</f>
        <v>Peppermint</v>
      </c>
      <c r="P61" s="0" t="s">
        <v>57</v>
      </c>
      <c r="U61" s="0" t="str">
        <f aca="false">SUBSTITUTE(_xlfn.CONCAT(M61, " - ", O61, " - ",N61, " - ", P61), "_", " ")</f>
        <v>Vintage - Peppermint - Essential Oil - 15ml</v>
      </c>
      <c r="V61" s="0" t="n">
        <v>15</v>
      </c>
      <c r="X61" s="0" t="n">
        <v>0</v>
      </c>
      <c r="Y61" s="0" t="s">
        <v>58</v>
      </c>
      <c r="Z61" s="0" t="s">
        <v>59</v>
      </c>
      <c r="AA61" s="0" t="n">
        <v>18</v>
      </c>
      <c r="AC61" s="2" t="s">
        <v>55</v>
      </c>
      <c r="AD61" s="2" t="s">
        <v>55</v>
      </c>
      <c r="AF61" s="3" t="str">
        <f aca="false">IF(B61 = "","",_xlfn.CONCAT("https://cdn.shopify.com/s/files/1/1773/1117/files/WWMS_-_",N61,"_-_",P61,"_-_",M61,"_-_",O61,"_-_Front.png"))</f>
        <v>https://cdn.shopify.com/s/files/1/1773/1117/files/WWMS_-_Essential_Oil_-_15ml_-_Vintage_-_Peppermint_-_Front.png</v>
      </c>
      <c r="AG61" s="0" t="n">
        <v>1</v>
      </c>
      <c r="AH61" s="0" t="str">
        <f aca="false">IF(B61 = "", "", B61)</f>
        <v>Vintage - Peppermint - Essential Oil</v>
      </c>
      <c r="AI61" s="2" t="s">
        <v>60</v>
      </c>
      <c r="AY61" s="3" t="str">
        <f aca="false">_xlfn.CONCAT("https://cdn.shopify.com/s/files/1/1773/1117/files/WWMS_-_",N61,"_-_",P61,"_-_",M61,"_-_",O61,"_-_Front.png")</f>
        <v>https://cdn.shopify.com/s/files/1/1773/1117/files/WWMS_-_Essential_Oil_-_15ml_-_Vintage_-_Peppermint_-_Front.png</v>
      </c>
      <c r="AZ61" s="0" t="s">
        <v>61</v>
      </c>
      <c r="BC61" s="0" t="s">
        <v>62</v>
      </c>
    </row>
    <row r="62" customFormat="false" ht="12.75" hidden="false" customHeight="true" outlineLevel="0" collapsed="false">
      <c r="A62" s="0" t="str">
        <f aca="false">SUBSTITUTE(SUBSTITUTE(LOWER(_xlfn.CONCAT(M62, "-", O62,"-", N62)), "_", "-"), "---", "-")</f>
        <v>vintage-pennyroyal-essential-oil</v>
      </c>
      <c r="B62" s="0" t="s">
        <v>118</v>
      </c>
      <c r="D62" s="0" t="s">
        <v>52</v>
      </c>
      <c r="E62" s="0" t="s">
        <v>53</v>
      </c>
      <c r="F62" s="0" t="s">
        <v>100</v>
      </c>
      <c r="G62" s="2" t="s">
        <v>55</v>
      </c>
      <c r="H62" s="0" t="s">
        <v>56</v>
      </c>
      <c r="I62" s="3" t="n">
        <f aca="false">IF(B62 = "",I61,FIND("-", B62, 1))</f>
        <v>9</v>
      </c>
      <c r="J62" s="3" t="e">
        <f aca="false">IF(B62 = "",J61,FIND("-", B62, FIND("-", B62, FIND("-", B62, 1)+1)+1))</f>
        <v>#VALUE!</v>
      </c>
      <c r="K62" s="3" t="n">
        <f aca="false">IF(B62 = "",K61,FIND("-", B62, FIND("-", B62, 1)+1))</f>
        <v>22</v>
      </c>
      <c r="L62" s="3" t="n">
        <f aca="false">IF(B62 = "",L61,IF(ISERROR(J62),K62,J62))</f>
        <v>22</v>
      </c>
      <c r="M62" s="3" t="str">
        <f aca="false">IF(B62 = "",M61,SUBSTITUTE(LEFT(B62,I62-2)," ","_"))</f>
        <v>Vintage</v>
      </c>
      <c r="N62" s="3" t="str">
        <f aca="false">IF(B62 = "",N61,SUBSTITUTE(RIGHT(B62, LEN(B62)-L62-1)," ","_"))</f>
        <v>Essential_Oil</v>
      </c>
      <c r="O62" s="3" t="str">
        <f aca="false">IF(B62 = "",O61,SUBSTITUTE(SUBSTITUTE(MID(B62,I62+2,L62-I62-3)," ","_"),"/","_"))</f>
        <v>Pennyroyal</v>
      </c>
      <c r="P62" s="0" t="s">
        <v>57</v>
      </c>
      <c r="U62" s="0" t="str">
        <f aca="false">SUBSTITUTE(_xlfn.CONCAT(M62, " - ", O62, " - ",N62, " - ", P62), "_", " ")</f>
        <v>Vintage - Pennyroyal - Essential Oil - 15ml</v>
      </c>
      <c r="V62" s="0" t="n">
        <v>15</v>
      </c>
      <c r="X62" s="0" t="n">
        <v>0</v>
      </c>
      <c r="Y62" s="0" t="s">
        <v>58</v>
      </c>
      <c r="Z62" s="0" t="s">
        <v>59</v>
      </c>
      <c r="AA62" s="0" t="n">
        <v>48</v>
      </c>
      <c r="AC62" s="2" t="s">
        <v>55</v>
      </c>
      <c r="AD62" s="2" t="s">
        <v>55</v>
      </c>
      <c r="AF62" s="3" t="str">
        <f aca="false">IF(B62 = "","",_xlfn.CONCAT("https://cdn.shopify.com/s/files/1/1773/1117/files/WWMS_-_",N62,"_-_",P62,"_-_",M62,"_-_",O62,"_-_Front.png"))</f>
        <v>https://cdn.shopify.com/s/files/1/1773/1117/files/WWMS_-_Essential_Oil_-_15ml_-_Vintage_-_Pennyroyal_-_Front.png</v>
      </c>
      <c r="AG62" s="0" t="n">
        <v>1</v>
      </c>
      <c r="AH62" s="0" t="str">
        <f aca="false">IF(B62 = "", "", B62)</f>
        <v>Vintage - Pennyroyal - Essential Oil</v>
      </c>
      <c r="AI62" s="2" t="s">
        <v>60</v>
      </c>
      <c r="AY62" s="3" t="str">
        <f aca="false">_xlfn.CONCAT("https://cdn.shopify.com/s/files/1/1773/1117/files/WWMS_-_",N62,"_-_",P62,"_-_",M62,"_-_",O62,"_-_Front.png")</f>
        <v>https://cdn.shopify.com/s/files/1/1773/1117/files/WWMS_-_Essential_Oil_-_15ml_-_Vintage_-_Pennyroyal_-_Front.png</v>
      </c>
      <c r="AZ62" s="0" t="s">
        <v>61</v>
      </c>
      <c r="BC62" s="0" t="s">
        <v>62</v>
      </c>
    </row>
    <row r="63" customFormat="false" ht="12.75" hidden="false" customHeight="true" outlineLevel="0" collapsed="false">
      <c r="A63" s="0" t="str">
        <f aca="false">SUBSTITUTE(SUBSTITUTE(LOWER(_xlfn.CONCAT(M63, "-", O63,"-", N63)), "_", "-"), "---", "-")</f>
        <v>vintage-patchouli-essential-oil</v>
      </c>
      <c r="B63" s="0" t="s">
        <v>99</v>
      </c>
      <c r="C63" s="1"/>
      <c r="D63" s="0" t="s">
        <v>52</v>
      </c>
      <c r="E63" s="0" t="s">
        <v>53</v>
      </c>
      <c r="F63" s="0" t="s">
        <v>100</v>
      </c>
      <c r="G63" s="2" t="s">
        <v>55</v>
      </c>
      <c r="H63" s="0" t="s">
        <v>56</v>
      </c>
      <c r="I63" s="3" t="n">
        <f aca="false">IF(B63 = "",I62,FIND("-", B63, 1))</f>
        <v>9</v>
      </c>
      <c r="J63" s="3" t="e">
        <f aca="false">IF(B63 = "",J62,FIND("-", B63, FIND("-", B63, FIND("-", B63, 1)+1)+1))</f>
        <v>#VALUE!</v>
      </c>
      <c r="K63" s="3" t="n">
        <f aca="false">IF(B63 = "",K62,FIND("-", B63, FIND("-", B63, 1)+1))</f>
        <v>21</v>
      </c>
      <c r="L63" s="3" t="n">
        <f aca="false">IF(B63 = "",L62,IF(ISERROR(J63),K63,J63))</f>
        <v>21</v>
      </c>
      <c r="M63" s="3" t="str">
        <f aca="false">IF(B63 = "",M62,SUBSTITUTE(LEFT(B63,I63-2)," ","_"))</f>
        <v>Vintage</v>
      </c>
      <c r="N63" s="3" t="str">
        <f aca="false">IF(B63 = "",N62,SUBSTITUTE(RIGHT(B63, LEN(B63)-L63-1)," ","_"))</f>
        <v>Essential_Oil</v>
      </c>
      <c r="O63" s="3" t="str">
        <f aca="false">IF(B63 = "",O62,SUBSTITUTE(SUBSTITUTE(MID(B63,I63+2,L63-I63-3)," ","_"),"/","_"))</f>
        <v>Patchouli</v>
      </c>
      <c r="P63" s="0" t="s">
        <v>57</v>
      </c>
      <c r="U63" s="0" t="str">
        <f aca="false">SUBSTITUTE(_xlfn.CONCAT(M63, " - ", O63, " - ",N63, " - ", P63), "_", " ")</f>
        <v>Vintage - Patchouli - Essential Oil - 15ml</v>
      </c>
      <c r="V63" s="0" t="n">
        <v>15</v>
      </c>
      <c r="X63" s="0" t="n">
        <v>0</v>
      </c>
      <c r="Y63" s="0" t="s">
        <v>58</v>
      </c>
      <c r="Z63" s="0" t="s">
        <v>59</v>
      </c>
      <c r="AA63" s="0" t="n">
        <v>38</v>
      </c>
      <c r="AC63" s="2" t="s">
        <v>55</v>
      </c>
      <c r="AD63" s="2" t="s">
        <v>55</v>
      </c>
      <c r="AF63" s="3" t="str">
        <f aca="false">IF(B63 = "","",_xlfn.CONCAT("https://cdn.shopify.com/s/files/1/1773/1117/files/WWMS_-_",N63,"_-_",P63,"_-_",M63,"_-_",O63,"_-_Front.png"))</f>
        <v>https://cdn.shopify.com/s/files/1/1773/1117/files/WWMS_-_Essential_Oil_-_15ml_-_Vintage_-_Patchouli_-_Front.png</v>
      </c>
      <c r="AG63" s="0" t="n">
        <v>1</v>
      </c>
      <c r="AH63" s="0" t="str">
        <f aca="false">IF(B63 = "", "", B63)</f>
        <v>Vintage - Patchouli - Essential Oil</v>
      </c>
      <c r="AI63" s="2" t="s">
        <v>60</v>
      </c>
      <c r="AY63" s="3" t="str">
        <f aca="false">_xlfn.CONCAT("https://cdn.shopify.com/s/files/1/1773/1117/files/WWMS_-_",N63,"_-_",P63,"_-_",M63,"_-_",O63,"_-_Front.png")</f>
        <v>https://cdn.shopify.com/s/files/1/1773/1117/files/WWMS_-_Essential_Oil_-_15ml_-_Vintage_-_Patchouli_-_Front.png</v>
      </c>
      <c r="AZ63" s="0" t="s">
        <v>61</v>
      </c>
      <c r="BC63" s="0" t="s">
        <v>62</v>
      </c>
    </row>
    <row r="64" customFormat="false" ht="12.75" hidden="false" customHeight="true" outlineLevel="0" collapsed="false">
      <c r="A64" s="0" t="str">
        <f aca="false">SUBSTITUTE(SUBSTITUTE(LOWER(_xlfn.CONCAT(M64, "-", O64,"-", N64)), "_", "-"), "---", "-")</f>
        <v>vintage-palo-santo-essential-oil</v>
      </c>
      <c r="B64" s="0" t="s">
        <v>119</v>
      </c>
      <c r="C64" s="1"/>
      <c r="D64" s="0" t="s">
        <v>52</v>
      </c>
      <c r="E64" s="0" t="s">
        <v>53</v>
      </c>
      <c r="F64" s="0" t="s">
        <v>100</v>
      </c>
      <c r="G64" s="2" t="s">
        <v>55</v>
      </c>
      <c r="H64" s="0" t="s">
        <v>56</v>
      </c>
      <c r="I64" s="3" t="n">
        <f aca="false">IF(B64 = "",I63,FIND("-", B64, 1))</f>
        <v>9</v>
      </c>
      <c r="J64" s="3" t="e">
        <f aca="false">IF(B64 = "",J63,FIND("-", B64, FIND("-", B64, FIND("-", B64, 1)+1)+1))</f>
        <v>#VALUE!</v>
      </c>
      <c r="K64" s="3" t="n">
        <f aca="false">IF(B64 = "",K63,FIND("-", B64, FIND("-", B64, 1)+1))</f>
        <v>22</v>
      </c>
      <c r="L64" s="3" t="n">
        <f aca="false">IF(B64 = "",L63,IF(ISERROR(J64),K64,J64))</f>
        <v>22</v>
      </c>
      <c r="M64" s="3" t="str">
        <f aca="false">IF(B64 = "",M63,SUBSTITUTE(LEFT(B64,I64-2)," ","_"))</f>
        <v>Vintage</v>
      </c>
      <c r="N64" s="3" t="str">
        <f aca="false">IF(B64 = "",N63,SUBSTITUTE(RIGHT(B64, LEN(B64)-L64-1)," ","_"))</f>
        <v>Essential_Oil</v>
      </c>
      <c r="O64" s="3" t="str">
        <f aca="false">IF(B64 = "",O63,SUBSTITUTE(SUBSTITUTE(MID(B64,I64+2,L64-I64-3)," ","_"),"/","_"))</f>
        <v>Palo_Santo</v>
      </c>
      <c r="P64" s="0" t="s">
        <v>57</v>
      </c>
      <c r="U64" s="0" t="str">
        <f aca="false">SUBSTITUTE(_xlfn.CONCAT(M64, " - ", O64, " - ",N64, " - ", P64), "_", " ")</f>
        <v>Vintage - Palo Santo - Essential Oil - 15ml</v>
      </c>
      <c r="V64" s="0" t="n">
        <v>15</v>
      </c>
      <c r="X64" s="0" t="n">
        <v>0</v>
      </c>
      <c r="Y64" s="0" t="s">
        <v>58</v>
      </c>
      <c r="Z64" s="0" t="s">
        <v>59</v>
      </c>
      <c r="AA64" s="0" t="n">
        <v>120</v>
      </c>
      <c r="AC64" s="2" t="s">
        <v>55</v>
      </c>
      <c r="AD64" s="2" t="s">
        <v>55</v>
      </c>
      <c r="AF64" s="3" t="str">
        <f aca="false">IF(B64 = "","",_xlfn.CONCAT("https://cdn.shopify.com/s/files/1/1773/1117/files/WWMS_-_",N64,"_-_",P64,"_-_",M64,"_-_",O64,"_-_Front.png"))</f>
        <v>https://cdn.shopify.com/s/files/1/1773/1117/files/WWMS_-_Essential_Oil_-_15ml_-_Vintage_-_Palo_Santo_-_Front.png</v>
      </c>
      <c r="AG64" s="0" t="n">
        <v>1</v>
      </c>
      <c r="AH64" s="0" t="str">
        <f aca="false">IF(B64 = "", "", B64)</f>
        <v>Vintage - Palo Santo - Essential Oil</v>
      </c>
      <c r="AI64" s="2" t="s">
        <v>60</v>
      </c>
      <c r="AY64" s="3" t="str">
        <f aca="false">_xlfn.CONCAT("https://cdn.shopify.com/s/files/1/1773/1117/files/WWMS_-_",N64,"_-_",P64,"_-_",M64,"_-_",O64,"_-_Front.png")</f>
        <v>https://cdn.shopify.com/s/files/1/1773/1117/files/WWMS_-_Essential_Oil_-_15ml_-_Vintage_-_Palo_Santo_-_Front.png</v>
      </c>
      <c r="AZ64" s="0" t="s">
        <v>61</v>
      </c>
      <c r="BC64" s="0" t="s">
        <v>62</v>
      </c>
    </row>
    <row r="65" customFormat="false" ht="12.75" hidden="false" customHeight="true" outlineLevel="0" collapsed="false">
      <c r="A65" s="0" t="str">
        <f aca="false">SUBSTITUTE(SUBSTITUTE(LOWER(_xlfn.CONCAT(M65, "-", O65,"-", N65)), "_", "-"), "---", "-")</f>
        <v>vintage-palmarosa-essential-oil</v>
      </c>
      <c r="B65" s="0" t="s">
        <v>120</v>
      </c>
      <c r="C65" s="1"/>
      <c r="D65" s="0" t="s">
        <v>52</v>
      </c>
      <c r="E65" s="0" t="s">
        <v>53</v>
      </c>
      <c r="F65" s="0" t="s">
        <v>100</v>
      </c>
      <c r="G65" s="2" t="s">
        <v>55</v>
      </c>
      <c r="H65" s="0" t="s">
        <v>56</v>
      </c>
      <c r="I65" s="3" t="n">
        <f aca="false">IF(B65 = "",I64,FIND("-", B65, 1))</f>
        <v>9</v>
      </c>
      <c r="J65" s="3" t="e">
        <f aca="false">IF(B65 = "",J64,FIND("-", B65, FIND("-", B65, FIND("-", B65, 1)+1)+1))</f>
        <v>#VALUE!</v>
      </c>
      <c r="K65" s="3" t="n">
        <f aca="false">IF(B65 = "",K64,FIND("-", B65, FIND("-", B65, 1)+1))</f>
        <v>21</v>
      </c>
      <c r="L65" s="3" t="n">
        <f aca="false">IF(B65 = "",L64,IF(ISERROR(J65),K65,J65))</f>
        <v>21</v>
      </c>
      <c r="M65" s="3" t="str">
        <f aca="false">IF(B65 = "",M64,SUBSTITUTE(LEFT(B65,I65-2)," ","_"))</f>
        <v>Vintage</v>
      </c>
      <c r="N65" s="3" t="str">
        <f aca="false">IF(B65 = "",N64,SUBSTITUTE(RIGHT(B65, LEN(B65)-L65-1)," ","_"))</f>
        <v>Essential_Oil</v>
      </c>
      <c r="O65" s="3" t="str">
        <f aca="false">IF(B65 = "",O64,SUBSTITUTE(SUBSTITUTE(MID(B65,I65+2,L65-I65-3)," ","_"),"/","_"))</f>
        <v>Palmarosa</v>
      </c>
      <c r="P65" s="0" t="s">
        <v>57</v>
      </c>
      <c r="U65" s="0" t="str">
        <f aca="false">SUBSTITUTE(_xlfn.CONCAT(M65, " - ", O65, " - ",N65, " - ", P65), "_", " ")</f>
        <v>Vintage - Palmarosa - Essential Oil - 15ml</v>
      </c>
      <c r="V65" s="0" t="n">
        <v>15</v>
      </c>
      <c r="X65" s="0" t="n">
        <v>0</v>
      </c>
      <c r="Y65" s="0" t="s">
        <v>58</v>
      </c>
      <c r="Z65" s="0" t="s">
        <v>59</v>
      </c>
      <c r="AA65" s="0" t="n">
        <v>22</v>
      </c>
      <c r="AC65" s="2" t="s">
        <v>55</v>
      </c>
      <c r="AD65" s="2" t="s">
        <v>55</v>
      </c>
      <c r="AF65" s="3" t="str">
        <f aca="false">IF(B65 = "","",_xlfn.CONCAT("https://cdn.shopify.com/s/files/1/1773/1117/files/WWMS_-_",N65,"_-_",P65,"_-_",M65,"_-_",O65,"_-_Front.png"))</f>
        <v>https://cdn.shopify.com/s/files/1/1773/1117/files/WWMS_-_Essential_Oil_-_15ml_-_Vintage_-_Palmarosa_-_Front.png</v>
      </c>
      <c r="AG65" s="0" t="n">
        <v>1</v>
      </c>
      <c r="AH65" s="0" t="str">
        <f aca="false">IF(B65 = "", "", B65)</f>
        <v>Vintage - Palmarosa - Essential Oil</v>
      </c>
      <c r="AI65" s="2" t="s">
        <v>60</v>
      </c>
      <c r="AY65" s="3" t="str">
        <f aca="false">_xlfn.CONCAT("https://cdn.shopify.com/s/files/1/1773/1117/files/WWMS_-_",N65,"_-_",P65,"_-_",M65,"_-_",O65,"_-_Front.png")</f>
        <v>https://cdn.shopify.com/s/files/1/1773/1117/files/WWMS_-_Essential_Oil_-_15ml_-_Vintage_-_Palmarosa_-_Front.png</v>
      </c>
      <c r="AZ65" s="0" t="s">
        <v>61</v>
      </c>
      <c r="BC65" s="0" t="s">
        <v>62</v>
      </c>
    </row>
    <row r="66" customFormat="false" ht="12.75" hidden="false" customHeight="true" outlineLevel="0" collapsed="false">
      <c r="A66" s="0" t="str">
        <f aca="false">SUBSTITUTE(SUBSTITUTE(LOWER(_xlfn.CONCAT(M66, "-", O66,"-", N66)), "_", "-"), "---", "-")</f>
        <v>vintage-neroli-essential-oil</v>
      </c>
      <c r="B66" s="0" t="s">
        <v>121</v>
      </c>
      <c r="C66" s="1"/>
      <c r="D66" s="0" t="s">
        <v>52</v>
      </c>
      <c r="E66" s="0" t="s">
        <v>53</v>
      </c>
      <c r="F66" s="0" t="s">
        <v>100</v>
      </c>
      <c r="G66" s="2" t="s">
        <v>55</v>
      </c>
      <c r="H66" s="0" t="s">
        <v>56</v>
      </c>
      <c r="I66" s="3" t="n">
        <f aca="false">IF(B66 = "",I65,FIND("-", B66, 1))</f>
        <v>9</v>
      </c>
      <c r="J66" s="3" t="e">
        <f aca="false">IF(B66 = "",J65,FIND("-", B66, FIND("-", B66, FIND("-", B66, 1)+1)+1))</f>
        <v>#VALUE!</v>
      </c>
      <c r="K66" s="3" t="n">
        <f aca="false">IF(B66 = "",K65,FIND("-", B66, FIND("-", B66, 1)+1))</f>
        <v>18</v>
      </c>
      <c r="L66" s="3" t="n">
        <f aca="false">IF(B66 = "",L65,IF(ISERROR(J66),K66,J66))</f>
        <v>18</v>
      </c>
      <c r="M66" s="3" t="str">
        <f aca="false">IF(B66 = "",M65,SUBSTITUTE(LEFT(B66,I66-2)," ","_"))</f>
        <v>Vintage</v>
      </c>
      <c r="N66" s="3" t="str">
        <f aca="false">IF(B66 = "",N65,SUBSTITUTE(RIGHT(B66, LEN(B66)-L66-1)," ","_"))</f>
        <v>Essential_Oil</v>
      </c>
      <c r="O66" s="3" t="str">
        <f aca="false">IF(B66 = "",O65,SUBSTITUTE(SUBSTITUTE(MID(B66,I66+2,L66-I66-3)," ","_"),"/","_"))</f>
        <v>Neroli</v>
      </c>
      <c r="P66" s="0" t="s">
        <v>57</v>
      </c>
      <c r="U66" s="0" t="str">
        <f aca="false">SUBSTITUTE(_xlfn.CONCAT(M66, " - ", O66, " - ",N66, " - ", P66), "_", " ")</f>
        <v>Vintage - Neroli - Essential Oil - 15ml</v>
      </c>
      <c r="V66" s="0" t="n">
        <v>15</v>
      </c>
      <c r="X66" s="0" t="n">
        <v>0</v>
      </c>
      <c r="Y66" s="0" t="s">
        <v>58</v>
      </c>
      <c r="Z66" s="0" t="s">
        <v>59</v>
      </c>
      <c r="AA66" s="0" t="n">
        <v>25</v>
      </c>
      <c r="AC66" s="2" t="s">
        <v>55</v>
      </c>
      <c r="AD66" s="2" t="s">
        <v>55</v>
      </c>
      <c r="AF66" s="3" t="str">
        <f aca="false">IF(B66 = "","",_xlfn.CONCAT("https://cdn.shopify.com/s/files/1/1773/1117/files/WWMS_-_",N66,"_-_",P66,"_-_",M66,"_-_",O66,"_-_Front.png"))</f>
        <v>https://cdn.shopify.com/s/files/1/1773/1117/files/WWMS_-_Essential_Oil_-_15ml_-_Vintage_-_Neroli_-_Front.png</v>
      </c>
      <c r="AG66" s="0" t="n">
        <v>1</v>
      </c>
      <c r="AH66" s="0" t="str">
        <f aca="false">IF(B66 = "", "", B66)</f>
        <v>Vintage - Neroli - Essential Oil</v>
      </c>
      <c r="AI66" s="2" t="s">
        <v>60</v>
      </c>
      <c r="AY66" s="3" t="str">
        <f aca="false">_xlfn.CONCAT("https://cdn.shopify.com/s/files/1/1773/1117/files/WWMS_-_",N66,"_-_",P66,"_-_",M66,"_-_",O66,"_-_Front.png")</f>
        <v>https://cdn.shopify.com/s/files/1/1773/1117/files/WWMS_-_Essential_Oil_-_15ml_-_Vintage_-_Neroli_-_Front.png</v>
      </c>
      <c r="AZ66" s="0" t="s">
        <v>61</v>
      </c>
      <c r="BC66" s="0" t="s">
        <v>62</v>
      </c>
    </row>
    <row r="67" customFormat="false" ht="12.75" hidden="false" customHeight="true" outlineLevel="0" collapsed="false">
      <c r="A67" s="0" t="str">
        <f aca="false">SUBSTITUTE(SUBSTITUTE(LOWER(_xlfn.CONCAT(M67, "-", O67,"-", N67)), "_", "-"), "---", "-")</f>
        <v>vintage-nag-champa-essential-oil</v>
      </c>
      <c r="B67" s="0" t="s">
        <v>122</v>
      </c>
      <c r="C67" s="1"/>
      <c r="D67" s="0" t="s">
        <v>52</v>
      </c>
      <c r="E67" s="0" t="s">
        <v>53</v>
      </c>
      <c r="F67" s="0" t="s">
        <v>100</v>
      </c>
      <c r="G67" s="2" t="s">
        <v>55</v>
      </c>
      <c r="H67" s="0" t="s">
        <v>56</v>
      </c>
      <c r="I67" s="3" t="n">
        <f aca="false">IF(B67 = "",I66,FIND("-", B67, 1))</f>
        <v>9</v>
      </c>
      <c r="J67" s="3" t="e">
        <f aca="false">IF(B67 = "",J66,FIND("-", B67, FIND("-", B67, FIND("-", B67, 1)+1)+1))</f>
        <v>#VALUE!</v>
      </c>
      <c r="K67" s="3" t="n">
        <f aca="false">IF(B67 = "",K66,FIND("-", B67, FIND("-", B67, 1)+1))</f>
        <v>22</v>
      </c>
      <c r="L67" s="3" t="n">
        <f aca="false">IF(B67 = "",L66,IF(ISERROR(J67),K67,J67))</f>
        <v>22</v>
      </c>
      <c r="M67" s="3" t="str">
        <f aca="false">IF(B67 = "",M66,SUBSTITUTE(LEFT(B67,I67-2)," ","_"))</f>
        <v>Vintage</v>
      </c>
      <c r="N67" s="3" t="str">
        <f aca="false">IF(B67 = "",N66,SUBSTITUTE(RIGHT(B67, LEN(B67)-L67-1)," ","_"))</f>
        <v>Essential_Oil</v>
      </c>
      <c r="O67" s="3" t="str">
        <f aca="false">IF(B67 = "",O66,SUBSTITUTE(SUBSTITUTE(MID(B67,I67+2,L67-I67-3)," ","_"),"/","_"))</f>
        <v>Nag_Champa</v>
      </c>
      <c r="P67" s="0" t="s">
        <v>57</v>
      </c>
      <c r="U67" s="0" t="str">
        <f aca="false">SUBSTITUTE(_xlfn.CONCAT(M67, " - ", O67, " - ",N67, " - ", P67), "_", " ")</f>
        <v>Vintage - Nag Champa - Essential Oil - 15ml</v>
      </c>
      <c r="V67" s="0" t="n">
        <v>15</v>
      </c>
      <c r="X67" s="0" t="n">
        <v>0</v>
      </c>
      <c r="Y67" s="0" t="s">
        <v>58</v>
      </c>
      <c r="Z67" s="0" t="s">
        <v>59</v>
      </c>
      <c r="AA67" s="0" t="n">
        <v>15</v>
      </c>
      <c r="AC67" s="2" t="s">
        <v>55</v>
      </c>
      <c r="AD67" s="2" t="s">
        <v>55</v>
      </c>
      <c r="AF67" s="3" t="str">
        <f aca="false">IF(B67 = "","",_xlfn.CONCAT("https://cdn.shopify.com/s/files/1/1773/1117/files/WWMS_-_",N67,"_-_",P67,"_-_",M67,"_-_",O67,"_-_Front.png"))</f>
        <v>https://cdn.shopify.com/s/files/1/1773/1117/files/WWMS_-_Essential_Oil_-_15ml_-_Vintage_-_Nag_Champa_-_Front.png</v>
      </c>
      <c r="AG67" s="0" t="n">
        <v>1</v>
      </c>
      <c r="AH67" s="0" t="str">
        <f aca="false">IF(B67 = "", "", B67)</f>
        <v>Vintage - Nag Champa - Essential Oil</v>
      </c>
      <c r="AI67" s="2" t="s">
        <v>60</v>
      </c>
      <c r="AY67" s="3" t="str">
        <f aca="false">_xlfn.CONCAT("https://cdn.shopify.com/s/files/1/1773/1117/files/WWMS_-_",N67,"_-_",P67,"_-_",M67,"_-_",O67,"_-_Front.png")</f>
        <v>https://cdn.shopify.com/s/files/1/1773/1117/files/WWMS_-_Essential_Oil_-_15ml_-_Vintage_-_Nag_Champa_-_Front.png</v>
      </c>
      <c r="AZ67" s="0" t="s">
        <v>61</v>
      </c>
      <c r="BC67" s="0" t="s">
        <v>62</v>
      </c>
    </row>
    <row r="68" customFormat="false" ht="12.75" hidden="false" customHeight="true" outlineLevel="0" collapsed="false">
      <c r="A68" s="0" t="str">
        <f aca="false">SUBSTITUTE(SUBSTITUTE(LOWER(_xlfn.CONCAT(M68, "-", O68,"-", N68)), "_", "-"), "---", "-")</f>
        <v>vintage-myrtle-essential-oil</v>
      </c>
      <c r="B68" s="0" t="s">
        <v>123</v>
      </c>
      <c r="C68" s="1"/>
      <c r="D68" s="0" t="s">
        <v>52</v>
      </c>
      <c r="E68" s="0" t="s">
        <v>53</v>
      </c>
      <c r="F68" s="0" t="s">
        <v>100</v>
      </c>
      <c r="G68" s="2" t="s">
        <v>55</v>
      </c>
      <c r="H68" s="0" t="s">
        <v>56</v>
      </c>
      <c r="I68" s="3" t="n">
        <f aca="false">IF(B68 = "",I67,FIND("-", B68, 1))</f>
        <v>9</v>
      </c>
      <c r="J68" s="3" t="e">
        <f aca="false">IF(B68 = "",J67,FIND("-", B68, FIND("-", B68, FIND("-", B68, 1)+1)+1))</f>
        <v>#VALUE!</v>
      </c>
      <c r="K68" s="3" t="n">
        <f aca="false">IF(B68 = "",K67,FIND("-", B68, FIND("-", B68, 1)+1))</f>
        <v>18</v>
      </c>
      <c r="L68" s="3" t="n">
        <f aca="false">IF(B68 = "",L67,IF(ISERROR(J68),K68,J68))</f>
        <v>18</v>
      </c>
      <c r="M68" s="3" t="str">
        <f aca="false">IF(B68 = "",M67,SUBSTITUTE(LEFT(B68,I68-2)," ","_"))</f>
        <v>Vintage</v>
      </c>
      <c r="N68" s="3" t="str">
        <f aca="false">IF(B68 = "",N67,SUBSTITUTE(RIGHT(B68, LEN(B68)-L68-1)," ","_"))</f>
        <v>Essential_Oil</v>
      </c>
      <c r="O68" s="3" t="str">
        <f aca="false">IF(B68 = "",O67,SUBSTITUTE(SUBSTITUTE(MID(B68,I68+2,L68-I68-3)," ","_"),"/","_"))</f>
        <v>Myrtle</v>
      </c>
      <c r="P68" s="0" t="s">
        <v>57</v>
      </c>
      <c r="U68" s="0" t="str">
        <f aca="false">SUBSTITUTE(_xlfn.CONCAT(M68, " - ", O68, " - ",N68, " - ", P68), "_", " ")</f>
        <v>Vintage - Myrtle - Essential Oil - 15ml</v>
      </c>
      <c r="V68" s="0" t="n">
        <v>15</v>
      </c>
      <c r="X68" s="0" t="n">
        <v>0</v>
      </c>
      <c r="Y68" s="0" t="s">
        <v>58</v>
      </c>
      <c r="Z68" s="0" t="s">
        <v>59</v>
      </c>
      <c r="AA68" s="0" t="n">
        <v>50</v>
      </c>
      <c r="AC68" s="2" t="s">
        <v>55</v>
      </c>
      <c r="AD68" s="2" t="s">
        <v>55</v>
      </c>
      <c r="AF68" s="3" t="str">
        <f aca="false">IF(B68 = "","",_xlfn.CONCAT("https://cdn.shopify.com/s/files/1/1773/1117/files/WWMS_-_",N68,"_-_",P68,"_-_",M68,"_-_",O68,"_-_Front.png"))</f>
        <v>https://cdn.shopify.com/s/files/1/1773/1117/files/WWMS_-_Essential_Oil_-_15ml_-_Vintage_-_Myrtle_-_Front.png</v>
      </c>
      <c r="AG68" s="0" t="n">
        <v>1</v>
      </c>
      <c r="AH68" s="0" t="str">
        <f aca="false">IF(B68 = "", "", B68)</f>
        <v>Vintage - Myrtle - Essential Oil</v>
      </c>
      <c r="AI68" s="2" t="s">
        <v>60</v>
      </c>
      <c r="AY68" s="3" t="str">
        <f aca="false">_xlfn.CONCAT("https://cdn.shopify.com/s/files/1/1773/1117/files/WWMS_-_",N68,"_-_",P68,"_-_",M68,"_-_",O68,"_-_Front.png")</f>
        <v>https://cdn.shopify.com/s/files/1/1773/1117/files/WWMS_-_Essential_Oil_-_15ml_-_Vintage_-_Myrtle_-_Front.png</v>
      </c>
      <c r="AZ68" s="0" t="s">
        <v>61</v>
      </c>
      <c r="BC68" s="0" t="s">
        <v>62</v>
      </c>
    </row>
    <row r="69" customFormat="false" ht="12.75" hidden="false" customHeight="true" outlineLevel="0" collapsed="false">
      <c r="A69" s="0" t="str">
        <f aca="false">SUBSTITUTE(SUBSTITUTE(LOWER(_xlfn.CONCAT(M69, "-", O69,"-", N69)), "_", "-"), "---", "-")</f>
        <v>vintage-melissa-essential-oil</v>
      </c>
      <c r="B69" s="0" t="s">
        <v>124</v>
      </c>
      <c r="D69" s="0" t="s">
        <v>52</v>
      </c>
      <c r="E69" s="0" t="s">
        <v>53</v>
      </c>
      <c r="F69" s="0" t="s">
        <v>100</v>
      </c>
      <c r="G69" s="2" t="s">
        <v>55</v>
      </c>
      <c r="H69" s="0" t="s">
        <v>56</v>
      </c>
      <c r="I69" s="3" t="n">
        <f aca="false">IF(B69 = "",I68,FIND("-", B69, 1))</f>
        <v>9</v>
      </c>
      <c r="J69" s="3" t="e">
        <f aca="false">IF(B69 = "",J68,FIND("-", B69, FIND("-", B69, FIND("-", B69, 1)+1)+1))</f>
        <v>#VALUE!</v>
      </c>
      <c r="K69" s="3" t="n">
        <f aca="false">IF(B69 = "",K68,FIND("-", B69, FIND("-", B69, 1)+1))</f>
        <v>19</v>
      </c>
      <c r="L69" s="3" t="n">
        <f aca="false">IF(B69 = "",L68,IF(ISERROR(J69),K69,J69))</f>
        <v>19</v>
      </c>
      <c r="M69" s="3" t="str">
        <f aca="false">IF(B69 = "",M68,SUBSTITUTE(LEFT(B69,I69-2)," ","_"))</f>
        <v>Vintage</v>
      </c>
      <c r="N69" s="3" t="str">
        <f aca="false">IF(B69 = "",N68,SUBSTITUTE(RIGHT(B69, LEN(B69)-L69-1)," ","_"))</f>
        <v>Essential_Oil</v>
      </c>
      <c r="O69" s="3" t="str">
        <f aca="false">IF(B69 = "",O68,SUBSTITUTE(SUBSTITUTE(MID(B69,I69+2,L69-I69-3)," ","_"),"/","_"))</f>
        <v>Melissa</v>
      </c>
      <c r="P69" s="0" t="s">
        <v>57</v>
      </c>
      <c r="U69" s="0" t="str">
        <f aca="false">SUBSTITUTE(_xlfn.CONCAT(M69, " - ", O69, " - ",N69, " - ", P69), "_", " ")</f>
        <v>Vintage - Melissa - Essential Oil - 15ml</v>
      </c>
      <c r="V69" s="0" t="n">
        <v>15</v>
      </c>
      <c r="X69" s="0" t="n">
        <v>0</v>
      </c>
      <c r="Y69" s="0" t="s">
        <v>58</v>
      </c>
      <c r="Z69" s="0" t="s">
        <v>59</v>
      </c>
      <c r="AA69" s="0" t="n">
        <v>48</v>
      </c>
      <c r="AC69" s="2" t="s">
        <v>55</v>
      </c>
      <c r="AD69" s="2" t="s">
        <v>55</v>
      </c>
      <c r="AF69" s="3" t="str">
        <f aca="false">IF(B69 = "","",_xlfn.CONCAT("https://cdn.shopify.com/s/files/1/1773/1117/files/WWMS_-_",N69,"_-_",P69,"_-_",M69,"_-_",O69,"_-_Front.png"))</f>
        <v>https://cdn.shopify.com/s/files/1/1773/1117/files/WWMS_-_Essential_Oil_-_15ml_-_Vintage_-_Melissa_-_Front.png</v>
      </c>
      <c r="AG69" s="0" t="n">
        <v>1</v>
      </c>
      <c r="AH69" s="0" t="str">
        <f aca="false">IF(B69 = "", "", B69)</f>
        <v>Vintage - Melissa - Essential Oil</v>
      </c>
      <c r="AI69" s="2" t="s">
        <v>60</v>
      </c>
      <c r="AY69" s="3" t="str">
        <f aca="false">_xlfn.CONCAT("https://cdn.shopify.com/s/files/1/1773/1117/files/WWMS_-_",N69,"_-_",P69,"_-_",M69,"_-_",O69,"_-_Front.png")</f>
        <v>https://cdn.shopify.com/s/files/1/1773/1117/files/WWMS_-_Essential_Oil_-_15ml_-_Vintage_-_Melissa_-_Front.png</v>
      </c>
      <c r="AZ69" s="0" t="s">
        <v>61</v>
      </c>
      <c r="BC69" s="0" t="s">
        <v>62</v>
      </c>
    </row>
    <row r="70" customFormat="false" ht="12.75" hidden="false" customHeight="true" outlineLevel="0" collapsed="false">
      <c r="A70" s="0" t="str">
        <f aca="false">SUBSTITUTE(SUBSTITUTE(LOWER(_xlfn.CONCAT(M70, "-", O70,"-", N70)), "_", "-"), "---", "-")</f>
        <v>vintage-marjoram-essential-oil</v>
      </c>
      <c r="B70" s="0" t="s">
        <v>125</v>
      </c>
      <c r="D70" s="0" t="s">
        <v>52</v>
      </c>
      <c r="E70" s="0" t="s">
        <v>53</v>
      </c>
      <c r="F70" s="0" t="s">
        <v>100</v>
      </c>
      <c r="G70" s="2" t="s">
        <v>55</v>
      </c>
      <c r="H70" s="0" t="s">
        <v>56</v>
      </c>
      <c r="I70" s="3" t="n">
        <f aca="false">IF(B70 = "",I69,FIND("-", B70, 1))</f>
        <v>9</v>
      </c>
      <c r="J70" s="3" t="e">
        <f aca="false">IF(B70 = "",J69,FIND("-", B70, FIND("-", B70, FIND("-", B70, 1)+1)+1))</f>
        <v>#VALUE!</v>
      </c>
      <c r="K70" s="3" t="n">
        <f aca="false">IF(B70 = "",K69,FIND("-", B70, FIND("-", B70, 1)+1))</f>
        <v>20</v>
      </c>
      <c r="L70" s="3" t="n">
        <f aca="false">IF(B70 = "",L69,IF(ISERROR(J70),K70,J70))</f>
        <v>20</v>
      </c>
      <c r="M70" s="3" t="str">
        <f aca="false">IF(B70 = "",M69,SUBSTITUTE(LEFT(B70,I70-2)," ","_"))</f>
        <v>Vintage</v>
      </c>
      <c r="N70" s="3" t="str">
        <f aca="false">IF(B70 = "",N69,SUBSTITUTE(RIGHT(B70, LEN(B70)-L70-1)," ","_"))</f>
        <v>Essential_Oil</v>
      </c>
      <c r="O70" s="3" t="str">
        <f aca="false">IF(B70 = "",O69,SUBSTITUTE(SUBSTITUTE(MID(B70,I70+2,L70-I70-3)," ","_"),"/","_"))</f>
        <v>Marjoram</v>
      </c>
      <c r="P70" s="0" t="s">
        <v>57</v>
      </c>
      <c r="U70" s="0" t="str">
        <f aca="false">SUBSTITUTE(_xlfn.CONCAT(M70, " - ", O70, " - ",N70, " - ", P70), "_", " ")</f>
        <v>Vintage - Marjoram - Essential Oil - 15ml</v>
      </c>
      <c r="V70" s="0" t="n">
        <v>15</v>
      </c>
      <c r="X70" s="0" t="n">
        <v>0</v>
      </c>
      <c r="Y70" s="0" t="s">
        <v>58</v>
      </c>
      <c r="Z70" s="0" t="s">
        <v>59</v>
      </c>
      <c r="AA70" s="0" t="n">
        <v>25</v>
      </c>
      <c r="AC70" s="2" t="s">
        <v>55</v>
      </c>
      <c r="AD70" s="2" t="s">
        <v>55</v>
      </c>
      <c r="AF70" s="3" t="str">
        <f aca="false">IF(B70 = "","",_xlfn.CONCAT("https://cdn.shopify.com/s/files/1/1773/1117/files/WWMS_-_",N70,"_-_",P70,"_-_",M70,"_-_",O70,"_-_Front.png"))</f>
        <v>https://cdn.shopify.com/s/files/1/1773/1117/files/WWMS_-_Essential_Oil_-_15ml_-_Vintage_-_Marjoram_-_Front.png</v>
      </c>
      <c r="AG70" s="0" t="n">
        <v>1</v>
      </c>
      <c r="AH70" s="0" t="str">
        <f aca="false">IF(B70 = "", "", B70)</f>
        <v>Vintage - Marjoram - Essential Oil</v>
      </c>
      <c r="AI70" s="2" t="s">
        <v>60</v>
      </c>
      <c r="AY70" s="3" t="str">
        <f aca="false">_xlfn.CONCAT("https://cdn.shopify.com/s/files/1/1773/1117/files/WWMS_-_",N70,"_-_",P70,"_-_",M70,"_-_",O70,"_-_Front.png")</f>
        <v>https://cdn.shopify.com/s/files/1/1773/1117/files/WWMS_-_Essential_Oil_-_15ml_-_Vintage_-_Marjoram_-_Front.png</v>
      </c>
      <c r="AZ70" s="0" t="s">
        <v>61</v>
      </c>
      <c r="BC70" s="0" t="s">
        <v>62</v>
      </c>
    </row>
    <row r="71" customFormat="false" ht="12.75" hidden="false" customHeight="true" outlineLevel="0" collapsed="false">
      <c r="A71" s="0" t="str">
        <f aca="false">SUBSTITUTE(SUBSTITUTE(LOWER(_xlfn.CONCAT(M71, "-", O71,"-", N71)), "_", "-"), "---", "-")</f>
        <v>vintage-litsea-cubeba-essential-oil</v>
      </c>
      <c r="B71" s="0" t="s">
        <v>126</v>
      </c>
      <c r="C71" s="1"/>
      <c r="D71" s="0" t="s">
        <v>52</v>
      </c>
      <c r="E71" s="0" t="s">
        <v>53</v>
      </c>
      <c r="F71" s="0" t="s">
        <v>100</v>
      </c>
      <c r="G71" s="2" t="s">
        <v>55</v>
      </c>
      <c r="H71" s="0" t="s">
        <v>56</v>
      </c>
      <c r="I71" s="3" t="n">
        <f aca="false">IF(B71 = "",I70,FIND("-", B71, 1))</f>
        <v>9</v>
      </c>
      <c r="J71" s="3" t="e">
        <f aca="false">IF(B71 = "",J70,FIND("-", B71, FIND("-", B71, FIND("-", B71, 1)+1)+1))</f>
        <v>#VALUE!</v>
      </c>
      <c r="K71" s="3" t="n">
        <f aca="false">IF(B71 = "",K70,FIND("-", B71, FIND("-", B71, 1)+1))</f>
        <v>25</v>
      </c>
      <c r="L71" s="3" t="n">
        <f aca="false">IF(B71 = "",L70,IF(ISERROR(J71),K71,J71))</f>
        <v>25</v>
      </c>
      <c r="M71" s="3" t="str">
        <f aca="false">IF(B71 = "",M70,SUBSTITUTE(LEFT(B71,I71-2)," ","_"))</f>
        <v>Vintage</v>
      </c>
      <c r="N71" s="3" t="str">
        <f aca="false">IF(B71 = "",N70,SUBSTITUTE(RIGHT(B71, LEN(B71)-L71-1)," ","_"))</f>
        <v>Essential_Oil</v>
      </c>
      <c r="O71" s="3" t="str">
        <f aca="false">IF(B71 = "",O70,SUBSTITUTE(SUBSTITUTE(MID(B71,I71+2,L71-I71-3)," ","_"),"/","_"))</f>
        <v>Litsea_Cubeba</v>
      </c>
      <c r="P71" s="0" t="s">
        <v>57</v>
      </c>
      <c r="U71" s="0" t="str">
        <f aca="false">SUBSTITUTE(_xlfn.CONCAT(M71, " - ", O71, " - ",N71, " - ", P71), "_", " ")</f>
        <v>Vintage - Litsea Cubeba - Essential Oil - 15ml</v>
      </c>
      <c r="V71" s="0" t="n">
        <v>15</v>
      </c>
      <c r="X71" s="0" t="n">
        <v>0</v>
      </c>
      <c r="Y71" s="0" t="s">
        <v>58</v>
      </c>
      <c r="Z71" s="0" t="s">
        <v>59</v>
      </c>
      <c r="AA71" s="0" t="n">
        <v>22</v>
      </c>
      <c r="AC71" s="2" t="s">
        <v>55</v>
      </c>
      <c r="AD71" s="2" t="s">
        <v>55</v>
      </c>
      <c r="AF71" s="3" t="str">
        <f aca="false">IF(B71 = "","",_xlfn.CONCAT("https://cdn.shopify.com/s/files/1/1773/1117/files/WWMS_-_",N71,"_-_",P71,"_-_",M71,"_-_",O71,"_-_Front.png"))</f>
        <v>https://cdn.shopify.com/s/files/1/1773/1117/files/WWMS_-_Essential_Oil_-_15ml_-_Vintage_-_Litsea_Cubeba_-_Front.png</v>
      </c>
      <c r="AG71" s="0" t="n">
        <v>1</v>
      </c>
      <c r="AH71" s="0" t="str">
        <f aca="false">IF(B71 = "", "", B71)</f>
        <v>Vintage - Litsea Cubeba - Essential Oil</v>
      </c>
      <c r="AI71" s="2" t="s">
        <v>60</v>
      </c>
      <c r="AY71" s="3" t="str">
        <f aca="false">_xlfn.CONCAT("https://cdn.shopify.com/s/files/1/1773/1117/files/WWMS_-_",N71,"_-_",P71,"_-_",M71,"_-_",O71,"_-_Front.png")</f>
        <v>https://cdn.shopify.com/s/files/1/1773/1117/files/WWMS_-_Essential_Oil_-_15ml_-_Vintage_-_Litsea_Cubeba_-_Front.png</v>
      </c>
      <c r="AZ71" s="0" t="s">
        <v>61</v>
      </c>
      <c r="BC71" s="0" t="s">
        <v>62</v>
      </c>
    </row>
    <row r="72" customFormat="false" ht="12.75" hidden="false" customHeight="true" outlineLevel="0" collapsed="false">
      <c r="A72" s="0" t="str">
        <f aca="false">SUBSTITUTE(SUBSTITUTE(LOWER(_xlfn.CONCAT(M72, "-", O72,"-", N72)), "_", "-"), "---", "-")</f>
        <v>vintage-lime-essential-oil</v>
      </c>
      <c r="B72" s="0" t="s">
        <v>127</v>
      </c>
      <c r="D72" s="0" t="s">
        <v>52</v>
      </c>
      <c r="E72" s="0" t="s">
        <v>53</v>
      </c>
      <c r="F72" s="0" t="s">
        <v>100</v>
      </c>
      <c r="G72" s="2" t="s">
        <v>55</v>
      </c>
      <c r="H72" s="0" t="s">
        <v>56</v>
      </c>
      <c r="I72" s="3" t="n">
        <f aca="false">IF(B72 = "",I71,FIND("-", B72, 1))</f>
        <v>9</v>
      </c>
      <c r="J72" s="3" t="e">
        <f aca="false">IF(B72 = "",J71,FIND("-", B72, FIND("-", B72, FIND("-", B72, 1)+1)+1))</f>
        <v>#VALUE!</v>
      </c>
      <c r="K72" s="3" t="n">
        <f aca="false">IF(B72 = "",K71,FIND("-", B72, FIND("-", B72, 1)+1))</f>
        <v>16</v>
      </c>
      <c r="L72" s="3" t="n">
        <f aca="false">IF(B72 = "",L71,IF(ISERROR(J72),K72,J72))</f>
        <v>16</v>
      </c>
      <c r="M72" s="3" t="str">
        <f aca="false">IF(B72 = "",M71,SUBSTITUTE(LEFT(B72,I72-2)," ","_"))</f>
        <v>Vintage</v>
      </c>
      <c r="N72" s="3" t="str">
        <f aca="false">IF(B72 = "",N71,SUBSTITUTE(RIGHT(B72, LEN(B72)-L72-1)," ","_"))</f>
        <v>Essential_Oil</v>
      </c>
      <c r="O72" s="3" t="str">
        <f aca="false">IF(B72 = "",O71,SUBSTITUTE(SUBSTITUTE(MID(B72,I72+2,L72-I72-3)," ","_"),"/","_"))</f>
        <v>Lime</v>
      </c>
      <c r="P72" s="0" t="s">
        <v>57</v>
      </c>
      <c r="U72" s="0" t="str">
        <f aca="false">SUBSTITUTE(_xlfn.CONCAT(M72, " - ", O72, " - ",N72, " - ", P72), "_", " ")</f>
        <v>Vintage - Lime - Essential Oil - 15ml</v>
      </c>
      <c r="V72" s="0" t="n">
        <v>15</v>
      </c>
      <c r="X72" s="0" t="n">
        <v>0</v>
      </c>
      <c r="Y72" s="0" t="s">
        <v>58</v>
      </c>
      <c r="Z72" s="0" t="s">
        <v>59</v>
      </c>
      <c r="AA72" s="0" t="n">
        <v>28</v>
      </c>
      <c r="AC72" s="2" t="s">
        <v>55</v>
      </c>
      <c r="AD72" s="2" t="s">
        <v>55</v>
      </c>
      <c r="AF72" s="3" t="str">
        <f aca="false">IF(B72 = "","",_xlfn.CONCAT("https://cdn.shopify.com/s/files/1/1773/1117/files/WWMS_-_",N72,"_-_",P72,"_-_",M72,"_-_",O72,"_-_Front.png"))</f>
        <v>https://cdn.shopify.com/s/files/1/1773/1117/files/WWMS_-_Essential_Oil_-_15ml_-_Vintage_-_Lime_-_Front.png</v>
      </c>
      <c r="AG72" s="0" t="n">
        <v>1</v>
      </c>
      <c r="AH72" s="0" t="str">
        <f aca="false">IF(B72 = "", "", B72)</f>
        <v>Vintage - Lime - Essential Oil</v>
      </c>
      <c r="AI72" s="2" t="s">
        <v>60</v>
      </c>
      <c r="AY72" s="3" t="str">
        <f aca="false">_xlfn.CONCAT("https://cdn.shopify.com/s/files/1/1773/1117/files/WWMS_-_",N72,"_-_",P72,"_-_",M72,"_-_",O72,"_-_Front.png")</f>
        <v>https://cdn.shopify.com/s/files/1/1773/1117/files/WWMS_-_Essential_Oil_-_15ml_-_Vintage_-_Lime_-_Front.png</v>
      </c>
      <c r="AZ72" s="0" t="s">
        <v>61</v>
      </c>
      <c r="BC72" s="0" t="s">
        <v>62</v>
      </c>
    </row>
    <row r="73" customFormat="false" ht="12.75" hidden="false" customHeight="true" outlineLevel="0" collapsed="false">
      <c r="A73" s="0" t="str">
        <f aca="false">SUBSTITUTE(SUBSTITUTE(LOWER(_xlfn.CONCAT(M73, "-", O73,"-", N73)), "_", "-"), "---", "-")</f>
        <v>vintage-lemongrass-essential-oil</v>
      </c>
      <c r="B73" s="0" t="s">
        <v>128</v>
      </c>
      <c r="D73" s="0" t="s">
        <v>52</v>
      </c>
      <c r="E73" s="0" t="s">
        <v>53</v>
      </c>
      <c r="F73" s="0" t="s">
        <v>100</v>
      </c>
      <c r="G73" s="2" t="s">
        <v>55</v>
      </c>
      <c r="H73" s="0" t="s">
        <v>56</v>
      </c>
      <c r="I73" s="3" t="n">
        <f aca="false">IF(B73 = "",I72,FIND("-", B73, 1))</f>
        <v>9</v>
      </c>
      <c r="J73" s="3" t="e">
        <f aca="false">IF(B73 = "",J72,FIND("-", B73, FIND("-", B73, FIND("-", B73, 1)+1)+1))</f>
        <v>#VALUE!</v>
      </c>
      <c r="K73" s="3" t="n">
        <f aca="false">IF(B73 = "",K72,FIND("-", B73, FIND("-", B73, 1)+1))</f>
        <v>22</v>
      </c>
      <c r="L73" s="3" t="n">
        <f aca="false">IF(B73 = "",L72,IF(ISERROR(J73),K73,J73))</f>
        <v>22</v>
      </c>
      <c r="M73" s="3" t="str">
        <f aca="false">IF(B73 = "",M72,SUBSTITUTE(LEFT(B73,I73-2)," ","_"))</f>
        <v>Vintage</v>
      </c>
      <c r="N73" s="3" t="str">
        <f aca="false">IF(B73 = "",N72,SUBSTITUTE(RIGHT(B73, LEN(B73)-L73-1)," ","_"))</f>
        <v>Essential_Oil</v>
      </c>
      <c r="O73" s="3" t="str">
        <f aca="false">IF(B73 = "",O72,SUBSTITUTE(SUBSTITUTE(MID(B73,I73+2,L73-I73-3)," ","_"),"/","_"))</f>
        <v>Lemongrass</v>
      </c>
      <c r="P73" s="0" t="s">
        <v>57</v>
      </c>
      <c r="U73" s="0" t="str">
        <f aca="false">SUBSTITUTE(_xlfn.CONCAT(M73, " - ", O73, " - ",N73, " - ", P73), "_", " ")</f>
        <v>Vintage - Lemongrass - Essential Oil - 15ml</v>
      </c>
      <c r="V73" s="0" t="n">
        <v>15</v>
      </c>
      <c r="X73" s="0" t="n">
        <v>0</v>
      </c>
      <c r="Y73" s="0" t="s">
        <v>58</v>
      </c>
      <c r="Z73" s="0" t="s">
        <v>59</v>
      </c>
      <c r="AA73" s="0" t="n">
        <v>20</v>
      </c>
      <c r="AC73" s="2" t="s">
        <v>55</v>
      </c>
      <c r="AD73" s="2" t="s">
        <v>55</v>
      </c>
      <c r="AF73" s="3" t="str">
        <f aca="false">IF(B73 = "","",_xlfn.CONCAT("https://cdn.shopify.com/s/files/1/1773/1117/files/WWMS_-_",N73,"_-_",P73,"_-_",M73,"_-_",O73,"_-_Front.png"))</f>
        <v>https://cdn.shopify.com/s/files/1/1773/1117/files/WWMS_-_Essential_Oil_-_15ml_-_Vintage_-_Lemongrass_-_Front.png</v>
      </c>
      <c r="AG73" s="0" t="n">
        <v>1</v>
      </c>
      <c r="AH73" s="0" t="str">
        <f aca="false">IF(B73 = "", "", B73)</f>
        <v>Vintage - Lemongrass - Essential Oil</v>
      </c>
      <c r="AI73" s="2" t="s">
        <v>60</v>
      </c>
      <c r="AY73" s="3" t="str">
        <f aca="false">_xlfn.CONCAT("https://cdn.shopify.com/s/files/1/1773/1117/files/WWMS_-_",N73,"_-_",P73,"_-_",M73,"_-_",O73,"_-_Front.png")</f>
        <v>https://cdn.shopify.com/s/files/1/1773/1117/files/WWMS_-_Essential_Oil_-_15ml_-_Vintage_-_Lemongrass_-_Front.png</v>
      </c>
      <c r="AZ73" s="0" t="s">
        <v>61</v>
      </c>
      <c r="BC73" s="0" t="s">
        <v>62</v>
      </c>
    </row>
    <row r="74" customFormat="false" ht="12.75" hidden="false" customHeight="true" outlineLevel="0" collapsed="false">
      <c r="A74" s="0" t="str">
        <f aca="false">SUBSTITUTE(SUBSTITUTE(LOWER(_xlfn.CONCAT(M74, "-", O74,"-", N74)), "_", "-"), "---", "-")</f>
        <v>vintage-lemon-essential-oil</v>
      </c>
      <c r="B74" s="0" t="s">
        <v>129</v>
      </c>
      <c r="D74" s="0" t="s">
        <v>52</v>
      </c>
      <c r="E74" s="0" t="s">
        <v>53</v>
      </c>
      <c r="F74" s="0" t="s">
        <v>100</v>
      </c>
      <c r="G74" s="2" t="s">
        <v>55</v>
      </c>
      <c r="H74" s="0" t="s">
        <v>56</v>
      </c>
      <c r="I74" s="3" t="n">
        <f aca="false">IF(B74 = "",I73,FIND("-", B74, 1))</f>
        <v>9</v>
      </c>
      <c r="J74" s="3" t="e">
        <f aca="false">IF(B74 = "",J73,FIND("-", B74, FIND("-", B74, FIND("-", B74, 1)+1)+1))</f>
        <v>#VALUE!</v>
      </c>
      <c r="K74" s="3" t="n">
        <f aca="false">IF(B74 = "",K73,FIND("-", B74, FIND("-", B74, 1)+1))</f>
        <v>17</v>
      </c>
      <c r="L74" s="3" t="n">
        <f aca="false">IF(B74 = "",L73,IF(ISERROR(J74),K74,J74))</f>
        <v>17</v>
      </c>
      <c r="M74" s="3" t="str">
        <f aca="false">IF(B74 = "",M73,SUBSTITUTE(LEFT(B74,I74-2)," ","_"))</f>
        <v>Vintage</v>
      </c>
      <c r="N74" s="3" t="str">
        <f aca="false">IF(B74 = "",N73,SUBSTITUTE(RIGHT(B74, LEN(B74)-L74-1)," ","_"))</f>
        <v>Essential_Oil</v>
      </c>
      <c r="O74" s="3" t="str">
        <f aca="false">IF(B74 = "",O73,SUBSTITUTE(SUBSTITUTE(MID(B74,I74+2,L74-I74-3)," ","_"),"/","_"))</f>
        <v>Lemon</v>
      </c>
      <c r="P74" s="0" t="s">
        <v>57</v>
      </c>
      <c r="U74" s="0" t="str">
        <f aca="false">SUBSTITUTE(_xlfn.CONCAT(M74, " - ", O74, " - ",N74, " - ", P74), "_", " ")</f>
        <v>Vintage - Lemon - Essential Oil - 15ml</v>
      </c>
      <c r="V74" s="0" t="n">
        <v>15</v>
      </c>
      <c r="X74" s="0" t="n">
        <v>0</v>
      </c>
      <c r="Y74" s="0" t="s">
        <v>58</v>
      </c>
      <c r="Z74" s="0" t="s">
        <v>59</v>
      </c>
      <c r="AA74" s="0" t="n">
        <v>28</v>
      </c>
      <c r="AC74" s="2" t="s">
        <v>55</v>
      </c>
      <c r="AD74" s="2" t="s">
        <v>55</v>
      </c>
      <c r="AF74" s="3" t="str">
        <f aca="false">IF(B74 = "","",_xlfn.CONCAT("https://cdn.shopify.com/s/files/1/1773/1117/files/WWMS_-_",N74,"_-_",P74,"_-_",M74,"_-_",O74,"_-_Front.png"))</f>
        <v>https://cdn.shopify.com/s/files/1/1773/1117/files/WWMS_-_Essential_Oil_-_15ml_-_Vintage_-_Lemon_-_Front.png</v>
      </c>
      <c r="AG74" s="0" t="n">
        <v>1</v>
      </c>
      <c r="AH74" s="0" t="str">
        <f aca="false">IF(B74 = "", "", B74)</f>
        <v>Vintage - Lemon - Essential Oil</v>
      </c>
      <c r="AI74" s="2" t="s">
        <v>60</v>
      </c>
      <c r="AY74" s="3" t="str">
        <f aca="false">_xlfn.CONCAT("https://cdn.shopify.com/s/files/1/1773/1117/files/WWMS_-_",N74,"_-_",P74,"_-_",M74,"_-_",O74,"_-_Front.png")</f>
        <v>https://cdn.shopify.com/s/files/1/1773/1117/files/WWMS_-_Essential_Oil_-_15ml_-_Vintage_-_Lemon_-_Front.png</v>
      </c>
      <c r="AZ74" s="0" t="s">
        <v>61</v>
      </c>
      <c r="BC74" s="0" t="s">
        <v>62</v>
      </c>
    </row>
    <row r="75" customFormat="false" ht="12.75" hidden="false" customHeight="true" outlineLevel="0" collapsed="false">
      <c r="A75" s="0" t="str">
        <f aca="false">SUBSTITUTE(SUBSTITUTE(LOWER(_xlfn.CONCAT(M75, "-", O75,"-", N75)), "_", "-"), "---", "-")</f>
        <v>vintage-lavender-essential-oil</v>
      </c>
      <c r="B75" s="0" t="s">
        <v>130</v>
      </c>
      <c r="D75" s="0" t="s">
        <v>52</v>
      </c>
      <c r="E75" s="0" t="s">
        <v>53</v>
      </c>
      <c r="F75" s="0" t="s">
        <v>100</v>
      </c>
      <c r="G75" s="2" t="s">
        <v>55</v>
      </c>
      <c r="H75" s="0" t="s">
        <v>56</v>
      </c>
      <c r="I75" s="3" t="n">
        <f aca="false">IF(B75 = "",I74,FIND("-", B75, 1))</f>
        <v>9</v>
      </c>
      <c r="J75" s="3" t="e">
        <f aca="false">IF(B75 = "",J74,FIND("-", B75, FIND("-", B75, FIND("-", B75, 1)+1)+1))</f>
        <v>#VALUE!</v>
      </c>
      <c r="K75" s="3" t="n">
        <f aca="false">IF(B75 = "",K74,FIND("-", B75, FIND("-", B75, 1)+1))</f>
        <v>20</v>
      </c>
      <c r="L75" s="3" t="n">
        <f aca="false">IF(B75 = "",L74,IF(ISERROR(J75),K75,J75))</f>
        <v>20</v>
      </c>
      <c r="M75" s="3" t="str">
        <f aca="false">IF(B75 = "",M74,SUBSTITUTE(LEFT(B75,I75-2)," ","_"))</f>
        <v>Vintage</v>
      </c>
      <c r="N75" s="3" t="str">
        <f aca="false">IF(B75 = "",N74,SUBSTITUTE(RIGHT(B75, LEN(B75)-L75-1)," ","_"))</f>
        <v>Essential_Oil</v>
      </c>
      <c r="O75" s="3" t="str">
        <f aca="false">IF(B75 = "",O74,SUBSTITUTE(SUBSTITUTE(MID(B75,I75+2,L75-I75-3)," ","_"),"/","_"))</f>
        <v>Lavender</v>
      </c>
      <c r="P75" s="0" t="s">
        <v>57</v>
      </c>
      <c r="U75" s="0" t="str">
        <f aca="false">SUBSTITUTE(_xlfn.CONCAT(M75, " - ", O75, " - ",N75, " - ", P75), "_", " ")</f>
        <v>Vintage - Lavender - Essential Oil - 15ml</v>
      </c>
      <c r="V75" s="0" t="n">
        <v>15</v>
      </c>
      <c r="X75" s="0" t="n">
        <v>0</v>
      </c>
      <c r="Y75" s="0" t="s">
        <v>58</v>
      </c>
      <c r="Z75" s="0" t="s">
        <v>59</v>
      </c>
      <c r="AA75" s="0" t="n">
        <v>19</v>
      </c>
      <c r="AC75" s="2" t="s">
        <v>55</v>
      </c>
      <c r="AD75" s="2" t="s">
        <v>55</v>
      </c>
      <c r="AF75" s="3" t="str">
        <f aca="false">IF(B75 = "","",_xlfn.CONCAT("https://cdn.shopify.com/s/files/1/1773/1117/files/WWMS_-_",N75,"_-_",P75,"_-_",M75,"_-_",O75,"_-_Front.png"))</f>
        <v>https://cdn.shopify.com/s/files/1/1773/1117/files/WWMS_-_Essential_Oil_-_15ml_-_Vintage_-_Lavender_-_Front.png</v>
      </c>
      <c r="AG75" s="0" t="n">
        <v>1</v>
      </c>
      <c r="AH75" s="0" t="str">
        <f aca="false">IF(B75 = "", "", B75)</f>
        <v>Vintage - Lavender - Essential Oil</v>
      </c>
      <c r="AI75" s="2" t="s">
        <v>60</v>
      </c>
      <c r="AY75" s="3" t="str">
        <f aca="false">_xlfn.CONCAT("https://cdn.shopify.com/s/files/1/1773/1117/files/WWMS_-_",N75,"_-_",P75,"_-_",M75,"_-_",O75,"_-_Front.png")</f>
        <v>https://cdn.shopify.com/s/files/1/1773/1117/files/WWMS_-_Essential_Oil_-_15ml_-_Vintage_-_Lavender_-_Front.png</v>
      </c>
      <c r="AZ75" s="0" t="s">
        <v>61</v>
      </c>
      <c r="BC75" s="0" t="s">
        <v>62</v>
      </c>
    </row>
    <row r="76" customFormat="false" ht="12.75" hidden="false" customHeight="true" outlineLevel="0" collapsed="false">
      <c r="A76" s="0" t="str">
        <f aca="false">SUBSTITUTE(SUBSTITUTE(LOWER(_xlfn.CONCAT(M76, "-", O76,"-", N76)), "_", "-"), "---", "-")</f>
        <v>vintage-jasmine-essential-oil</v>
      </c>
      <c r="B76" s="0" t="s">
        <v>131</v>
      </c>
      <c r="C76" s="1"/>
      <c r="D76" s="0" t="s">
        <v>52</v>
      </c>
      <c r="E76" s="0" t="s">
        <v>53</v>
      </c>
      <c r="F76" s="0" t="s">
        <v>100</v>
      </c>
      <c r="G76" s="2" t="s">
        <v>55</v>
      </c>
      <c r="H76" s="0" t="s">
        <v>56</v>
      </c>
      <c r="I76" s="3" t="n">
        <f aca="false">IF(B76 = "",I75,FIND("-", B76, 1))</f>
        <v>9</v>
      </c>
      <c r="J76" s="3" t="e">
        <f aca="false">IF(B76 = "",J75,FIND("-", B76, FIND("-", B76, FIND("-", B76, 1)+1)+1))</f>
        <v>#VALUE!</v>
      </c>
      <c r="K76" s="3" t="n">
        <f aca="false">IF(B76 = "",K75,FIND("-", B76, FIND("-", B76, 1)+1))</f>
        <v>19</v>
      </c>
      <c r="L76" s="3" t="n">
        <f aca="false">IF(B76 = "",L75,IF(ISERROR(J76),K76,J76))</f>
        <v>19</v>
      </c>
      <c r="M76" s="3" t="str">
        <f aca="false">IF(B76 = "",M75,SUBSTITUTE(LEFT(B76,I76-2)," ","_"))</f>
        <v>Vintage</v>
      </c>
      <c r="N76" s="3" t="str">
        <f aca="false">IF(B76 = "",N75,SUBSTITUTE(RIGHT(B76, LEN(B76)-L76-1)," ","_"))</f>
        <v>Essential_Oil</v>
      </c>
      <c r="O76" s="3" t="str">
        <f aca="false">IF(B76 = "",O75,SUBSTITUTE(SUBSTITUTE(MID(B76,I76+2,L76-I76-3)," ","_"),"/","_"))</f>
        <v>Jasmine</v>
      </c>
      <c r="P76" s="0" t="s">
        <v>57</v>
      </c>
      <c r="U76" s="0" t="str">
        <f aca="false">SUBSTITUTE(_xlfn.CONCAT(M76, " - ", O76, " - ",N76, " - ", P76), "_", " ")</f>
        <v>Vintage - Jasmine - Essential Oil - 15ml</v>
      </c>
      <c r="V76" s="0" t="n">
        <v>15</v>
      </c>
      <c r="X76" s="0" t="n">
        <v>0</v>
      </c>
      <c r="Y76" s="0" t="s">
        <v>58</v>
      </c>
      <c r="Z76" s="0" t="s">
        <v>59</v>
      </c>
      <c r="AA76" s="0" t="n">
        <v>24</v>
      </c>
      <c r="AC76" s="2" t="s">
        <v>55</v>
      </c>
      <c r="AD76" s="2" t="s">
        <v>55</v>
      </c>
      <c r="AF76" s="3" t="str">
        <f aca="false">IF(B76 = "","",_xlfn.CONCAT("https://cdn.shopify.com/s/files/1/1773/1117/files/WWMS_-_",N76,"_-_",P76,"_-_",M76,"_-_",O76,"_-_Front.png"))</f>
        <v>https://cdn.shopify.com/s/files/1/1773/1117/files/WWMS_-_Essential_Oil_-_15ml_-_Vintage_-_Jasmine_-_Front.png</v>
      </c>
      <c r="AG76" s="0" t="n">
        <v>1</v>
      </c>
      <c r="AH76" s="0" t="str">
        <f aca="false">IF(B76 = "", "", B76)</f>
        <v>Vintage - Jasmine - Essential Oil</v>
      </c>
      <c r="AI76" s="2" t="s">
        <v>60</v>
      </c>
      <c r="AY76" s="3" t="str">
        <f aca="false">_xlfn.CONCAT("https://cdn.shopify.com/s/files/1/1773/1117/files/WWMS_-_",N76,"_-_",P76,"_-_",M76,"_-_",O76,"_-_Front.png")</f>
        <v>https://cdn.shopify.com/s/files/1/1773/1117/files/WWMS_-_Essential_Oil_-_15ml_-_Vintage_-_Jasmine_-_Front.png</v>
      </c>
      <c r="AZ76" s="0" t="s">
        <v>61</v>
      </c>
      <c r="BC76" s="0" t="s">
        <v>62</v>
      </c>
    </row>
    <row r="77" customFormat="false" ht="12.75" hidden="false" customHeight="true" outlineLevel="0" collapsed="false">
      <c r="A77" s="0" t="str">
        <f aca="false">SUBSTITUTE(SUBSTITUTE(LOWER(_xlfn.CONCAT(M77, "-", O77,"-", N77)), "_", "-"), "---", "-")</f>
        <v>vintage-jamarosa-essential-oil</v>
      </c>
      <c r="B77" s="0" t="s">
        <v>132</v>
      </c>
      <c r="D77" s="0" t="s">
        <v>52</v>
      </c>
      <c r="E77" s="0" t="s">
        <v>53</v>
      </c>
      <c r="F77" s="0" t="s">
        <v>100</v>
      </c>
      <c r="G77" s="2" t="s">
        <v>55</v>
      </c>
      <c r="H77" s="0" t="s">
        <v>56</v>
      </c>
      <c r="I77" s="3" t="n">
        <f aca="false">IF(B77 = "",I76,FIND("-", B77, 1))</f>
        <v>9</v>
      </c>
      <c r="J77" s="3" t="e">
        <f aca="false">IF(B77 = "",J76,FIND("-", B77, FIND("-", B77, FIND("-", B77, 1)+1)+1))</f>
        <v>#VALUE!</v>
      </c>
      <c r="K77" s="3" t="n">
        <f aca="false">IF(B77 = "",K76,FIND("-", B77, FIND("-", B77, 1)+1))</f>
        <v>20</v>
      </c>
      <c r="L77" s="3" t="n">
        <f aca="false">IF(B77 = "",L76,IF(ISERROR(J77),K77,J77))</f>
        <v>20</v>
      </c>
      <c r="M77" s="3" t="str">
        <f aca="false">IF(B77 = "",M76,SUBSTITUTE(LEFT(B77,I77-2)," ","_"))</f>
        <v>Vintage</v>
      </c>
      <c r="N77" s="3" t="str">
        <f aca="false">IF(B77 = "",N76,SUBSTITUTE(RIGHT(B77, LEN(B77)-L77-1)," ","_"))</f>
        <v>Essential_Oil</v>
      </c>
      <c r="O77" s="3" t="str">
        <f aca="false">IF(B77 = "",O76,SUBSTITUTE(SUBSTITUTE(MID(B77,I77+2,L77-I77-3)," ","_"),"/","_"))</f>
        <v>Jamarosa</v>
      </c>
      <c r="P77" s="0" t="s">
        <v>57</v>
      </c>
      <c r="U77" s="0" t="str">
        <f aca="false">SUBSTITUTE(_xlfn.CONCAT(M77, " - ", O77, " - ",N77, " - ", P77), "_", " ")</f>
        <v>Vintage - Jamarosa - Essential Oil - 15ml</v>
      </c>
      <c r="V77" s="0" t="n">
        <v>15</v>
      </c>
      <c r="X77" s="0" t="n">
        <v>0</v>
      </c>
      <c r="Y77" s="0" t="s">
        <v>58</v>
      </c>
      <c r="Z77" s="0" t="s">
        <v>59</v>
      </c>
      <c r="AA77" s="0" t="n">
        <v>33</v>
      </c>
      <c r="AC77" s="2" t="s">
        <v>55</v>
      </c>
      <c r="AD77" s="2" t="s">
        <v>55</v>
      </c>
      <c r="AF77" s="3" t="str">
        <f aca="false">IF(B77 = "","",_xlfn.CONCAT("https://cdn.shopify.com/s/files/1/1773/1117/files/WWMS_-_",N77,"_-_",P77,"_-_",M77,"_-_",O77,"_-_Front.png"))</f>
        <v>https://cdn.shopify.com/s/files/1/1773/1117/files/WWMS_-_Essential_Oil_-_15ml_-_Vintage_-_Jamarosa_-_Front.png</v>
      </c>
      <c r="AG77" s="0" t="n">
        <v>1</v>
      </c>
      <c r="AH77" s="0" t="str">
        <f aca="false">IF(B77 = "", "", B77)</f>
        <v>Vintage - Jamarosa - Essential Oil</v>
      </c>
      <c r="AI77" s="2" t="s">
        <v>60</v>
      </c>
      <c r="AY77" s="3" t="str">
        <f aca="false">_xlfn.CONCAT("https://cdn.shopify.com/s/files/1/1773/1117/files/WWMS_-_",N77,"_-_",P77,"_-_",M77,"_-_",O77,"_-_Front.png")</f>
        <v>https://cdn.shopify.com/s/files/1/1773/1117/files/WWMS_-_Essential_Oil_-_15ml_-_Vintage_-_Jamarosa_-_Front.png</v>
      </c>
      <c r="AZ77" s="0" t="s">
        <v>61</v>
      </c>
      <c r="BC77" s="0" t="s">
        <v>62</v>
      </c>
    </row>
    <row r="78" customFormat="false" ht="12.75" hidden="false" customHeight="true" outlineLevel="0" collapsed="false">
      <c r="A78" s="0" t="str">
        <f aca="false">SUBSTITUTE(SUBSTITUTE(LOWER(_xlfn.CONCAT(M78, "-", O78,"-", N78)), "_", "-"), "---", "-")</f>
        <v>vintage-hyssop-essential-oil</v>
      </c>
      <c r="B78" s="0" t="s">
        <v>133</v>
      </c>
      <c r="C78" s="1"/>
      <c r="D78" s="0" t="s">
        <v>52</v>
      </c>
      <c r="E78" s="0" t="s">
        <v>53</v>
      </c>
      <c r="F78" s="0" t="s">
        <v>100</v>
      </c>
      <c r="G78" s="2" t="s">
        <v>55</v>
      </c>
      <c r="H78" s="0" t="s">
        <v>56</v>
      </c>
      <c r="I78" s="3" t="n">
        <f aca="false">IF(B78 = "",I77,FIND("-", B78, 1))</f>
        <v>9</v>
      </c>
      <c r="J78" s="3" t="e">
        <f aca="false">IF(B78 = "",J77,FIND("-", B78, FIND("-", B78, FIND("-", B78, 1)+1)+1))</f>
        <v>#VALUE!</v>
      </c>
      <c r="K78" s="3" t="n">
        <f aca="false">IF(B78 = "",K77,FIND("-", B78, FIND("-", B78, 1)+1))</f>
        <v>18</v>
      </c>
      <c r="L78" s="3" t="n">
        <f aca="false">IF(B78 = "",L77,IF(ISERROR(J78),K78,J78))</f>
        <v>18</v>
      </c>
      <c r="M78" s="3" t="str">
        <f aca="false">IF(B78 = "",M77,SUBSTITUTE(LEFT(B78,I78-2)," ","_"))</f>
        <v>Vintage</v>
      </c>
      <c r="N78" s="3" t="str">
        <f aca="false">IF(B78 = "",N77,SUBSTITUTE(RIGHT(B78, LEN(B78)-L78-1)," ","_"))</f>
        <v>Essential_Oil</v>
      </c>
      <c r="O78" s="3" t="str">
        <f aca="false">IF(B78 = "",O77,SUBSTITUTE(SUBSTITUTE(MID(B78,I78+2,L78-I78-3)," ","_"),"/","_"))</f>
        <v>Hyssop</v>
      </c>
      <c r="P78" s="0" t="s">
        <v>57</v>
      </c>
      <c r="U78" s="0" t="str">
        <f aca="false">SUBSTITUTE(_xlfn.CONCAT(M78, " - ", O78, " - ",N78, " - ", P78), "_", " ")</f>
        <v>Vintage - Hyssop - Essential Oil - 15ml</v>
      </c>
      <c r="V78" s="0" t="n">
        <v>15</v>
      </c>
      <c r="X78" s="0" t="n">
        <v>0</v>
      </c>
      <c r="Y78" s="0" t="s">
        <v>58</v>
      </c>
      <c r="Z78" s="0" t="s">
        <v>59</v>
      </c>
      <c r="AA78" s="0" t="n">
        <v>24</v>
      </c>
      <c r="AC78" s="2" t="s">
        <v>55</v>
      </c>
      <c r="AD78" s="2" t="s">
        <v>55</v>
      </c>
      <c r="AF78" s="3" t="str">
        <f aca="false">IF(B78 = "","",_xlfn.CONCAT("https://cdn.shopify.com/s/files/1/1773/1117/files/WWMS_-_",N78,"_-_",P78,"_-_",M78,"_-_",O78,"_-_Front.png"))</f>
        <v>https://cdn.shopify.com/s/files/1/1773/1117/files/WWMS_-_Essential_Oil_-_15ml_-_Vintage_-_Hyssop_-_Front.png</v>
      </c>
      <c r="AG78" s="0" t="n">
        <v>1</v>
      </c>
      <c r="AH78" s="0" t="str">
        <f aca="false">IF(B78 = "", "", B78)</f>
        <v>Vintage - Hyssop - Essential Oil</v>
      </c>
      <c r="AI78" s="2" t="s">
        <v>60</v>
      </c>
      <c r="AY78" s="3" t="str">
        <f aca="false">_xlfn.CONCAT("https://cdn.shopify.com/s/files/1/1773/1117/files/WWMS_-_",N78,"_-_",P78,"_-_",M78,"_-_",O78,"_-_Front.png")</f>
        <v>https://cdn.shopify.com/s/files/1/1773/1117/files/WWMS_-_Essential_Oil_-_15ml_-_Vintage_-_Hyssop_-_Front.png</v>
      </c>
      <c r="AZ78" s="0" t="s">
        <v>61</v>
      </c>
      <c r="BC78" s="0" t="s">
        <v>62</v>
      </c>
    </row>
    <row r="79" customFormat="false" ht="12.75" hidden="false" customHeight="true" outlineLevel="0" collapsed="false">
      <c r="A79" s="0" t="str">
        <f aca="false">SUBSTITUTE(SUBSTITUTE(LOWER(_xlfn.CONCAT(M79, "-", O79,"-", N79)), "_", "-"), "---", "-")</f>
        <v>vintage-ho-wood-essential-oil</v>
      </c>
      <c r="B79" s="0" t="s">
        <v>134</v>
      </c>
      <c r="C79" s="1"/>
      <c r="D79" s="0" t="s">
        <v>52</v>
      </c>
      <c r="E79" s="0" t="s">
        <v>53</v>
      </c>
      <c r="F79" s="0" t="s">
        <v>100</v>
      </c>
      <c r="G79" s="2" t="s">
        <v>55</v>
      </c>
      <c r="H79" s="0" t="s">
        <v>56</v>
      </c>
      <c r="I79" s="3" t="n">
        <f aca="false">IF(B79 = "",I78,FIND("-", B79, 1))</f>
        <v>9</v>
      </c>
      <c r="J79" s="3" t="e">
        <f aca="false">IF(B79 = "",J78,FIND("-", B79, FIND("-", B79, FIND("-", B79, 1)+1)+1))</f>
        <v>#VALUE!</v>
      </c>
      <c r="K79" s="3" t="n">
        <f aca="false">IF(B79 = "",K78,FIND("-", B79, FIND("-", B79, 1)+1))</f>
        <v>19</v>
      </c>
      <c r="L79" s="3" t="n">
        <f aca="false">IF(B79 = "",L78,IF(ISERROR(J79),K79,J79))</f>
        <v>19</v>
      </c>
      <c r="M79" s="3" t="str">
        <f aca="false">IF(B79 = "",M78,SUBSTITUTE(LEFT(B79,I79-2)," ","_"))</f>
        <v>Vintage</v>
      </c>
      <c r="N79" s="3" t="str">
        <f aca="false">IF(B79 = "",N78,SUBSTITUTE(RIGHT(B79, LEN(B79)-L79-1)," ","_"))</f>
        <v>Essential_Oil</v>
      </c>
      <c r="O79" s="3" t="str">
        <f aca="false">IF(B79 = "",O78,SUBSTITUTE(SUBSTITUTE(MID(B79,I79+2,L79-I79-3)," ","_"),"/","_"))</f>
        <v>Ho_Wood</v>
      </c>
      <c r="P79" s="0" t="s">
        <v>57</v>
      </c>
      <c r="U79" s="0" t="str">
        <f aca="false">SUBSTITUTE(_xlfn.CONCAT(M79, " - ", O79, " - ",N79, " - ", P79), "_", " ")</f>
        <v>Vintage - Ho Wood - Essential Oil - 15ml</v>
      </c>
      <c r="V79" s="0" t="n">
        <v>15</v>
      </c>
      <c r="X79" s="0" t="n">
        <v>0</v>
      </c>
      <c r="Y79" s="0" t="s">
        <v>58</v>
      </c>
      <c r="Z79" s="0" t="s">
        <v>59</v>
      </c>
      <c r="AA79" s="0" t="n">
        <v>20</v>
      </c>
      <c r="AC79" s="2" t="s">
        <v>55</v>
      </c>
      <c r="AD79" s="2" t="s">
        <v>55</v>
      </c>
      <c r="AF79" s="3" t="str">
        <f aca="false">IF(B79 = "","",_xlfn.CONCAT("https://cdn.shopify.com/s/files/1/1773/1117/files/WWMS_-_",N79,"_-_",P79,"_-_",M79,"_-_",O79,"_-_Front.png"))</f>
        <v>https://cdn.shopify.com/s/files/1/1773/1117/files/WWMS_-_Essential_Oil_-_15ml_-_Vintage_-_Ho_Wood_-_Front.png</v>
      </c>
      <c r="AG79" s="0" t="n">
        <v>1</v>
      </c>
      <c r="AH79" s="0" t="str">
        <f aca="false">IF(B79 = "", "", B79)</f>
        <v>Vintage - Ho Wood - Essential Oil</v>
      </c>
      <c r="AI79" s="2" t="s">
        <v>60</v>
      </c>
      <c r="AY79" s="3" t="str">
        <f aca="false">_xlfn.CONCAT("https://cdn.shopify.com/s/files/1/1773/1117/files/WWMS_-_",N79,"_-_",P79,"_-_",M79,"_-_",O79,"_-_Front.png")</f>
        <v>https://cdn.shopify.com/s/files/1/1773/1117/files/WWMS_-_Essential_Oil_-_15ml_-_Vintage_-_Ho_Wood_-_Front.png</v>
      </c>
      <c r="AZ79" s="0" t="s">
        <v>61</v>
      </c>
      <c r="BC79" s="0" t="s">
        <v>62</v>
      </c>
    </row>
    <row r="80" customFormat="false" ht="12.75" hidden="false" customHeight="true" outlineLevel="0" collapsed="false">
      <c r="A80" s="0" t="str">
        <f aca="false">SUBSTITUTE(SUBSTITUTE(LOWER(_xlfn.CONCAT(M80, "-", O80,"-", N80)), "_", "-"), "---", "-")</f>
        <v>vintage-grapefruit-essential-oil</v>
      </c>
      <c r="B80" s="0" t="s">
        <v>135</v>
      </c>
      <c r="C80" s="1"/>
      <c r="D80" s="0" t="s">
        <v>52</v>
      </c>
      <c r="E80" s="0" t="s">
        <v>53</v>
      </c>
      <c r="F80" s="0" t="s">
        <v>100</v>
      </c>
      <c r="G80" s="2" t="s">
        <v>55</v>
      </c>
      <c r="H80" s="0" t="s">
        <v>56</v>
      </c>
      <c r="I80" s="3" t="n">
        <f aca="false">IF(B80 = "",I79,FIND("-", B80, 1))</f>
        <v>9</v>
      </c>
      <c r="J80" s="3" t="e">
        <f aca="false">IF(B80 = "",J79,FIND("-", B80, FIND("-", B80, FIND("-", B80, 1)+1)+1))</f>
        <v>#VALUE!</v>
      </c>
      <c r="K80" s="3" t="n">
        <f aca="false">IF(B80 = "",K79,FIND("-", B80, FIND("-", B80, 1)+1))</f>
        <v>22</v>
      </c>
      <c r="L80" s="3" t="n">
        <f aca="false">IF(B80 = "",L79,IF(ISERROR(J80),K80,J80))</f>
        <v>22</v>
      </c>
      <c r="M80" s="3" t="str">
        <f aca="false">IF(B80 = "",M79,SUBSTITUTE(LEFT(B80,I80-2)," ","_"))</f>
        <v>Vintage</v>
      </c>
      <c r="N80" s="3" t="str">
        <f aca="false">IF(B80 = "",N79,SUBSTITUTE(RIGHT(B80, LEN(B80)-L80-1)," ","_"))</f>
        <v>Essential_Oil</v>
      </c>
      <c r="O80" s="3" t="str">
        <f aca="false">IF(B80 = "",O79,SUBSTITUTE(SUBSTITUTE(MID(B80,I80+2,L80-I80-3)," ","_"),"/","_"))</f>
        <v>Grapefruit</v>
      </c>
      <c r="P80" s="0" t="s">
        <v>57</v>
      </c>
      <c r="U80" s="0" t="str">
        <f aca="false">SUBSTITUTE(_xlfn.CONCAT(M80, " - ", O80, " - ",N80, " - ", P80), "_", " ")</f>
        <v>Vintage - Grapefruit - Essential Oil - 15ml</v>
      </c>
      <c r="V80" s="0" t="n">
        <v>15</v>
      </c>
      <c r="X80" s="0" t="n">
        <v>0</v>
      </c>
      <c r="Y80" s="0" t="s">
        <v>58</v>
      </c>
      <c r="Z80" s="0" t="s">
        <v>59</v>
      </c>
      <c r="AA80" s="0" t="n">
        <v>36</v>
      </c>
      <c r="AC80" s="2" t="s">
        <v>55</v>
      </c>
      <c r="AD80" s="2" t="s">
        <v>55</v>
      </c>
      <c r="AF80" s="3" t="str">
        <f aca="false">IF(B80 = "","",_xlfn.CONCAT("https://cdn.shopify.com/s/files/1/1773/1117/files/WWMS_-_",N80,"_-_",P80,"_-_",M80,"_-_",O80,"_-_Front.png"))</f>
        <v>https://cdn.shopify.com/s/files/1/1773/1117/files/WWMS_-_Essential_Oil_-_15ml_-_Vintage_-_Grapefruit_-_Front.png</v>
      </c>
      <c r="AG80" s="0" t="n">
        <v>1</v>
      </c>
      <c r="AH80" s="0" t="str">
        <f aca="false">IF(B80 = "", "", B80)</f>
        <v>Vintage - Grapefruit - Essential Oil</v>
      </c>
      <c r="AI80" s="2" t="s">
        <v>60</v>
      </c>
      <c r="AY80" s="3" t="str">
        <f aca="false">_xlfn.CONCAT("https://cdn.shopify.com/s/files/1/1773/1117/files/WWMS_-_",N80,"_-_",P80,"_-_",M80,"_-_",O80,"_-_Front.png")</f>
        <v>https://cdn.shopify.com/s/files/1/1773/1117/files/WWMS_-_Essential_Oil_-_15ml_-_Vintage_-_Grapefruit_-_Front.png</v>
      </c>
      <c r="AZ80" s="0" t="s">
        <v>61</v>
      </c>
      <c r="BC80" s="0" t="s">
        <v>62</v>
      </c>
    </row>
    <row r="81" customFormat="false" ht="12.75" hidden="false" customHeight="true" outlineLevel="0" collapsed="false">
      <c r="A81" s="0" t="str">
        <f aca="false">SUBSTITUTE(SUBSTITUTE(LOWER(_xlfn.CONCAT(M81, "-", O81,"-", N81)), "_", "-"), "---", "-")</f>
        <v>vintage-ginger-essential-oil</v>
      </c>
      <c r="B81" s="0" t="s">
        <v>136</v>
      </c>
      <c r="C81" s="1"/>
      <c r="D81" s="0" t="s">
        <v>52</v>
      </c>
      <c r="E81" s="0" t="s">
        <v>53</v>
      </c>
      <c r="F81" s="0" t="s">
        <v>100</v>
      </c>
      <c r="G81" s="2" t="s">
        <v>55</v>
      </c>
      <c r="H81" s="0" t="s">
        <v>56</v>
      </c>
      <c r="I81" s="3" t="n">
        <f aca="false">IF(B81 = "",I80,FIND("-", B81, 1))</f>
        <v>9</v>
      </c>
      <c r="J81" s="3" t="e">
        <f aca="false">IF(B81 = "",J80,FIND("-", B81, FIND("-", B81, FIND("-", B81, 1)+1)+1))</f>
        <v>#VALUE!</v>
      </c>
      <c r="K81" s="3" t="n">
        <f aca="false">IF(B81 = "",K80,FIND("-", B81, FIND("-", B81, 1)+1))</f>
        <v>18</v>
      </c>
      <c r="L81" s="3" t="n">
        <f aca="false">IF(B81 = "",L80,IF(ISERROR(J81),K81,J81))</f>
        <v>18</v>
      </c>
      <c r="M81" s="3" t="str">
        <f aca="false">IF(B81 = "",M80,SUBSTITUTE(LEFT(B81,I81-2)," ","_"))</f>
        <v>Vintage</v>
      </c>
      <c r="N81" s="3" t="str">
        <f aca="false">IF(B81 = "",N80,SUBSTITUTE(RIGHT(B81, LEN(B81)-L81-1)," ","_"))</f>
        <v>Essential_Oil</v>
      </c>
      <c r="O81" s="3" t="str">
        <f aca="false">IF(B81 = "",O80,SUBSTITUTE(SUBSTITUTE(MID(B81,I81+2,L81-I81-3)," ","_"),"/","_"))</f>
        <v>Ginger</v>
      </c>
      <c r="P81" s="0" t="s">
        <v>57</v>
      </c>
      <c r="U81" s="0" t="str">
        <f aca="false">SUBSTITUTE(_xlfn.CONCAT(M81, " - ", O81, " - ",N81, " - ", P81), "_", " ")</f>
        <v>Vintage - Ginger - Essential Oil - 15ml</v>
      </c>
      <c r="V81" s="0" t="n">
        <v>15</v>
      </c>
      <c r="X81" s="0" t="n">
        <v>0</v>
      </c>
      <c r="Y81" s="0" t="s">
        <v>58</v>
      </c>
      <c r="Z81" s="0" t="s">
        <v>59</v>
      </c>
      <c r="AA81" s="0" t="n">
        <v>98</v>
      </c>
      <c r="AC81" s="2" t="s">
        <v>55</v>
      </c>
      <c r="AD81" s="2" t="s">
        <v>55</v>
      </c>
      <c r="AF81" s="3" t="str">
        <f aca="false">IF(B81 = "","",_xlfn.CONCAT("https://cdn.shopify.com/s/files/1/1773/1117/files/WWMS_-_",N81,"_-_",P81,"_-_",M81,"_-_",O81,"_-_Front.png"))</f>
        <v>https://cdn.shopify.com/s/files/1/1773/1117/files/WWMS_-_Essential_Oil_-_15ml_-_Vintage_-_Ginger_-_Front.png</v>
      </c>
      <c r="AG81" s="0" t="n">
        <v>1</v>
      </c>
      <c r="AH81" s="0" t="str">
        <f aca="false">IF(B81 = "", "", B81)</f>
        <v>Vintage - Ginger - Essential Oil</v>
      </c>
      <c r="AI81" s="2" t="s">
        <v>60</v>
      </c>
      <c r="AY81" s="3" t="str">
        <f aca="false">_xlfn.CONCAT("https://cdn.shopify.com/s/files/1/1773/1117/files/WWMS_-_",N81,"_-_",P81,"_-_",M81,"_-_",O81,"_-_Front.png")</f>
        <v>https://cdn.shopify.com/s/files/1/1773/1117/files/WWMS_-_Essential_Oil_-_15ml_-_Vintage_-_Ginger_-_Front.png</v>
      </c>
      <c r="AZ81" s="0" t="s">
        <v>61</v>
      </c>
      <c r="BC81" s="0" t="s">
        <v>62</v>
      </c>
    </row>
    <row r="82" customFormat="false" ht="12.75" hidden="false" customHeight="true" outlineLevel="0" collapsed="false">
      <c r="A82" s="0" t="str">
        <f aca="false">SUBSTITUTE(SUBSTITUTE(LOWER(_xlfn.CONCAT(M82, "-", O82,"-", N82)), "_", "-"), "---", "-")</f>
        <v>vintage-frankincense-&amp;-myrrh-essential-oil</v>
      </c>
      <c r="B82" s="0" t="s">
        <v>137</v>
      </c>
      <c r="D82" s="0" t="s">
        <v>52</v>
      </c>
      <c r="E82" s="0" t="s">
        <v>53</v>
      </c>
      <c r="F82" s="0" t="s">
        <v>100</v>
      </c>
      <c r="G82" s="2" t="s">
        <v>55</v>
      </c>
      <c r="H82" s="0" t="s">
        <v>56</v>
      </c>
      <c r="I82" s="3" t="n">
        <f aca="false">IF(B82 = "",I81,FIND("-", B82, 1))</f>
        <v>9</v>
      </c>
      <c r="J82" s="3" t="e">
        <f aca="false">IF(B82 = "",J81,FIND("-", B82, FIND("-", B82, FIND("-", B82, 1)+1)+1))</f>
        <v>#VALUE!</v>
      </c>
      <c r="K82" s="3" t="n">
        <f aca="false">IF(B82 = "",K81,FIND("-", B82, FIND("-", B82, 1)+1))</f>
        <v>32</v>
      </c>
      <c r="L82" s="3" t="n">
        <f aca="false">IF(B82 = "",L81,IF(ISERROR(J82),K82,J82))</f>
        <v>32</v>
      </c>
      <c r="M82" s="3" t="str">
        <f aca="false">IF(B82 = "",M81,SUBSTITUTE(LEFT(B82,I82-2)," ","_"))</f>
        <v>Vintage</v>
      </c>
      <c r="N82" s="3" t="str">
        <f aca="false">IF(B82 = "",N81,SUBSTITUTE(RIGHT(B82, LEN(B82)-L82-1)," ","_"))</f>
        <v>Essential_Oil</v>
      </c>
      <c r="O82" s="3" t="str">
        <f aca="false">IF(B82 = "",O81,SUBSTITUTE(SUBSTITUTE(MID(B82,I82+2,L82-I82-3)," ","_"),"/","_"))</f>
        <v>Frankincense_&amp;_Myrrh</v>
      </c>
      <c r="P82" s="0" t="s">
        <v>57</v>
      </c>
      <c r="U82" s="0" t="str">
        <f aca="false">SUBSTITUTE(_xlfn.CONCAT(M82, " - ", O82, " - ",N82, " - ", P82), "_", " ")</f>
        <v>Vintage - Frankincense &amp; Myrrh - Essential Oil - 15ml</v>
      </c>
      <c r="V82" s="0" t="n">
        <v>15</v>
      </c>
      <c r="X82" s="0" t="n">
        <v>0</v>
      </c>
      <c r="Y82" s="0" t="s">
        <v>58</v>
      </c>
      <c r="Z82" s="0" t="s">
        <v>59</v>
      </c>
      <c r="AA82" s="0" t="n">
        <v>58</v>
      </c>
      <c r="AC82" s="2" t="s">
        <v>55</v>
      </c>
      <c r="AD82" s="2" t="s">
        <v>55</v>
      </c>
      <c r="AF82" s="3" t="str">
        <f aca="false">IF(B82 = "","",_xlfn.CONCAT("https://cdn.shopify.com/s/files/1/1773/1117/files/WWMS_-_",N82,"_-_",P82,"_-_",M82,"_-_",O82,"_-_Front.png"))</f>
        <v>https://cdn.shopify.com/s/files/1/1773/1117/files/WWMS_-_Essential_Oil_-_15ml_-_Vintage_-_Frankincense_&amp;_Myrrh_-_Front.png</v>
      </c>
      <c r="AG82" s="0" t="n">
        <v>1</v>
      </c>
      <c r="AH82" s="0" t="str">
        <f aca="false">IF(B82 = "", "", B82)</f>
        <v>Vintage - Frankincense &amp; Myrrh - Essential Oil</v>
      </c>
      <c r="AI82" s="2" t="s">
        <v>60</v>
      </c>
      <c r="AY82" s="3" t="str">
        <f aca="false">_xlfn.CONCAT("https://cdn.shopify.com/s/files/1/1773/1117/files/WWMS_-_",N82,"_-_",P82,"_-_",M82,"_-_",O82,"_-_Front.png")</f>
        <v>https://cdn.shopify.com/s/files/1/1773/1117/files/WWMS_-_Essential_Oil_-_15ml_-_Vintage_-_Frankincense_&amp;_Myrrh_-_Front.png</v>
      </c>
      <c r="AZ82" s="0" t="s">
        <v>61</v>
      </c>
      <c r="BC82" s="0" t="s">
        <v>62</v>
      </c>
    </row>
    <row r="83" customFormat="false" ht="12.75" hidden="false" customHeight="true" outlineLevel="0" collapsed="false">
      <c r="A83" s="0" t="str">
        <f aca="false">SUBSTITUTE(SUBSTITUTE(LOWER(_xlfn.CONCAT(M83, "-", O83,"-", N83)), "_", "-"), "---", "-")</f>
        <v>vintage-frankincense-essential-oil</v>
      </c>
      <c r="B83" s="0" t="s">
        <v>138</v>
      </c>
      <c r="D83" s="0" t="s">
        <v>52</v>
      </c>
      <c r="E83" s="0" t="s">
        <v>53</v>
      </c>
      <c r="F83" s="0" t="s">
        <v>100</v>
      </c>
      <c r="G83" s="2" t="s">
        <v>55</v>
      </c>
      <c r="H83" s="0" t="s">
        <v>56</v>
      </c>
      <c r="I83" s="3" t="n">
        <f aca="false">IF(B83 = "",I82,FIND("-", B83, 1))</f>
        <v>9</v>
      </c>
      <c r="J83" s="3" t="e">
        <f aca="false">IF(B83 = "",J82,FIND("-", B83, FIND("-", B83, FIND("-", B83, 1)+1)+1))</f>
        <v>#VALUE!</v>
      </c>
      <c r="K83" s="3" t="n">
        <f aca="false">IF(B83 = "",K82,FIND("-", B83, FIND("-", B83, 1)+1))</f>
        <v>24</v>
      </c>
      <c r="L83" s="3" t="n">
        <f aca="false">IF(B83 = "",L82,IF(ISERROR(J83),K83,J83))</f>
        <v>24</v>
      </c>
      <c r="M83" s="3" t="str">
        <f aca="false">IF(B83 = "",M82,SUBSTITUTE(LEFT(B83,I83-2)," ","_"))</f>
        <v>Vintage</v>
      </c>
      <c r="N83" s="3" t="str">
        <f aca="false">IF(B83 = "",N82,SUBSTITUTE(RIGHT(B83, LEN(B83)-L83-1)," ","_"))</f>
        <v>Essential_Oil</v>
      </c>
      <c r="O83" s="3" t="str">
        <f aca="false">IF(B83 = "",O82,SUBSTITUTE(SUBSTITUTE(MID(B83,I83+2,L83-I83-3)," ","_"),"/","_"))</f>
        <v>Frankincense</v>
      </c>
      <c r="P83" s="0" t="s">
        <v>57</v>
      </c>
      <c r="U83" s="0" t="str">
        <f aca="false">SUBSTITUTE(_xlfn.CONCAT(M83, " - ", O83, " - ",N83, " - ", P83), "_", " ")</f>
        <v>Vintage - Frankincense - Essential Oil - 15ml</v>
      </c>
      <c r="V83" s="0" t="n">
        <v>15</v>
      </c>
      <c r="X83" s="0" t="n">
        <v>0</v>
      </c>
      <c r="Y83" s="0" t="s">
        <v>58</v>
      </c>
      <c r="Z83" s="0" t="s">
        <v>59</v>
      </c>
      <c r="AA83" s="0" t="n">
        <v>22</v>
      </c>
      <c r="AC83" s="2" t="s">
        <v>55</v>
      </c>
      <c r="AD83" s="2" t="s">
        <v>55</v>
      </c>
      <c r="AF83" s="3" t="str">
        <f aca="false">IF(B83 = "","",_xlfn.CONCAT("https://cdn.shopify.com/s/files/1/1773/1117/files/WWMS_-_",N83,"_-_",P83,"_-_",M83,"_-_",O83,"_-_Front.png"))</f>
        <v>https://cdn.shopify.com/s/files/1/1773/1117/files/WWMS_-_Essential_Oil_-_15ml_-_Vintage_-_Frankincense_-_Front.png</v>
      </c>
      <c r="AG83" s="0" t="n">
        <v>1</v>
      </c>
      <c r="AH83" s="0" t="str">
        <f aca="false">IF(B83 = "", "", B83)</f>
        <v>Vintage - Frankincense - Essential Oil</v>
      </c>
      <c r="AI83" s="2" t="s">
        <v>60</v>
      </c>
      <c r="AY83" s="3" t="str">
        <f aca="false">_xlfn.CONCAT("https://cdn.shopify.com/s/files/1/1773/1117/files/WWMS_-_",N83,"_-_",P83,"_-_",M83,"_-_",O83,"_-_Front.png")</f>
        <v>https://cdn.shopify.com/s/files/1/1773/1117/files/WWMS_-_Essential_Oil_-_15ml_-_Vintage_-_Frankincense_-_Front.png</v>
      </c>
      <c r="AZ83" s="0" t="s">
        <v>61</v>
      </c>
      <c r="BC83" s="0" t="s">
        <v>62</v>
      </c>
    </row>
    <row r="84" customFormat="false" ht="12.75" hidden="false" customHeight="true" outlineLevel="0" collapsed="false">
      <c r="A84" s="0" t="str">
        <f aca="false">SUBSTITUTE(SUBSTITUTE(LOWER(_xlfn.CONCAT(M84, "-", O84,"-", N84)), "_", "-"), "---", "-")</f>
        <v>vintage-five-fold-orange-essential-oil</v>
      </c>
      <c r="B84" s="0" t="s">
        <v>139</v>
      </c>
      <c r="C84" s="1"/>
      <c r="D84" s="0" t="s">
        <v>52</v>
      </c>
      <c r="E84" s="0" t="s">
        <v>53</v>
      </c>
      <c r="F84" s="0" t="s">
        <v>100</v>
      </c>
      <c r="G84" s="2" t="s">
        <v>55</v>
      </c>
      <c r="H84" s="0" t="s">
        <v>56</v>
      </c>
      <c r="I84" s="3" t="n">
        <f aca="false">IF(B84 = "",I83,FIND("-", B84, 1))</f>
        <v>9</v>
      </c>
      <c r="J84" s="3" t="e">
        <f aca="false">IF(B84 = "",J83,FIND("-", B84, FIND("-", B84, FIND("-", B84, 1)+1)+1))</f>
        <v>#VALUE!</v>
      </c>
      <c r="K84" s="3" t="n">
        <f aca="false">IF(B84 = "",K83,FIND("-", B84, FIND("-", B84, 1)+1))</f>
        <v>28</v>
      </c>
      <c r="L84" s="3" t="n">
        <f aca="false">IF(B84 = "",L83,IF(ISERROR(J84),K84,J84))</f>
        <v>28</v>
      </c>
      <c r="M84" s="3" t="str">
        <f aca="false">IF(B84 = "",M83,SUBSTITUTE(LEFT(B84,I84-2)," ","_"))</f>
        <v>Vintage</v>
      </c>
      <c r="N84" s="3" t="str">
        <f aca="false">IF(B84 = "",N83,SUBSTITUTE(RIGHT(B84, LEN(B84)-L84-1)," ","_"))</f>
        <v>Essential_Oil</v>
      </c>
      <c r="O84" s="3" t="str">
        <f aca="false">IF(B84 = "",O83,SUBSTITUTE(SUBSTITUTE(MID(B84,I84+2,L84-I84-3)," ","_"),"/","_"))</f>
        <v>Five_Fold_Orange</v>
      </c>
      <c r="P84" s="0" t="s">
        <v>57</v>
      </c>
      <c r="U84" s="0" t="str">
        <f aca="false">SUBSTITUTE(_xlfn.CONCAT(M84, " - ", O84, " - ",N84, " - ", P84), "_", " ")</f>
        <v>Vintage - Five Fold Orange - Essential Oil - 15ml</v>
      </c>
      <c r="V84" s="0" t="n">
        <v>15</v>
      </c>
      <c r="X84" s="0" t="n">
        <v>0</v>
      </c>
      <c r="Y84" s="0" t="s">
        <v>58</v>
      </c>
      <c r="Z84" s="0" t="s">
        <v>59</v>
      </c>
      <c r="AA84" s="0" t="n">
        <v>18</v>
      </c>
      <c r="AC84" s="2" t="s">
        <v>55</v>
      </c>
      <c r="AD84" s="2" t="s">
        <v>55</v>
      </c>
      <c r="AF84" s="3" t="str">
        <f aca="false">IF(B84 = "","",_xlfn.CONCAT("https://cdn.shopify.com/s/files/1/1773/1117/files/WWMS_-_",N84,"_-_",P84,"_-_",M84,"_-_",O84,"_-_Front.png"))</f>
        <v>https://cdn.shopify.com/s/files/1/1773/1117/files/WWMS_-_Essential_Oil_-_15ml_-_Vintage_-_Five_Fold_Orange_-_Front.png</v>
      </c>
      <c r="AG84" s="0" t="n">
        <v>1</v>
      </c>
      <c r="AH84" s="0" t="str">
        <f aca="false">IF(B84 = "", "", B84)</f>
        <v>Vintage - Five Fold Orange - Essential Oil</v>
      </c>
      <c r="AI84" s="2" t="s">
        <v>60</v>
      </c>
      <c r="AY84" s="3" t="str">
        <f aca="false">_xlfn.CONCAT("https://cdn.shopify.com/s/files/1/1773/1117/files/WWMS_-_",N84,"_-_",P84,"_-_",M84,"_-_",O84,"_-_Front.png")</f>
        <v>https://cdn.shopify.com/s/files/1/1773/1117/files/WWMS_-_Essential_Oil_-_15ml_-_Vintage_-_Five_Fold_Orange_-_Front.png</v>
      </c>
      <c r="AZ84" s="0" t="s">
        <v>61</v>
      </c>
      <c r="BC84" s="0" t="s">
        <v>62</v>
      </c>
    </row>
    <row r="85" customFormat="false" ht="12.75" hidden="false" customHeight="true" outlineLevel="0" collapsed="false">
      <c r="A85" s="0" t="str">
        <f aca="false">SUBSTITUTE(SUBSTITUTE(LOWER(_xlfn.CONCAT(M85, "-", O85,"-", N85)), "_", "-"), "---", "-")</f>
        <v>vintage-eucalyptus-essential-oil</v>
      </c>
      <c r="B85" s="0" t="s">
        <v>140</v>
      </c>
      <c r="D85" s="0" t="s">
        <v>52</v>
      </c>
      <c r="E85" s="0" t="s">
        <v>53</v>
      </c>
      <c r="F85" s="0" t="s">
        <v>100</v>
      </c>
      <c r="G85" s="2" t="s">
        <v>55</v>
      </c>
      <c r="H85" s="0" t="s">
        <v>56</v>
      </c>
      <c r="I85" s="3" t="n">
        <f aca="false">IF(B85 = "",I84,FIND("-", B85, 1))</f>
        <v>9</v>
      </c>
      <c r="J85" s="3" t="e">
        <f aca="false">IF(B85 = "",J84,FIND("-", B85, FIND("-", B85, FIND("-", B85, 1)+1)+1))</f>
        <v>#VALUE!</v>
      </c>
      <c r="K85" s="3" t="n">
        <f aca="false">IF(B85 = "",K84,FIND("-", B85, FIND("-", B85, 1)+1))</f>
        <v>22</v>
      </c>
      <c r="L85" s="3" t="n">
        <f aca="false">IF(B85 = "",L84,IF(ISERROR(J85),K85,J85))</f>
        <v>22</v>
      </c>
      <c r="M85" s="3" t="str">
        <f aca="false">IF(B85 = "",M84,SUBSTITUTE(LEFT(B85,I85-2)," ","_"))</f>
        <v>Vintage</v>
      </c>
      <c r="N85" s="3" t="str">
        <f aca="false">IF(B85 = "",N84,SUBSTITUTE(RIGHT(B85, LEN(B85)-L85-1)," ","_"))</f>
        <v>Essential_Oil</v>
      </c>
      <c r="O85" s="3" t="str">
        <f aca="false">IF(B85 = "",O84,SUBSTITUTE(SUBSTITUTE(MID(B85,I85+2,L85-I85-3)," ","_"),"/","_"))</f>
        <v>Eucalyptus</v>
      </c>
      <c r="P85" s="0" t="s">
        <v>57</v>
      </c>
      <c r="U85" s="0" t="str">
        <f aca="false">SUBSTITUTE(_xlfn.CONCAT(M85, " - ", O85, " - ",N85, " - ", P85), "_", " ")</f>
        <v>Vintage - Eucalyptus - Essential Oil - 15ml</v>
      </c>
      <c r="V85" s="0" t="n">
        <v>15</v>
      </c>
      <c r="X85" s="0" t="n">
        <v>0</v>
      </c>
      <c r="Y85" s="0" t="s">
        <v>58</v>
      </c>
      <c r="Z85" s="0" t="s">
        <v>59</v>
      </c>
      <c r="AA85" s="0" t="n">
        <v>28</v>
      </c>
      <c r="AC85" s="2" t="s">
        <v>55</v>
      </c>
      <c r="AD85" s="2" t="s">
        <v>55</v>
      </c>
      <c r="AF85" s="3" t="str">
        <f aca="false">IF(B85 = "","",_xlfn.CONCAT("https://cdn.shopify.com/s/files/1/1773/1117/files/WWMS_-_",N85,"_-_",P85,"_-_",M85,"_-_",O85,"_-_Front.png"))</f>
        <v>https://cdn.shopify.com/s/files/1/1773/1117/files/WWMS_-_Essential_Oil_-_15ml_-_Vintage_-_Eucalyptus_-_Front.png</v>
      </c>
      <c r="AG85" s="0" t="n">
        <v>1</v>
      </c>
      <c r="AH85" s="0" t="str">
        <f aca="false">IF(B85 = "", "", B85)</f>
        <v>Vintage - Eucalyptus - Essential Oil</v>
      </c>
      <c r="AI85" s="2" t="s">
        <v>60</v>
      </c>
      <c r="AY85" s="3" t="str">
        <f aca="false">_xlfn.CONCAT("https://cdn.shopify.com/s/files/1/1773/1117/files/WWMS_-_",N85,"_-_",P85,"_-_",M85,"_-_",O85,"_-_Front.png")</f>
        <v>https://cdn.shopify.com/s/files/1/1773/1117/files/WWMS_-_Essential_Oil_-_15ml_-_Vintage_-_Eucalyptus_-_Front.png</v>
      </c>
      <c r="AZ85" s="0" t="s">
        <v>61</v>
      </c>
      <c r="BC85" s="0" t="s">
        <v>62</v>
      </c>
    </row>
    <row r="86" customFormat="false" ht="12.75" hidden="false" customHeight="true" outlineLevel="0" collapsed="false">
      <c r="A86" s="0" t="str">
        <f aca="false">SUBSTITUTE(SUBSTITUTE(LOWER(_xlfn.CONCAT(M86, "-", O86,"-", N86)), "_", "-"), "---", "-")</f>
        <v>vintage-dragon's-blood-essential-oil</v>
      </c>
      <c r="B86" s="0" t="s">
        <v>141</v>
      </c>
      <c r="C86" s="1"/>
      <c r="D86" s="0" t="s">
        <v>52</v>
      </c>
      <c r="E86" s="0" t="s">
        <v>53</v>
      </c>
      <c r="F86" s="0" t="s">
        <v>100</v>
      </c>
      <c r="G86" s="2" t="s">
        <v>55</v>
      </c>
      <c r="H86" s="0" t="s">
        <v>56</v>
      </c>
      <c r="I86" s="3" t="n">
        <f aca="false">IF(B86 = "",I85,FIND("-", B86, 1))</f>
        <v>9</v>
      </c>
      <c r="J86" s="3" t="e">
        <f aca="false">IF(B86 = "",J85,FIND("-", B86, FIND("-", B86, FIND("-", B86, 1)+1)+1))</f>
        <v>#VALUE!</v>
      </c>
      <c r="K86" s="3" t="n">
        <f aca="false">IF(B86 = "",K85,FIND("-", B86, FIND("-", B86, 1)+1))</f>
        <v>26</v>
      </c>
      <c r="L86" s="3" t="n">
        <f aca="false">IF(B86 = "",L85,IF(ISERROR(J86),K86,J86))</f>
        <v>26</v>
      </c>
      <c r="M86" s="3" t="str">
        <f aca="false">IF(B86 = "",M85,SUBSTITUTE(LEFT(B86,I86-2)," ","_"))</f>
        <v>Vintage</v>
      </c>
      <c r="N86" s="3" t="str">
        <f aca="false">IF(B86 = "",N85,SUBSTITUTE(RIGHT(B86, LEN(B86)-L86-1)," ","_"))</f>
        <v>Essential_Oil</v>
      </c>
      <c r="O86" s="3" t="str">
        <f aca="false">IF(B86 = "",O85,SUBSTITUTE(SUBSTITUTE(MID(B86,I86+2,L86-I86-3)," ","_"),"/","_"))</f>
        <v>Dragon's_Blood</v>
      </c>
      <c r="P86" s="0" t="s">
        <v>57</v>
      </c>
      <c r="U86" s="0" t="str">
        <f aca="false">SUBSTITUTE(_xlfn.CONCAT(M86, " - ", O86, " - ",N86, " - ", P86), "_", " ")</f>
        <v>Vintage - Dragon's Blood - Essential Oil - 15ml</v>
      </c>
      <c r="V86" s="0" t="n">
        <v>15</v>
      </c>
      <c r="X86" s="0" t="n">
        <v>0</v>
      </c>
      <c r="Y86" s="0" t="s">
        <v>58</v>
      </c>
      <c r="Z86" s="0" t="s">
        <v>59</v>
      </c>
      <c r="AA86" s="0" t="n">
        <v>22</v>
      </c>
      <c r="AC86" s="2" t="s">
        <v>55</v>
      </c>
      <c r="AD86" s="2" t="s">
        <v>55</v>
      </c>
      <c r="AF86" s="3" t="str">
        <f aca="false">IF(B86 = "","",_xlfn.CONCAT("https://cdn.shopify.com/s/files/1/1773/1117/files/WWMS_-_",N86,"_-_",P86,"_-_",M86,"_-_",O86,"_-_Front.png"))</f>
        <v>https://cdn.shopify.com/s/files/1/1773/1117/files/WWMS_-_Essential_Oil_-_15ml_-_Vintage_-_Dragon's_Blood_-_Front.png</v>
      </c>
      <c r="AG86" s="0" t="n">
        <v>1</v>
      </c>
      <c r="AH86" s="0" t="str">
        <f aca="false">IF(B86 = "", "", B86)</f>
        <v>Vintage - Dragon's Blood - Essential Oil</v>
      </c>
      <c r="AI86" s="2" t="s">
        <v>60</v>
      </c>
      <c r="AY86" s="3" t="str">
        <f aca="false">_xlfn.CONCAT("https://cdn.shopify.com/s/files/1/1773/1117/files/WWMS_-_",N86,"_-_",P86,"_-_",M86,"_-_",O86,"_-_Front.png")</f>
        <v>https://cdn.shopify.com/s/files/1/1773/1117/files/WWMS_-_Essential_Oil_-_15ml_-_Vintage_-_Dragon's_Blood_-_Front.png</v>
      </c>
      <c r="AZ86" s="0" t="s">
        <v>61</v>
      </c>
      <c r="BC86" s="0" t="s">
        <v>62</v>
      </c>
    </row>
    <row r="87" customFormat="false" ht="12.75" hidden="false" customHeight="true" outlineLevel="0" collapsed="false">
      <c r="A87" s="0" t="str">
        <f aca="false">SUBSTITUTE(SUBSTITUTE(LOWER(_xlfn.CONCAT(M87, "-", O87,"-", N87)), "_", "-"), "---", "-")</f>
        <v>vintage-clove-bud-essential-oil</v>
      </c>
      <c r="B87" s="0" t="s">
        <v>142</v>
      </c>
      <c r="C87" s="1"/>
      <c r="D87" s="0" t="s">
        <v>52</v>
      </c>
      <c r="E87" s="0" t="s">
        <v>53</v>
      </c>
      <c r="F87" s="0" t="s">
        <v>100</v>
      </c>
      <c r="G87" s="2" t="s">
        <v>55</v>
      </c>
      <c r="H87" s="0" t="s">
        <v>56</v>
      </c>
      <c r="I87" s="3" t="n">
        <f aca="false">IF(B87 = "",I86,FIND("-", B87, 1))</f>
        <v>9</v>
      </c>
      <c r="J87" s="3" t="e">
        <f aca="false">IF(B87 = "",J86,FIND("-", B87, FIND("-", B87, FIND("-", B87, 1)+1)+1))</f>
        <v>#VALUE!</v>
      </c>
      <c r="K87" s="3" t="n">
        <f aca="false">IF(B87 = "",K86,FIND("-", B87, FIND("-", B87, 1)+1))</f>
        <v>21</v>
      </c>
      <c r="L87" s="3" t="n">
        <f aca="false">IF(B87 = "",L86,IF(ISERROR(J87),K87,J87))</f>
        <v>21</v>
      </c>
      <c r="M87" s="3" t="str">
        <f aca="false">IF(B87 = "",M86,SUBSTITUTE(LEFT(B87,I87-2)," ","_"))</f>
        <v>Vintage</v>
      </c>
      <c r="N87" s="3" t="str">
        <f aca="false">IF(B87 = "",N86,SUBSTITUTE(RIGHT(B87, LEN(B87)-L87-1)," ","_"))</f>
        <v>Essential_Oil</v>
      </c>
      <c r="O87" s="3" t="str">
        <f aca="false">IF(B87 = "",O86,SUBSTITUTE(SUBSTITUTE(MID(B87,I87+2,L87-I87-3)," ","_"),"/","_"))</f>
        <v>Clove_Bud</v>
      </c>
      <c r="P87" s="0" t="s">
        <v>57</v>
      </c>
      <c r="U87" s="0" t="str">
        <f aca="false">SUBSTITUTE(_xlfn.CONCAT(M87, " - ", O87, " - ",N87, " - ", P87), "_", " ")</f>
        <v>Vintage - Clove Bud - Essential Oil - 15ml</v>
      </c>
      <c r="V87" s="0" t="n">
        <v>15</v>
      </c>
      <c r="X87" s="0" t="n">
        <v>0</v>
      </c>
      <c r="Y87" s="0" t="s">
        <v>58</v>
      </c>
      <c r="Z87" s="0" t="s">
        <v>59</v>
      </c>
      <c r="AA87" s="0" t="n">
        <v>22</v>
      </c>
      <c r="AC87" s="2" t="s">
        <v>55</v>
      </c>
      <c r="AD87" s="2" t="s">
        <v>55</v>
      </c>
      <c r="AF87" s="3" t="str">
        <f aca="false">IF(B87 = "","",_xlfn.CONCAT("https://cdn.shopify.com/s/files/1/1773/1117/files/WWMS_-_",N87,"_-_",P87,"_-_",M87,"_-_",O87,"_-_Front.png"))</f>
        <v>https://cdn.shopify.com/s/files/1/1773/1117/files/WWMS_-_Essential_Oil_-_15ml_-_Vintage_-_Clove_Bud_-_Front.png</v>
      </c>
      <c r="AG87" s="0" t="n">
        <v>1</v>
      </c>
      <c r="AH87" s="0" t="str">
        <f aca="false">IF(B87 = "", "", B87)</f>
        <v>Vintage - Clove Bud - Essential Oil</v>
      </c>
      <c r="AI87" s="2" t="s">
        <v>60</v>
      </c>
      <c r="AY87" s="3" t="str">
        <f aca="false">_xlfn.CONCAT("https://cdn.shopify.com/s/files/1/1773/1117/files/WWMS_-_",N87,"_-_",P87,"_-_",M87,"_-_",O87,"_-_Front.png")</f>
        <v>https://cdn.shopify.com/s/files/1/1773/1117/files/WWMS_-_Essential_Oil_-_15ml_-_Vintage_-_Clove_Bud_-_Front.png</v>
      </c>
      <c r="AZ87" s="0" t="s">
        <v>61</v>
      </c>
      <c r="BC87" s="0" t="s">
        <v>62</v>
      </c>
    </row>
    <row r="88" customFormat="false" ht="12.75" hidden="false" customHeight="true" outlineLevel="0" collapsed="false">
      <c r="A88" s="0" t="str">
        <f aca="false">SUBSTITUTE(SUBSTITUTE(LOWER(_xlfn.CONCAT(M88, "-", O88,"-", N88)), "_", "-"), "---", "-")</f>
        <v>vintage-cassia-essential-oil</v>
      </c>
      <c r="B88" s="0" t="s">
        <v>143</v>
      </c>
      <c r="C88" s="1"/>
      <c r="D88" s="0" t="s">
        <v>52</v>
      </c>
      <c r="E88" s="0" t="s">
        <v>53</v>
      </c>
      <c r="F88" s="0" t="s">
        <v>100</v>
      </c>
      <c r="G88" s="2" t="s">
        <v>55</v>
      </c>
      <c r="H88" s="0" t="s">
        <v>56</v>
      </c>
      <c r="I88" s="3" t="n">
        <f aca="false">IF(B88 = "",I87,FIND("-", B88, 1))</f>
        <v>9</v>
      </c>
      <c r="J88" s="3" t="e">
        <f aca="false">IF(B88 = "",J87,FIND("-", B88, FIND("-", B88, FIND("-", B88, 1)+1)+1))</f>
        <v>#VALUE!</v>
      </c>
      <c r="K88" s="3" t="n">
        <f aca="false">IF(B88 = "",K87,FIND("-", B88, FIND("-", B88, 1)+1))</f>
        <v>18</v>
      </c>
      <c r="L88" s="3" t="n">
        <f aca="false">IF(B88 = "",L87,IF(ISERROR(J88),K88,J88))</f>
        <v>18</v>
      </c>
      <c r="M88" s="3" t="str">
        <f aca="false">IF(B88 = "",M87,SUBSTITUTE(LEFT(B88,I88-2)," ","_"))</f>
        <v>Vintage</v>
      </c>
      <c r="N88" s="3" t="str">
        <f aca="false">IF(B88 = "",N87,SUBSTITUTE(RIGHT(B88, LEN(B88)-L88-1)," ","_"))</f>
        <v>Essential_Oil</v>
      </c>
      <c r="O88" s="3" t="str">
        <f aca="false">IF(B88 = "",O87,SUBSTITUTE(SUBSTITUTE(MID(B88,I88+2,L88-I88-3)," ","_"),"/","_"))</f>
        <v>Cassia</v>
      </c>
      <c r="P88" s="0" t="s">
        <v>57</v>
      </c>
      <c r="U88" s="0" t="str">
        <f aca="false">SUBSTITUTE(_xlfn.CONCAT(M88, " - ", O88, " - ",N88, " - ", P88), "_", " ")</f>
        <v>Vintage - Cassia - Essential Oil - 15ml</v>
      </c>
      <c r="V88" s="0" t="n">
        <v>15</v>
      </c>
      <c r="X88" s="0" t="n">
        <v>0</v>
      </c>
      <c r="Y88" s="0" t="s">
        <v>58</v>
      </c>
      <c r="Z88" s="0" t="s">
        <v>59</v>
      </c>
      <c r="AA88" s="0" t="n">
        <v>18</v>
      </c>
      <c r="AC88" s="2" t="s">
        <v>55</v>
      </c>
      <c r="AD88" s="2" t="s">
        <v>55</v>
      </c>
      <c r="AF88" s="3" t="str">
        <f aca="false">IF(B88 = "","",_xlfn.CONCAT("https://cdn.shopify.com/s/files/1/1773/1117/files/WWMS_-_",N88,"_-_",P88,"_-_",M88,"_-_",O88,"_-_Front.png"))</f>
        <v>https://cdn.shopify.com/s/files/1/1773/1117/files/WWMS_-_Essential_Oil_-_15ml_-_Vintage_-_Cassia_-_Front.png</v>
      </c>
      <c r="AG88" s="0" t="n">
        <v>1</v>
      </c>
      <c r="AH88" s="0" t="str">
        <f aca="false">IF(B88 = "", "", B88)</f>
        <v>Vintage - Cassia - Essential Oil</v>
      </c>
      <c r="AI88" s="2" t="s">
        <v>60</v>
      </c>
      <c r="AY88" s="3" t="str">
        <f aca="false">_xlfn.CONCAT("https://cdn.shopify.com/s/files/1/1773/1117/files/WWMS_-_",N88,"_-_",P88,"_-_",M88,"_-_",O88,"_-_Front.png")</f>
        <v>https://cdn.shopify.com/s/files/1/1773/1117/files/WWMS_-_Essential_Oil_-_15ml_-_Vintage_-_Cassia_-_Front.png</v>
      </c>
      <c r="AZ88" s="0" t="s">
        <v>61</v>
      </c>
      <c r="BC88" s="0" t="s">
        <v>62</v>
      </c>
    </row>
    <row r="89" customFormat="false" ht="12.75" hidden="false" customHeight="true" outlineLevel="0" collapsed="false">
      <c r="A89" s="0" t="str">
        <f aca="false">SUBSTITUTE(SUBSTITUTE(LOWER(_xlfn.CONCAT(M89, "-", O89,"-", N89)), "_", "-"), "---", "-")</f>
        <v>vintage-cedarwood-essential-oil</v>
      </c>
      <c r="B89" s="0" t="s">
        <v>144</v>
      </c>
      <c r="C89" s="1"/>
      <c r="D89" s="0" t="s">
        <v>52</v>
      </c>
      <c r="E89" s="0" t="s">
        <v>53</v>
      </c>
      <c r="F89" s="0" t="s">
        <v>100</v>
      </c>
      <c r="G89" s="2" t="s">
        <v>55</v>
      </c>
      <c r="H89" s="0" t="s">
        <v>56</v>
      </c>
      <c r="I89" s="3" t="n">
        <f aca="false">IF(B89 = "",I88,FIND("-", B89, 1))</f>
        <v>9</v>
      </c>
      <c r="J89" s="3" t="e">
        <f aca="false">IF(B89 = "",J88,FIND("-", B89, FIND("-", B89, FIND("-", B89, 1)+1)+1))</f>
        <v>#VALUE!</v>
      </c>
      <c r="K89" s="3" t="n">
        <f aca="false">IF(B89 = "",K88,FIND("-", B89, FIND("-", B89, 1)+1))</f>
        <v>21</v>
      </c>
      <c r="L89" s="3" t="n">
        <f aca="false">IF(B89 = "",L88,IF(ISERROR(J89),K89,J89))</f>
        <v>21</v>
      </c>
      <c r="M89" s="3" t="str">
        <f aca="false">IF(B89 = "",M88,SUBSTITUTE(LEFT(B89,I89-2)," ","_"))</f>
        <v>Vintage</v>
      </c>
      <c r="N89" s="3" t="str">
        <f aca="false">IF(B89 = "",N88,SUBSTITUTE(RIGHT(B89, LEN(B89)-L89-1)," ","_"))</f>
        <v>Essential_Oil</v>
      </c>
      <c r="O89" s="3" t="str">
        <f aca="false">IF(B89 = "",O88,SUBSTITUTE(SUBSTITUTE(MID(B89,I89+2,L89-I89-3)," ","_"),"/","_"))</f>
        <v>Cedarwood</v>
      </c>
      <c r="P89" s="0" t="s">
        <v>57</v>
      </c>
      <c r="U89" s="0" t="str">
        <f aca="false">SUBSTITUTE(_xlfn.CONCAT(M89, " - ", O89, " - ",N89, " - ", P89), "_", " ")</f>
        <v>Vintage - Cedarwood - Essential Oil - 15ml</v>
      </c>
      <c r="V89" s="0" t="n">
        <v>15</v>
      </c>
      <c r="X89" s="0" t="n">
        <v>0</v>
      </c>
      <c r="Y89" s="0" t="s">
        <v>58</v>
      </c>
      <c r="Z89" s="0" t="s">
        <v>59</v>
      </c>
      <c r="AA89" s="0" t="n">
        <v>44</v>
      </c>
      <c r="AC89" s="2" t="s">
        <v>55</v>
      </c>
      <c r="AD89" s="2" t="s">
        <v>55</v>
      </c>
      <c r="AF89" s="3" t="str">
        <f aca="false">IF(B89 = "","",_xlfn.CONCAT("https://cdn.shopify.com/s/files/1/1773/1117/files/WWMS_-_",N89,"_-_",P89,"_-_",M89,"_-_",O89,"_-_Front.png"))</f>
        <v>https://cdn.shopify.com/s/files/1/1773/1117/files/WWMS_-_Essential_Oil_-_15ml_-_Vintage_-_Cedarwood_-_Front.png</v>
      </c>
      <c r="AG89" s="0" t="n">
        <v>1</v>
      </c>
      <c r="AH89" s="0" t="str">
        <f aca="false">IF(B89 = "", "", B89)</f>
        <v>Vintage - Cedarwood - Essential Oil</v>
      </c>
      <c r="AI89" s="2" t="s">
        <v>60</v>
      </c>
      <c r="AY89" s="3" t="str">
        <f aca="false">_xlfn.CONCAT("https://cdn.shopify.com/s/files/1/1773/1117/files/WWMS_-_",N89,"_-_",P89,"_-_",M89,"_-_",O89,"_-_Front.png")</f>
        <v>https://cdn.shopify.com/s/files/1/1773/1117/files/WWMS_-_Essential_Oil_-_15ml_-_Vintage_-_Cedarwood_-_Front.png</v>
      </c>
      <c r="AZ89" s="0" t="s">
        <v>61</v>
      </c>
      <c r="BC89" s="0" t="s">
        <v>62</v>
      </c>
    </row>
    <row r="90" customFormat="false" ht="12.75" hidden="false" customHeight="true" outlineLevel="0" collapsed="false">
      <c r="A90" s="0" t="str">
        <f aca="false">SUBSTITUTE(SUBSTITUTE(LOWER(_xlfn.CONCAT(M90, "-", O90,"-", N90)), "_", "-"), "---", "-")</f>
        <v>vintage-cade-essential-oil</v>
      </c>
      <c r="B90" s="0" t="s">
        <v>145</v>
      </c>
      <c r="C90" s="1"/>
      <c r="D90" s="0" t="s">
        <v>52</v>
      </c>
      <c r="E90" s="0" t="s">
        <v>53</v>
      </c>
      <c r="F90" s="0" t="s">
        <v>100</v>
      </c>
      <c r="G90" s="2" t="s">
        <v>55</v>
      </c>
      <c r="H90" s="0" t="s">
        <v>56</v>
      </c>
      <c r="I90" s="3" t="n">
        <f aca="false">IF(B90 = "",I89,FIND("-", B90, 1))</f>
        <v>9</v>
      </c>
      <c r="J90" s="3" t="e">
        <f aca="false">IF(B90 = "",J89,FIND("-", B90, FIND("-", B90, FIND("-", B90, 1)+1)+1))</f>
        <v>#VALUE!</v>
      </c>
      <c r="K90" s="3" t="n">
        <f aca="false">IF(B90 = "",K89,FIND("-", B90, FIND("-", B90, 1)+1))</f>
        <v>16</v>
      </c>
      <c r="L90" s="3" t="n">
        <f aca="false">IF(B90 = "",L89,IF(ISERROR(J90),K90,J90))</f>
        <v>16</v>
      </c>
      <c r="M90" s="3" t="str">
        <f aca="false">IF(B90 = "",M89,SUBSTITUTE(LEFT(B90,I90-2)," ","_"))</f>
        <v>Vintage</v>
      </c>
      <c r="N90" s="3" t="str">
        <f aca="false">IF(B90 = "",N89,SUBSTITUTE(RIGHT(B90, LEN(B90)-L90-1)," ","_"))</f>
        <v>Essential_Oil</v>
      </c>
      <c r="O90" s="3" t="str">
        <f aca="false">IF(B90 = "",O89,SUBSTITUTE(SUBSTITUTE(MID(B90,I90+2,L90-I90-3)," ","_"),"/","_"))</f>
        <v>Cade</v>
      </c>
      <c r="P90" s="0" t="s">
        <v>57</v>
      </c>
      <c r="U90" s="0" t="str">
        <f aca="false">SUBSTITUTE(_xlfn.CONCAT(M90, " - ", O90, " - ",N90, " - ", P90), "_", " ")</f>
        <v>Vintage - Cade - Essential Oil - 15ml</v>
      </c>
      <c r="V90" s="0" t="n">
        <v>15</v>
      </c>
      <c r="X90" s="0" t="n">
        <v>0</v>
      </c>
      <c r="Y90" s="0" t="s">
        <v>58</v>
      </c>
      <c r="Z90" s="0" t="s">
        <v>59</v>
      </c>
      <c r="AA90" s="0" t="n">
        <v>40</v>
      </c>
      <c r="AC90" s="2" t="s">
        <v>55</v>
      </c>
      <c r="AD90" s="2" t="s">
        <v>55</v>
      </c>
      <c r="AF90" s="3" t="str">
        <f aca="false">IF(B90 = "","",_xlfn.CONCAT("https://cdn.shopify.com/s/files/1/1773/1117/files/WWMS_-_",N90,"_-_",P90,"_-_",M90,"_-_",O90,"_-_Front.png"))</f>
        <v>https://cdn.shopify.com/s/files/1/1773/1117/files/WWMS_-_Essential_Oil_-_15ml_-_Vintage_-_Cade_-_Front.png</v>
      </c>
      <c r="AG90" s="0" t="n">
        <v>1</v>
      </c>
      <c r="AH90" s="0" t="str">
        <f aca="false">IF(B90 = "", "", B90)</f>
        <v>Vintage - Cade - Essential Oil</v>
      </c>
      <c r="AI90" s="2" t="s">
        <v>60</v>
      </c>
      <c r="AY90" s="3" t="str">
        <f aca="false">_xlfn.CONCAT("https://cdn.shopify.com/s/files/1/1773/1117/files/WWMS_-_",N90,"_-_",P90,"_-_",M90,"_-_",O90,"_-_Front.png")</f>
        <v>https://cdn.shopify.com/s/files/1/1773/1117/files/WWMS_-_Essential_Oil_-_15ml_-_Vintage_-_Cade_-_Front.png</v>
      </c>
      <c r="AZ90" s="0" t="s">
        <v>61</v>
      </c>
      <c r="BC90" s="0" t="s">
        <v>62</v>
      </c>
    </row>
    <row r="91" customFormat="false" ht="12.75" hidden="false" customHeight="true" outlineLevel="0" collapsed="false">
      <c r="A91" s="0" t="str">
        <f aca="false">SUBSTITUTE(SUBSTITUTE(LOWER(_xlfn.CONCAT(M91, "-", O91,"-", N91)), "_", "-"), "---", "-")</f>
        <v>vintage-black-pepper-essential-oil</v>
      </c>
      <c r="B91" s="0" t="s">
        <v>146</v>
      </c>
      <c r="C91" s="1"/>
      <c r="D91" s="0" t="s">
        <v>52</v>
      </c>
      <c r="E91" s="0" t="s">
        <v>53</v>
      </c>
      <c r="F91" s="0" t="s">
        <v>100</v>
      </c>
      <c r="G91" s="2" t="s">
        <v>55</v>
      </c>
      <c r="H91" s="0" t="s">
        <v>56</v>
      </c>
      <c r="I91" s="3" t="n">
        <f aca="false">IF(B91 = "",I90,FIND("-", B91, 1))</f>
        <v>9</v>
      </c>
      <c r="J91" s="3" t="e">
        <f aca="false">IF(B91 = "",J90,FIND("-", B91, FIND("-", B91, FIND("-", B91, 1)+1)+1))</f>
        <v>#VALUE!</v>
      </c>
      <c r="K91" s="3" t="n">
        <f aca="false">IF(B91 = "",K90,FIND("-", B91, FIND("-", B91, 1)+1))</f>
        <v>24</v>
      </c>
      <c r="L91" s="3" t="n">
        <f aca="false">IF(B91 = "",L90,IF(ISERROR(J91),K91,J91))</f>
        <v>24</v>
      </c>
      <c r="M91" s="3" t="str">
        <f aca="false">IF(B91 = "",M90,SUBSTITUTE(LEFT(B91,I91-2)," ","_"))</f>
        <v>Vintage</v>
      </c>
      <c r="N91" s="3" t="str">
        <f aca="false">IF(B91 = "",N90,SUBSTITUTE(RIGHT(B91, LEN(B91)-L91-1)," ","_"))</f>
        <v>Essential_Oil</v>
      </c>
      <c r="O91" s="3" t="str">
        <f aca="false">IF(B91 = "",O90,SUBSTITUTE(SUBSTITUTE(MID(B91,I91+2,L91-I91-3)," ","_"),"/","_"))</f>
        <v>Black_Pepper</v>
      </c>
      <c r="P91" s="0" t="s">
        <v>57</v>
      </c>
      <c r="U91" s="0" t="str">
        <f aca="false">SUBSTITUTE(_xlfn.CONCAT(M91, " - ", O91, " - ",N91, " - ", P91), "_", " ")</f>
        <v>Vintage - Black Pepper - Essential Oil - 15ml</v>
      </c>
      <c r="V91" s="0" t="n">
        <v>15</v>
      </c>
      <c r="X91" s="0" t="n">
        <v>0</v>
      </c>
      <c r="Y91" s="0" t="s">
        <v>58</v>
      </c>
      <c r="Z91" s="0" t="s">
        <v>59</v>
      </c>
      <c r="AA91" s="0" t="n">
        <v>25</v>
      </c>
      <c r="AC91" s="2" t="s">
        <v>55</v>
      </c>
      <c r="AD91" s="2" t="s">
        <v>55</v>
      </c>
      <c r="AF91" s="3" t="str">
        <f aca="false">IF(B91 = "","",_xlfn.CONCAT("https://cdn.shopify.com/s/files/1/1773/1117/files/WWMS_-_",N91,"_-_",P91,"_-_",M91,"_-_",O91,"_-_Front.png"))</f>
        <v>https://cdn.shopify.com/s/files/1/1773/1117/files/WWMS_-_Essential_Oil_-_15ml_-_Vintage_-_Black_Pepper_-_Front.png</v>
      </c>
      <c r="AG91" s="0" t="n">
        <v>1</v>
      </c>
      <c r="AH91" s="0" t="str">
        <f aca="false">IF(B91 = "", "", B91)</f>
        <v>Vintage - Black Pepper - Essential Oil</v>
      </c>
      <c r="AI91" s="2" t="s">
        <v>60</v>
      </c>
      <c r="AY91" s="3" t="str">
        <f aca="false">_xlfn.CONCAT("https://cdn.shopify.com/s/files/1/1773/1117/files/WWMS_-_",N91,"_-_",P91,"_-_",M91,"_-_",O91,"_-_Front.png")</f>
        <v>https://cdn.shopify.com/s/files/1/1773/1117/files/WWMS_-_Essential_Oil_-_15ml_-_Vintage_-_Black_Pepper_-_Front.png</v>
      </c>
      <c r="AZ91" s="0" t="s">
        <v>61</v>
      </c>
      <c r="BC91" s="0" t="s">
        <v>62</v>
      </c>
    </row>
    <row r="92" customFormat="false" ht="12.75" hidden="false" customHeight="true" outlineLevel="0" collapsed="false">
      <c r="A92" s="0" t="str">
        <f aca="false">SUBSTITUTE(SUBSTITUTE(LOWER(_xlfn.CONCAT(M92, "-", O92,"-", N92)), "_", "-"), "---", "-")</f>
        <v>vintage-bergamot-essential-oil</v>
      </c>
      <c r="B92" s="0" t="s">
        <v>147</v>
      </c>
      <c r="C92" s="1"/>
      <c r="D92" s="0" t="s">
        <v>52</v>
      </c>
      <c r="E92" s="0" t="s">
        <v>53</v>
      </c>
      <c r="F92" s="0" t="s">
        <v>100</v>
      </c>
      <c r="G92" s="2" t="s">
        <v>55</v>
      </c>
      <c r="H92" s="0" t="s">
        <v>56</v>
      </c>
      <c r="I92" s="3" t="n">
        <f aca="false">IF(B92 = "",I91,FIND("-", B92, 1))</f>
        <v>9</v>
      </c>
      <c r="J92" s="3" t="e">
        <f aca="false">IF(B92 = "",J91,FIND("-", B92, FIND("-", B92, FIND("-", B92, 1)+1)+1))</f>
        <v>#VALUE!</v>
      </c>
      <c r="K92" s="3" t="n">
        <f aca="false">IF(B92 = "",K91,FIND("-", B92, FIND("-", B92, 1)+1))</f>
        <v>20</v>
      </c>
      <c r="L92" s="3" t="n">
        <f aca="false">IF(B92 = "",L91,IF(ISERROR(J92),K92,J92))</f>
        <v>20</v>
      </c>
      <c r="M92" s="3" t="str">
        <f aca="false">IF(B92 = "",M91,SUBSTITUTE(LEFT(B92,I92-2)," ","_"))</f>
        <v>Vintage</v>
      </c>
      <c r="N92" s="3" t="str">
        <f aca="false">IF(B92 = "",N91,SUBSTITUTE(RIGHT(B92, LEN(B92)-L92-1)," ","_"))</f>
        <v>Essential_Oil</v>
      </c>
      <c r="O92" s="3" t="str">
        <f aca="false">IF(B92 = "",O91,SUBSTITUTE(SUBSTITUTE(MID(B92,I92+2,L92-I92-3)," ","_"),"/","_"))</f>
        <v>Bergamot</v>
      </c>
      <c r="P92" s="0" t="s">
        <v>57</v>
      </c>
      <c r="U92" s="0" t="str">
        <f aca="false">SUBSTITUTE(_xlfn.CONCAT(M92, " - ", O92, " - ",N92, " - ", P92), "_", " ")</f>
        <v>Vintage - Bergamot - Essential Oil - 15ml</v>
      </c>
      <c r="V92" s="0" t="n">
        <v>15</v>
      </c>
      <c r="X92" s="0" t="n">
        <v>0</v>
      </c>
      <c r="Y92" s="0" t="s">
        <v>58</v>
      </c>
      <c r="Z92" s="0" t="s">
        <v>59</v>
      </c>
      <c r="AA92" s="0" t="n">
        <v>54</v>
      </c>
      <c r="AC92" s="2" t="s">
        <v>55</v>
      </c>
      <c r="AD92" s="2" t="s">
        <v>55</v>
      </c>
      <c r="AF92" s="3" t="str">
        <f aca="false">IF(B92 = "","",_xlfn.CONCAT("https://cdn.shopify.com/s/files/1/1773/1117/files/WWMS_-_",N92,"_-_",P92,"_-_",M92,"_-_",O92,"_-_Front.png"))</f>
        <v>https://cdn.shopify.com/s/files/1/1773/1117/files/WWMS_-_Essential_Oil_-_15ml_-_Vintage_-_Bergamot_-_Front.png</v>
      </c>
      <c r="AG92" s="0" t="n">
        <v>1</v>
      </c>
      <c r="AH92" s="0" t="str">
        <f aca="false">IF(B92 = "", "", B92)</f>
        <v>Vintage - Bergamot - Essential Oil</v>
      </c>
      <c r="AI92" s="2" t="s">
        <v>60</v>
      </c>
      <c r="AY92" s="3" t="str">
        <f aca="false">_xlfn.CONCAT("https://cdn.shopify.com/s/files/1/1773/1117/files/WWMS_-_",N92,"_-_",P92,"_-_",M92,"_-_",O92,"_-_Front.png")</f>
        <v>https://cdn.shopify.com/s/files/1/1773/1117/files/WWMS_-_Essential_Oil_-_15ml_-_Vintage_-_Bergamot_-_Front.png</v>
      </c>
      <c r="AZ92" s="0" t="s">
        <v>61</v>
      </c>
      <c r="BC92" s="0" t="s">
        <v>62</v>
      </c>
    </row>
    <row r="93" customFormat="false" ht="12.75" hidden="false" customHeight="true" outlineLevel="0" collapsed="false">
      <c r="A93" s="0" t="str">
        <f aca="false">SUBSTITUTE(SUBSTITUTE(LOWER(_xlfn.CONCAT(M93, "-", O93,"-", N93)), "_", "-"), "---", "-")</f>
        <v>vintage-armoise-mugwort-essential-oil</v>
      </c>
      <c r="B93" s="0" t="s">
        <v>148</v>
      </c>
      <c r="C93" s="1"/>
      <c r="D93" s="0" t="s">
        <v>52</v>
      </c>
      <c r="E93" s="0" t="s">
        <v>53</v>
      </c>
      <c r="F93" s="0" t="s">
        <v>100</v>
      </c>
      <c r="G93" s="2" t="s">
        <v>55</v>
      </c>
      <c r="H93" s="0" t="s">
        <v>56</v>
      </c>
      <c r="I93" s="3" t="n">
        <f aca="false">IF(B93 = "",I92,FIND("-", B93, 1))</f>
        <v>9</v>
      </c>
      <c r="J93" s="3" t="e">
        <f aca="false">IF(B93 = "",J92,FIND("-", B93, FIND("-", B93, FIND("-", B93, 1)+1)+1))</f>
        <v>#VALUE!</v>
      </c>
      <c r="K93" s="3" t="n">
        <f aca="false">IF(B93 = "",K92,FIND("-", B93, FIND("-", B93, 1)+1))</f>
        <v>27</v>
      </c>
      <c r="L93" s="3" t="n">
        <f aca="false">IF(B93 = "",L92,IF(ISERROR(J93),K93,J93))</f>
        <v>27</v>
      </c>
      <c r="M93" s="3" t="str">
        <f aca="false">IF(B93 = "",M92,SUBSTITUTE(LEFT(B93,I93-2)," ","_"))</f>
        <v>Vintage</v>
      </c>
      <c r="N93" s="3" t="str">
        <f aca="false">IF(B93 = "",N92,SUBSTITUTE(RIGHT(B93, LEN(B93)-L93-1)," ","_"))</f>
        <v>Essential_Oil</v>
      </c>
      <c r="O93" s="3" t="str">
        <f aca="false">IF(B93 = "",O92,SUBSTITUTE(SUBSTITUTE(MID(B93,I93+2,L93-I93-3)," ","_"),"/","_"))</f>
        <v>Armoise_Mugwort</v>
      </c>
      <c r="P93" s="0" t="s">
        <v>57</v>
      </c>
      <c r="U93" s="0" t="str">
        <f aca="false">SUBSTITUTE(_xlfn.CONCAT(M93, " - ", O93, " - ",N93, " - ", P93), "_", " ")</f>
        <v>Vintage - Armoise Mugwort - Essential Oil - 15ml</v>
      </c>
      <c r="V93" s="0" t="n">
        <v>15</v>
      </c>
      <c r="X93" s="0" t="n">
        <v>0</v>
      </c>
      <c r="Y93" s="0" t="s">
        <v>58</v>
      </c>
      <c r="Z93" s="0" t="s">
        <v>59</v>
      </c>
      <c r="AA93" s="0" t="n">
        <v>56</v>
      </c>
      <c r="AC93" s="2" t="s">
        <v>55</v>
      </c>
      <c r="AD93" s="2" t="s">
        <v>55</v>
      </c>
      <c r="AF93" s="3" t="str">
        <f aca="false">IF(B93 = "","",_xlfn.CONCAT("https://cdn.shopify.com/s/files/1/1773/1117/files/WWMS_-_",N93,"_-_",P93,"_-_",M93,"_-_",O93,"_-_Front.png"))</f>
        <v>https://cdn.shopify.com/s/files/1/1773/1117/files/WWMS_-_Essential_Oil_-_15ml_-_Vintage_-_Armoise_Mugwort_-_Front.png</v>
      </c>
      <c r="AG93" s="0" t="n">
        <v>1</v>
      </c>
      <c r="AH93" s="0" t="str">
        <f aca="false">IF(B93 = "", "", B93)</f>
        <v>Vintage - Armoise Mugwort - Essential Oil</v>
      </c>
      <c r="AI93" s="2" t="s">
        <v>60</v>
      </c>
      <c r="AY93" s="3" t="str">
        <f aca="false">_xlfn.CONCAT("https://cdn.shopify.com/s/files/1/1773/1117/files/WWMS_-_",N93,"_-_",P93,"_-_",M93,"_-_",O93,"_-_Front.png")</f>
        <v>https://cdn.shopify.com/s/files/1/1773/1117/files/WWMS_-_Essential_Oil_-_15ml_-_Vintage_-_Armoise_Mugwort_-_Front.png</v>
      </c>
      <c r="AZ93" s="0" t="s">
        <v>61</v>
      </c>
      <c r="BC93" s="0" t="s">
        <v>62</v>
      </c>
    </row>
    <row r="94" customFormat="false" ht="12.75" hidden="false" customHeight="true" outlineLevel="0" collapsed="false">
      <c r="A94" s="0" t="str">
        <f aca="false">SUBSTITUTE(SUBSTITUTE(LOWER(_xlfn.CONCAT(M94, "-", O94,"-", N94)), "_", "-"), "---", "-")</f>
        <v>vintage-allspice-essential-oil</v>
      </c>
      <c r="B94" s="0" t="s">
        <v>149</v>
      </c>
      <c r="C94" s="1"/>
      <c r="D94" s="0" t="s">
        <v>52</v>
      </c>
      <c r="E94" s="0" t="s">
        <v>53</v>
      </c>
      <c r="F94" s="0" t="s">
        <v>100</v>
      </c>
      <c r="G94" s="2" t="s">
        <v>55</v>
      </c>
      <c r="H94" s="0" t="s">
        <v>56</v>
      </c>
      <c r="I94" s="3" t="n">
        <f aca="false">IF(B94 = "",I93,FIND("-", B94, 1))</f>
        <v>9</v>
      </c>
      <c r="J94" s="3" t="e">
        <f aca="false">IF(B94 = "",J93,FIND("-", B94, FIND("-", B94, FIND("-", B94, 1)+1)+1))</f>
        <v>#VALUE!</v>
      </c>
      <c r="K94" s="3" t="n">
        <f aca="false">IF(B94 = "",K93,FIND("-", B94, FIND("-", B94, 1)+1))</f>
        <v>20</v>
      </c>
      <c r="L94" s="3" t="n">
        <f aca="false">IF(B94 = "",L93,IF(ISERROR(J94),K94,J94))</f>
        <v>20</v>
      </c>
      <c r="M94" s="3" t="str">
        <f aca="false">IF(B94 = "",M93,SUBSTITUTE(LEFT(B94,I94-2)," ","_"))</f>
        <v>Vintage</v>
      </c>
      <c r="N94" s="3" t="str">
        <f aca="false">IF(B94 = "",N93,SUBSTITUTE(RIGHT(B94, LEN(B94)-L94-1)," ","_"))</f>
        <v>Essential_Oil</v>
      </c>
      <c r="O94" s="3" t="str">
        <f aca="false">IF(B94 = "",O93,SUBSTITUTE(SUBSTITUTE(MID(B94,I94+2,L94-I94-3)," ","_"),"/","_"))</f>
        <v>Allspice</v>
      </c>
      <c r="P94" s="0" t="s">
        <v>57</v>
      </c>
      <c r="U94" s="0" t="str">
        <f aca="false">SUBSTITUTE(_xlfn.CONCAT(M94, " - ", O94, " - ",N94, " - ", P94), "_", " ")</f>
        <v>Vintage - Allspice - Essential Oil - 15ml</v>
      </c>
      <c r="V94" s="0" t="n">
        <v>15</v>
      </c>
      <c r="X94" s="0" t="n">
        <v>0</v>
      </c>
      <c r="Y94" s="0" t="s">
        <v>58</v>
      </c>
      <c r="Z94" s="0" t="s">
        <v>59</v>
      </c>
      <c r="AA94" s="0" t="n">
        <v>56</v>
      </c>
      <c r="AC94" s="2" t="s">
        <v>55</v>
      </c>
      <c r="AD94" s="2" t="s">
        <v>55</v>
      </c>
      <c r="AF94" s="3" t="str">
        <f aca="false">IF(B94 = "","",_xlfn.CONCAT("https://cdn.shopify.com/s/files/1/1773/1117/files/WWMS_-_",N94,"_-_",P94,"_-_",M94,"_-_",O94,"_-_Front.png"))</f>
        <v>https://cdn.shopify.com/s/files/1/1773/1117/files/WWMS_-_Essential_Oil_-_15ml_-_Vintage_-_Allspice_-_Front.png</v>
      </c>
      <c r="AG94" s="0" t="n">
        <v>1</v>
      </c>
      <c r="AH94" s="0" t="str">
        <f aca="false">IF(B94 = "", "", B94)</f>
        <v>Vintage - Allspice - Essential Oil</v>
      </c>
      <c r="AI94" s="2" t="s">
        <v>60</v>
      </c>
      <c r="AY94" s="3" t="str">
        <f aca="false">_xlfn.CONCAT("https://cdn.shopify.com/s/files/1/1773/1117/files/WWMS_-_",N94,"_-_",P94,"_-_",M94,"_-_",O94,"_-_Front.png")</f>
        <v>https://cdn.shopify.com/s/files/1/1773/1117/files/WWMS_-_Essential_Oil_-_15ml_-_Vintage_-_Allspice_-_Front.png</v>
      </c>
      <c r="AZ94" s="0" t="s">
        <v>61</v>
      </c>
      <c r="BC94" s="0" t="s">
        <v>62</v>
      </c>
    </row>
    <row r="95" customFormat="false" ht="12.75" hidden="false" customHeight="true" outlineLevel="0" collapsed="false">
      <c r="A95" s="0" t="str">
        <f aca="false">SUBSTITUTE(SUBSTITUTE(LOWER(_xlfn.CONCAT(M95, "-", O95,"-", N95)), "_", "-"), "---", "-")</f>
        <v>vintage-smoke-on-the-water-essential-oil</v>
      </c>
      <c r="B95" s="0" t="s">
        <v>150</v>
      </c>
      <c r="C95" s="1"/>
      <c r="D95" s="0" t="s">
        <v>52</v>
      </c>
      <c r="E95" s="0" t="s">
        <v>53</v>
      </c>
      <c r="F95" s="0" t="s">
        <v>100</v>
      </c>
      <c r="G95" s="2" t="s">
        <v>55</v>
      </c>
      <c r="H95" s="0" t="s">
        <v>56</v>
      </c>
      <c r="I95" s="3" t="n">
        <f aca="false">IF(B95 = "",I94,FIND("-", B95, 1))</f>
        <v>9</v>
      </c>
      <c r="J95" s="3" t="e">
        <f aca="false">IF(B95 = "",J94,FIND("-", B95, FIND("-", B95, FIND("-", B95, 1)+1)+1))</f>
        <v>#VALUE!</v>
      </c>
      <c r="K95" s="3" t="n">
        <f aca="false">IF(B95 = "",K94,FIND("-", B95, FIND("-", B95, 1)+1))</f>
        <v>30</v>
      </c>
      <c r="L95" s="3" t="n">
        <f aca="false">IF(B95 = "",L94,IF(ISERROR(J95),K95,J95))</f>
        <v>30</v>
      </c>
      <c r="M95" s="3" t="str">
        <f aca="false">IF(B95 = "",M94,SUBSTITUTE(LEFT(B95,I95-2)," ","_"))</f>
        <v>Vintage</v>
      </c>
      <c r="N95" s="3" t="str">
        <f aca="false">IF(B95 = "",N94,SUBSTITUTE(RIGHT(B95, LEN(B95)-L95-1)," ","_"))</f>
        <v>Essential_Oil</v>
      </c>
      <c r="O95" s="3" t="str">
        <f aca="false">IF(B95 = "",O94,SUBSTITUTE(SUBSTITUTE(MID(B95,I95+2,L95-I95-3)," ","_"),"/","_"))</f>
        <v>Smoke_on_the_Water</v>
      </c>
      <c r="P95" s="0" t="s">
        <v>57</v>
      </c>
      <c r="U95" s="0" t="str">
        <f aca="false">SUBSTITUTE(_xlfn.CONCAT(M95, " - ", O95, " - ",N95, " - ", P95), "_", " ")</f>
        <v>Vintage - Smoke on the Water - Essential Oil - 15ml</v>
      </c>
      <c r="V95" s="0" t="n">
        <v>15</v>
      </c>
      <c r="X95" s="0" t="n">
        <v>0</v>
      </c>
      <c r="Y95" s="0" t="s">
        <v>58</v>
      </c>
      <c r="Z95" s="0" t="s">
        <v>59</v>
      </c>
      <c r="AA95" s="0" t="n">
        <v>30</v>
      </c>
      <c r="AC95" s="2" t="s">
        <v>55</v>
      </c>
      <c r="AD95" s="2" t="s">
        <v>55</v>
      </c>
      <c r="AF95" s="3" t="str">
        <f aca="false">IF(B95 = "","",_xlfn.CONCAT("https://cdn.shopify.com/s/files/1/1773/1117/files/WWMS_-_",N95,"_-_",P95,"_-_",M95,"_-_",O95,"_-_Front.png"))</f>
        <v>https://cdn.shopify.com/s/files/1/1773/1117/files/WWMS_-_Essential_Oil_-_15ml_-_Vintage_-_Smoke_on_the_Water_-_Front.png</v>
      </c>
      <c r="AG95" s="0" t="n">
        <v>1</v>
      </c>
      <c r="AH95" s="0" t="str">
        <f aca="false">IF(B95 = "", "", B95)</f>
        <v>Vintage - Smoke on the Water - Essential Oil</v>
      </c>
      <c r="AI95" s="2" t="s">
        <v>60</v>
      </c>
      <c r="AY95" s="3" t="str">
        <f aca="false">_xlfn.CONCAT("https://cdn.shopify.com/s/files/1/1773/1117/files/WWMS_-_",N95,"_-_",P95,"_-_",M95,"_-_",O95,"_-_Front.png")</f>
        <v>https://cdn.shopify.com/s/files/1/1773/1117/files/WWMS_-_Essential_Oil_-_15ml_-_Vintage_-_Smoke_on_the_Water_-_Front.png</v>
      </c>
      <c r="AZ95" s="0" t="s">
        <v>61</v>
      </c>
      <c r="BC95" s="0" t="s">
        <v>62</v>
      </c>
    </row>
    <row r="96" customFormat="false" ht="12.75" hidden="false" customHeight="true" outlineLevel="0" collapsed="false">
      <c r="A96" s="0" t="str">
        <f aca="false">SUBSTITUTE(SUBSTITUTE(LOWER(_xlfn.CONCAT(M96, "-", O96,"-", N96)), "_", "-"), "---", "-")</f>
        <v>vintage-aniseed-essential-oil</v>
      </c>
      <c r="B96" s="0" t="s">
        <v>151</v>
      </c>
      <c r="C96" s="1"/>
      <c r="D96" s="0" t="s">
        <v>52</v>
      </c>
      <c r="E96" s="0" t="s">
        <v>53</v>
      </c>
      <c r="F96" s="0" t="s">
        <v>100</v>
      </c>
      <c r="G96" s="2" t="s">
        <v>55</v>
      </c>
      <c r="H96" s="0" t="s">
        <v>56</v>
      </c>
      <c r="I96" s="3" t="n">
        <f aca="false">IF(B96 = "",I95,FIND("-", B96, 1))</f>
        <v>9</v>
      </c>
      <c r="J96" s="3" t="e">
        <f aca="false">IF(B96 = "",J95,FIND("-", B96, FIND("-", B96, FIND("-", B96, 1)+1)+1))</f>
        <v>#VALUE!</v>
      </c>
      <c r="K96" s="3" t="n">
        <f aca="false">IF(B96 = "",K95,FIND("-", B96, FIND("-", B96, 1)+1))</f>
        <v>19</v>
      </c>
      <c r="L96" s="3" t="n">
        <f aca="false">IF(B96 = "",L95,IF(ISERROR(J96),K96,J96))</f>
        <v>19</v>
      </c>
      <c r="M96" s="3" t="str">
        <f aca="false">IF(B96 = "",M95,SUBSTITUTE(LEFT(B96,I96-2)," ","_"))</f>
        <v>Vintage</v>
      </c>
      <c r="N96" s="3" t="str">
        <f aca="false">IF(B96 = "",N95,SUBSTITUTE(RIGHT(B96, LEN(B96)-L96-1)," ","_"))</f>
        <v>Essential_Oil</v>
      </c>
      <c r="O96" s="3" t="str">
        <f aca="false">IF(B96 = "",O95,SUBSTITUTE(SUBSTITUTE(MID(B96,I96+2,L96-I96-3)," ","_"),"/","_"))</f>
        <v>Aniseed</v>
      </c>
      <c r="P96" s="0" t="s">
        <v>57</v>
      </c>
      <c r="U96" s="0" t="str">
        <f aca="false">SUBSTITUTE(_xlfn.CONCAT(M96, " - ", O96, " - ",N96, " - ", P96), "_", " ")</f>
        <v>Vintage - Aniseed - Essential Oil - 15ml</v>
      </c>
      <c r="V96" s="0" t="n">
        <v>15</v>
      </c>
      <c r="X96" s="0" t="n">
        <v>0</v>
      </c>
      <c r="Y96" s="0" t="s">
        <v>58</v>
      </c>
      <c r="Z96" s="0" t="s">
        <v>59</v>
      </c>
      <c r="AA96" s="0" t="n">
        <v>18</v>
      </c>
      <c r="AC96" s="2" t="s">
        <v>55</v>
      </c>
      <c r="AD96" s="2" t="s">
        <v>55</v>
      </c>
      <c r="AF96" s="3" t="str">
        <f aca="false">IF(B96 = "","",_xlfn.CONCAT("https://cdn.shopify.com/s/files/1/1773/1117/files/WWMS_-_",N96,"_-_",P96,"_-_",M96,"_-_",O96,"_-_Front.png"))</f>
        <v>https://cdn.shopify.com/s/files/1/1773/1117/files/WWMS_-_Essential_Oil_-_15ml_-_Vintage_-_Aniseed_-_Front.png</v>
      </c>
      <c r="AG96" s="0" t="n">
        <v>1</v>
      </c>
      <c r="AH96" s="0" t="str">
        <f aca="false">IF(B96 = "", "", B96)</f>
        <v>Vintage - Aniseed - Essential Oil</v>
      </c>
      <c r="AI96" s="2" t="s">
        <v>60</v>
      </c>
      <c r="AY96" s="3" t="str">
        <f aca="false">_xlfn.CONCAT("https://cdn.shopify.com/s/files/1/1773/1117/files/WWMS_-_",N96,"_-_",P96,"_-_",M96,"_-_",O96,"_-_Front.png")</f>
        <v>https://cdn.shopify.com/s/files/1/1773/1117/files/WWMS_-_Essential_Oil_-_15ml_-_Vintage_-_Aniseed_-_Front.png</v>
      </c>
      <c r="AZ96" s="0" t="s">
        <v>61</v>
      </c>
      <c r="BC96" s="0" t="s">
        <v>62</v>
      </c>
    </row>
    <row r="97" customFormat="false" ht="12.75" hidden="false" customHeight="true" outlineLevel="0" collapsed="false">
      <c r="A97" s="0" t="str">
        <f aca="false">SUBSTITUTE(SUBSTITUTE(LOWER(_xlfn.CONCAT(M97, "-", O97,"-", N97)), "_", "-"), "---", "-")</f>
        <v>vintage-patchouli-light-essential-oil</v>
      </c>
      <c r="B97" s="0" t="s">
        <v>152</v>
      </c>
      <c r="D97" s="0" t="s">
        <v>52</v>
      </c>
      <c r="E97" s="0" t="s">
        <v>53</v>
      </c>
      <c r="F97" s="0" t="s">
        <v>100</v>
      </c>
      <c r="G97" s="2" t="s">
        <v>55</v>
      </c>
      <c r="H97" s="0" t="s">
        <v>56</v>
      </c>
      <c r="I97" s="3" t="n">
        <f aca="false">IF(B97 = "",I96,FIND("-", B97, 1))</f>
        <v>9</v>
      </c>
      <c r="J97" s="3" t="e">
        <f aca="false">IF(B97 = "",J96,FIND("-", B97, FIND("-", B97, FIND("-", B97, 1)+1)+1))</f>
        <v>#VALUE!</v>
      </c>
      <c r="K97" s="3" t="n">
        <f aca="false">IF(B97 = "",K96,FIND("-", B97, FIND("-", B97, 1)+1))</f>
        <v>27</v>
      </c>
      <c r="L97" s="3" t="n">
        <f aca="false">IF(B97 = "",L96,IF(ISERROR(J97),K97,J97))</f>
        <v>27</v>
      </c>
      <c r="M97" s="3" t="str">
        <f aca="false">IF(B97 = "",M96,SUBSTITUTE(LEFT(B97,I97-2)," ","_"))</f>
        <v>Vintage</v>
      </c>
      <c r="N97" s="3" t="str">
        <f aca="false">IF(B97 = "",N96,SUBSTITUTE(RIGHT(B97, LEN(B97)-L97-1)," ","_"))</f>
        <v>Essential_Oil</v>
      </c>
      <c r="O97" s="3" t="str">
        <f aca="false">IF(B97 = "",O96,SUBSTITUTE(SUBSTITUTE(MID(B97,I97+2,L97-I97-3)," ","_"),"/","_"))</f>
        <v>Patchouli_Light</v>
      </c>
      <c r="P97" s="0" t="s">
        <v>57</v>
      </c>
      <c r="U97" s="0" t="str">
        <f aca="false">SUBSTITUTE(_xlfn.CONCAT(M97, " - ", O97, " - ",N97, " - ", P97), "_", " ")</f>
        <v>Vintage - Patchouli Light - Essential Oil - 15ml</v>
      </c>
      <c r="V97" s="0" t="n">
        <v>15</v>
      </c>
      <c r="X97" s="0" t="n">
        <v>0</v>
      </c>
      <c r="Y97" s="0" t="s">
        <v>58</v>
      </c>
      <c r="Z97" s="0" t="s">
        <v>59</v>
      </c>
      <c r="AA97" s="0" t="n">
        <v>28</v>
      </c>
      <c r="AC97" s="2" t="s">
        <v>55</v>
      </c>
      <c r="AD97" s="2" t="s">
        <v>55</v>
      </c>
      <c r="AF97" s="3" t="str">
        <f aca="false">IF(B97 = "","",_xlfn.CONCAT("https://cdn.shopify.com/s/files/1/1773/1117/files/WWMS_-_",N97,"_-_",P97,"_-_",M97,"_-_",O97,"_-_Front.png"))</f>
        <v>https://cdn.shopify.com/s/files/1/1773/1117/files/WWMS_-_Essential_Oil_-_15ml_-_Vintage_-_Patchouli_Light_-_Front.png</v>
      </c>
      <c r="AG97" s="0" t="n">
        <v>1</v>
      </c>
      <c r="AH97" s="0" t="str">
        <f aca="false">IF(B97 = "", "", B97)</f>
        <v>Vintage - Patchouli Light - Essential Oil</v>
      </c>
      <c r="AI97" s="2" t="s">
        <v>60</v>
      </c>
      <c r="AY97" s="3" t="str">
        <f aca="false">_xlfn.CONCAT("https://cdn.shopify.com/s/files/1/1773/1117/files/WWMS_-_",N97,"_-_",P97,"_-_",M97,"_-_",O97,"_-_Front.png")</f>
        <v>https://cdn.shopify.com/s/files/1/1773/1117/files/WWMS_-_Essential_Oil_-_15ml_-_Vintage_-_Patchouli_Light_-_Front.png</v>
      </c>
      <c r="AZ97" s="0" t="s">
        <v>61</v>
      </c>
      <c r="BC97" s="0" t="s">
        <v>62</v>
      </c>
    </row>
    <row r="98" customFormat="false" ht="12.75" hidden="false" customHeight="true" outlineLevel="0" collapsed="false">
      <c r="A98" s="0" t="str">
        <f aca="false">SUBSTITUTE(SUBSTITUTE(LOWER(_xlfn.CONCAT(M98, "-", O98,"-", N98)), "_", "-"), "---", "-")</f>
        <v>vintage-soul-strings-essential-oil</v>
      </c>
      <c r="B98" s="0" t="s">
        <v>153</v>
      </c>
      <c r="D98" s="0" t="s">
        <v>52</v>
      </c>
      <c r="E98" s="0" t="s">
        <v>53</v>
      </c>
      <c r="F98" s="0" t="s">
        <v>100</v>
      </c>
      <c r="G98" s="2" t="s">
        <v>55</v>
      </c>
      <c r="H98" s="0" t="s">
        <v>56</v>
      </c>
      <c r="I98" s="3" t="n">
        <f aca="false">IF(B98 = "",I97,FIND("-", B98, 1))</f>
        <v>9</v>
      </c>
      <c r="J98" s="3" t="e">
        <f aca="false">IF(B98 = "",J97,FIND("-", B98, FIND("-", B98, FIND("-", B98, 1)+1)+1))</f>
        <v>#VALUE!</v>
      </c>
      <c r="K98" s="3" t="n">
        <f aca="false">IF(B98 = "",K97,FIND("-", B98, FIND("-", B98, 1)+1))</f>
        <v>24</v>
      </c>
      <c r="L98" s="3" t="n">
        <f aca="false">IF(B98 = "",L97,IF(ISERROR(J98),K98,J98))</f>
        <v>24</v>
      </c>
      <c r="M98" s="3" t="str">
        <f aca="false">IF(B98 = "",M97,SUBSTITUTE(LEFT(B98,I98-2)," ","_"))</f>
        <v>Vintage</v>
      </c>
      <c r="N98" s="3" t="str">
        <f aca="false">IF(B98 = "",N97,SUBSTITUTE(RIGHT(B98, LEN(B98)-L98-1)," ","_"))</f>
        <v>Essential_Oil</v>
      </c>
      <c r="O98" s="3" t="str">
        <f aca="false">IF(B98 = "",O97,SUBSTITUTE(SUBSTITUTE(MID(B98,I98+2,L98-I98-3)," ","_"),"/","_"))</f>
        <v>Soul_Strings</v>
      </c>
      <c r="P98" s="0" t="s">
        <v>57</v>
      </c>
      <c r="U98" s="0" t="str">
        <f aca="false">SUBSTITUTE(_xlfn.CONCAT(M98, " - ", O98, " - ",N98, " - ", P98), "_", " ")</f>
        <v>Vintage - Soul Strings - Essential Oil - 15ml</v>
      </c>
      <c r="V98" s="0" t="n">
        <v>15</v>
      </c>
      <c r="X98" s="0" t="n">
        <v>0</v>
      </c>
      <c r="Y98" s="0" t="s">
        <v>58</v>
      </c>
      <c r="Z98" s="0" t="s">
        <v>59</v>
      </c>
      <c r="AA98" s="0" t="n">
        <v>40</v>
      </c>
      <c r="AC98" s="2" t="s">
        <v>55</v>
      </c>
      <c r="AD98" s="2" t="s">
        <v>55</v>
      </c>
      <c r="AF98" s="3" t="str">
        <f aca="false">IF(B98 = "","",_xlfn.CONCAT("https://cdn.shopify.com/s/files/1/1773/1117/files/WWMS_-_",N98,"_-_",P98,"_-_",M98,"_-_",O98,"_-_Front.png"))</f>
        <v>https://cdn.shopify.com/s/files/1/1773/1117/files/WWMS_-_Essential_Oil_-_15ml_-_Vintage_-_Soul_Strings_-_Front.png</v>
      </c>
      <c r="AG98" s="0" t="n">
        <v>1</v>
      </c>
      <c r="AH98" s="0" t="str">
        <f aca="false">IF(B98 = "", "", B98)</f>
        <v>Vintage - Soul Strings - Essential Oil</v>
      </c>
      <c r="AI98" s="2" t="s">
        <v>60</v>
      </c>
      <c r="AY98" s="3" t="str">
        <f aca="false">_xlfn.CONCAT("https://cdn.shopify.com/s/files/1/1773/1117/files/WWMS_-_",N98,"_-_",P98,"_-_",M98,"_-_",O98,"_-_Front.png")</f>
        <v>https://cdn.shopify.com/s/files/1/1773/1117/files/WWMS_-_Essential_Oil_-_15ml_-_Vintage_-_Soul_Strings_-_Front.png</v>
      </c>
      <c r="AZ98" s="0" t="s">
        <v>61</v>
      </c>
      <c r="BC98" s="0" t="s">
        <v>62</v>
      </c>
    </row>
    <row r="99" customFormat="false" ht="12.75" hidden="false" customHeight="true" outlineLevel="0" collapsed="false">
      <c r="A99" s="0" t="str">
        <f aca="false">SUBSTITUTE(SUBSTITUTE(LOWER(_xlfn.CONCAT(M99, "-", O99,"-", N99)), "_", "-"), "---", "-")</f>
        <v>vintage-community-essential-oil</v>
      </c>
      <c r="B99" s="0" t="s">
        <v>154</v>
      </c>
      <c r="D99" s="0" t="s">
        <v>52</v>
      </c>
      <c r="E99" s="0" t="s">
        <v>53</v>
      </c>
      <c r="F99" s="0" t="s">
        <v>100</v>
      </c>
      <c r="G99" s="2" t="s">
        <v>55</v>
      </c>
      <c r="H99" s="0" t="s">
        <v>56</v>
      </c>
      <c r="I99" s="3" t="n">
        <f aca="false">IF(B99 = "",I98,FIND("-", B99, 1))</f>
        <v>9</v>
      </c>
      <c r="J99" s="3" t="e">
        <f aca="false">IF(B99 = "",J98,FIND("-", B99, FIND("-", B99, FIND("-", B99, 1)+1)+1))</f>
        <v>#VALUE!</v>
      </c>
      <c r="K99" s="3" t="n">
        <f aca="false">IF(B99 = "",K98,FIND("-", B99, FIND("-", B99, 1)+1))</f>
        <v>21</v>
      </c>
      <c r="L99" s="3" t="n">
        <f aca="false">IF(B99 = "",L98,IF(ISERROR(J99),K99,J99))</f>
        <v>21</v>
      </c>
      <c r="M99" s="3" t="str">
        <f aca="false">IF(B99 = "",M98,SUBSTITUTE(LEFT(B99,I99-2)," ","_"))</f>
        <v>Vintage</v>
      </c>
      <c r="N99" s="3" t="str">
        <f aca="false">IF(B99 = "",N98,SUBSTITUTE(RIGHT(B99, LEN(B99)-L99-1)," ","_"))</f>
        <v>Essential_Oil</v>
      </c>
      <c r="O99" s="3" t="str">
        <f aca="false">IF(B99 = "",O98,SUBSTITUTE(SUBSTITUTE(MID(B99,I99+2,L99-I99-3)," ","_"),"/","_"))</f>
        <v>Community</v>
      </c>
      <c r="P99" s="0" t="s">
        <v>57</v>
      </c>
      <c r="U99" s="0" t="str">
        <f aca="false">SUBSTITUTE(_xlfn.CONCAT(M99, " - ", O99, " - ",N99, " - ", P99), "_", " ")</f>
        <v>Vintage - Community - Essential Oil - 15ml</v>
      </c>
      <c r="V99" s="0" t="n">
        <v>15</v>
      </c>
      <c r="X99" s="0" t="n">
        <v>0</v>
      </c>
      <c r="Y99" s="0" t="s">
        <v>58</v>
      </c>
      <c r="Z99" s="0" t="s">
        <v>59</v>
      </c>
      <c r="AA99" s="0" t="n">
        <v>40</v>
      </c>
      <c r="AC99" s="2" t="s">
        <v>55</v>
      </c>
      <c r="AD99" s="2" t="s">
        <v>55</v>
      </c>
      <c r="AF99" s="3" t="str">
        <f aca="false">IF(B99 = "","",_xlfn.CONCAT("https://cdn.shopify.com/s/files/1/1773/1117/files/WWMS_-_",N99,"_-_",P99,"_-_",M99,"_-_",O99,"_-_Front.png"))</f>
        <v>https://cdn.shopify.com/s/files/1/1773/1117/files/WWMS_-_Essential_Oil_-_15ml_-_Vintage_-_Community_-_Front.png</v>
      </c>
      <c r="AG99" s="0" t="n">
        <v>1</v>
      </c>
      <c r="AH99" s="0" t="str">
        <f aca="false">IF(B99 = "", "", B99)</f>
        <v>Vintage - Community - Essential Oil</v>
      </c>
      <c r="AI99" s="2" t="s">
        <v>60</v>
      </c>
      <c r="AY99" s="3" t="str">
        <f aca="false">_xlfn.CONCAT("https://cdn.shopify.com/s/files/1/1773/1117/files/WWMS_-_",N99,"_-_",P99,"_-_",M99,"_-_",O99,"_-_Front.png")</f>
        <v>https://cdn.shopify.com/s/files/1/1773/1117/files/WWMS_-_Essential_Oil_-_15ml_-_Vintage_-_Community_-_Front.png</v>
      </c>
      <c r="AZ99" s="0" t="s">
        <v>61</v>
      </c>
      <c r="BC99" s="0" t="s">
        <v>62</v>
      </c>
    </row>
    <row r="100" customFormat="false" ht="12.75" hidden="false" customHeight="true" outlineLevel="0" collapsed="false">
      <c r="A100" s="0" t="str">
        <f aca="false">SUBSTITUTE(SUBSTITUTE(LOWER(_xlfn.CONCAT(M100, "-", O100,"-", N100)), "_", "-"), "---", "-")</f>
        <v>vintage-rose-geranium-essential-oil</v>
      </c>
      <c r="B100" s="0" t="s">
        <v>155</v>
      </c>
      <c r="D100" s="0" t="s">
        <v>52</v>
      </c>
      <c r="E100" s="0" t="s">
        <v>53</v>
      </c>
      <c r="F100" s="0" t="s">
        <v>100</v>
      </c>
      <c r="G100" s="2" t="s">
        <v>55</v>
      </c>
      <c r="H100" s="0" t="s">
        <v>56</v>
      </c>
      <c r="I100" s="3" t="n">
        <f aca="false">IF(B100 = "",I99,FIND("-", B100, 1))</f>
        <v>9</v>
      </c>
      <c r="J100" s="3" t="e">
        <f aca="false">IF(B100 = "",J99,FIND("-", B100, FIND("-", B100, FIND("-", B100, 1)+1)+1))</f>
        <v>#VALUE!</v>
      </c>
      <c r="K100" s="3" t="n">
        <f aca="false">IF(B100 = "",K99,FIND("-", B100, FIND("-", B100, 1)+1))</f>
        <v>25</v>
      </c>
      <c r="L100" s="3" t="n">
        <f aca="false">IF(B100 = "",L99,IF(ISERROR(J100),K100,J100))</f>
        <v>25</v>
      </c>
      <c r="M100" s="3" t="str">
        <f aca="false">IF(B100 = "",M99,SUBSTITUTE(LEFT(B100,I100-2)," ","_"))</f>
        <v>Vintage</v>
      </c>
      <c r="N100" s="3" t="str">
        <f aca="false">IF(B100 = "",N99,SUBSTITUTE(RIGHT(B100, LEN(B100)-L100-1)," ","_"))</f>
        <v>Essential_Oil</v>
      </c>
      <c r="O100" s="3" t="str">
        <f aca="false">IF(B100 = "",O99,SUBSTITUTE(SUBSTITUTE(MID(B100,I100+2,L100-I100-3)," ","_"),"/","_"))</f>
        <v>Rose_Geranium</v>
      </c>
      <c r="P100" s="0" t="s">
        <v>57</v>
      </c>
      <c r="U100" s="0" t="str">
        <f aca="false">SUBSTITUTE(_xlfn.CONCAT(M100, " - ", O100, " - ",N100, " - ", P100), "_", " ")</f>
        <v>Vintage - Rose Geranium - Essential Oil - 15ml</v>
      </c>
      <c r="V100" s="0" t="n">
        <v>15</v>
      </c>
      <c r="X100" s="0" t="n">
        <v>0</v>
      </c>
      <c r="Y100" s="0" t="s">
        <v>58</v>
      </c>
      <c r="Z100" s="0" t="s">
        <v>59</v>
      </c>
      <c r="AA100" s="0" t="n">
        <v>62</v>
      </c>
      <c r="AC100" s="2" t="s">
        <v>55</v>
      </c>
      <c r="AD100" s="2" t="s">
        <v>55</v>
      </c>
      <c r="AF100" s="3" t="str">
        <f aca="false">IF(B100 = "","",_xlfn.CONCAT("https://cdn.shopify.com/s/files/1/1773/1117/files/WWMS_-_",N100,"_-_",P100,"_-_",M100,"_-_",O100,"_-_Front.png"))</f>
        <v>https://cdn.shopify.com/s/files/1/1773/1117/files/WWMS_-_Essential_Oil_-_15ml_-_Vintage_-_Rose_Geranium_-_Front.png</v>
      </c>
      <c r="AG100" s="0" t="n">
        <v>1</v>
      </c>
      <c r="AH100" s="0" t="str">
        <f aca="false">IF(B100 = "", "", B100)</f>
        <v>Vintage - Rose Geranium - Essential Oil</v>
      </c>
      <c r="AI100" s="2" t="s">
        <v>60</v>
      </c>
      <c r="AY100" s="3" t="str">
        <f aca="false">_xlfn.CONCAT("https://cdn.shopify.com/s/files/1/1773/1117/files/WWMS_-_",N100,"_-_",P100,"_-_",M100,"_-_",O100,"_-_Front.png")</f>
        <v>https://cdn.shopify.com/s/files/1/1773/1117/files/WWMS_-_Essential_Oil_-_15ml_-_Vintage_-_Rose_Geranium_-_Front.png</v>
      </c>
      <c r="AZ100" s="0" t="s">
        <v>61</v>
      </c>
      <c r="BC100" s="0" t="s">
        <v>62</v>
      </c>
    </row>
    <row r="101" customFormat="false" ht="12.75" hidden="false" customHeight="true" outlineLevel="0" collapsed="false">
      <c r="A101" s="0" t="str">
        <f aca="false">SUBSTITUTE(SUBSTITUTE(LOWER(_xlfn.CONCAT(M101, "-", O101,"-", N101)), "_", "-"), "---", "-")</f>
        <v>vintage-pine-scotch-essential-oil</v>
      </c>
      <c r="B101" s="0" t="s">
        <v>156</v>
      </c>
      <c r="D101" s="0" t="s">
        <v>52</v>
      </c>
      <c r="E101" s="0" t="s">
        <v>53</v>
      </c>
      <c r="F101" s="0" t="s">
        <v>100</v>
      </c>
      <c r="G101" s="2" t="s">
        <v>55</v>
      </c>
      <c r="H101" s="0" t="s">
        <v>56</v>
      </c>
      <c r="I101" s="3" t="n">
        <f aca="false">IF(B101 = "",I100,FIND("-", B101, 1))</f>
        <v>9</v>
      </c>
      <c r="J101" s="3" t="e">
        <f aca="false">IF(B101 = "",J100,FIND("-", B101, FIND("-", B101, FIND("-", B101, 1)+1)+1))</f>
        <v>#VALUE!</v>
      </c>
      <c r="K101" s="3" t="n">
        <f aca="false">IF(B101 = "",K100,FIND("-", B101, FIND("-", B101, 1)+1))</f>
        <v>23</v>
      </c>
      <c r="L101" s="3" t="n">
        <f aca="false">IF(B101 = "",L100,IF(ISERROR(J101),K101,J101))</f>
        <v>23</v>
      </c>
      <c r="M101" s="3" t="str">
        <f aca="false">IF(B101 = "",M100,SUBSTITUTE(LEFT(B101,I101-2)," ","_"))</f>
        <v>Vintage</v>
      </c>
      <c r="N101" s="3" t="str">
        <f aca="false">IF(B101 = "",N100,SUBSTITUTE(RIGHT(B101, LEN(B101)-L101-1)," ","_"))</f>
        <v>Essential_Oil</v>
      </c>
      <c r="O101" s="3" t="str">
        <f aca="false">IF(B101 = "",O100,SUBSTITUTE(SUBSTITUTE(MID(B101,I101+2,L101-I101-3)," ","_"),"/","_"))</f>
        <v>Pine_Scotch</v>
      </c>
      <c r="P101" s="0" t="s">
        <v>57</v>
      </c>
      <c r="U101" s="0" t="str">
        <f aca="false">SUBSTITUTE(_xlfn.CONCAT(M101, " - ", O101, " - ",N101, " - ", P101), "_", " ")</f>
        <v>Vintage - Pine Scotch - Essential Oil - 15ml</v>
      </c>
      <c r="V101" s="0" t="n">
        <v>15</v>
      </c>
      <c r="X101" s="0" t="n">
        <v>0</v>
      </c>
      <c r="Y101" s="0" t="s">
        <v>58</v>
      </c>
      <c r="Z101" s="0" t="s">
        <v>59</v>
      </c>
      <c r="AA101" s="0" t="n">
        <v>25</v>
      </c>
      <c r="AC101" s="2" t="s">
        <v>55</v>
      </c>
      <c r="AD101" s="2" t="s">
        <v>55</v>
      </c>
      <c r="AF101" s="3" t="str">
        <f aca="false">IF(B101 = "","",_xlfn.CONCAT("https://cdn.shopify.com/s/files/1/1773/1117/files/WWMS_-_",N101,"_-_",P101,"_-_",M101,"_-_",O101,"_-_Front.png"))</f>
        <v>https://cdn.shopify.com/s/files/1/1773/1117/files/WWMS_-_Essential_Oil_-_15ml_-_Vintage_-_Pine_Scotch_-_Front.png</v>
      </c>
      <c r="AG101" s="0" t="n">
        <v>1</v>
      </c>
      <c r="AH101" s="0" t="str">
        <f aca="false">IF(B101 = "", "", B101)</f>
        <v>Vintage - Pine Scotch - Essential Oil</v>
      </c>
      <c r="AI101" s="2" t="s">
        <v>60</v>
      </c>
      <c r="AY101" s="3" t="str">
        <f aca="false">_xlfn.CONCAT("https://cdn.shopify.com/s/files/1/1773/1117/files/WWMS_-_",N101,"_-_",P101,"_-_",M101,"_-_",O101,"_-_Front.png")</f>
        <v>https://cdn.shopify.com/s/files/1/1773/1117/files/WWMS_-_Essential_Oil_-_15ml_-_Vintage_-_Pine_Scotch_-_Front.png</v>
      </c>
      <c r="AZ101" s="0" t="s">
        <v>61</v>
      </c>
      <c r="BC101" s="0" t="s">
        <v>62</v>
      </c>
    </row>
    <row r="102" customFormat="false" ht="12.75" hidden="false" customHeight="true" outlineLevel="0" collapsed="false">
      <c r="A102" s="0" t="str">
        <f aca="false">SUBSTITUTE(SUBSTITUTE(LOWER(_xlfn.CONCAT(M102, "-", O102,"-", N102)), "_", "-"), "---", "-")</f>
        <v>vintage-cypress-essential-oil</v>
      </c>
      <c r="B102" s="0" t="s">
        <v>157</v>
      </c>
      <c r="D102" s="0" t="s">
        <v>52</v>
      </c>
      <c r="E102" s="0" t="s">
        <v>53</v>
      </c>
      <c r="F102" s="0" t="s">
        <v>100</v>
      </c>
      <c r="G102" s="2" t="s">
        <v>55</v>
      </c>
      <c r="H102" s="0" t="s">
        <v>56</v>
      </c>
      <c r="I102" s="3" t="n">
        <f aca="false">IF(B102 = "",I101,FIND("-", B102, 1))</f>
        <v>9</v>
      </c>
      <c r="J102" s="3" t="e">
        <f aca="false">IF(B102 = "",J101,FIND("-", B102, FIND("-", B102, FIND("-", B102, 1)+1)+1))</f>
        <v>#VALUE!</v>
      </c>
      <c r="K102" s="3" t="n">
        <f aca="false">IF(B102 = "",K101,FIND("-", B102, FIND("-", B102, 1)+1))</f>
        <v>19</v>
      </c>
      <c r="L102" s="3" t="n">
        <f aca="false">IF(B102 = "",L101,IF(ISERROR(J102),K102,J102))</f>
        <v>19</v>
      </c>
      <c r="M102" s="3" t="str">
        <f aca="false">IF(B102 = "",M101,SUBSTITUTE(LEFT(B102,I102-2)," ","_"))</f>
        <v>Vintage</v>
      </c>
      <c r="N102" s="3" t="str">
        <f aca="false">IF(B102 = "",N101,SUBSTITUTE(RIGHT(B102, LEN(B102)-L102-1)," ","_"))</f>
        <v>Essential_Oil</v>
      </c>
      <c r="O102" s="3" t="str">
        <f aca="false">IF(B102 = "",O101,SUBSTITUTE(SUBSTITUTE(MID(B102,I102+2,L102-I102-3)," ","_"),"/","_"))</f>
        <v>Cypress</v>
      </c>
      <c r="P102" s="0" t="s">
        <v>57</v>
      </c>
      <c r="U102" s="0" t="str">
        <f aca="false">SUBSTITUTE(_xlfn.CONCAT(M102, " - ", O102, " - ",N102, " - ", P102), "_", " ")</f>
        <v>Vintage - Cypress - Essential Oil - 15ml</v>
      </c>
      <c r="V102" s="0" t="n">
        <v>15</v>
      </c>
      <c r="X102" s="0" t="n">
        <v>0</v>
      </c>
      <c r="Y102" s="0" t="s">
        <v>58</v>
      </c>
      <c r="Z102" s="0" t="s">
        <v>59</v>
      </c>
      <c r="AA102" s="0" t="n">
        <v>20</v>
      </c>
      <c r="AC102" s="2" t="s">
        <v>55</v>
      </c>
      <c r="AD102" s="2" t="s">
        <v>55</v>
      </c>
      <c r="AF102" s="3" t="str">
        <f aca="false">IF(B102 = "","",_xlfn.CONCAT("https://cdn.shopify.com/s/files/1/1773/1117/files/WWMS_-_",N102,"_-_",P102,"_-_",M102,"_-_",O102,"_-_Front.png"))</f>
        <v>https://cdn.shopify.com/s/files/1/1773/1117/files/WWMS_-_Essential_Oil_-_15ml_-_Vintage_-_Cypress_-_Front.png</v>
      </c>
      <c r="AG102" s="0" t="n">
        <v>1</v>
      </c>
      <c r="AH102" s="0" t="str">
        <f aca="false">IF(B102 = "", "", B102)</f>
        <v>Vintage - Cypress - Essential Oil</v>
      </c>
      <c r="AI102" s="2" t="s">
        <v>60</v>
      </c>
      <c r="AY102" s="3" t="str">
        <f aca="false">_xlfn.CONCAT("https://cdn.shopify.com/s/files/1/1773/1117/files/WWMS_-_",N102,"_-_",P102,"_-_",M102,"_-_",O102,"_-_Front.png")</f>
        <v>https://cdn.shopify.com/s/files/1/1773/1117/files/WWMS_-_Essential_Oil_-_15ml_-_Vintage_-_Cypress_-_Front.png</v>
      </c>
      <c r="AZ102" s="0" t="s">
        <v>61</v>
      </c>
      <c r="BC102" s="0" t="s">
        <v>62</v>
      </c>
    </row>
    <row r="103" customFormat="false" ht="12.75" hidden="false" customHeight="true" outlineLevel="0" collapsed="false">
      <c r="A103" s="0" t="str">
        <f aca="false">SUBSTITUTE(SUBSTITUTE(LOWER(_xlfn.CONCAT(M103, "-", O103,"-", N103)), "_", "-"), "---", "-")</f>
        <v>vintage-chocolate-fragrance-oil</v>
      </c>
      <c r="B103" s="0" t="s">
        <v>158</v>
      </c>
      <c r="D103" s="0" t="s">
        <v>52</v>
      </c>
      <c r="E103" s="0" t="s">
        <v>53</v>
      </c>
      <c r="F103" s="0" t="s">
        <v>159</v>
      </c>
      <c r="G103" s="2" t="s">
        <v>55</v>
      </c>
      <c r="H103" s="0" t="s">
        <v>56</v>
      </c>
      <c r="I103" s="3" t="n">
        <f aca="false">IF(B103 = "",I102,FIND("-", B103, 1))</f>
        <v>9</v>
      </c>
      <c r="J103" s="3" t="e">
        <f aca="false">IF(B103 = "",J102,FIND("-", B103, FIND("-", B103, FIND("-", B103, 1)+1)+1))</f>
        <v>#VALUE!</v>
      </c>
      <c r="K103" s="3" t="n">
        <f aca="false">IF(B103 = "",K102,FIND("-", B103, FIND("-", B103, 1)+1))</f>
        <v>21</v>
      </c>
      <c r="L103" s="3" t="n">
        <f aca="false">IF(B103 = "",L102,IF(ISERROR(J103),K103,J103))</f>
        <v>21</v>
      </c>
      <c r="M103" s="3" t="str">
        <f aca="false">IF(B103 = "",M102,SUBSTITUTE(LEFT(B103,I103-2)," ","_"))</f>
        <v>Vintage</v>
      </c>
      <c r="N103" s="3" t="str">
        <f aca="false">IF(B103 = "",N102,SUBSTITUTE(RIGHT(B103, LEN(B103)-L103-1)," ","_"))</f>
        <v>Fragrance_Oil</v>
      </c>
      <c r="O103" s="3" t="str">
        <f aca="false">IF(B103 = "",O102,SUBSTITUTE(SUBSTITUTE(MID(B103,I103+2,L103-I103-3)," ","_"),"/","_"))</f>
        <v>Chocolate</v>
      </c>
      <c r="P103" s="0" t="s">
        <v>57</v>
      </c>
      <c r="U103" s="0" t="str">
        <f aca="false">SUBSTITUTE(_xlfn.CONCAT(M103, " - ", O103, " - ",N103, " - ", P103), "_", " ")</f>
        <v>Vintage - Chocolate - Fragrance Oil - 15ml</v>
      </c>
      <c r="V103" s="0" t="n">
        <v>15</v>
      </c>
      <c r="X103" s="0" t="n">
        <v>0</v>
      </c>
      <c r="Y103" s="0" t="s">
        <v>58</v>
      </c>
      <c r="Z103" s="0" t="s">
        <v>59</v>
      </c>
      <c r="AA103" s="0" t="n">
        <v>18</v>
      </c>
      <c r="AC103" s="2" t="s">
        <v>55</v>
      </c>
      <c r="AD103" s="2" t="s">
        <v>55</v>
      </c>
      <c r="AF103" s="3" t="str">
        <f aca="false">IF(B103 = "","",_xlfn.CONCAT("https://cdn.shopify.com/s/files/1/1773/1117/files/WWMS_-_",N103,"_-_",P103,"_-_",M103,"_-_",O103,"_-_Front.png"))</f>
        <v>https://cdn.shopify.com/s/files/1/1773/1117/files/WWMS_-_Fragrance_Oil_-_15ml_-_Vintage_-_Chocolate_-_Front.png</v>
      </c>
      <c r="AG103" s="0" t="n">
        <v>1</v>
      </c>
      <c r="AH103" s="0" t="str">
        <f aca="false">IF(B103 = "", "", B103)</f>
        <v>Vintage - Chocolate - Fragrance Oil</v>
      </c>
      <c r="AI103" s="2" t="s">
        <v>60</v>
      </c>
      <c r="AY103" s="3" t="str">
        <f aca="false">_xlfn.CONCAT("https://cdn.shopify.com/s/files/1/1773/1117/files/WWMS_-_",N103,"_-_",P103,"_-_",M103,"_-_",O103,"_-_Front.png")</f>
        <v>https://cdn.shopify.com/s/files/1/1773/1117/files/WWMS_-_Fragrance_Oil_-_15ml_-_Vintage_-_Chocolate_-_Front.png</v>
      </c>
      <c r="AZ103" s="0" t="s">
        <v>61</v>
      </c>
      <c r="BC103" s="0" t="s">
        <v>62</v>
      </c>
    </row>
    <row r="104" customFormat="false" ht="12.75" hidden="false" customHeight="true" outlineLevel="0" collapsed="false">
      <c r="A104" s="0" t="str">
        <f aca="false">SUBSTITUTE(SUBSTITUTE(LOWER(_xlfn.CONCAT(M104, "-", O104,"-", N104)), "_", "-"), "---", "-")</f>
        <v>vintage-japanese-cherry-blossom-fragrance-oil</v>
      </c>
      <c r="B104" s="0" t="s">
        <v>160</v>
      </c>
      <c r="C104" s="1"/>
      <c r="D104" s="0" t="s">
        <v>52</v>
      </c>
      <c r="E104" s="0" t="s">
        <v>53</v>
      </c>
      <c r="F104" s="0" t="s">
        <v>159</v>
      </c>
      <c r="G104" s="2" t="s">
        <v>55</v>
      </c>
      <c r="H104" s="0" t="s">
        <v>56</v>
      </c>
      <c r="I104" s="3" t="n">
        <f aca="false">IF(B104 = "",I103,FIND("-", B104, 1))</f>
        <v>9</v>
      </c>
      <c r="J104" s="3" t="e">
        <f aca="false">IF(B104 = "",J103,FIND("-", B104, FIND("-", B104, FIND("-", B104, 1)+1)+1))</f>
        <v>#VALUE!</v>
      </c>
      <c r="K104" s="3" t="n">
        <f aca="false">IF(B104 = "",K103,FIND("-", B104, FIND("-", B104, 1)+1))</f>
        <v>35</v>
      </c>
      <c r="L104" s="3" t="n">
        <f aca="false">IF(B104 = "",L103,IF(ISERROR(J104),K104,J104))</f>
        <v>35</v>
      </c>
      <c r="M104" s="3" t="str">
        <f aca="false">IF(B104 = "",M103,SUBSTITUTE(LEFT(B104,I104-2)," ","_"))</f>
        <v>Vintage</v>
      </c>
      <c r="N104" s="3" t="str">
        <f aca="false">IF(B104 = "",N103,SUBSTITUTE(RIGHT(B104, LEN(B104)-L104-1)," ","_"))</f>
        <v>Fragrance_Oil</v>
      </c>
      <c r="O104" s="3" t="str">
        <f aca="false">IF(B104 = "",O103,SUBSTITUTE(SUBSTITUTE(MID(B104,I104+2,L104-I104-3)," ","_"),"/","_"))</f>
        <v>Japanese_Cherry_Blossom</v>
      </c>
      <c r="P104" s="0" t="s">
        <v>57</v>
      </c>
      <c r="U104" s="0" t="str">
        <f aca="false">SUBSTITUTE(_xlfn.CONCAT(M104, " - ", O104, " - ",N104, " - ", P104), "_", " ")</f>
        <v>Vintage - Japanese Cherry Blossom - Fragrance Oil - 15ml</v>
      </c>
      <c r="V104" s="0" t="n">
        <v>15</v>
      </c>
      <c r="X104" s="0" t="n">
        <v>0</v>
      </c>
      <c r="Y104" s="0" t="s">
        <v>58</v>
      </c>
      <c r="Z104" s="0" t="s">
        <v>59</v>
      </c>
      <c r="AA104" s="0" t="n">
        <v>18</v>
      </c>
      <c r="AC104" s="2" t="s">
        <v>55</v>
      </c>
      <c r="AD104" s="2" t="s">
        <v>55</v>
      </c>
      <c r="AF104" s="3" t="str">
        <f aca="false">IF(B104 = "","",_xlfn.CONCAT("https://cdn.shopify.com/s/files/1/1773/1117/files/WWMS_-_",N104,"_-_",P104,"_-_",M104,"_-_",O104,"_-_Front.png"))</f>
        <v>https://cdn.shopify.com/s/files/1/1773/1117/files/WWMS_-_Fragrance_Oil_-_15ml_-_Vintage_-_Japanese_Cherry_Blossom_-_Front.png</v>
      </c>
      <c r="AG104" s="0" t="n">
        <v>1</v>
      </c>
      <c r="AH104" s="0" t="str">
        <f aca="false">IF(B104 = "", "", B104)</f>
        <v>Vintage - Japanese Cherry Blossom - Fragrance Oil</v>
      </c>
      <c r="AI104" s="2" t="s">
        <v>60</v>
      </c>
      <c r="AY104" s="3" t="str">
        <f aca="false">_xlfn.CONCAT("https://cdn.shopify.com/s/files/1/1773/1117/files/WWMS_-_",N104,"_-_",P104,"_-_",M104,"_-_",O104,"_-_Front.png")</f>
        <v>https://cdn.shopify.com/s/files/1/1773/1117/files/WWMS_-_Fragrance_Oil_-_15ml_-_Vintage_-_Japanese_Cherry_Blossom_-_Front.png</v>
      </c>
      <c r="AZ104" s="0" t="s">
        <v>61</v>
      </c>
      <c r="BC104" s="0" t="s">
        <v>62</v>
      </c>
    </row>
    <row r="105" customFormat="false" ht="12.75" hidden="false" customHeight="true" outlineLevel="0" collapsed="false">
      <c r="A105" s="0" t="str">
        <f aca="false">SUBSTITUTE(SUBSTITUTE(LOWER(_xlfn.CONCAT(M105, "-", O105,"-", N105)), "_", "-"), "---", "-")</f>
        <v>vintage-amber-fragrance-oil</v>
      </c>
      <c r="B105" s="0" t="s">
        <v>161</v>
      </c>
      <c r="C105" s="1"/>
      <c r="D105" s="0" t="s">
        <v>52</v>
      </c>
      <c r="E105" s="0" t="s">
        <v>53</v>
      </c>
      <c r="F105" s="0" t="s">
        <v>159</v>
      </c>
      <c r="G105" s="2" t="s">
        <v>55</v>
      </c>
      <c r="H105" s="0" t="s">
        <v>56</v>
      </c>
      <c r="I105" s="3" t="n">
        <f aca="false">IF(B105 = "",I104,FIND("-", B105, 1))</f>
        <v>9</v>
      </c>
      <c r="J105" s="3" t="e">
        <f aca="false">IF(B105 = "",J104,FIND("-", B105, FIND("-", B105, FIND("-", B105, 1)+1)+1))</f>
        <v>#VALUE!</v>
      </c>
      <c r="K105" s="3" t="n">
        <f aca="false">IF(B105 = "",K104,FIND("-", B105, FIND("-", B105, 1)+1))</f>
        <v>17</v>
      </c>
      <c r="L105" s="3" t="n">
        <f aca="false">IF(B105 = "",L104,IF(ISERROR(J105),K105,J105))</f>
        <v>17</v>
      </c>
      <c r="M105" s="3" t="str">
        <f aca="false">IF(B105 = "",M104,SUBSTITUTE(LEFT(B105,I105-2)," ","_"))</f>
        <v>Vintage</v>
      </c>
      <c r="N105" s="3" t="str">
        <f aca="false">IF(B105 = "",N104,SUBSTITUTE(RIGHT(B105, LEN(B105)-L105-1)," ","_"))</f>
        <v>Fragrance_Oil</v>
      </c>
      <c r="O105" s="3" t="str">
        <f aca="false">IF(B105 = "",O104,SUBSTITUTE(SUBSTITUTE(MID(B105,I105+2,L105-I105-3)," ","_"),"/","_"))</f>
        <v>Amber</v>
      </c>
      <c r="P105" s="0" t="s">
        <v>57</v>
      </c>
      <c r="U105" s="0" t="str">
        <f aca="false">SUBSTITUTE(_xlfn.CONCAT(M105, " - ", O105, " - ",N105, " - ", P105), "_", " ")</f>
        <v>Vintage - Amber - Fragrance Oil - 15ml</v>
      </c>
      <c r="V105" s="0" t="n">
        <v>15</v>
      </c>
      <c r="X105" s="0" t="n">
        <v>0</v>
      </c>
      <c r="Y105" s="0" t="s">
        <v>58</v>
      </c>
      <c r="Z105" s="0" t="s">
        <v>59</v>
      </c>
      <c r="AA105" s="0" t="n">
        <v>18</v>
      </c>
      <c r="AC105" s="2" t="s">
        <v>55</v>
      </c>
      <c r="AD105" s="2" t="s">
        <v>55</v>
      </c>
      <c r="AF105" s="3" t="str">
        <f aca="false">IF(B105 = "","",_xlfn.CONCAT("https://cdn.shopify.com/s/files/1/1773/1117/files/WWMS_-_",N105,"_-_",P105,"_-_",M105,"_-_",O105,"_-_Front.png"))</f>
        <v>https://cdn.shopify.com/s/files/1/1773/1117/files/WWMS_-_Fragrance_Oil_-_15ml_-_Vintage_-_Amber_-_Front.png</v>
      </c>
      <c r="AG105" s="0" t="n">
        <v>1</v>
      </c>
      <c r="AH105" s="0" t="str">
        <f aca="false">IF(B105 = "", "", B105)</f>
        <v>Vintage - Amber - Fragrance Oil</v>
      </c>
      <c r="AI105" s="2" t="s">
        <v>60</v>
      </c>
      <c r="AY105" s="3" t="str">
        <f aca="false">_xlfn.CONCAT("https://cdn.shopify.com/s/files/1/1773/1117/files/WWMS_-_",N105,"_-_",P105,"_-_",M105,"_-_",O105,"_-_Front.png")</f>
        <v>https://cdn.shopify.com/s/files/1/1773/1117/files/WWMS_-_Fragrance_Oil_-_15ml_-_Vintage_-_Amber_-_Front.png</v>
      </c>
      <c r="AZ105" s="0" t="s">
        <v>61</v>
      </c>
      <c r="BC105" s="0" t="s">
        <v>62</v>
      </c>
    </row>
    <row r="106" customFormat="false" ht="12.75" hidden="false" customHeight="true" outlineLevel="0" collapsed="false">
      <c r="A106" s="0" t="str">
        <f aca="false">SUBSTITUTE(SUBSTITUTE(LOWER(_xlfn.CONCAT(M106, "-", O106,"-", N106)), "_", "-"), "---", "-")</f>
        <v>vintage-red-rose-fragrance-oil</v>
      </c>
      <c r="B106" s="0" t="s">
        <v>162</v>
      </c>
      <c r="C106" s="1"/>
      <c r="D106" s="0" t="s">
        <v>52</v>
      </c>
      <c r="E106" s="0" t="s">
        <v>53</v>
      </c>
      <c r="F106" s="0" t="s">
        <v>159</v>
      </c>
      <c r="G106" s="2" t="s">
        <v>55</v>
      </c>
      <c r="H106" s="0" t="s">
        <v>56</v>
      </c>
      <c r="I106" s="3" t="n">
        <f aca="false">IF(B106 = "",I105,FIND("-", B106, 1))</f>
        <v>9</v>
      </c>
      <c r="J106" s="3" t="e">
        <f aca="false">IF(B106 = "",J105,FIND("-", B106, FIND("-", B106, FIND("-", B106, 1)+1)+1))</f>
        <v>#VALUE!</v>
      </c>
      <c r="K106" s="3" t="n">
        <f aca="false">IF(B106 = "",K105,FIND("-", B106, FIND("-", B106, 1)+1))</f>
        <v>20</v>
      </c>
      <c r="L106" s="3" t="n">
        <f aca="false">IF(B106 = "",L105,IF(ISERROR(J106),K106,J106))</f>
        <v>20</v>
      </c>
      <c r="M106" s="3" t="str">
        <f aca="false">IF(B106 = "",M105,SUBSTITUTE(LEFT(B106,I106-2)," ","_"))</f>
        <v>Vintage</v>
      </c>
      <c r="N106" s="3" t="str">
        <f aca="false">IF(B106 = "",N105,SUBSTITUTE(RIGHT(B106, LEN(B106)-L106-1)," ","_"))</f>
        <v>Fragrance_Oil</v>
      </c>
      <c r="O106" s="3" t="str">
        <f aca="false">IF(B106 = "",O105,SUBSTITUTE(SUBSTITUTE(MID(B106,I106+2,L106-I106-3)," ","_"),"/","_"))</f>
        <v>Red_Rose</v>
      </c>
      <c r="P106" s="0" t="s">
        <v>57</v>
      </c>
      <c r="U106" s="0" t="str">
        <f aca="false">SUBSTITUTE(_xlfn.CONCAT(M106, " - ", O106, " - ",N106, " - ", P106), "_", " ")</f>
        <v>Vintage - Red Rose - Fragrance Oil - 15ml</v>
      </c>
      <c r="V106" s="0" t="n">
        <v>15</v>
      </c>
      <c r="X106" s="0" t="n">
        <v>0</v>
      </c>
      <c r="Y106" s="0" t="s">
        <v>58</v>
      </c>
      <c r="Z106" s="0" t="s">
        <v>59</v>
      </c>
      <c r="AA106" s="0" t="n">
        <v>18</v>
      </c>
      <c r="AC106" s="2" t="s">
        <v>55</v>
      </c>
      <c r="AD106" s="2" t="s">
        <v>55</v>
      </c>
      <c r="AF106" s="3" t="str">
        <f aca="false">IF(B106 = "","",_xlfn.CONCAT("https://cdn.shopify.com/s/files/1/1773/1117/files/WWMS_-_",N106,"_-_",P106,"_-_",M106,"_-_",O106,"_-_Front.png"))</f>
        <v>https://cdn.shopify.com/s/files/1/1773/1117/files/WWMS_-_Fragrance_Oil_-_15ml_-_Vintage_-_Red_Rose_-_Front.png</v>
      </c>
      <c r="AG106" s="0" t="n">
        <v>1</v>
      </c>
      <c r="AH106" s="0" t="str">
        <f aca="false">IF(B106 = "", "", B106)</f>
        <v>Vintage - Red Rose - Fragrance Oil</v>
      </c>
      <c r="AI106" s="2" t="s">
        <v>60</v>
      </c>
      <c r="AY106" s="3" t="str">
        <f aca="false">_xlfn.CONCAT("https://cdn.shopify.com/s/files/1/1773/1117/files/WWMS_-_",N106,"_-_",P106,"_-_",M106,"_-_",O106,"_-_Front.png")</f>
        <v>https://cdn.shopify.com/s/files/1/1773/1117/files/WWMS_-_Fragrance_Oil_-_15ml_-_Vintage_-_Red_Rose_-_Front.png</v>
      </c>
      <c r="AZ106" s="0" t="s">
        <v>61</v>
      </c>
      <c r="BC106" s="0" t="s">
        <v>62</v>
      </c>
    </row>
    <row r="107" customFormat="false" ht="12.75" hidden="false" customHeight="true" outlineLevel="0" collapsed="false">
      <c r="A107" s="0" t="str">
        <f aca="false">SUBSTITUTE(SUBSTITUTE(LOWER(_xlfn.CONCAT(M107, "-", O107,"-", N107)), "_", "-"), "---", "-")</f>
        <v>vintage-island-summer-fragrance-oil</v>
      </c>
      <c r="B107" s="0" t="s">
        <v>163</v>
      </c>
      <c r="C107" s="1"/>
      <c r="D107" s="0" t="s">
        <v>52</v>
      </c>
      <c r="E107" s="0" t="s">
        <v>53</v>
      </c>
      <c r="F107" s="0" t="s">
        <v>159</v>
      </c>
      <c r="G107" s="2" t="s">
        <v>55</v>
      </c>
      <c r="H107" s="0" t="s">
        <v>56</v>
      </c>
      <c r="I107" s="3" t="n">
        <f aca="false">IF(B107 = "",I106,FIND("-", B107, 1))</f>
        <v>9</v>
      </c>
      <c r="J107" s="3" t="e">
        <f aca="false">IF(B107 = "",J106,FIND("-", B107, FIND("-", B107, FIND("-", B107, 1)+1)+1))</f>
        <v>#VALUE!</v>
      </c>
      <c r="K107" s="3" t="n">
        <f aca="false">IF(B107 = "",K106,FIND("-", B107, FIND("-", B107, 1)+1))</f>
        <v>25</v>
      </c>
      <c r="L107" s="3" t="n">
        <f aca="false">IF(B107 = "",L106,IF(ISERROR(J107),K107,J107))</f>
        <v>25</v>
      </c>
      <c r="M107" s="3" t="str">
        <f aca="false">IF(B107 = "",M106,SUBSTITUTE(LEFT(B107,I107-2)," ","_"))</f>
        <v>Vintage</v>
      </c>
      <c r="N107" s="3" t="str">
        <f aca="false">IF(B107 = "",N106,SUBSTITUTE(RIGHT(B107, LEN(B107)-L107-1)," ","_"))</f>
        <v>Fragrance_Oil</v>
      </c>
      <c r="O107" s="3" t="str">
        <f aca="false">IF(B107 = "",O106,SUBSTITUTE(SUBSTITUTE(MID(B107,I107+2,L107-I107-3)," ","_"),"/","_"))</f>
        <v>Island_Summer</v>
      </c>
      <c r="P107" s="0" t="s">
        <v>57</v>
      </c>
      <c r="U107" s="0" t="str">
        <f aca="false">SUBSTITUTE(_xlfn.CONCAT(M107, " - ", O107, " - ",N107, " - ", P107), "_", " ")</f>
        <v>Vintage - Island Summer - Fragrance Oil - 15ml</v>
      </c>
      <c r="V107" s="0" t="n">
        <v>15</v>
      </c>
      <c r="X107" s="0" t="n">
        <v>0</v>
      </c>
      <c r="Y107" s="0" t="s">
        <v>58</v>
      </c>
      <c r="Z107" s="0" t="s">
        <v>59</v>
      </c>
      <c r="AA107" s="0" t="n">
        <v>18</v>
      </c>
      <c r="AC107" s="2" t="s">
        <v>55</v>
      </c>
      <c r="AD107" s="2" t="s">
        <v>55</v>
      </c>
      <c r="AF107" s="3" t="str">
        <f aca="false">IF(B107 = "","",_xlfn.CONCAT("https://cdn.shopify.com/s/files/1/1773/1117/files/WWMS_-_",N107,"_-_",P107,"_-_",M107,"_-_",O107,"_-_Front.png"))</f>
        <v>https://cdn.shopify.com/s/files/1/1773/1117/files/WWMS_-_Fragrance_Oil_-_15ml_-_Vintage_-_Island_Summer_-_Front.png</v>
      </c>
      <c r="AG107" s="0" t="n">
        <v>1</v>
      </c>
      <c r="AH107" s="0" t="str">
        <f aca="false">IF(B107 = "", "", B107)</f>
        <v>Vintage - Island Summer - Fragrance Oil</v>
      </c>
      <c r="AI107" s="2" t="s">
        <v>60</v>
      </c>
      <c r="AY107" s="3" t="str">
        <f aca="false">_xlfn.CONCAT("https://cdn.shopify.com/s/files/1/1773/1117/files/WWMS_-_",N107,"_-_",P107,"_-_",M107,"_-_",O107,"_-_Front.png")</f>
        <v>https://cdn.shopify.com/s/files/1/1773/1117/files/WWMS_-_Fragrance_Oil_-_15ml_-_Vintage_-_Island_Summer_-_Front.png</v>
      </c>
      <c r="AZ107" s="0" t="s">
        <v>61</v>
      </c>
      <c r="BC107" s="0" t="s">
        <v>62</v>
      </c>
    </row>
    <row r="108" customFormat="false" ht="12.75" hidden="false" customHeight="true" outlineLevel="0" collapsed="false">
      <c r="A108" s="0" t="str">
        <f aca="false">SUBSTITUTE(SUBSTITUTE(LOWER(_xlfn.CONCAT(M108, "-", O108,"-", N108)), "_", "-"), "---", "-")</f>
        <v>vintage-green-leaves-fragrance-oil</v>
      </c>
      <c r="B108" s="0" t="s">
        <v>164</v>
      </c>
      <c r="D108" s="0" t="s">
        <v>52</v>
      </c>
      <c r="E108" s="0" t="s">
        <v>53</v>
      </c>
      <c r="F108" s="0" t="s">
        <v>159</v>
      </c>
      <c r="G108" s="2" t="s">
        <v>55</v>
      </c>
      <c r="H108" s="0" t="s">
        <v>56</v>
      </c>
      <c r="I108" s="3" t="n">
        <f aca="false">IF(B108 = "",I107,FIND("-", B108, 1))</f>
        <v>9</v>
      </c>
      <c r="J108" s="3" t="e">
        <f aca="false">IF(B108 = "",J107,FIND("-", B108, FIND("-", B108, FIND("-", B108, 1)+1)+1))</f>
        <v>#VALUE!</v>
      </c>
      <c r="K108" s="3" t="n">
        <f aca="false">IF(B108 = "",K107,FIND("-", B108, FIND("-", B108, 1)+1))</f>
        <v>24</v>
      </c>
      <c r="L108" s="3" t="n">
        <f aca="false">IF(B108 = "",L107,IF(ISERROR(J108),K108,J108))</f>
        <v>24</v>
      </c>
      <c r="M108" s="3" t="str">
        <f aca="false">IF(B108 = "",M107,SUBSTITUTE(LEFT(B108,I108-2)," ","_"))</f>
        <v>Vintage</v>
      </c>
      <c r="N108" s="3" t="str">
        <f aca="false">IF(B108 = "",N107,SUBSTITUTE(RIGHT(B108, LEN(B108)-L108-1)," ","_"))</f>
        <v>Fragrance_Oil</v>
      </c>
      <c r="O108" s="3" t="str">
        <f aca="false">IF(B108 = "",O107,SUBSTITUTE(SUBSTITUTE(MID(B108,I108+2,L108-I108-3)," ","_"),"/","_"))</f>
        <v>Green_Leaves</v>
      </c>
      <c r="P108" s="0" t="s">
        <v>57</v>
      </c>
      <c r="U108" s="0" t="str">
        <f aca="false">SUBSTITUTE(_xlfn.CONCAT(M108, " - ", O108, " - ",N108, " - ", P108), "_", " ")</f>
        <v>Vintage - Green Leaves - Fragrance Oil - 15ml</v>
      </c>
      <c r="V108" s="0" t="n">
        <v>15</v>
      </c>
      <c r="X108" s="0" t="n">
        <v>0</v>
      </c>
      <c r="Y108" s="0" t="s">
        <v>58</v>
      </c>
      <c r="Z108" s="0" t="s">
        <v>59</v>
      </c>
      <c r="AA108" s="0" t="n">
        <v>18</v>
      </c>
      <c r="AC108" s="2" t="s">
        <v>55</v>
      </c>
      <c r="AD108" s="2" t="s">
        <v>55</v>
      </c>
      <c r="AF108" s="3" t="str">
        <f aca="false">IF(B108 = "","",_xlfn.CONCAT("https://cdn.shopify.com/s/files/1/1773/1117/files/WWMS_-_",N108,"_-_",P108,"_-_",M108,"_-_",O108,"_-_Front.png"))</f>
        <v>https://cdn.shopify.com/s/files/1/1773/1117/files/WWMS_-_Fragrance_Oil_-_15ml_-_Vintage_-_Green_Leaves_-_Front.png</v>
      </c>
      <c r="AG108" s="0" t="n">
        <v>1</v>
      </c>
      <c r="AH108" s="0" t="str">
        <f aca="false">IF(B108 = "", "", B108)</f>
        <v>Vintage - Green Leaves - Fragrance Oil</v>
      </c>
      <c r="AI108" s="2" t="s">
        <v>60</v>
      </c>
      <c r="AY108" s="3" t="str">
        <f aca="false">_xlfn.CONCAT("https://cdn.shopify.com/s/files/1/1773/1117/files/WWMS_-_",N108,"_-_",P108,"_-_",M108,"_-_",O108,"_-_Front.png")</f>
        <v>https://cdn.shopify.com/s/files/1/1773/1117/files/WWMS_-_Fragrance_Oil_-_15ml_-_Vintage_-_Green_Leaves_-_Front.png</v>
      </c>
      <c r="AZ108" s="0" t="s">
        <v>61</v>
      </c>
      <c r="BC108" s="0" t="s">
        <v>62</v>
      </c>
    </row>
    <row r="109" customFormat="false" ht="12.75" hidden="false" customHeight="true" outlineLevel="0" collapsed="false">
      <c r="A109" s="0" t="str">
        <f aca="false">SUBSTITUTE(SUBSTITUTE(LOWER(_xlfn.CONCAT(M109, "-", O109,"-", N109)), "_", "-"), "---", "-")</f>
        <v>vintage-ocean-fragrance-oil</v>
      </c>
      <c r="B109" s="0" t="s">
        <v>165</v>
      </c>
      <c r="C109" s="1"/>
      <c r="D109" s="0" t="s">
        <v>52</v>
      </c>
      <c r="E109" s="0" t="s">
        <v>53</v>
      </c>
      <c r="F109" s="0" t="s">
        <v>159</v>
      </c>
      <c r="G109" s="2" t="s">
        <v>55</v>
      </c>
      <c r="H109" s="0" t="s">
        <v>56</v>
      </c>
      <c r="I109" s="3" t="n">
        <f aca="false">IF(B109 = "",I108,FIND("-", B109, 1))</f>
        <v>9</v>
      </c>
      <c r="J109" s="3" t="e">
        <f aca="false">IF(B109 = "",J108,FIND("-", B109, FIND("-", B109, FIND("-", B109, 1)+1)+1))</f>
        <v>#VALUE!</v>
      </c>
      <c r="K109" s="3" t="n">
        <f aca="false">IF(B109 = "",K108,FIND("-", B109, FIND("-", B109, 1)+1))</f>
        <v>17</v>
      </c>
      <c r="L109" s="3" t="n">
        <f aca="false">IF(B109 = "",L108,IF(ISERROR(J109),K109,J109))</f>
        <v>17</v>
      </c>
      <c r="M109" s="3" t="str">
        <f aca="false">IF(B109 = "",M108,SUBSTITUTE(LEFT(B109,I109-2)," ","_"))</f>
        <v>Vintage</v>
      </c>
      <c r="N109" s="3" t="str">
        <f aca="false">IF(B109 = "",N108,SUBSTITUTE(RIGHT(B109, LEN(B109)-L109-1)," ","_"))</f>
        <v>Fragrance_Oil</v>
      </c>
      <c r="O109" s="3" t="str">
        <f aca="false">IF(B109 = "",O108,SUBSTITUTE(SUBSTITUTE(MID(B109,I109+2,L109-I109-3)," ","_"),"/","_"))</f>
        <v>Ocean</v>
      </c>
      <c r="P109" s="0" t="s">
        <v>57</v>
      </c>
      <c r="U109" s="0" t="str">
        <f aca="false">SUBSTITUTE(_xlfn.CONCAT(M109, " - ", O109, " - ",N109, " - ", P109), "_", " ")</f>
        <v>Vintage - Ocean - Fragrance Oil - 15ml</v>
      </c>
      <c r="V109" s="0" t="n">
        <v>15</v>
      </c>
      <c r="X109" s="0" t="n">
        <v>0</v>
      </c>
      <c r="Y109" s="0" t="s">
        <v>58</v>
      </c>
      <c r="Z109" s="0" t="s">
        <v>59</v>
      </c>
      <c r="AA109" s="0" t="n">
        <v>18</v>
      </c>
      <c r="AC109" s="2" t="s">
        <v>55</v>
      </c>
      <c r="AD109" s="2" t="s">
        <v>55</v>
      </c>
      <c r="AF109" s="3" t="str">
        <f aca="false">IF(B109 = "","",_xlfn.CONCAT("https://cdn.shopify.com/s/files/1/1773/1117/files/WWMS_-_",N109,"_-_",P109,"_-_",M109,"_-_",O109,"_-_Front.png"))</f>
        <v>https://cdn.shopify.com/s/files/1/1773/1117/files/WWMS_-_Fragrance_Oil_-_15ml_-_Vintage_-_Ocean_-_Front.png</v>
      </c>
      <c r="AG109" s="0" t="n">
        <v>1</v>
      </c>
      <c r="AH109" s="0" t="str">
        <f aca="false">IF(B109 = "", "", B109)</f>
        <v>Vintage - Ocean - Fragrance Oil</v>
      </c>
      <c r="AI109" s="2" t="s">
        <v>60</v>
      </c>
      <c r="AY109" s="3" t="str">
        <f aca="false">_xlfn.CONCAT("https://cdn.shopify.com/s/files/1/1773/1117/files/WWMS_-_",N109,"_-_",P109,"_-_",M109,"_-_",O109,"_-_Front.png")</f>
        <v>https://cdn.shopify.com/s/files/1/1773/1117/files/WWMS_-_Fragrance_Oil_-_15ml_-_Vintage_-_Ocean_-_Front.png</v>
      </c>
      <c r="AZ109" s="0" t="s">
        <v>61</v>
      </c>
      <c r="BC109" s="0" t="s">
        <v>62</v>
      </c>
    </row>
    <row r="110" customFormat="false" ht="12.75" hidden="false" customHeight="true" outlineLevel="0" collapsed="false">
      <c r="A110" s="0" t="str">
        <f aca="false">SUBSTITUTE(SUBSTITUTE(LOWER(_xlfn.CONCAT(M110, "-", O110,"-", N110)), "_", "-"), "---", "-")</f>
        <v>vintage-sweet-pea-fragrance-oil</v>
      </c>
      <c r="B110" s="0" t="s">
        <v>166</v>
      </c>
      <c r="C110" s="1"/>
      <c r="D110" s="0" t="s">
        <v>52</v>
      </c>
      <c r="E110" s="0" t="s">
        <v>53</v>
      </c>
      <c r="F110" s="0" t="s">
        <v>159</v>
      </c>
      <c r="G110" s="2" t="s">
        <v>55</v>
      </c>
      <c r="H110" s="0" t="s">
        <v>56</v>
      </c>
      <c r="I110" s="3" t="n">
        <f aca="false">IF(B110 = "",I109,FIND("-", B110, 1))</f>
        <v>9</v>
      </c>
      <c r="J110" s="3" t="e">
        <f aca="false">IF(B110 = "",J109,FIND("-", B110, FIND("-", B110, FIND("-", B110, 1)+1)+1))</f>
        <v>#VALUE!</v>
      </c>
      <c r="K110" s="3" t="n">
        <f aca="false">IF(B110 = "",K109,FIND("-", B110, FIND("-", B110, 1)+1))</f>
        <v>21</v>
      </c>
      <c r="L110" s="3" t="n">
        <f aca="false">IF(B110 = "",L109,IF(ISERROR(J110),K110,J110))</f>
        <v>21</v>
      </c>
      <c r="M110" s="3" t="str">
        <f aca="false">IF(B110 = "",M109,SUBSTITUTE(LEFT(B110,I110-2)," ","_"))</f>
        <v>Vintage</v>
      </c>
      <c r="N110" s="3" t="str">
        <f aca="false">IF(B110 = "",N109,SUBSTITUTE(RIGHT(B110, LEN(B110)-L110-1)," ","_"))</f>
        <v>Fragrance_Oil</v>
      </c>
      <c r="O110" s="3" t="str">
        <f aca="false">IF(B110 = "",O109,SUBSTITUTE(SUBSTITUTE(MID(B110,I110+2,L110-I110-3)," ","_"),"/","_"))</f>
        <v>Sweet_Pea</v>
      </c>
      <c r="P110" s="0" t="s">
        <v>57</v>
      </c>
      <c r="U110" s="0" t="str">
        <f aca="false">SUBSTITUTE(_xlfn.CONCAT(M110, " - ", O110, " - ",N110, " - ", P110), "_", " ")</f>
        <v>Vintage - Sweet Pea - Fragrance Oil - 15ml</v>
      </c>
      <c r="V110" s="0" t="n">
        <v>15</v>
      </c>
      <c r="X110" s="0" t="n">
        <v>0</v>
      </c>
      <c r="Y110" s="0" t="s">
        <v>58</v>
      </c>
      <c r="Z110" s="0" t="s">
        <v>59</v>
      </c>
      <c r="AA110" s="0" t="n">
        <v>18</v>
      </c>
      <c r="AC110" s="2" t="s">
        <v>55</v>
      </c>
      <c r="AD110" s="2" t="s">
        <v>55</v>
      </c>
      <c r="AF110" s="3" t="str">
        <f aca="false">IF(B110 = "","",_xlfn.CONCAT("https://cdn.shopify.com/s/files/1/1773/1117/files/WWMS_-_",N110,"_-_",P110,"_-_",M110,"_-_",O110,"_-_Front.png"))</f>
        <v>https://cdn.shopify.com/s/files/1/1773/1117/files/WWMS_-_Fragrance_Oil_-_15ml_-_Vintage_-_Sweet_Pea_-_Front.png</v>
      </c>
      <c r="AG110" s="0" t="n">
        <v>1</v>
      </c>
      <c r="AH110" s="0" t="str">
        <f aca="false">IF(B110 = "", "", B110)</f>
        <v>Vintage - Sweet Pea - Fragrance Oil</v>
      </c>
      <c r="AI110" s="2" t="s">
        <v>60</v>
      </c>
      <c r="AY110" s="3" t="str">
        <f aca="false">_xlfn.CONCAT("https://cdn.shopify.com/s/files/1/1773/1117/files/WWMS_-_",N110,"_-_",P110,"_-_",M110,"_-_",O110,"_-_Front.png")</f>
        <v>https://cdn.shopify.com/s/files/1/1773/1117/files/WWMS_-_Fragrance_Oil_-_15ml_-_Vintage_-_Sweet_Pea_-_Front.png</v>
      </c>
      <c r="AZ110" s="0" t="s">
        <v>61</v>
      </c>
      <c r="BC110" s="0" t="s">
        <v>62</v>
      </c>
    </row>
    <row r="111" customFormat="false" ht="12.75" hidden="false" customHeight="true" outlineLevel="0" collapsed="false">
      <c r="A111" s="0" t="str">
        <f aca="false">SUBSTITUTE(SUBSTITUTE(LOWER(_xlfn.CONCAT(M111, "-", O111,"-", N111)), "_", "-"), "---", "-")</f>
        <v>vintage-violet-fragrance-oil</v>
      </c>
      <c r="B111" s="0" t="s">
        <v>167</v>
      </c>
      <c r="C111" s="1"/>
      <c r="D111" s="0" t="s">
        <v>52</v>
      </c>
      <c r="E111" s="0" t="s">
        <v>53</v>
      </c>
      <c r="F111" s="0" t="s">
        <v>159</v>
      </c>
      <c r="G111" s="2" t="s">
        <v>55</v>
      </c>
      <c r="H111" s="0" t="s">
        <v>56</v>
      </c>
      <c r="I111" s="3" t="n">
        <f aca="false">IF(B111 = "",I110,FIND("-", B111, 1))</f>
        <v>9</v>
      </c>
      <c r="J111" s="3" t="e">
        <f aca="false">IF(B111 = "",J110,FIND("-", B111, FIND("-", B111, FIND("-", B111, 1)+1)+1))</f>
        <v>#VALUE!</v>
      </c>
      <c r="K111" s="3" t="n">
        <f aca="false">IF(B111 = "",K110,FIND("-", B111, FIND("-", B111, 1)+1))</f>
        <v>18</v>
      </c>
      <c r="L111" s="3" t="n">
        <f aca="false">IF(B111 = "",L110,IF(ISERROR(J111),K111,J111))</f>
        <v>18</v>
      </c>
      <c r="M111" s="3" t="str">
        <f aca="false">IF(B111 = "",M110,SUBSTITUTE(LEFT(B111,I111-2)," ","_"))</f>
        <v>Vintage</v>
      </c>
      <c r="N111" s="3" t="str">
        <f aca="false">IF(B111 = "",N110,SUBSTITUTE(RIGHT(B111, LEN(B111)-L111-1)," ","_"))</f>
        <v>Fragrance_Oil</v>
      </c>
      <c r="O111" s="3" t="str">
        <f aca="false">IF(B111 = "",O110,SUBSTITUTE(SUBSTITUTE(MID(B111,I111+2,L111-I111-3)," ","_"),"/","_"))</f>
        <v>Violet</v>
      </c>
      <c r="P111" s="0" t="s">
        <v>57</v>
      </c>
      <c r="U111" s="0" t="str">
        <f aca="false">SUBSTITUTE(_xlfn.CONCAT(M111, " - ", O111, " - ",N111, " - ", P111), "_", " ")</f>
        <v>Vintage - Violet - Fragrance Oil - 15ml</v>
      </c>
      <c r="V111" s="0" t="n">
        <v>15</v>
      </c>
      <c r="X111" s="0" t="n">
        <v>0</v>
      </c>
      <c r="Y111" s="0" t="s">
        <v>58</v>
      </c>
      <c r="Z111" s="0" t="s">
        <v>59</v>
      </c>
      <c r="AA111" s="0" t="n">
        <v>18</v>
      </c>
      <c r="AC111" s="2" t="s">
        <v>55</v>
      </c>
      <c r="AD111" s="2" t="s">
        <v>55</v>
      </c>
      <c r="AF111" s="3" t="str">
        <f aca="false">IF(B111 = "","",_xlfn.CONCAT("https://cdn.shopify.com/s/files/1/1773/1117/files/WWMS_-_",N111,"_-_",P111,"_-_",M111,"_-_",O111,"_-_Front.png"))</f>
        <v>https://cdn.shopify.com/s/files/1/1773/1117/files/WWMS_-_Fragrance_Oil_-_15ml_-_Vintage_-_Violet_-_Front.png</v>
      </c>
      <c r="AG111" s="0" t="n">
        <v>1</v>
      </c>
      <c r="AH111" s="0" t="str">
        <f aca="false">IF(B111 = "", "", B111)</f>
        <v>Vintage - Violet - Fragrance Oil</v>
      </c>
      <c r="AI111" s="2" t="s">
        <v>60</v>
      </c>
      <c r="AY111" s="3" t="str">
        <f aca="false">_xlfn.CONCAT("https://cdn.shopify.com/s/files/1/1773/1117/files/WWMS_-_",N111,"_-_",P111,"_-_",M111,"_-_",O111,"_-_Front.png")</f>
        <v>https://cdn.shopify.com/s/files/1/1773/1117/files/WWMS_-_Fragrance_Oil_-_15ml_-_Vintage_-_Violet_-_Front.png</v>
      </c>
      <c r="AZ111" s="0" t="s">
        <v>61</v>
      </c>
      <c r="BC111" s="0" t="s">
        <v>62</v>
      </c>
    </row>
    <row r="112" customFormat="false" ht="12.75" hidden="false" customHeight="true" outlineLevel="0" collapsed="false">
      <c r="A112" s="0" t="str">
        <f aca="false">SUBSTITUTE(SUBSTITUTE(LOWER(_xlfn.CONCAT(M112, "-", O112,"-", N112)), "_", "-"), "---", "-")</f>
        <v>vintage-sandalwood-fragrance-oil</v>
      </c>
      <c r="B112" s="0" t="s">
        <v>168</v>
      </c>
      <c r="C112" s="1"/>
      <c r="D112" s="0" t="s">
        <v>52</v>
      </c>
      <c r="E112" s="0" t="s">
        <v>53</v>
      </c>
      <c r="F112" s="0" t="s">
        <v>159</v>
      </c>
      <c r="G112" s="2" t="s">
        <v>55</v>
      </c>
      <c r="H112" s="0" t="s">
        <v>56</v>
      </c>
      <c r="I112" s="3" t="n">
        <f aca="false">IF(B112 = "",I111,FIND("-", B112, 1))</f>
        <v>9</v>
      </c>
      <c r="J112" s="3" t="e">
        <f aca="false">IF(B112 = "",J111,FIND("-", B112, FIND("-", B112, FIND("-", B112, 1)+1)+1))</f>
        <v>#VALUE!</v>
      </c>
      <c r="K112" s="3" t="n">
        <f aca="false">IF(B112 = "",K111,FIND("-", B112, FIND("-", B112, 1)+1))</f>
        <v>22</v>
      </c>
      <c r="L112" s="3" t="n">
        <f aca="false">IF(B112 = "",L111,IF(ISERROR(J112),K112,J112))</f>
        <v>22</v>
      </c>
      <c r="M112" s="3" t="str">
        <f aca="false">IF(B112 = "",M111,SUBSTITUTE(LEFT(B112,I112-2)," ","_"))</f>
        <v>Vintage</v>
      </c>
      <c r="N112" s="3" t="str">
        <f aca="false">IF(B112 = "",N111,SUBSTITUTE(RIGHT(B112, LEN(B112)-L112-1)," ","_"))</f>
        <v>Fragrance_Oil</v>
      </c>
      <c r="O112" s="3" t="str">
        <f aca="false">IF(B112 = "",O111,SUBSTITUTE(SUBSTITUTE(MID(B112,I112+2,L112-I112-3)," ","_"),"/","_"))</f>
        <v>Sandalwood</v>
      </c>
      <c r="P112" s="0" t="s">
        <v>57</v>
      </c>
      <c r="U112" s="0" t="str">
        <f aca="false">SUBSTITUTE(_xlfn.CONCAT(M112, " - ", O112, " - ",N112, " - ", P112), "_", " ")</f>
        <v>Vintage - Sandalwood - Fragrance Oil - 15ml</v>
      </c>
      <c r="V112" s="0" t="n">
        <v>15</v>
      </c>
      <c r="X112" s="0" t="n">
        <v>0</v>
      </c>
      <c r="Y112" s="0" t="s">
        <v>58</v>
      </c>
      <c r="Z112" s="0" t="s">
        <v>59</v>
      </c>
      <c r="AA112" s="0" t="n">
        <v>18</v>
      </c>
      <c r="AC112" s="2" t="s">
        <v>55</v>
      </c>
      <c r="AD112" s="2" t="s">
        <v>55</v>
      </c>
      <c r="AF112" s="3" t="str">
        <f aca="false">IF(B112 = "","",_xlfn.CONCAT("https://cdn.shopify.com/s/files/1/1773/1117/files/WWMS_-_",N112,"_-_",P112,"_-_",M112,"_-_",O112,"_-_Front.png"))</f>
        <v>https://cdn.shopify.com/s/files/1/1773/1117/files/WWMS_-_Fragrance_Oil_-_15ml_-_Vintage_-_Sandalwood_-_Front.png</v>
      </c>
      <c r="AG112" s="0" t="n">
        <v>1</v>
      </c>
      <c r="AH112" s="0" t="str">
        <f aca="false">IF(B112 = "", "", B112)</f>
        <v>Vintage - Sandalwood - Fragrance Oil</v>
      </c>
      <c r="AI112" s="2" t="s">
        <v>60</v>
      </c>
      <c r="AY112" s="3" t="str">
        <f aca="false">_xlfn.CONCAT("https://cdn.shopify.com/s/files/1/1773/1117/files/WWMS_-_",N112,"_-_",P112,"_-_",M112,"_-_",O112,"_-_Front.png")</f>
        <v>https://cdn.shopify.com/s/files/1/1773/1117/files/WWMS_-_Fragrance_Oil_-_15ml_-_Vintage_-_Sandalwood_-_Front.png</v>
      </c>
      <c r="AZ112" s="0" t="s">
        <v>61</v>
      </c>
      <c r="BC112" s="0" t="s">
        <v>62</v>
      </c>
    </row>
    <row r="113" customFormat="false" ht="12.75" hidden="false" customHeight="true" outlineLevel="0" collapsed="false">
      <c r="A113" s="0" t="str">
        <f aca="false">SUBSTITUTE(SUBSTITUTE(LOWER(_xlfn.CONCAT(M113, "-", O113,"-", N113)), "_", "-"), "---", "-")</f>
        <v>vintage-maple-syrup-fragrance-oil</v>
      </c>
      <c r="B113" s="0" t="s">
        <v>169</v>
      </c>
      <c r="C113" s="1"/>
      <c r="D113" s="0" t="s">
        <v>52</v>
      </c>
      <c r="E113" s="0" t="s">
        <v>53</v>
      </c>
      <c r="F113" s="0" t="s">
        <v>159</v>
      </c>
      <c r="G113" s="2" t="s">
        <v>55</v>
      </c>
      <c r="H113" s="0" t="s">
        <v>56</v>
      </c>
      <c r="I113" s="3" t="n">
        <f aca="false">IF(B113 = "",I112,FIND("-", B113, 1))</f>
        <v>9</v>
      </c>
      <c r="J113" s="3" t="e">
        <f aca="false">IF(B113 = "",J112,FIND("-", B113, FIND("-", B113, FIND("-", B113, 1)+1)+1))</f>
        <v>#VALUE!</v>
      </c>
      <c r="K113" s="3" t="n">
        <f aca="false">IF(B113 = "",K112,FIND("-", B113, FIND("-", B113, 1)+1))</f>
        <v>23</v>
      </c>
      <c r="L113" s="3" t="n">
        <f aca="false">IF(B113 = "",L112,IF(ISERROR(J113),K113,J113))</f>
        <v>23</v>
      </c>
      <c r="M113" s="3" t="str">
        <f aca="false">IF(B113 = "",M112,SUBSTITUTE(LEFT(B113,I113-2)," ","_"))</f>
        <v>Vintage</v>
      </c>
      <c r="N113" s="3" t="str">
        <f aca="false">IF(B113 = "",N112,SUBSTITUTE(RIGHT(B113, LEN(B113)-L113-1)," ","_"))</f>
        <v>Fragrance_Oil</v>
      </c>
      <c r="O113" s="3" t="str">
        <f aca="false">IF(B113 = "",O112,SUBSTITUTE(SUBSTITUTE(MID(B113,I113+2,L113-I113-3)," ","_"),"/","_"))</f>
        <v>Maple_Syrup</v>
      </c>
      <c r="P113" s="0" t="s">
        <v>57</v>
      </c>
      <c r="U113" s="0" t="str">
        <f aca="false">SUBSTITUTE(_xlfn.CONCAT(M113, " - ", O113, " - ",N113, " - ", P113), "_", " ")</f>
        <v>Vintage - Maple Syrup - Fragrance Oil - 15ml</v>
      </c>
      <c r="V113" s="0" t="n">
        <v>15</v>
      </c>
      <c r="X113" s="0" t="n">
        <v>0</v>
      </c>
      <c r="Y113" s="0" t="s">
        <v>58</v>
      </c>
      <c r="Z113" s="0" t="s">
        <v>59</v>
      </c>
      <c r="AA113" s="0" t="n">
        <v>18</v>
      </c>
      <c r="AC113" s="2" t="s">
        <v>55</v>
      </c>
      <c r="AD113" s="2" t="s">
        <v>55</v>
      </c>
      <c r="AF113" s="3" t="str">
        <f aca="false">IF(B113 = "","",_xlfn.CONCAT("https://cdn.shopify.com/s/files/1/1773/1117/files/WWMS_-_",N113,"_-_",P113,"_-_",M113,"_-_",O113,"_-_Front.png"))</f>
        <v>https://cdn.shopify.com/s/files/1/1773/1117/files/WWMS_-_Fragrance_Oil_-_15ml_-_Vintage_-_Maple_Syrup_-_Front.png</v>
      </c>
      <c r="AG113" s="0" t="n">
        <v>1</v>
      </c>
      <c r="AH113" s="0" t="str">
        <f aca="false">IF(B113 = "", "", B113)</f>
        <v>Vintage - Maple Syrup - Fragrance Oil</v>
      </c>
      <c r="AI113" s="2" t="s">
        <v>60</v>
      </c>
      <c r="AY113" s="3" t="str">
        <f aca="false">_xlfn.CONCAT("https://cdn.shopify.com/s/files/1/1773/1117/files/WWMS_-_",N113,"_-_",P113,"_-_",M113,"_-_",O113,"_-_Front.png")</f>
        <v>https://cdn.shopify.com/s/files/1/1773/1117/files/WWMS_-_Fragrance_Oil_-_15ml_-_Vintage_-_Maple_Syrup_-_Front.png</v>
      </c>
      <c r="AZ113" s="0" t="s">
        <v>61</v>
      </c>
      <c r="BC113" s="0" t="s">
        <v>62</v>
      </c>
    </row>
    <row r="114" customFormat="false" ht="12.75" hidden="false" customHeight="true" outlineLevel="0" collapsed="false">
      <c r="A114" s="0" t="str">
        <f aca="false">SUBSTITUTE(SUBSTITUTE(LOWER(_xlfn.CONCAT(M114, "-", O114,"-", N114)), "_", "-"), "---", "-")</f>
        <v>vintage-cotton-fragrance-oil</v>
      </c>
      <c r="B114" s="0" t="s">
        <v>170</v>
      </c>
      <c r="C114" s="1"/>
      <c r="D114" s="0" t="s">
        <v>52</v>
      </c>
      <c r="E114" s="0" t="s">
        <v>53</v>
      </c>
      <c r="F114" s="0" t="s">
        <v>159</v>
      </c>
      <c r="G114" s="2" t="s">
        <v>55</v>
      </c>
      <c r="H114" s="0" t="s">
        <v>56</v>
      </c>
      <c r="I114" s="3" t="n">
        <f aca="false">IF(B114 = "",I113,FIND("-", B114, 1))</f>
        <v>9</v>
      </c>
      <c r="J114" s="3" t="e">
        <f aca="false">IF(B114 = "",J113,FIND("-", B114, FIND("-", B114, FIND("-", B114, 1)+1)+1))</f>
        <v>#VALUE!</v>
      </c>
      <c r="K114" s="3" t="n">
        <f aca="false">IF(B114 = "",K113,FIND("-", B114, FIND("-", B114, 1)+1))</f>
        <v>18</v>
      </c>
      <c r="L114" s="3" t="n">
        <f aca="false">IF(B114 = "",L113,IF(ISERROR(J114),K114,J114))</f>
        <v>18</v>
      </c>
      <c r="M114" s="3" t="str">
        <f aca="false">IF(B114 = "",M113,SUBSTITUTE(LEFT(B114,I114-2)," ","_"))</f>
        <v>Vintage</v>
      </c>
      <c r="N114" s="3" t="str">
        <f aca="false">IF(B114 = "",N113,SUBSTITUTE(RIGHT(B114, LEN(B114)-L114-1)," ","_"))</f>
        <v>Fragrance_Oil</v>
      </c>
      <c r="O114" s="3" t="str">
        <f aca="false">IF(B114 = "",O113,SUBSTITUTE(SUBSTITUTE(MID(B114,I114+2,L114-I114-3)," ","_"),"/","_"))</f>
        <v>Cotton</v>
      </c>
      <c r="P114" s="0" t="s">
        <v>57</v>
      </c>
      <c r="U114" s="0" t="str">
        <f aca="false">SUBSTITUTE(_xlfn.CONCAT(M114, " - ", O114, " - ",N114, " - ", P114), "_", " ")</f>
        <v>Vintage - Cotton - Fragrance Oil - 15ml</v>
      </c>
      <c r="V114" s="0" t="n">
        <v>15</v>
      </c>
      <c r="X114" s="0" t="n">
        <v>0</v>
      </c>
      <c r="Y114" s="0" t="s">
        <v>58</v>
      </c>
      <c r="Z114" s="0" t="s">
        <v>59</v>
      </c>
      <c r="AA114" s="0" t="n">
        <v>18</v>
      </c>
      <c r="AC114" s="2" t="s">
        <v>55</v>
      </c>
      <c r="AD114" s="2" t="s">
        <v>55</v>
      </c>
      <c r="AF114" s="3" t="str">
        <f aca="false">IF(B114 = "","",_xlfn.CONCAT("https://cdn.shopify.com/s/files/1/1773/1117/files/WWMS_-_",N114,"_-_",P114,"_-_",M114,"_-_",O114,"_-_Front.png"))</f>
        <v>https://cdn.shopify.com/s/files/1/1773/1117/files/WWMS_-_Fragrance_Oil_-_15ml_-_Vintage_-_Cotton_-_Front.png</v>
      </c>
      <c r="AG114" s="0" t="n">
        <v>1</v>
      </c>
      <c r="AH114" s="0" t="str">
        <f aca="false">IF(B114 = "", "", B114)</f>
        <v>Vintage - Cotton - Fragrance Oil</v>
      </c>
      <c r="AI114" s="2" t="s">
        <v>60</v>
      </c>
      <c r="AY114" s="3" t="str">
        <f aca="false">_xlfn.CONCAT("https://cdn.shopify.com/s/files/1/1773/1117/files/WWMS_-_",N114,"_-_",P114,"_-_",M114,"_-_",O114,"_-_Front.png")</f>
        <v>https://cdn.shopify.com/s/files/1/1773/1117/files/WWMS_-_Fragrance_Oil_-_15ml_-_Vintage_-_Cotton_-_Front.png</v>
      </c>
      <c r="AZ114" s="0" t="s">
        <v>61</v>
      </c>
      <c r="BC114" s="0" t="s">
        <v>62</v>
      </c>
    </row>
    <row r="115" customFormat="false" ht="12.75" hidden="false" customHeight="true" outlineLevel="0" collapsed="false">
      <c r="A115" s="0" t="str">
        <f aca="false">SUBSTITUTE(SUBSTITUTE(LOWER(_xlfn.CONCAT(M115, "-", O115,"-", N115)), "_", "-"), "---", "-")</f>
        <v>vintage-champagne-fragrance-oil</v>
      </c>
      <c r="B115" s="0" t="s">
        <v>171</v>
      </c>
      <c r="C115" s="1"/>
      <c r="D115" s="0" t="s">
        <v>52</v>
      </c>
      <c r="E115" s="0" t="s">
        <v>53</v>
      </c>
      <c r="F115" s="0" t="s">
        <v>159</v>
      </c>
      <c r="G115" s="2" t="s">
        <v>55</v>
      </c>
      <c r="H115" s="0" t="s">
        <v>56</v>
      </c>
      <c r="I115" s="3" t="n">
        <f aca="false">IF(B115 = "",I114,FIND("-", B115, 1))</f>
        <v>9</v>
      </c>
      <c r="J115" s="3" t="e">
        <f aca="false">IF(B115 = "",J114,FIND("-", B115, FIND("-", B115, FIND("-", B115, 1)+1)+1))</f>
        <v>#VALUE!</v>
      </c>
      <c r="K115" s="3" t="n">
        <f aca="false">IF(B115 = "",K114,FIND("-", B115, FIND("-", B115, 1)+1))</f>
        <v>21</v>
      </c>
      <c r="L115" s="3" t="n">
        <f aca="false">IF(B115 = "",L114,IF(ISERROR(J115),K115,J115))</f>
        <v>21</v>
      </c>
      <c r="M115" s="3" t="str">
        <f aca="false">IF(B115 = "",M114,SUBSTITUTE(LEFT(B115,I115-2)," ","_"))</f>
        <v>Vintage</v>
      </c>
      <c r="N115" s="3" t="str">
        <f aca="false">IF(B115 = "",N114,SUBSTITUTE(RIGHT(B115, LEN(B115)-L115-1)," ","_"))</f>
        <v>Fragrance_Oil</v>
      </c>
      <c r="O115" s="3" t="str">
        <f aca="false">IF(B115 = "",O114,SUBSTITUTE(SUBSTITUTE(MID(B115,I115+2,L115-I115-3)," ","_"),"/","_"))</f>
        <v>Champagne</v>
      </c>
      <c r="P115" s="0" t="s">
        <v>57</v>
      </c>
      <c r="U115" s="0" t="str">
        <f aca="false">SUBSTITUTE(_xlfn.CONCAT(M115, " - ", O115, " - ",N115, " - ", P115), "_", " ")</f>
        <v>Vintage - Champagne - Fragrance Oil - 15ml</v>
      </c>
      <c r="V115" s="0" t="n">
        <v>15</v>
      </c>
      <c r="X115" s="0" t="n">
        <v>0</v>
      </c>
      <c r="Y115" s="0" t="s">
        <v>58</v>
      </c>
      <c r="Z115" s="0" t="s">
        <v>59</v>
      </c>
      <c r="AA115" s="0" t="n">
        <v>18</v>
      </c>
      <c r="AC115" s="2" t="s">
        <v>55</v>
      </c>
      <c r="AD115" s="2" t="s">
        <v>55</v>
      </c>
      <c r="AF115" s="3" t="str">
        <f aca="false">IF(B115 = "","",_xlfn.CONCAT("https://cdn.shopify.com/s/files/1/1773/1117/files/WWMS_-_",N115,"_-_",P115,"_-_",M115,"_-_",O115,"_-_Front.png"))</f>
        <v>https://cdn.shopify.com/s/files/1/1773/1117/files/WWMS_-_Fragrance_Oil_-_15ml_-_Vintage_-_Champagne_-_Front.png</v>
      </c>
      <c r="AG115" s="0" t="n">
        <v>1</v>
      </c>
      <c r="AH115" s="0" t="str">
        <f aca="false">IF(B115 = "", "", B115)</f>
        <v>Vintage - Champagne - Fragrance Oil</v>
      </c>
      <c r="AI115" s="2" t="s">
        <v>60</v>
      </c>
      <c r="AY115" s="3" t="str">
        <f aca="false">_xlfn.CONCAT("https://cdn.shopify.com/s/files/1/1773/1117/files/WWMS_-_",N115,"_-_",P115,"_-_",M115,"_-_",O115,"_-_Front.png")</f>
        <v>https://cdn.shopify.com/s/files/1/1773/1117/files/WWMS_-_Fragrance_Oil_-_15ml_-_Vintage_-_Champagne_-_Front.png</v>
      </c>
      <c r="AZ115" s="0" t="s">
        <v>61</v>
      </c>
      <c r="BC115" s="0" t="s">
        <v>62</v>
      </c>
    </row>
    <row r="116" customFormat="false" ht="12.75" hidden="false" customHeight="true" outlineLevel="0" collapsed="false">
      <c r="A116" s="0" t="str">
        <f aca="false">SUBSTITUTE(SUBSTITUTE(LOWER(_xlfn.CONCAT(M116, "-", O116,"-", N116)), "_", "-"), "---", "-")</f>
        <v>vintage-coffee-fragrance-oil</v>
      </c>
      <c r="B116" s="0" t="s">
        <v>172</v>
      </c>
      <c r="C116" s="1"/>
      <c r="D116" s="0" t="s">
        <v>52</v>
      </c>
      <c r="E116" s="0" t="s">
        <v>53</v>
      </c>
      <c r="F116" s="0" t="s">
        <v>159</v>
      </c>
      <c r="G116" s="2" t="s">
        <v>55</v>
      </c>
      <c r="H116" s="0" t="s">
        <v>56</v>
      </c>
      <c r="I116" s="3" t="n">
        <f aca="false">IF(B116 = "",I115,FIND("-", B116, 1))</f>
        <v>9</v>
      </c>
      <c r="J116" s="3" t="e">
        <f aca="false">IF(B116 = "",J115,FIND("-", B116, FIND("-", B116, FIND("-", B116, 1)+1)+1))</f>
        <v>#VALUE!</v>
      </c>
      <c r="K116" s="3" t="n">
        <f aca="false">IF(B116 = "",K115,FIND("-", B116, FIND("-", B116, 1)+1))</f>
        <v>18</v>
      </c>
      <c r="L116" s="3" t="n">
        <f aca="false">IF(B116 = "",L115,IF(ISERROR(J116),K116,J116))</f>
        <v>18</v>
      </c>
      <c r="M116" s="3" t="str">
        <f aca="false">IF(B116 = "",M115,SUBSTITUTE(LEFT(B116,I116-2)," ","_"))</f>
        <v>Vintage</v>
      </c>
      <c r="N116" s="3" t="str">
        <f aca="false">IF(B116 = "",N115,SUBSTITUTE(RIGHT(B116, LEN(B116)-L116-1)," ","_"))</f>
        <v>Fragrance_Oil</v>
      </c>
      <c r="O116" s="3" t="str">
        <f aca="false">IF(B116 = "",O115,SUBSTITUTE(SUBSTITUTE(MID(B116,I116+2,L116-I116-3)," ","_"),"/","_"))</f>
        <v>Coffee</v>
      </c>
      <c r="P116" s="0" t="s">
        <v>57</v>
      </c>
      <c r="U116" s="0" t="str">
        <f aca="false">SUBSTITUTE(_xlfn.CONCAT(M116, " - ", O116, " - ",N116, " - ", P116), "_", " ")</f>
        <v>Vintage - Coffee - Fragrance Oil - 15ml</v>
      </c>
      <c r="V116" s="0" t="n">
        <v>15</v>
      </c>
      <c r="X116" s="0" t="n">
        <v>0</v>
      </c>
      <c r="Y116" s="0" t="s">
        <v>58</v>
      </c>
      <c r="Z116" s="0" t="s">
        <v>59</v>
      </c>
      <c r="AA116" s="0" t="n">
        <v>18</v>
      </c>
      <c r="AC116" s="2" t="s">
        <v>55</v>
      </c>
      <c r="AD116" s="2" t="s">
        <v>55</v>
      </c>
      <c r="AF116" s="3" t="str">
        <f aca="false">IF(B116 = "","",_xlfn.CONCAT("https://cdn.shopify.com/s/files/1/1773/1117/files/WWMS_-_",N116,"_-_",P116,"_-_",M116,"_-_",O116,"_-_Front.png"))</f>
        <v>https://cdn.shopify.com/s/files/1/1773/1117/files/WWMS_-_Fragrance_Oil_-_15ml_-_Vintage_-_Coffee_-_Front.png</v>
      </c>
      <c r="AG116" s="0" t="n">
        <v>1</v>
      </c>
      <c r="AH116" s="0" t="str">
        <f aca="false">IF(B116 = "", "", B116)</f>
        <v>Vintage - Coffee - Fragrance Oil</v>
      </c>
      <c r="AI116" s="2" t="s">
        <v>60</v>
      </c>
      <c r="AY116" s="3" t="str">
        <f aca="false">_xlfn.CONCAT("https://cdn.shopify.com/s/files/1/1773/1117/files/WWMS_-_",N116,"_-_",P116,"_-_",M116,"_-_",O116,"_-_Front.png")</f>
        <v>https://cdn.shopify.com/s/files/1/1773/1117/files/WWMS_-_Fragrance_Oil_-_15ml_-_Vintage_-_Coffee_-_Front.png</v>
      </c>
      <c r="AZ116" s="0" t="s">
        <v>61</v>
      </c>
      <c r="BC116" s="0" t="s">
        <v>62</v>
      </c>
    </row>
    <row r="117" customFormat="false" ht="12.75" hidden="false" customHeight="true" outlineLevel="0" collapsed="false">
      <c r="A117" s="0" t="str">
        <f aca="false">SUBSTITUTE(SUBSTITUTE(LOWER(_xlfn.CONCAT(M117, "-", O117,"-", N117)), "_", "-"), "---", "-")</f>
        <v>vintage-ginger-blossom-fragrance-oil</v>
      </c>
      <c r="B117" s="0" t="s">
        <v>173</v>
      </c>
      <c r="D117" s="0" t="s">
        <v>52</v>
      </c>
      <c r="E117" s="0" t="s">
        <v>53</v>
      </c>
      <c r="F117" s="0" t="s">
        <v>159</v>
      </c>
      <c r="G117" s="2" t="s">
        <v>55</v>
      </c>
      <c r="H117" s="0" t="s">
        <v>56</v>
      </c>
      <c r="I117" s="3" t="n">
        <f aca="false">IF(B117 = "",I116,FIND("-", B117, 1))</f>
        <v>9</v>
      </c>
      <c r="J117" s="3" t="e">
        <f aca="false">IF(B117 = "",J116,FIND("-", B117, FIND("-", B117, FIND("-", B117, 1)+1)+1))</f>
        <v>#VALUE!</v>
      </c>
      <c r="K117" s="3" t="n">
        <f aca="false">IF(B117 = "",K116,FIND("-", B117, FIND("-", B117, 1)+1))</f>
        <v>26</v>
      </c>
      <c r="L117" s="3" t="n">
        <f aca="false">IF(B117 = "",L116,IF(ISERROR(J117),K117,J117))</f>
        <v>26</v>
      </c>
      <c r="M117" s="3" t="str">
        <f aca="false">IF(B117 = "",M116,SUBSTITUTE(LEFT(B117,I117-2)," ","_"))</f>
        <v>Vintage</v>
      </c>
      <c r="N117" s="3" t="str">
        <f aca="false">IF(B117 = "",N116,SUBSTITUTE(RIGHT(B117, LEN(B117)-L117-1)," ","_"))</f>
        <v>Fragrance_Oil</v>
      </c>
      <c r="O117" s="3" t="str">
        <f aca="false">IF(B117 = "",O116,SUBSTITUTE(SUBSTITUTE(MID(B117,I117+2,L117-I117-3)," ","_"),"/","_"))</f>
        <v>Ginger_Blossom</v>
      </c>
      <c r="P117" s="0" t="s">
        <v>57</v>
      </c>
      <c r="U117" s="0" t="str">
        <f aca="false">SUBSTITUTE(_xlfn.CONCAT(M117, " - ", O117, " - ",N117, " - ", P117), "_", " ")</f>
        <v>Vintage - Ginger Blossom - Fragrance Oil - 15ml</v>
      </c>
      <c r="V117" s="0" t="n">
        <v>15</v>
      </c>
      <c r="X117" s="0" t="n">
        <v>0</v>
      </c>
      <c r="Y117" s="0" t="s">
        <v>58</v>
      </c>
      <c r="Z117" s="0" t="s">
        <v>59</v>
      </c>
      <c r="AA117" s="0" t="n">
        <v>18</v>
      </c>
      <c r="AC117" s="2" t="s">
        <v>55</v>
      </c>
      <c r="AD117" s="2" t="s">
        <v>55</v>
      </c>
      <c r="AF117" s="3" t="str">
        <f aca="false">IF(B117 = "","",_xlfn.CONCAT("https://cdn.shopify.com/s/files/1/1773/1117/files/WWMS_-_",N117,"_-_",P117,"_-_",M117,"_-_",O117,"_-_Front.png"))</f>
        <v>https://cdn.shopify.com/s/files/1/1773/1117/files/WWMS_-_Fragrance_Oil_-_15ml_-_Vintage_-_Ginger_Blossom_-_Front.png</v>
      </c>
      <c r="AG117" s="0" t="n">
        <v>1</v>
      </c>
      <c r="AH117" s="0" t="str">
        <f aca="false">IF(B117 = "", "", B117)</f>
        <v>Vintage - Ginger Blossom - Fragrance Oil</v>
      </c>
      <c r="AI117" s="2" t="s">
        <v>60</v>
      </c>
      <c r="AY117" s="3" t="str">
        <f aca="false">_xlfn.CONCAT("https://cdn.shopify.com/s/files/1/1773/1117/files/WWMS_-_",N117,"_-_",P117,"_-_",M117,"_-_",O117,"_-_Front.png")</f>
        <v>https://cdn.shopify.com/s/files/1/1773/1117/files/WWMS_-_Fragrance_Oil_-_15ml_-_Vintage_-_Ginger_Blossom_-_Front.png</v>
      </c>
      <c r="AZ117" s="0" t="s">
        <v>61</v>
      </c>
      <c r="BC117" s="0" t="s">
        <v>62</v>
      </c>
    </row>
    <row r="118" customFormat="false" ht="12.75" hidden="false" customHeight="true" outlineLevel="0" collapsed="false">
      <c r="A118" s="0" t="str">
        <f aca="false">SUBSTITUTE(SUBSTITUTE(LOWER(_xlfn.CONCAT(M118, "-", O118,"-", N118)), "_", "-"), "---", "-")</f>
        <v>vintage-green-tea-fragrance-oil</v>
      </c>
      <c r="B118" s="0" t="s">
        <v>174</v>
      </c>
      <c r="C118" s="1"/>
      <c r="D118" s="0" t="s">
        <v>52</v>
      </c>
      <c r="E118" s="0" t="s">
        <v>53</v>
      </c>
      <c r="F118" s="0" t="s">
        <v>159</v>
      </c>
      <c r="G118" s="2" t="s">
        <v>55</v>
      </c>
      <c r="H118" s="0" t="s">
        <v>56</v>
      </c>
      <c r="I118" s="3" t="n">
        <f aca="false">IF(B118 = "",I117,FIND("-", B118, 1))</f>
        <v>9</v>
      </c>
      <c r="J118" s="3" t="e">
        <f aca="false">IF(B118 = "",J117,FIND("-", B118, FIND("-", B118, FIND("-", B118, 1)+1)+1))</f>
        <v>#VALUE!</v>
      </c>
      <c r="K118" s="3" t="n">
        <f aca="false">IF(B118 = "",K117,FIND("-", B118, FIND("-", B118, 1)+1))</f>
        <v>21</v>
      </c>
      <c r="L118" s="3" t="n">
        <f aca="false">IF(B118 = "",L117,IF(ISERROR(J118),K118,J118))</f>
        <v>21</v>
      </c>
      <c r="M118" s="3" t="str">
        <f aca="false">IF(B118 = "",M117,SUBSTITUTE(LEFT(B118,I118-2)," ","_"))</f>
        <v>Vintage</v>
      </c>
      <c r="N118" s="3" t="str">
        <f aca="false">IF(B118 = "",N117,SUBSTITUTE(RIGHT(B118, LEN(B118)-L118-1)," ","_"))</f>
        <v>Fragrance_Oil</v>
      </c>
      <c r="O118" s="3" t="str">
        <f aca="false">IF(B118 = "",O117,SUBSTITUTE(SUBSTITUTE(MID(B118,I118+2,L118-I118-3)," ","_"),"/","_"))</f>
        <v>Green_Tea</v>
      </c>
      <c r="P118" s="0" t="s">
        <v>57</v>
      </c>
      <c r="U118" s="0" t="str">
        <f aca="false">SUBSTITUTE(_xlfn.CONCAT(M118, " - ", O118, " - ",N118, " - ", P118), "_", " ")</f>
        <v>Vintage - Green Tea - Fragrance Oil - 15ml</v>
      </c>
      <c r="V118" s="0" t="n">
        <v>15</v>
      </c>
      <c r="X118" s="0" t="n">
        <v>0</v>
      </c>
      <c r="Y118" s="0" t="s">
        <v>58</v>
      </c>
      <c r="Z118" s="0" t="s">
        <v>59</v>
      </c>
      <c r="AA118" s="0" t="n">
        <v>18</v>
      </c>
      <c r="AC118" s="2" t="s">
        <v>55</v>
      </c>
      <c r="AD118" s="2" t="s">
        <v>55</v>
      </c>
      <c r="AF118" s="3" t="str">
        <f aca="false">IF(B118 = "","",_xlfn.CONCAT("https://cdn.shopify.com/s/files/1/1773/1117/files/WWMS_-_",N118,"_-_",P118,"_-_",M118,"_-_",O118,"_-_Front.png"))</f>
        <v>https://cdn.shopify.com/s/files/1/1773/1117/files/WWMS_-_Fragrance_Oil_-_15ml_-_Vintage_-_Green_Tea_-_Front.png</v>
      </c>
      <c r="AG118" s="0" t="n">
        <v>1</v>
      </c>
      <c r="AH118" s="0" t="str">
        <f aca="false">IF(B118 = "", "", B118)</f>
        <v>Vintage - Green Tea - Fragrance Oil</v>
      </c>
      <c r="AI118" s="2" t="s">
        <v>60</v>
      </c>
      <c r="AY118" s="3" t="str">
        <f aca="false">_xlfn.CONCAT("https://cdn.shopify.com/s/files/1/1773/1117/files/WWMS_-_",N118,"_-_",P118,"_-_",M118,"_-_",O118,"_-_Front.png")</f>
        <v>https://cdn.shopify.com/s/files/1/1773/1117/files/WWMS_-_Fragrance_Oil_-_15ml_-_Vintage_-_Green_Tea_-_Front.png</v>
      </c>
      <c r="AZ118" s="0" t="s">
        <v>61</v>
      </c>
      <c r="BC118" s="0" t="s">
        <v>62</v>
      </c>
    </row>
    <row r="119" customFormat="false" ht="12.75" hidden="false" customHeight="true" outlineLevel="0" collapsed="false">
      <c r="A119" s="0" t="str">
        <f aca="false">SUBSTITUTE(SUBSTITUTE(LOWER(_xlfn.CONCAT(M119, "-", O119,"-", N119)), "_", "-"), "---", "-")</f>
        <v>vintage-jasmine-fragrance-oil</v>
      </c>
      <c r="B119" s="0" t="s">
        <v>175</v>
      </c>
      <c r="C119" s="1"/>
      <c r="D119" s="0" t="s">
        <v>52</v>
      </c>
      <c r="E119" s="0" t="s">
        <v>53</v>
      </c>
      <c r="F119" s="0" t="s">
        <v>159</v>
      </c>
      <c r="G119" s="2" t="s">
        <v>55</v>
      </c>
      <c r="H119" s="0" t="s">
        <v>56</v>
      </c>
      <c r="I119" s="3" t="n">
        <f aca="false">IF(B119 = "",I118,FIND("-", B119, 1))</f>
        <v>9</v>
      </c>
      <c r="J119" s="3" t="e">
        <f aca="false">IF(B119 = "",J118,FIND("-", B119, FIND("-", B119, FIND("-", B119, 1)+1)+1))</f>
        <v>#VALUE!</v>
      </c>
      <c r="K119" s="3" t="n">
        <f aca="false">IF(B119 = "",K118,FIND("-", B119, FIND("-", B119, 1)+1))</f>
        <v>19</v>
      </c>
      <c r="L119" s="3" t="n">
        <f aca="false">IF(B119 = "",L118,IF(ISERROR(J119),K119,J119))</f>
        <v>19</v>
      </c>
      <c r="M119" s="3" t="str">
        <f aca="false">IF(B119 = "",M118,SUBSTITUTE(LEFT(B119,I119-2)," ","_"))</f>
        <v>Vintage</v>
      </c>
      <c r="N119" s="3" t="str">
        <f aca="false">IF(B119 = "",N118,SUBSTITUTE(RIGHT(B119, LEN(B119)-L119-1)," ","_"))</f>
        <v>Fragrance_Oil</v>
      </c>
      <c r="O119" s="3" t="str">
        <f aca="false">IF(B119 = "",O118,SUBSTITUTE(SUBSTITUTE(MID(B119,I119+2,L119-I119-3)," ","_"),"/","_"))</f>
        <v>Jasmine</v>
      </c>
      <c r="P119" s="0" t="s">
        <v>57</v>
      </c>
      <c r="U119" s="0" t="str">
        <f aca="false">SUBSTITUTE(_xlfn.CONCAT(M119, " - ", O119, " - ",N119, " - ", P119), "_", " ")</f>
        <v>Vintage - Jasmine - Fragrance Oil - 15ml</v>
      </c>
      <c r="V119" s="0" t="n">
        <v>15</v>
      </c>
      <c r="X119" s="0" t="n">
        <v>0</v>
      </c>
      <c r="Y119" s="0" t="s">
        <v>58</v>
      </c>
      <c r="Z119" s="0" t="s">
        <v>59</v>
      </c>
      <c r="AA119" s="0" t="n">
        <v>18</v>
      </c>
      <c r="AC119" s="2" t="s">
        <v>55</v>
      </c>
      <c r="AD119" s="2" t="s">
        <v>55</v>
      </c>
      <c r="AF119" s="3" t="str">
        <f aca="false">IF(B119 = "","",_xlfn.CONCAT("https://cdn.shopify.com/s/files/1/1773/1117/files/WWMS_-_",N119,"_-_",P119,"_-_",M119,"_-_",O119,"_-_Front.png"))</f>
        <v>https://cdn.shopify.com/s/files/1/1773/1117/files/WWMS_-_Fragrance_Oil_-_15ml_-_Vintage_-_Jasmine_-_Front.png</v>
      </c>
      <c r="AG119" s="0" t="n">
        <v>1</v>
      </c>
      <c r="AH119" s="0" t="str">
        <f aca="false">IF(B119 = "", "", B119)</f>
        <v>Vintage - Jasmine - Fragrance Oil</v>
      </c>
      <c r="AI119" s="2" t="s">
        <v>60</v>
      </c>
      <c r="AY119" s="3" t="str">
        <f aca="false">_xlfn.CONCAT("https://cdn.shopify.com/s/files/1/1773/1117/files/WWMS_-_",N119,"_-_",P119,"_-_",M119,"_-_",O119,"_-_Front.png")</f>
        <v>https://cdn.shopify.com/s/files/1/1773/1117/files/WWMS_-_Fragrance_Oil_-_15ml_-_Vintage_-_Jasmine_-_Front.png</v>
      </c>
      <c r="AZ119" s="0" t="s">
        <v>61</v>
      </c>
      <c r="BC119" s="0" t="s">
        <v>62</v>
      </c>
    </row>
    <row r="120" customFormat="false" ht="12.75" hidden="false" customHeight="true" outlineLevel="0" collapsed="false">
      <c r="A120" s="0" t="str">
        <f aca="false">SUBSTITUTE(SUBSTITUTE(LOWER(_xlfn.CONCAT(M120, "-", O120,"-", N120)), "_", "-"), "---", "-")</f>
        <v>vintage-white-rose-fragrance-oil</v>
      </c>
      <c r="B120" s="0" t="s">
        <v>176</v>
      </c>
      <c r="C120" s="1"/>
      <c r="D120" s="0" t="s">
        <v>52</v>
      </c>
      <c r="E120" s="0" t="s">
        <v>53</v>
      </c>
      <c r="F120" s="0" t="s">
        <v>159</v>
      </c>
      <c r="G120" s="2" t="s">
        <v>55</v>
      </c>
      <c r="H120" s="0" t="s">
        <v>56</v>
      </c>
      <c r="I120" s="3" t="n">
        <f aca="false">IF(B120 = "",I119,FIND("-", B120, 1))</f>
        <v>9</v>
      </c>
      <c r="J120" s="3" t="e">
        <f aca="false">IF(B120 = "",J119,FIND("-", B120, FIND("-", B120, FIND("-", B120, 1)+1)+1))</f>
        <v>#VALUE!</v>
      </c>
      <c r="K120" s="3" t="n">
        <f aca="false">IF(B120 = "",K119,FIND("-", B120, FIND("-", B120, 1)+1))</f>
        <v>22</v>
      </c>
      <c r="L120" s="3" t="n">
        <f aca="false">IF(B120 = "",L119,IF(ISERROR(J120),K120,J120))</f>
        <v>22</v>
      </c>
      <c r="M120" s="3" t="str">
        <f aca="false">IF(B120 = "",M119,SUBSTITUTE(LEFT(B120,I120-2)," ","_"))</f>
        <v>Vintage</v>
      </c>
      <c r="N120" s="3" t="str">
        <f aca="false">IF(B120 = "",N119,SUBSTITUTE(RIGHT(B120, LEN(B120)-L120-1)," ","_"))</f>
        <v>Fragrance_Oil</v>
      </c>
      <c r="O120" s="3" t="str">
        <f aca="false">IF(B120 = "",O119,SUBSTITUTE(SUBSTITUTE(MID(B120,I120+2,L120-I120-3)," ","_"),"/","_"))</f>
        <v>White_Rose</v>
      </c>
      <c r="P120" s="0" t="s">
        <v>57</v>
      </c>
      <c r="U120" s="0" t="str">
        <f aca="false">SUBSTITUTE(_xlfn.CONCAT(M120, " - ", O120, " - ",N120, " - ", P120), "_", " ")</f>
        <v>Vintage - White Rose - Fragrance Oil - 15ml</v>
      </c>
      <c r="V120" s="0" t="n">
        <v>15</v>
      </c>
      <c r="X120" s="0" t="n">
        <v>0</v>
      </c>
      <c r="Y120" s="0" t="s">
        <v>58</v>
      </c>
      <c r="Z120" s="0" t="s">
        <v>59</v>
      </c>
      <c r="AA120" s="0" t="n">
        <v>18</v>
      </c>
      <c r="AC120" s="2" t="s">
        <v>55</v>
      </c>
      <c r="AD120" s="2" t="s">
        <v>55</v>
      </c>
      <c r="AF120" s="3" t="str">
        <f aca="false">IF(B120 = "","",_xlfn.CONCAT("https://cdn.shopify.com/s/files/1/1773/1117/files/WWMS_-_",N120,"_-_",P120,"_-_",M120,"_-_",O120,"_-_Front.png"))</f>
        <v>https://cdn.shopify.com/s/files/1/1773/1117/files/WWMS_-_Fragrance_Oil_-_15ml_-_Vintage_-_White_Rose_-_Front.png</v>
      </c>
      <c r="AG120" s="0" t="n">
        <v>1</v>
      </c>
      <c r="AH120" s="0" t="str">
        <f aca="false">IF(B120 = "", "", B120)</f>
        <v>Vintage - White Rose - Fragrance Oil</v>
      </c>
      <c r="AI120" s="2" t="s">
        <v>60</v>
      </c>
      <c r="AY120" s="3" t="str">
        <f aca="false">_xlfn.CONCAT("https://cdn.shopify.com/s/files/1/1773/1117/files/WWMS_-_",N120,"_-_",P120,"_-_",M120,"_-_",O120,"_-_Front.png")</f>
        <v>https://cdn.shopify.com/s/files/1/1773/1117/files/WWMS_-_Fragrance_Oil_-_15ml_-_Vintage_-_White_Rose_-_Front.png</v>
      </c>
      <c r="AZ120" s="0" t="s">
        <v>61</v>
      </c>
      <c r="BC120" s="0" t="s">
        <v>62</v>
      </c>
    </row>
    <row r="121" customFormat="false" ht="12.75" hidden="false" customHeight="true" outlineLevel="0" collapsed="false">
      <c r="A121" s="0" t="str">
        <f aca="false">SUBSTITUTE(SUBSTITUTE(LOWER(_xlfn.CONCAT(M121, "-", O121,"-", N121)), "_", "-"), "---", "-")</f>
        <v>vintage-moroccan-midnight-fragrance-oil</v>
      </c>
      <c r="B121" s="0" t="s">
        <v>177</v>
      </c>
      <c r="C121" s="1"/>
      <c r="D121" s="0" t="s">
        <v>52</v>
      </c>
      <c r="E121" s="0" t="s">
        <v>53</v>
      </c>
      <c r="F121" s="0" t="s">
        <v>159</v>
      </c>
      <c r="G121" s="2" t="s">
        <v>55</v>
      </c>
      <c r="H121" s="0" t="s">
        <v>56</v>
      </c>
      <c r="I121" s="3" t="n">
        <f aca="false">IF(B121 = "",I120,FIND("-", B121, 1))</f>
        <v>9</v>
      </c>
      <c r="J121" s="3" t="e">
        <f aca="false">IF(B121 = "",J120,FIND("-", B121, FIND("-", B121, FIND("-", B121, 1)+1)+1))</f>
        <v>#VALUE!</v>
      </c>
      <c r="K121" s="3" t="n">
        <f aca="false">IF(B121 = "",K120,FIND("-", B121, FIND("-", B121, 1)+1))</f>
        <v>29</v>
      </c>
      <c r="L121" s="3" t="n">
        <f aca="false">IF(B121 = "",L120,IF(ISERROR(J121),K121,J121))</f>
        <v>29</v>
      </c>
      <c r="M121" s="3" t="str">
        <f aca="false">IF(B121 = "",M120,SUBSTITUTE(LEFT(B121,I121-2)," ","_"))</f>
        <v>Vintage</v>
      </c>
      <c r="N121" s="3" t="str">
        <f aca="false">IF(B121 = "",N120,SUBSTITUTE(RIGHT(B121, LEN(B121)-L121-1)," ","_"))</f>
        <v>Fragrance_Oil</v>
      </c>
      <c r="O121" s="3" t="str">
        <f aca="false">IF(B121 = "",O120,SUBSTITUTE(SUBSTITUTE(MID(B121,I121+2,L121-I121-3)," ","_"),"/","_"))</f>
        <v>Moroccan_Midnight</v>
      </c>
      <c r="P121" s="0" t="s">
        <v>57</v>
      </c>
      <c r="U121" s="0" t="str">
        <f aca="false">SUBSTITUTE(_xlfn.CONCAT(M121, " - ", O121, " - ",N121, " - ", P121), "_", " ")</f>
        <v>Vintage - Moroccan Midnight - Fragrance Oil - 15ml</v>
      </c>
      <c r="V121" s="0" t="n">
        <v>15</v>
      </c>
      <c r="X121" s="0" t="n">
        <v>0</v>
      </c>
      <c r="Y121" s="0" t="s">
        <v>58</v>
      </c>
      <c r="Z121" s="0" t="s">
        <v>59</v>
      </c>
      <c r="AA121" s="0" t="n">
        <v>18</v>
      </c>
      <c r="AC121" s="2" t="s">
        <v>55</v>
      </c>
      <c r="AD121" s="2" t="s">
        <v>55</v>
      </c>
      <c r="AF121" s="3" t="str">
        <f aca="false">IF(B121 = "","",_xlfn.CONCAT("https://cdn.shopify.com/s/files/1/1773/1117/files/WWMS_-_",N121,"_-_",P121,"_-_",M121,"_-_",O121,"_-_Front.png"))</f>
        <v>https://cdn.shopify.com/s/files/1/1773/1117/files/WWMS_-_Fragrance_Oil_-_15ml_-_Vintage_-_Moroccan_Midnight_-_Front.png</v>
      </c>
      <c r="AG121" s="0" t="n">
        <v>1</v>
      </c>
      <c r="AH121" s="0" t="str">
        <f aca="false">IF(B121 = "", "", B121)</f>
        <v>Vintage - Moroccan Midnight - Fragrance Oil</v>
      </c>
      <c r="AI121" s="2" t="s">
        <v>60</v>
      </c>
      <c r="AY121" s="3" t="str">
        <f aca="false">_xlfn.CONCAT("https://cdn.shopify.com/s/files/1/1773/1117/files/WWMS_-_",N121,"_-_",P121,"_-_",M121,"_-_",O121,"_-_Front.png")</f>
        <v>https://cdn.shopify.com/s/files/1/1773/1117/files/WWMS_-_Fragrance_Oil_-_15ml_-_Vintage_-_Moroccan_Midnight_-_Front.png</v>
      </c>
      <c r="AZ121" s="0" t="s">
        <v>61</v>
      </c>
      <c r="BC121" s="0" t="s">
        <v>62</v>
      </c>
    </row>
    <row r="122" customFormat="false" ht="12.75" hidden="false" customHeight="true" outlineLevel="0" collapsed="false">
      <c r="A122" s="0" t="str">
        <f aca="false">SUBSTITUTE(SUBSTITUTE(LOWER(_xlfn.CONCAT(M122, "-", O122,"-", N122)), "_", "-"), "---", "-")</f>
        <v>vintage-surreal-baby-fragrance-oil</v>
      </c>
      <c r="B122" s="0" t="s">
        <v>178</v>
      </c>
      <c r="C122" s="1"/>
      <c r="D122" s="0" t="s">
        <v>52</v>
      </c>
      <c r="E122" s="0" t="s">
        <v>53</v>
      </c>
      <c r="F122" s="0" t="s">
        <v>159</v>
      </c>
      <c r="G122" s="2" t="s">
        <v>55</v>
      </c>
      <c r="H122" s="0" t="s">
        <v>56</v>
      </c>
      <c r="I122" s="3" t="n">
        <f aca="false">IF(B122 = "",I121,FIND("-", B122, 1))</f>
        <v>9</v>
      </c>
      <c r="J122" s="3" t="e">
        <f aca="false">IF(B122 = "",J121,FIND("-", B122, FIND("-", B122, FIND("-", B122, 1)+1)+1))</f>
        <v>#VALUE!</v>
      </c>
      <c r="K122" s="3" t="n">
        <f aca="false">IF(B122 = "",K121,FIND("-", B122, FIND("-", B122, 1)+1))</f>
        <v>24</v>
      </c>
      <c r="L122" s="3" t="n">
        <f aca="false">IF(B122 = "",L121,IF(ISERROR(J122),K122,J122))</f>
        <v>24</v>
      </c>
      <c r="M122" s="3" t="str">
        <f aca="false">IF(B122 = "",M121,SUBSTITUTE(LEFT(B122,I122-2)," ","_"))</f>
        <v>Vintage</v>
      </c>
      <c r="N122" s="3" t="str">
        <f aca="false">IF(B122 = "",N121,SUBSTITUTE(RIGHT(B122, LEN(B122)-L122-1)," ","_"))</f>
        <v>Fragrance_Oil</v>
      </c>
      <c r="O122" s="3" t="str">
        <f aca="false">IF(B122 = "",O121,SUBSTITUTE(SUBSTITUTE(MID(B122,I122+2,L122-I122-3)," ","_"),"/","_"))</f>
        <v>Surreal_Baby</v>
      </c>
      <c r="P122" s="0" t="s">
        <v>57</v>
      </c>
      <c r="U122" s="0" t="str">
        <f aca="false">SUBSTITUTE(_xlfn.CONCAT(M122, " - ", O122, " - ",N122, " - ", P122), "_", " ")</f>
        <v>Vintage - Surreal Baby - Fragrance Oil - 15ml</v>
      </c>
      <c r="V122" s="0" t="n">
        <v>15</v>
      </c>
      <c r="X122" s="0" t="n">
        <v>0</v>
      </c>
      <c r="Y122" s="0" t="s">
        <v>58</v>
      </c>
      <c r="Z122" s="0" t="s">
        <v>59</v>
      </c>
      <c r="AA122" s="0" t="n">
        <v>18</v>
      </c>
      <c r="AC122" s="2" t="s">
        <v>55</v>
      </c>
      <c r="AD122" s="2" t="s">
        <v>55</v>
      </c>
      <c r="AF122" s="3" t="str">
        <f aca="false">IF(B122 = "","",_xlfn.CONCAT("https://cdn.shopify.com/s/files/1/1773/1117/files/WWMS_-_",N122,"_-_",P122,"_-_",M122,"_-_",O122,"_-_Front.png"))</f>
        <v>https://cdn.shopify.com/s/files/1/1773/1117/files/WWMS_-_Fragrance_Oil_-_15ml_-_Vintage_-_Surreal_Baby_-_Front.png</v>
      </c>
      <c r="AG122" s="0" t="n">
        <v>1</v>
      </c>
      <c r="AH122" s="0" t="str">
        <f aca="false">IF(B122 = "", "", B122)</f>
        <v>Vintage - Surreal Baby - Fragrance Oil</v>
      </c>
      <c r="AI122" s="2" t="s">
        <v>60</v>
      </c>
      <c r="AY122" s="3" t="str">
        <f aca="false">_xlfn.CONCAT("https://cdn.shopify.com/s/files/1/1773/1117/files/WWMS_-_",N122,"_-_",P122,"_-_",M122,"_-_",O122,"_-_Front.png")</f>
        <v>https://cdn.shopify.com/s/files/1/1773/1117/files/WWMS_-_Fragrance_Oil_-_15ml_-_Vintage_-_Surreal_Baby_-_Front.png</v>
      </c>
      <c r="AZ122" s="0" t="s">
        <v>61</v>
      </c>
      <c r="BC122" s="0" t="s">
        <v>62</v>
      </c>
    </row>
    <row r="123" customFormat="false" ht="12.75" hidden="false" customHeight="true" outlineLevel="0" collapsed="false">
      <c r="A123" s="0" t="str">
        <f aca="false">SUBSTITUTE(SUBSTITUTE(LOWER(_xlfn.CONCAT(M123, "-", O123,"-", N123)), "_", "-"), "---", "-")</f>
        <v>vintage-huckleberry-fragrance-oil</v>
      </c>
      <c r="B123" s="0" t="s">
        <v>179</v>
      </c>
      <c r="C123" s="1"/>
      <c r="D123" s="0" t="s">
        <v>52</v>
      </c>
      <c r="E123" s="0" t="s">
        <v>53</v>
      </c>
      <c r="F123" s="0" t="s">
        <v>159</v>
      </c>
      <c r="G123" s="2" t="s">
        <v>55</v>
      </c>
      <c r="H123" s="0" t="s">
        <v>56</v>
      </c>
      <c r="I123" s="3" t="n">
        <f aca="false">IF(B123 = "",I122,FIND("-", B123, 1))</f>
        <v>9</v>
      </c>
      <c r="J123" s="3" t="e">
        <f aca="false">IF(B123 = "",J122,FIND("-", B123, FIND("-", B123, FIND("-", B123, 1)+1)+1))</f>
        <v>#VALUE!</v>
      </c>
      <c r="K123" s="3" t="n">
        <f aca="false">IF(B123 = "",K122,FIND("-", B123, FIND("-", B123, 1)+1))</f>
        <v>23</v>
      </c>
      <c r="L123" s="3" t="n">
        <f aca="false">IF(B123 = "",L122,IF(ISERROR(J123),K123,J123))</f>
        <v>23</v>
      </c>
      <c r="M123" s="3" t="str">
        <f aca="false">IF(B123 = "",M122,SUBSTITUTE(LEFT(B123,I123-2)," ","_"))</f>
        <v>Vintage</v>
      </c>
      <c r="N123" s="3" t="str">
        <f aca="false">IF(B123 = "",N122,SUBSTITUTE(RIGHT(B123, LEN(B123)-L123-1)," ","_"))</f>
        <v>Fragrance_Oil</v>
      </c>
      <c r="O123" s="3" t="str">
        <f aca="false">IF(B123 = "",O122,SUBSTITUTE(SUBSTITUTE(MID(B123,I123+2,L123-I123-3)," ","_"),"/","_"))</f>
        <v>Huckleberry</v>
      </c>
      <c r="P123" s="0" t="s">
        <v>57</v>
      </c>
      <c r="U123" s="0" t="str">
        <f aca="false">SUBSTITUTE(_xlfn.CONCAT(M123, " - ", O123, " - ",N123, " - ", P123), "_", " ")</f>
        <v>Vintage - Huckleberry - Fragrance Oil - 15ml</v>
      </c>
      <c r="V123" s="0" t="n">
        <v>15</v>
      </c>
      <c r="X123" s="0" t="n">
        <v>0</v>
      </c>
      <c r="Y123" s="0" t="s">
        <v>58</v>
      </c>
      <c r="Z123" s="0" t="s">
        <v>59</v>
      </c>
      <c r="AA123" s="0" t="n">
        <v>18</v>
      </c>
      <c r="AC123" s="2" t="s">
        <v>55</v>
      </c>
      <c r="AD123" s="2" t="s">
        <v>55</v>
      </c>
      <c r="AF123" s="3" t="str">
        <f aca="false">IF(B123 = "","",_xlfn.CONCAT("https://cdn.shopify.com/s/files/1/1773/1117/files/WWMS_-_",N123,"_-_",P123,"_-_",M123,"_-_",O123,"_-_Front.png"))</f>
        <v>https://cdn.shopify.com/s/files/1/1773/1117/files/WWMS_-_Fragrance_Oil_-_15ml_-_Vintage_-_Huckleberry_-_Front.png</v>
      </c>
      <c r="AG123" s="0" t="n">
        <v>1</v>
      </c>
      <c r="AH123" s="0" t="str">
        <f aca="false">IF(B123 = "", "", B123)</f>
        <v>Vintage - Huckleberry - Fragrance Oil</v>
      </c>
      <c r="AI123" s="2" t="s">
        <v>60</v>
      </c>
      <c r="AY123" s="3" t="str">
        <f aca="false">_xlfn.CONCAT("https://cdn.shopify.com/s/files/1/1773/1117/files/WWMS_-_",N123,"_-_",P123,"_-_",M123,"_-_",O123,"_-_Front.png")</f>
        <v>https://cdn.shopify.com/s/files/1/1773/1117/files/WWMS_-_Fragrance_Oil_-_15ml_-_Vintage_-_Huckleberry_-_Front.png</v>
      </c>
      <c r="AZ123" s="0" t="s">
        <v>61</v>
      </c>
      <c r="BC123" s="0" t="s">
        <v>62</v>
      </c>
    </row>
    <row r="124" customFormat="false" ht="12.75" hidden="false" customHeight="true" outlineLevel="0" collapsed="false">
      <c r="A124" s="0" t="str">
        <f aca="false">SUBSTITUTE(SUBSTITUTE(LOWER(_xlfn.CONCAT(M124, "-", O124,"-", N124)), "_", "-"), "---", "-")</f>
        <v>vintage-winter-fragrance-oil</v>
      </c>
      <c r="B124" s="0" t="s">
        <v>180</v>
      </c>
      <c r="D124" s="0" t="s">
        <v>52</v>
      </c>
      <c r="E124" s="0" t="s">
        <v>53</v>
      </c>
      <c r="F124" s="0" t="s">
        <v>159</v>
      </c>
      <c r="G124" s="2" t="s">
        <v>55</v>
      </c>
      <c r="H124" s="0" t="s">
        <v>56</v>
      </c>
      <c r="I124" s="3" t="n">
        <f aca="false">IF(B124 = "",I123,FIND("-", B124, 1))</f>
        <v>9</v>
      </c>
      <c r="J124" s="3" t="e">
        <f aca="false">IF(B124 = "",J123,FIND("-", B124, FIND("-", B124, FIND("-", B124, 1)+1)+1))</f>
        <v>#VALUE!</v>
      </c>
      <c r="K124" s="3" t="n">
        <f aca="false">IF(B124 = "",K123,FIND("-", B124, FIND("-", B124, 1)+1))</f>
        <v>18</v>
      </c>
      <c r="L124" s="3" t="n">
        <f aca="false">IF(B124 = "",L123,IF(ISERROR(J124),K124,J124))</f>
        <v>18</v>
      </c>
      <c r="M124" s="3" t="str">
        <f aca="false">IF(B124 = "",M123,SUBSTITUTE(LEFT(B124,I124-2)," ","_"))</f>
        <v>Vintage</v>
      </c>
      <c r="N124" s="3" t="str">
        <f aca="false">IF(B124 = "",N123,SUBSTITUTE(RIGHT(B124, LEN(B124)-L124-1)," ","_"))</f>
        <v>Fragrance_Oil</v>
      </c>
      <c r="O124" s="3" t="str">
        <f aca="false">IF(B124 = "",O123,SUBSTITUTE(SUBSTITUTE(MID(B124,I124+2,L124-I124-3)," ","_"),"/","_"))</f>
        <v>Winter</v>
      </c>
      <c r="P124" s="0" t="s">
        <v>57</v>
      </c>
      <c r="U124" s="0" t="str">
        <f aca="false">SUBSTITUTE(_xlfn.CONCAT(M124, " - ", O124, " - ",N124, " - ", P124), "_", " ")</f>
        <v>Vintage - Winter - Fragrance Oil - 15ml</v>
      </c>
      <c r="V124" s="0" t="n">
        <v>15</v>
      </c>
      <c r="X124" s="0" t="n">
        <v>0</v>
      </c>
      <c r="Y124" s="0" t="s">
        <v>58</v>
      </c>
      <c r="Z124" s="0" t="s">
        <v>59</v>
      </c>
      <c r="AA124" s="0" t="n">
        <v>18</v>
      </c>
      <c r="AC124" s="2" t="s">
        <v>55</v>
      </c>
      <c r="AD124" s="2" t="s">
        <v>55</v>
      </c>
      <c r="AF124" s="3" t="str">
        <f aca="false">IF(B124 = "","",_xlfn.CONCAT("https://cdn.shopify.com/s/files/1/1773/1117/files/WWMS_-_",N124,"_-_",P124,"_-_",M124,"_-_",O124,"_-_Front.png"))</f>
        <v>https://cdn.shopify.com/s/files/1/1773/1117/files/WWMS_-_Fragrance_Oil_-_15ml_-_Vintage_-_Winter_-_Front.png</v>
      </c>
      <c r="AG124" s="0" t="n">
        <v>1</v>
      </c>
      <c r="AH124" s="0" t="str">
        <f aca="false">IF(B124 = "", "", B124)</f>
        <v>Vintage - Winter - Fragrance Oil</v>
      </c>
      <c r="AI124" s="2" t="s">
        <v>60</v>
      </c>
      <c r="AY124" s="3" t="str">
        <f aca="false">_xlfn.CONCAT("https://cdn.shopify.com/s/files/1/1773/1117/files/WWMS_-_",N124,"_-_",P124,"_-_",M124,"_-_",O124,"_-_Front.png")</f>
        <v>https://cdn.shopify.com/s/files/1/1773/1117/files/WWMS_-_Fragrance_Oil_-_15ml_-_Vintage_-_Winter_-_Front.png</v>
      </c>
      <c r="AZ124" s="0" t="s">
        <v>61</v>
      </c>
      <c r="BC124" s="0" t="s">
        <v>62</v>
      </c>
    </row>
    <row r="125" customFormat="false" ht="12.75" hidden="false" customHeight="true" outlineLevel="0" collapsed="false">
      <c r="A125" s="0" t="str">
        <f aca="false">SUBSTITUTE(SUBSTITUTE(LOWER(_xlfn.CONCAT(M125, "-", O125,"-", N125)), "_", "-"), "---", "-")</f>
        <v>vintage-water-crystal-fragrance-oil</v>
      </c>
      <c r="B125" s="0" t="s">
        <v>181</v>
      </c>
      <c r="D125" s="0" t="s">
        <v>52</v>
      </c>
      <c r="E125" s="0" t="s">
        <v>53</v>
      </c>
      <c r="F125" s="0" t="s">
        <v>159</v>
      </c>
      <c r="G125" s="2" t="s">
        <v>55</v>
      </c>
      <c r="H125" s="0" t="s">
        <v>56</v>
      </c>
      <c r="I125" s="3" t="n">
        <f aca="false">IF(B125 = "",I124,FIND("-", B125, 1))</f>
        <v>9</v>
      </c>
      <c r="J125" s="3" t="e">
        <f aca="false">IF(B125 = "",J124,FIND("-", B125, FIND("-", B125, FIND("-", B125, 1)+1)+1))</f>
        <v>#VALUE!</v>
      </c>
      <c r="K125" s="3" t="n">
        <f aca="false">IF(B125 = "",K124,FIND("-", B125, FIND("-", B125, 1)+1))</f>
        <v>25</v>
      </c>
      <c r="L125" s="3" t="n">
        <f aca="false">IF(B125 = "",L124,IF(ISERROR(J125),K125,J125))</f>
        <v>25</v>
      </c>
      <c r="M125" s="3" t="str">
        <f aca="false">IF(B125 = "",M124,SUBSTITUTE(LEFT(B125,I125-2)," ","_"))</f>
        <v>Vintage</v>
      </c>
      <c r="N125" s="3" t="str">
        <f aca="false">IF(B125 = "",N124,SUBSTITUTE(RIGHT(B125, LEN(B125)-L125-1)," ","_"))</f>
        <v>Fragrance_Oil</v>
      </c>
      <c r="O125" s="3" t="str">
        <f aca="false">IF(B125 = "",O124,SUBSTITUTE(SUBSTITUTE(MID(B125,I125+2,L125-I125-3)," ","_"),"/","_"))</f>
        <v>Water_Crystal</v>
      </c>
      <c r="P125" s="0" t="s">
        <v>57</v>
      </c>
      <c r="U125" s="0" t="str">
        <f aca="false">SUBSTITUTE(_xlfn.CONCAT(M125, " - ", O125, " - ",N125, " - ", P125), "_", " ")</f>
        <v>Vintage - Water Crystal - Fragrance Oil - 15ml</v>
      </c>
      <c r="V125" s="0" t="n">
        <v>15</v>
      </c>
      <c r="X125" s="0" t="n">
        <v>0</v>
      </c>
      <c r="Y125" s="0" t="s">
        <v>58</v>
      </c>
      <c r="Z125" s="0" t="s">
        <v>59</v>
      </c>
      <c r="AA125" s="0" t="n">
        <v>18</v>
      </c>
      <c r="AC125" s="2" t="s">
        <v>55</v>
      </c>
      <c r="AD125" s="2" t="s">
        <v>55</v>
      </c>
      <c r="AF125" s="3" t="str">
        <f aca="false">IF(B125 = "","",_xlfn.CONCAT("https://cdn.shopify.com/s/files/1/1773/1117/files/WWMS_-_",N125,"_-_",P125,"_-_",M125,"_-_",O125,"_-_Front.png"))</f>
        <v>https://cdn.shopify.com/s/files/1/1773/1117/files/WWMS_-_Fragrance_Oil_-_15ml_-_Vintage_-_Water_Crystal_-_Front.png</v>
      </c>
      <c r="AG125" s="0" t="n">
        <v>1</v>
      </c>
      <c r="AH125" s="0" t="str">
        <f aca="false">IF(B125 = "", "", B125)</f>
        <v>Vintage - Water Crystal - Fragrance Oil</v>
      </c>
      <c r="AI125" s="2" t="s">
        <v>60</v>
      </c>
      <c r="AY125" s="3" t="str">
        <f aca="false">_xlfn.CONCAT("https://cdn.shopify.com/s/files/1/1773/1117/files/WWMS_-_",N125,"_-_",P125,"_-_",M125,"_-_",O125,"_-_Front.png")</f>
        <v>https://cdn.shopify.com/s/files/1/1773/1117/files/WWMS_-_Fragrance_Oil_-_15ml_-_Vintage_-_Water_Crystal_-_Front.png</v>
      </c>
      <c r="AZ125" s="0" t="s">
        <v>61</v>
      </c>
      <c r="BC125" s="0" t="s">
        <v>62</v>
      </c>
    </row>
    <row r="126" customFormat="false" ht="12.75" hidden="false" customHeight="true" outlineLevel="0" collapsed="false">
      <c r="A126" s="0" t="str">
        <f aca="false">SUBSTITUTE(SUBSTITUTE(LOWER(_xlfn.CONCAT(M126, "-", O126,"-", N126)), "_", "-"), "---", "-")</f>
        <v>vintage-vanilla-fragrance-oil</v>
      </c>
      <c r="B126" s="0" t="s">
        <v>182</v>
      </c>
      <c r="D126" s="0" t="s">
        <v>52</v>
      </c>
      <c r="E126" s="0" t="s">
        <v>53</v>
      </c>
      <c r="F126" s="0" t="s">
        <v>159</v>
      </c>
      <c r="G126" s="2" t="s">
        <v>55</v>
      </c>
      <c r="H126" s="0" t="s">
        <v>56</v>
      </c>
      <c r="I126" s="3" t="n">
        <f aca="false">IF(B126 = "",I125,FIND("-", B126, 1))</f>
        <v>9</v>
      </c>
      <c r="J126" s="3" t="e">
        <f aca="false">IF(B126 = "",J125,FIND("-", B126, FIND("-", B126, FIND("-", B126, 1)+1)+1))</f>
        <v>#VALUE!</v>
      </c>
      <c r="K126" s="3" t="n">
        <f aca="false">IF(B126 = "",K125,FIND("-", B126, FIND("-", B126, 1)+1))</f>
        <v>19</v>
      </c>
      <c r="L126" s="3" t="n">
        <f aca="false">IF(B126 = "",L125,IF(ISERROR(J126),K126,J126))</f>
        <v>19</v>
      </c>
      <c r="M126" s="3" t="str">
        <f aca="false">IF(B126 = "",M125,SUBSTITUTE(LEFT(B126,I126-2)," ","_"))</f>
        <v>Vintage</v>
      </c>
      <c r="N126" s="3" t="str">
        <f aca="false">IF(B126 = "",N125,SUBSTITUTE(RIGHT(B126, LEN(B126)-L126-1)," ","_"))</f>
        <v>Fragrance_Oil</v>
      </c>
      <c r="O126" s="3" t="str">
        <f aca="false">IF(B126 = "",O125,SUBSTITUTE(SUBSTITUTE(MID(B126,I126+2,L126-I126-3)," ","_"),"/","_"))</f>
        <v>Vanilla</v>
      </c>
      <c r="P126" s="0" t="s">
        <v>57</v>
      </c>
      <c r="U126" s="0" t="str">
        <f aca="false">SUBSTITUTE(_xlfn.CONCAT(M126, " - ", O126, " - ",N126, " - ", P126), "_", " ")</f>
        <v>Vintage - Vanilla - Fragrance Oil - 15ml</v>
      </c>
      <c r="V126" s="0" t="n">
        <v>15</v>
      </c>
      <c r="X126" s="0" t="n">
        <v>0</v>
      </c>
      <c r="Y126" s="0" t="s">
        <v>58</v>
      </c>
      <c r="Z126" s="0" t="s">
        <v>59</v>
      </c>
      <c r="AA126" s="0" t="n">
        <v>18</v>
      </c>
      <c r="AC126" s="2" t="s">
        <v>55</v>
      </c>
      <c r="AD126" s="2" t="s">
        <v>55</v>
      </c>
      <c r="AF126" s="3" t="str">
        <f aca="false">IF(B126 = "","",_xlfn.CONCAT("https://cdn.shopify.com/s/files/1/1773/1117/files/WWMS_-_",N126,"_-_",P126,"_-_",M126,"_-_",O126,"_-_Front.png"))</f>
        <v>https://cdn.shopify.com/s/files/1/1773/1117/files/WWMS_-_Fragrance_Oil_-_15ml_-_Vintage_-_Vanilla_-_Front.png</v>
      </c>
      <c r="AG126" s="0" t="n">
        <v>1</v>
      </c>
      <c r="AH126" s="0" t="str">
        <f aca="false">IF(B126 = "", "", B126)</f>
        <v>Vintage - Vanilla - Fragrance Oil</v>
      </c>
      <c r="AI126" s="2" t="s">
        <v>60</v>
      </c>
      <c r="AY126" s="3" t="str">
        <f aca="false">_xlfn.CONCAT("https://cdn.shopify.com/s/files/1/1773/1117/files/WWMS_-_",N126,"_-_",P126,"_-_",M126,"_-_",O126,"_-_Front.png")</f>
        <v>https://cdn.shopify.com/s/files/1/1773/1117/files/WWMS_-_Fragrance_Oil_-_15ml_-_Vintage_-_Vanilla_-_Front.png</v>
      </c>
      <c r="AZ126" s="0" t="s">
        <v>61</v>
      </c>
      <c r="BC126" s="0" t="s">
        <v>62</v>
      </c>
    </row>
    <row r="127" customFormat="false" ht="12.75" hidden="false" customHeight="true" outlineLevel="0" collapsed="false">
      <c r="A127" s="0" t="str">
        <f aca="false">SUBSTITUTE(SUBSTITUTE(LOWER(_xlfn.CONCAT(M127, "-", O127,"-", N127)), "_", "-"), "---", "-")</f>
        <v>vintage-temptation-fragrance-oil</v>
      </c>
      <c r="B127" s="0" t="s">
        <v>183</v>
      </c>
      <c r="D127" s="0" t="s">
        <v>52</v>
      </c>
      <c r="E127" s="0" t="s">
        <v>53</v>
      </c>
      <c r="F127" s="0" t="s">
        <v>159</v>
      </c>
      <c r="G127" s="2" t="s">
        <v>55</v>
      </c>
      <c r="H127" s="0" t="s">
        <v>56</v>
      </c>
      <c r="I127" s="3" t="n">
        <f aca="false">IF(B127 = "",I126,FIND("-", B127, 1))</f>
        <v>9</v>
      </c>
      <c r="J127" s="3" t="e">
        <f aca="false">IF(B127 = "",J126,FIND("-", B127, FIND("-", B127, FIND("-", B127, 1)+1)+1))</f>
        <v>#VALUE!</v>
      </c>
      <c r="K127" s="3" t="n">
        <f aca="false">IF(B127 = "",K126,FIND("-", B127, FIND("-", B127, 1)+1))</f>
        <v>22</v>
      </c>
      <c r="L127" s="3" t="n">
        <f aca="false">IF(B127 = "",L126,IF(ISERROR(J127),K127,J127))</f>
        <v>22</v>
      </c>
      <c r="M127" s="3" t="str">
        <f aca="false">IF(B127 = "",M126,SUBSTITUTE(LEFT(B127,I127-2)," ","_"))</f>
        <v>Vintage</v>
      </c>
      <c r="N127" s="3" t="str">
        <f aca="false">IF(B127 = "",N126,SUBSTITUTE(RIGHT(B127, LEN(B127)-L127-1)," ","_"))</f>
        <v>Fragrance_Oil</v>
      </c>
      <c r="O127" s="3" t="str">
        <f aca="false">IF(B127 = "",O126,SUBSTITUTE(SUBSTITUTE(MID(B127,I127+2,L127-I127-3)," ","_"),"/","_"))</f>
        <v>Temptation</v>
      </c>
      <c r="P127" s="0" t="s">
        <v>57</v>
      </c>
      <c r="U127" s="0" t="str">
        <f aca="false">SUBSTITUTE(_xlfn.CONCAT(M127, " - ", O127, " - ",N127, " - ", P127), "_", " ")</f>
        <v>Vintage - Temptation - Fragrance Oil - 15ml</v>
      </c>
      <c r="V127" s="0" t="n">
        <v>15</v>
      </c>
      <c r="X127" s="0" t="n">
        <v>0</v>
      </c>
      <c r="Y127" s="0" t="s">
        <v>58</v>
      </c>
      <c r="Z127" s="0" t="s">
        <v>59</v>
      </c>
      <c r="AA127" s="0" t="n">
        <v>18</v>
      </c>
      <c r="AC127" s="2" t="s">
        <v>55</v>
      </c>
      <c r="AD127" s="2" t="s">
        <v>55</v>
      </c>
      <c r="AF127" s="3" t="str">
        <f aca="false">IF(B127 = "","",_xlfn.CONCAT("https://cdn.shopify.com/s/files/1/1773/1117/files/WWMS_-_",N127,"_-_",P127,"_-_",M127,"_-_",O127,"_-_Front.png"))</f>
        <v>https://cdn.shopify.com/s/files/1/1773/1117/files/WWMS_-_Fragrance_Oil_-_15ml_-_Vintage_-_Temptation_-_Front.png</v>
      </c>
      <c r="AG127" s="0" t="n">
        <v>1</v>
      </c>
      <c r="AH127" s="0" t="str">
        <f aca="false">IF(B127 = "", "", B127)</f>
        <v>Vintage - Temptation - Fragrance Oil</v>
      </c>
      <c r="AI127" s="2" t="s">
        <v>60</v>
      </c>
      <c r="AY127" s="3" t="str">
        <f aca="false">_xlfn.CONCAT("https://cdn.shopify.com/s/files/1/1773/1117/files/WWMS_-_",N127,"_-_",P127,"_-_",M127,"_-_",O127,"_-_Front.png")</f>
        <v>https://cdn.shopify.com/s/files/1/1773/1117/files/WWMS_-_Fragrance_Oil_-_15ml_-_Vintage_-_Temptation_-_Front.png</v>
      </c>
      <c r="AZ127" s="0" t="s">
        <v>61</v>
      </c>
      <c r="BC127" s="0" t="s">
        <v>62</v>
      </c>
    </row>
    <row r="128" customFormat="false" ht="12.75" hidden="false" customHeight="true" outlineLevel="0" collapsed="false">
      <c r="A128" s="0" t="str">
        <f aca="false">SUBSTITUTE(SUBSTITUTE(LOWER(_xlfn.CONCAT(M128, "-", O128,"-", N128)), "_", "-"), "---", "-")</f>
        <v>vintage-sweetgrass-fragrance-oil</v>
      </c>
      <c r="B128" s="0" t="s">
        <v>184</v>
      </c>
      <c r="D128" s="0" t="s">
        <v>52</v>
      </c>
      <c r="E128" s="0" t="s">
        <v>53</v>
      </c>
      <c r="F128" s="0" t="s">
        <v>159</v>
      </c>
      <c r="G128" s="2" t="s">
        <v>55</v>
      </c>
      <c r="H128" s="0" t="s">
        <v>56</v>
      </c>
      <c r="I128" s="3" t="n">
        <f aca="false">IF(B128 = "",I127,FIND("-", B128, 1))</f>
        <v>9</v>
      </c>
      <c r="J128" s="3" t="e">
        <f aca="false">IF(B128 = "",J127,FIND("-", B128, FIND("-", B128, FIND("-", B128, 1)+1)+1))</f>
        <v>#VALUE!</v>
      </c>
      <c r="K128" s="3" t="n">
        <f aca="false">IF(B128 = "",K127,FIND("-", B128, FIND("-", B128, 1)+1))</f>
        <v>22</v>
      </c>
      <c r="L128" s="3" t="n">
        <f aca="false">IF(B128 = "",L127,IF(ISERROR(J128),K128,J128))</f>
        <v>22</v>
      </c>
      <c r="M128" s="3" t="str">
        <f aca="false">IF(B128 = "",M127,SUBSTITUTE(LEFT(B128,I128-2)," ","_"))</f>
        <v>Vintage</v>
      </c>
      <c r="N128" s="3" t="str">
        <f aca="false">IF(B128 = "",N127,SUBSTITUTE(RIGHT(B128, LEN(B128)-L128-1)," ","_"))</f>
        <v>Fragrance_Oil</v>
      </c>
      <c r="O128" s="3" t="str">
        <f aca="false">IF(B128 = "",O127,SUBSTITUTE(SUBSTITUTE(MID(B128,I128+2,L128-I128-3)," ","_"),"/","_"))</f>
        <v>Sweetgrass</v>
      </c>
      <c r="P128" s="0" t="s">
        <v>57</v>
      </c>
      <c r="U128" s="0" t="str">
        <f aca="false">SUBSTITUTE(_xlfn.CONCAT(M128, " - ", O128, " - ",N128, " - ", P128), "_", " ")</f>
        <v>Vintage - Sweetgrass - Fragrance Oil - 15ml</v>
      </c>
      <c r="V128" s="0" t="n">
        <v>15</v>
      </c>
      <c r="X128" s="0" t="n">
        <v>0</v>
      </c>
      <c r="Y128" s="0" t="s">
        <v>58</v>
      </c>
      <c r="Z128" s="0" t="s">
        <v>59</v>
      </c>
      <c r="AA128" s="0" t="n">
        <v>18</v>
      </c>
      <c r="AC128" s="2" t="s">
        <v>55</v>
      </c>
      <c r="AD128" s="2" t="s">
        <v>55</v>
      </c>
      <c r="AF128" s="3" t="str">
        <f aca="false">IF(B128 = "","",_xlfn.CONCAT("https://cdn.shopify.com/s/files/1/1773/1117/files/WWMS_-_",N128,"_-_",P128,"_-_",M128,"_-_",O128,"_-_Front.png"))</f>
        <v>https://cdn.shopify.com/s/files/1/1773/1117/files/WWMS_-_Fragrance_Oil_-_15ml_-_Vintage_-_Sweetgrass_-_Front.png</v>
      </c>
      <c r="AG128" s="0" t="n">
        <v>1</v>
      </c>
      <c r="AH128" s="0" t="str">
        <f aca="false">IF(B128 = "", "", B128)</f>
        <v>Vintage - Sweetgrass - Fragrance Oil</v>
      </c>
      <c r="AI128" s="2" t="s">
        <v>60</v>
      </c>
      <c r="AY128" s="3" t="str">
        <f aca="false">_xlfn.CONCAT("https://cdn.shopify.com/s/files/1/1773/1117/files/WWMS_-_",N128,"_-_",P128,"_-_",M128,"_-_",O128,"_-_Front.png")</f>
        <v>https://cdn.shopify.com/s/files/1/1773/1117/files/WWMS_-_Fragrance_Oil_-_15ml_-_Vintage_-_Sweetgrass_-_Front.png</v>
      </c>
      <c r="AZ128" s="0" t="s">
        <v>61</v>
      </c>
      <c r="BC128" s="0" t="s">
        <v>62</v>
      </c>
    </row>
    <row r="129" customFormat="false" ht="12.75" hidden="false" customHeight="true" outlineLevel="0" collapsed="false">
      <c r="A129" s="0" t="str">
        <f aca="false">SUBSTITUTE(SUBSTITUTE(LOWER(_xlfn.CONCAT(M129, "-", O129,"-", N129)), "_", "-"), "---", "-")</f>
        <v>vintage-spring-magnolia-fragrance-oil</v>
      </c>
      <c r="B129" s="0" t="s">
        <v>185</v>
      </c>
      <c r="D129" s="0" t="s">
        <v>52</v>
      </c>
      <c r="E129" s="0" t="s">
        <v>53</v>
      </c>
      <c r="F129" s="0" t="s">
        <v>159</v>
      </c>
      <c r="G129" s="2" t="s">
        <v>55</v>
      </c>
      <c r="H129" s="0" t="s">
        <v>56</v>
      </c>
      <c r="I129" s="3" t="n">
        <f aca="false">IF(B129 = "",I128,FIND("-", B129, 1))</f>
        <v>9</v>
      </c>
      <c r="J129" s="3" t="e">
        <f aca="false">IF(B129 = "",J128,FIND("-", B129, FIND("-", B129, FIND("-", B129, 1)+1)+1))</f>
        <v>#VALUE!</v>
      </c>
      <c r="K129" s="3" t="n">
        <f aca="false">IF(B129 = "",K128,FIND("-", B129, FIND("-", B129, 1)+1))</f>
        <v>27</v>
      </c>
      <c r="L129" s="3" t="n">
        <f aca="false">IF(B129 = "",L128,IF(ISERROR(J129),K129,J129))</f>
        <v>27</v>
      </c>
      <c r="M129" s="3" t="str">
        <f aca="false">IF(B129 = "",M128,SUBSTITUTE(LEFT(B129,I129-2)," ","_"))</f>
        <v>Vintage</v>
      </c>
      <c r="N129" s="3" t="str">
        <f aca="false">IF(B129 = "",N128,SUBSTITUTE(RIGHT(B129, LEN(B129)-L129-1)," ","_"))</f>
        <v>Fragrance_Oil</v>
      </c>
      <c r="O129" s="3" t="str">
        <f aca="false">IF(B129 = "",O128,SUBSTITUTE(SUBSTITUTE(MID(B129,I129+2,L129-I129-3)," ","_"),"/","_"))</f>
        <v>Spring_Magnolia</v>
      </c>
      <c r="P129" s="0" t="s">
        <v>57</v>
      </c>
      <c r="U129" s="0" t="str">
        <f aca="false">SUBSTITUTE(_xlfn.CONCAT(M129, " - ", O129, " - ",N129, " - ", P129), "_", " ")</f>
        <v>Vintage - Spring Magnolia - Fragrance Oil - 15ml</v>
      </c>
      <c r="V129" s="0" t="n">
        <v>15</v>
      </c>
      <c r="X129" s="0" t="n">
        <v>0</v>
      </c>
      <c r="Y129" s="0" t="s">
        <v>58</v>
      </c>
      <c r="Z129" s="0" t="s">
        <v>59</v>
      </c>
      <c r="AA129" s="0" t="n">
        <v>18</v>
      </c>
      <c r="AC129" s="2" t="s">
        <v>55</v>
      </c>
      <c r="AD129" s="2" t="s">
        <v>55</v>
      </c>
      <c r="AF129" s="3" t="str">
        <f aca="false">IF(B129 = "","",_xlfn.CONCAT("https://cdn.shopify.com/s/files/1/1773/1117/files/WWMS_-_",N129,"_-_",P129,"_-_",M129,"_-_",O129,"_-_Front.png"))</f>
        <v>https://cdn.shopify.com/s/files/1/1773/1117/files/WWMS_-_Fragrance_Oil_-_15ml_-_Vintage_-_Spring_Magnolia_-_Front.png</v>
      </c>
      <c r="AG129" s="0" t="n">
        <v>1</v>
      </c>
      <c r="AH129" s="0" t="str">
        <f aca="false">IF(B129 = "", "", B129)</f>
        <v>Vintage - Spring Magnolia - Fragrance Oil</v>
      </c>
      <c r="AI129" s="2" t="s">
        <v>60</v>
      </c>
      <c r="AY129" s="3" t="str">
        <f aca="false">_xlfn.CONCAT("https://cdn.shopify.com/s/files/1/1773/1117/files/WWMS_-_",N129,"_-_",P129,"_-_",M129,"_-_",O129,"_-_Front.png")</f>
        <v>https://cdn.shopify.com/s/files/1/1773/1117/files/WWMS_-_Fragrance_Oil_-_15ml_-_Vintage_-_Spring_Magnolia_-_Front.png</v>
      </c>
      <c r="AZ129" s="0" t="s">
        <v>61</v>
      </c>
      <c r="BC129" s="0" t="s">
        <v>62</v>
      </c>
    </row>
    <row r="130" customFormat="false" ht="12.75" hidden="false" customHeight="true" outlineLevel="0" collapsed="false">
      <c r="A130" s="0" t="str">
        <f aca="false">SUBSTITUTE(SUBSTITUTE(LOWER(_xlfn.CONCAT(M130, "-", O130,"-", N130)), "_", "-"), "---", "-")</f>
        <v>vintage-sex-on-the-beach-fragrance-oil</v>
      </c>
      <c r="B130" s="0" t="s">
        <v>186</v>
      </c>
      <c r="D130" s="0" t="s">
        <v>52</v>
      </c>
      <c r="E130" s="0" t="s">
        <v>53</v>
      </c>
      <c r="F130" s="0" t="s">
        <v>159</v>
      </c>
      <c r="G130" s="2" t="s">
        <v>55</v>
      </c>
      <c r="H130" s="0" t="s">
        <v>56</v>
      </c>
      <c r="I130" s="3" t="n">
        <f aca="false">IF(B130 = "",I129,FIND("-", B130, 1))</f>
        <v>9</v>
      </c>
      <c r="J130" s="3" t="e">
        <f aca="false">IF(B130 = "",J129,FIND("-", B130, FIND("-", B130, FIND("-", B130, 1)+1)+1))</f>
        <v>#VALUE!</v>
      </c>
      <c r="K130" s="3" t="n">
        <f aca="false">IF(B130 = "",K129,FIND("-", B130, FIND("-", B130, 1)+1))</f>
        <v>28</v>
      </c>
      <c r="L130" s="3" t="n">
        <f aca="false">IF(B130 = "",L129,IF(ISERROR(J130),K130,J130))</f>
        <v>28</v>
      </c>
      <c r="M130" s="3" t="str">
        <f aca="false">IF(B130 = "",M129,SUBSTITUTE(LEFT(B130,I130-2)," ","_"))</f>
        <v>Vintage</v>
      </c>
      <c r="N130" s="3" t="str">
        <f aca="false">IF(B130 = "",N129,SUBSTITUTE(RIGHT(B130, LEN(B130)-L130-1)," ","_"))</f>
        <v>Fragrance_Oil</v>
      </c>
      <c r="O130" s="3" t="str">
        <f aca="false">IF(B130 = "",O129,SUBSTITUTE(SUBSTITUTE(MID(B130,I130+2,L130-I130-3)," ","_"),"/","_"))</f>
        <v>Sex_On_The_Beach</v>
      </c>
      <c r="P130" s="0" t="s">
        <v>57</v>
      </c>
      <c r="U130" s="0" t="str">
        <f aca="false">SUBSTITUTE(_xlfn.CONCAT(M130, " - ", O130, " - ",N130, " - ", P130), "_", " ")</f>
        <v>Vintage - Sex On The Beach - Fragrance Oil - 15ml</v>
      </c>
      <c r="V130" s="0" t="n">
        <v>15</v>
      </c>
      <c r="X130" s="0" t="n">
        <v>0</v>
      </c>
      <c r="Y130" s="0" t="s">
        <v>58</v>
      </c>
      <c r="Z130" s="0" t="s">
        <v>59</v>
      </c>
      <c r="AA130" s="0" t="n">
        <v>18</v>
      </c>
      <c r="AC130" s="2" t="s">
        <v>55</v>
      </c>
      <c r="AD130" s="2" t="s">
        <v>55</v>
      </c>
      <c r="AF130" s="3" t="str">
        <f aca="false">IF(B130 = "","",_xlfn.CONCAT("https://cdn.shopify.com/s/files/1/1773/1117/files/WWMS_-_",N130,"_-_",P130,"_-_",M130,"_-_",O130,"_-_Front.png"))</f>
        <v>https://cdn.shopify.com/s/files/1/1773/1117/files/WWMS_-_Fragrance_Oil_-_15ml_-_Vintage_-_Sex_On_The_Beach_-_Front.png</v>
      </c>
      <c r="AG130" s="0" t="n">
        <v>1</v>
      </c>
      <c r="AH130" s="0" t="str">
        <f aca="false">IF(B130 = "", "", B130)</f>
        <v>Vintage - Sex On The Beach - Fragrance Oil</v>
      </c>
      <c r="AI130" s="2" t="s">
        <v>60</v>
      </c>
      <c r="AY130" s="3" t="str">
        <f aca="false">_xlfn.CONCAT("https://cdn.shopify.com/s/files/1/1773/1117/files/WWMS_-_",N130,"_-_",P130,"_-_",M130,"_-_",O130,"_-_Front.png")</f>
        <v>https://cdn.shopify.com/s/files/1/1773/1117/files/WWMS_-_Fragrance_Oil_-_15ml_-_Vintage_-_Sex_On_The_Beach_-_Front.png</v>
      </c>
      <c r="AZ130" s="0" t="s">
        <v>61</v>
      </c>
      <c r="BC130" s="0" t="s">
        <v>62</v>
      </c>
    </row>
    <row r="131" customFormat="false" ht="12.75" hidden="false" customHeight="true" outlineLevel="0" collapsed="false">
      <c r="A131" s="0" t="str">
        <f aca="false">SUBSTITUTE(SUBSTITUTE(LOWER(_xlfn.CONCAT(M131, "-", O131,"-", N131)), "_", "-"), "---", "-")</f>
        <v>vintage-remembering-fragrance-oil</v>
      </c>
      <c r="B131" s="0" t="s">
        <v>187</v>
      </c>
      <c r="D131" s="0" t="s">
        <v>52</v>
      </c>
      <c r="E131" s="0" t="s">
        <v>53</v>
      </c>
      <c r="F131" s="0" t="s">
        <v>159</v>
      </c>
      <c r="G131" s="2" t="s">
        <v>55</v>
      </c>
      <c r="H131" s="0" t="s">
        <v>56</v>
      </c>
      <c r="I131" s="3" t="n">
        <f aca="false">IF(B131 = "",I130,FIND("-", B131, 1))</f>
        <v>9</v>
      </c>
      <c r="J131" s="3" t="e">
        <f aca="false">IF(B131 = "",J130,FIND("-", B131, FIND("-", B131, FIND("-", B131, 1)+1)+1))</f>
        <v>#VALUE!</v>
      </c>
      <c r="K131" s="3" t="n">
        <f aca="false">IF(B131 = "",K130,FIND("-", B131, FIND("-", B131, 1)+1))</f>
        <v>23</v>
      </c>
      <c r="L131" s="3" t="n">
        <f aca="false">IF(B131 = "",L130,IF(ISERROR(J131),K131,J131))</f>
        <v>23</v>
      </c>
      <c r="M131" s="3" t="str">
        <f aca="false">IF(B131 = "",M130,SUBSTITUTE(LEFT(B131,I131-2)," ","_"))</f>
        <v>Vintage</v>
      </c>
      <c r="N131" s="3" t="str">
        <f aca="false">IF(B131 = "",N130,SUBSTITUTE(RIGHT(B131, LEN(B131)-L131-1)," ","_"))</f>
        <v>Fragrance_Oil</v>
      </c>
      <c r="O131" s="3" t="str">
        <f aca="false">IF(B131 = "",O130,SUBSTITUTE(SUBSTITUTE(MID(B131,I131+2,L131-I131-3)," ","_"),"/","_"))</f>
        <v>Remembering</v>
      </c>
      <c r="P131" s="0" t="s">
        <v>57</v>
      </c>
      <c r="U131" s="0" t="str">
        <f aca="false">SUBSTITUTE(_xlfn.CONCAT(M131, " - ", O131, " - ",N131, " - ", P131), "_", " ")</f>
        <v>Vintage - Remembering - Fragrance Oil - 15ml</v>
      </c>
      <c r="V131" s="0" t="n">
        <v>15</v>
      </c>
      <c r="X131" s="0" t="n">
        <v>0</v>
      </c>
      <c r="Y131" s="0" t="s">
        <v>58</v>
      </c>
      <c r="Z131" s="0" t="s">
        <v>59</v>
      </c>
      <c r="AA131" s="0" t="n">
        <v>18</v>
      </c>
      <c r="AC131" s="2" t="s">
        <v>55</v>
      </c>
      <c r="AD131" s="2" t="s">
        <v>55</v>
      </c>
      <c r="AF131" s="3" t="str">
        <f aca="false">IF(B131 = "","",_xlfn.CONCAT("https://cdn.shopify.com/s/files/1/1773/1117/files/WWMS_-_",N131,"_-_",P131,"_-_",M131,"_-_",O131,"_-_Front.png"))</f>
        <v>https://cdn.shopify.com/s/files/1/1773/1117/files/WWMS_-_Fragrance_Oil_-_15ml_-_Vintage_-_Remembering_-_Front.png</v>
      </c>
      <c r="AG131" s="0" t="n">
        <v>1</v>
      </c>
      <c r="AH131" s="0" t="str">
        <f aca="false">IF(B131 = "", "", B131)</f>
        <v>Vintage - Remembering - Fragrance Oil</v>
      </c>
      <c r="AI131" s="2" t="s">
        <v>60</v>
      </c>
      <c r="AY131" s="3" t="str">
        <f aca="false">_xlfn.CONCAT("https://cdn.shopify.com/s/files/1/1773/1117/files/WWMS_-_",N131,"_-_",P131,"_-_",M131,"_-_",O131,"_-_Front.png")</f>
        <v>https://cdn.shopify.com/s/files/1/1773/1117/files/WWMS_-_Fragrance_Oil_-_15ml_-_Vintage_-_Remembering_-_Front.png</v>
      </c>
      <c r="AZ131" s="0" t="s">
        <v>61</v>
      </c>
      <c r="BC131" s="0" t="s">
        <v>62</v>
      </c>
    </row>
    <row r="132" customFormat="false" ht="12.75" hidden="false" customHeight="true" outlineLevel="0" collapsed="false">
      <c r="A132" s="0" t="str">
        <f aca="false">SUBSTITUTE(SUBSTITUTE(LOWER(_xlfn.CONCAT(M132, "-", O132,"-", N132)), "_", "-"), "---", "-")</f>
        <v>vintage-red-rose-fragrance-oil</v>
      </c>
      <c r="B132" s="0" t="s">
        <v>162</v>
      </c>
      <c r="D132" s="0" t="s">
        <v>52</v>
      </c>
      <c r="E132" s="0" t="s">
        <v>53</v>
      </c>
      <c r="F132" s="0" t="s">
        <v>159</v>
      </c>
      <c r="G132" s="2" t="s">
        <v>55</v>
      </c>
      <c r="H132" s="0" t="s">
        <v>56</v>
      </c>
      <c r="I132" s="3" t="n">
        <f aca="false">IF(B132 = "",I131,FIND("-", B132, 1))</f>
        <v>9</v>
      </c>
      <c r="J132" s="3" t="e">
        <f aca="false">IF(B132 = "",J131,FIND("-", B132, FIND("-", B132, FIND("-", B132, 1)+1)+1))</f>
        <v>#VALUE!</v>
      </c>
      <c r="K132" s="3" t="n">
        <f aca="false">IF(B132 = "",K131,FIND("-", B132, FIND("-", B132, 1)+1))</f>
        <v>20</v>
      </c>
      <c r="L132" s="3" t="n">
        <f aca="false">IF(B132 = "",L131,IF(ISERROR(J132),K132,J132))</f>
        <v>20</v>
      </c>
      <c r="M132" s="3" t="str">
        <f aca="false">IF(B132 = "",M131,SUBSTITUTE(LEFT(B132,I132-2)," ","_"))</f>
        <v>Vintage</v>
      </c>
      <c r="N132" s="3" t="str">
        <f aca="false">IF(B132 = "",N131,SUBSTITUTE(RIGHT(B132, LEN(B132)-L132-1)," ","_"))</f>
        <v>Fragrance_Oil</v>
      </c>
      <c r="O132" s="3" t="str">
        <f aca="false">IF(B132 = "",O131,SUBSTITUTE(SUBSTITUTE(MID(B132,I132+2,L132-I132-3)," ","_"),"/","_"))</f>
        <v>Red_Rose</v>
      </c>
      <c r="P132" s="0" t="s">
        <v>57</v>
      </c>
      <c r="U132" s="0" t="str">
        <f aca="false">SUBSTITUTE(_xlfn.CONCAT(M132, " - ", O132, " - ",N132, " - ", P132), "_", " ")</f>
        <v>Vintage - Red Rose - Fragrance Oil - 15ml</v>
      </c>
      <c r="V132" s="0" t="n">
        <v>15</v>
      </c>
      <c r="X132" s="0" t="n">
        <v>0</v>
      </c>
      <c r="Y132" s="0" t="s">
        <v>58</v>
      </c>
      <c r="Z132" s="0" t="s">
        <v>59</v>
      </c>
      <c r="AA132" s="0" t="n">
        <v>18</v>
      </c>
      <c r="AC132" s="2" t="s">
        <v>55</v>
      </c>
      <c r="AD132" s="2" t="s">
        <v>55</v>
      </c>
      <c r="AF132" s="3" t="str">
        <f aca="false">IF(B132 = "","",_xlfn.CONCAT("https://cdn.shopify.com/s/files/1/1773/1117/files/WWMS_-_",N132,"_-_",P132,"_-_",M132,"_-_",O132,"_-_Front.png"))</f>
        <v>https://cdn.shopify.com/s/files/1/1773/1117/files/WWMS_-_Fragrance_Oil_-_15ml_-_Vintage_-_Red_Rose_-_Front.png</v>
      </c>
      <c r="AG132" s="0" t="n">
        <v>1</v>
      </c>
      <c r="AH132" s="0" t="str">
        <f aca="false">IF(B132 = "", "", B132)</f>
        <v>Vintage - Red Rose - Fragrance Oil</v>
      </c>
      <c r="AI132" s="2" t="s">
        <v>60</v>
      </c>
      <c r="AY132" s="3" t="str">
        <f aca="false">_xlfn.CONCAT("https://cdn.shopify.com/s/files/1/1773/1117/files/WWMS_-_",N132,"_-_",P132,"_-_",M132,"_-_",O132,"_-_Front.png")</f>
        <v>https://cdn.shopify.com/s/files/1/1773/1117/files/WWMS_-_Fragrance_Oil_-_15ml_-_Vintage_-_Red_Rose_-_Front.png</v>
      </c>
      <c r="AZ132" s="0" t="s">
        <v>61</v>
      </c>
      <c r="BC132" s="0" t="s">
        <v>62</v>
      </c>
    </row>
    <row r="133" customFormat="false" ht="12.75" hidden="false" customHeight="true" outlineLevel="0" collapsed="false">
      <c r="A133" s="0" t="str">
        <f aca="false">SUBSTITUTE(SUBSTITUTE(LOWER(_xlfn.CONCAT(M133, "-", O133,"-", N133)), "_", "-"), "---", "-")</f>
        <v>vintage-raspberry-fragrance-oil</v>
      </c>
      <c r="B133" s="0" t="s">
        <v>188</v>
      </c>
      <c r="D133" s="0" t="s">
        <v>52</v>
      </c>
      <c r="E133" s="0" t="s">
        <v>53</v>
      </c>
      <c r="F133" s="0" t="s">
        <v>159</v>
      </c>
      <c r="G133" s="2" t="s">
        <v>55</v>
      </c>
      <c r="H133" s="0" t="s">
        <v>56</v>
      </c>
      <c r="I133" s="3" t="n">
        <f aca="false">IF(B133 = "",I132,FIND("-", B133, 1))</f>
        <v>9</v>
      </c>
      <c r="J133" s="3" t="e">
        <f aca="false">IF(B133 = "",J132,FIND("-", B133, FIND("-", B133, FIND("-", B133, 1)+1)+1))</f>
        <v>#VALUE!</v>
      </c>
      <c r="K133" s="3" t="n">
        <f aca="false">IF(B133 = "",K132,FIND("-", B133, FIND("-", B133, 1)+1))</f>
        <v>21</v>
      </c>
      <c r="L133" s="3" t="n">
        <f aca="false">IF(B133 = "",L132,IF(ISERROR(J133),K133,J133))</f>
        <v>21</v>
      </c>
      <c r="M133" s="3" t="str">
        <f aca="false">IF(B133 = "",M132,SUBSTITUTE(LEFT(B133,I133-2)," ","_"))</f>
        <v>Vintage</v>
      </c>
      <c r="N133" s="3" t="str">
        <f aca="false">IF(B133 = "",N132,SUBSTITUTE(RIGHT(B133, LEN(B133)-L133-1)," ","_"))</f>
        <v>Fragrance_Oil</v>
      </c>
      <c r="O133" s="3" t="str">
        <f aca="false">IF(B133 = "",O132,SUBSTITUTE(SUBSTITUTE(MID(B133,I133+2,L133-I133-3)," ","_"),"/","_"))</f>
        <v>Raspberry</v>
      </c>
      <c r="P133" s="0" t="s">
        <v>57</v>
      </c>
      <c r="U133" s="0" t="str">
        <f aca="false">SUBSTITUTE(_xlfn.CONCAT(M133, " - ", O133, " - ",N133, " - ", P133), "_", " ")</f>
        <v>Vintage - Raspberry - Fragrance Oil - 15ml</v>
      </c>
      <c r="V133" s="0" t="n">
        <v>15</v>
      </c>
      <c r="X133" s="0" t="n">
        <v>0</v>
      </c>
      <c r="Y133" s="0" t="s">
        <v>58</v>
      </c>
      <c r="Z133" s="0" t="s">
        <v>59</v>
      </c>
      <c r="AA133" s="0" t="n">
        <v>18</v>
      </c>
      <c r="AC133" s="2" t="s">
        <v>55</v>
      </c>
      <c r="AD133" s="2" t="s">
        <v>55</v>
      </c>
      <c r="AF133" s="3" t="str">
        <f aca="false">IF(B133 = "","",_xlfn.CONCAT("https://cdn.shopify.com/s/files/1/1773/1117/files/WWMS_-_",N133,"_-_",P133,"_-_",M133,"_-_",O133,"_-_Front.png"))</f>
        <v>https://cdn.shopify.com/s/files/1/1773/1117/files/WWMS_-_Fragrance_Oil_-_15ml_-_Vintage_-_Raspberry_-_Front.png</v>
      </c>
      <c r="AG133" s="0" t="n">
        <v>1</v>
      </c>
      <c r="AH133" s="0" t="str">
        <f aca="false">IF(B133 = "", "", B133)</f>
        <v>Vintage - Raspberry - Fragrance Oil</v>
      </c>
      <c r="AI133" s="2" t="s">
        <v>60</v>
      </c>
      <c r="AY133" s="3" t="str">
        <f aca="false">_xlfn.CONCAT("https://cdn.shopify.com/s/files/1/1773/1117/files/WWMS_-_",N133,"_-_",P133,"_-_",M133,"_-_",O133,"_-_Front.png")</f>
        <v>https://cdn.shopify.com/s/files/1/1773/1117/files/WWMS_-_Fragrance_Oil_-_15ml_-_Vintage_-_Raspberry_-_Front.png</v>
      </c>
      <c r="AZ133" s="0" t="s">
        <v>61</v>
      </c>
      <c r="BC133" s="0" t="s">
        <v>62</v>
      </c>
    </row>
    <row r="134" customFormat="false" ht="12.75" hidden="false" customHeight="true" outlineLevel="0" collapsed="false">
      <c r="A134" s="0" t="str">
        <f aca="false">SUBSTITUTE(SUBSTITUTE(LOWER(_xlfn.CONCAT(M134, "-", O134,"-", N134)), "_", "-"), "---", "-")</f>
        <v>vintage-pumpkin-pie-fragrance-oil</v>
      </c>
      <c r="B134" s="0" t="s">
        <v>189</v>
      </c>
      <c r="D134" s="0" t="s">
        <v>52</v>
      </c>
      <c r="E134" s="0" t="s">
        <v>53</v>
      </c>
      <c r="F134" s="0" t="s">
        <v>159</v>
      </c>
      <c r="G134" s="2" t="s">
        <v>55</v>
      </c>
      <c r="H134" s="0" t="s">
        <v>56</v>
      </c>
      <c r="I134" s="3" t="n">
        <f aca="false">IF(B134 = "",I133,FIND("-", B134, 1))</f>
        <v>9</v>
      </c>
      <c r="J134" s="3" t="e">
        <f aca="false">IF(B134 = "",J133,FIND("-", B134, FIND("-", B134, FIND("-", B134, 1)+1)+1))</f>
        <v>#VALUE!</v>
      </c>
      <c r="K134" s="3" t="n">
        <f aca="false">IF(B134 = "",K133,FIND("-", B134, FIND("-", B134, 1)+1))</f>
        <v>23</v>
      </c>
      <c r="L134" s="3" t="n">
        <f aca="false">IF(B134 = "",L133,IF(ISERROR(J134),K134,J134))</f>
        <v>23</v>
      </c>
      <c r="M134" s="3" t="str">
        <f aca="false">IF(B134 = "",M133,SUBSTITUTE(LEFT(B134,I134-2)," ","_"))</f>
        <v>Vintage</v>
      </c>
      <c r="N134" s="3" t="str">
        <f aca="false">IF(B134 = "",N133,SUBSTITUTE(RIGHT(B134, LEN(B134)-L134-1)," ","_"))</f>
        <v>Fragrance_Oil</v>
      </c>
      <c r="O134" s="3" t="str">
        <f aca="false">IF(B134 = "",O133,SUBSTITUTE(SUBSTITUTE(MID(B134,I134+2,L134-I134-3)," ","_"),"/","_"))</f>
        <v>Pumpkin_Pie</v>
      </c>
      <c r="P134" s="0" t="s">
        <v>57</v>
      </c>
      <c r="U134" s="0" t="str">
        <f aca="false">SUBSTITUTE(_xlfn.CONCAT(M134, " - ", O134, " - ",N134, " - ", P134), "_", " ")</f>
        <v>Vintage - Pumpkin Pie - Fragrance Oil - 15ml</v>
      </c>
      <c r="V134" s="0" t="n">
        <v>15</v>
      </c>
      <c r="X134" s="0" t="n">
        <v>0</v>
      </c>
      <c r="Y134" s="0" t="s">
        <v>58</v>
      </c>
      <c r="Z134" s="0" t="s">
        <v>59</v>
      </c>
      <c r="AA134" s="0" t="n">
        <v>18</v>
      </c>
      <c r="AC134" s="2" t="s">
        <v>55</v>
      </c>
      <c r="AD134" s="2" t="s">
        <v>55</v>
      </c>
      <c r="AF134" s="3" t="str">
        <f aca="false">IF(B134 = "","",_xlfn.CONCAT("https://cdn.shopify.com/s/files/1/1773/1117/files/WWMS_-_",N134,"_-_",P134,"_-_",M134,"_-_",O134,"_-_Front.png"))</f>
        <v>https://cdn.shopify.com/s/files/1/1773/1117/files/WWMS_-_Fragrance_Oil_-_15ml_-_Vintage_-_Pumpkin_Pie_-_Front.png</v>
      </c>
      <c r="AG134" s="0" t="n">
        <v>1</v>
      </c>
      <c r="AH134" s="0" t="str">
        <f aca="false">IF(B134 = "", "", B134)</f>
        <v>Vintage - Pumpkin Pie - Fragrance Oil</v>
      </c>
      <c r="AI134" s="2" t="s">
        <v>60</v>
      </c>
      <c r="AY134" s="3" t="str">
        <f aca="false">_xlfn.CONCAT("https://cdn.shopify.com/s/files/1/1773/1117/files/WWMS_-_",N134,"_-_",P134,"_-_",M134,"_-_",O134,"_-_Front.png")</f>
        <v>https://cdn.shopify.com/s/files/1/1773/1117/files/WWMS_-_Fragrance_Oil_-_15ml_-_Vintage_-_Pumpkin_Pie_-_Front.png</v>
      </c>
      <c r="AZ134" s="0" t="s">
        <v>61</v>
      </c>
      <c r="BC134" s="0" t="s">
        <v>62</v>
      </c>
    </row>
    <row r="135" customFormat="false" ht="12.75" hidden="false" customHeight="true" outlineLevel="0" collapsed="false">
      <c r="A135" s="0" t="str">
        <f aca="false">SUBSTITUTE(SUBSTITUTE(LOWER(_xlfn.CONCAT(M135, "-", O135,"-", N135)), "_", "-"), "---", "-")</f>
        <v>vintage-peppermint-fragrance-oil</v>
      </c>
      <c r="B135" s="0" t="s">
        <v>190</v>
      </c>
      <c r="D135" s="0" t="s">
        <v>52</v>
      </c>
      <c r="E135" s="0" t="s">
        <v>53</v>
      </c>
      <c r="F135" s="0" t="s">
        <v>159</v>
      </c>
      <c r="G135" s="2" t="s">
        <v>55</v>
      </c>
      <c r="H135" s="0" t="s">
        <v>56</v>
      </c>
      <c r="I135" s="3" t="n">
        <f aca="false">IF(B135 = "",I134,FIND("-", B135, 1))</f>
        <v>9</v>
      </c>
      <c r="J135" s="3" t="e">
        <f aca="false">IF(B135 = "",J134,FIND("-", B135, FIND("-", B135, FIND("-", B135, 1)+1)+1))</f>
        <v>#VALUE!</v>
      </c>
      <c r="K135" s="3" t="n">
        <f aca="false">IF(B135 = "",K134,FIND("-", B135, FIND("-", B135, 1)+1))</f>
        <v>22</v>
      </c>
      <c r="L135" s="3" t="n">
        <f aca="false">IF(B135 = "",L134,IF(ISERROR(J135),K135,J135))</f>
        <v>22</v>
      </c>
      <c r="M135" s="3" t="str">
        <f aca="false">IF(B135 = "",M134,SUBSTITUTE(LEFT(B135,I135-2)," ","_"))</f>
        <v>Vintage</v>
      </c>
      <c r="N135" s="3" t="str">
        <f aca="false">IF(B135 = "",N134,SUBSTITUTE(RIGHT(B135, LEN(B135)-L135-1)," ","_"))</f>
        <v>Fragrance_Oil</v>
      </c>
      <c r="O135" s="3" t="str">
        <f aca="false">IF(B135 = "",O134,SUBSTITUTE(SUBSTITUTE(MID(B135,I135+2,L135-I135-3)," ","_"),"/","_"))</f>
        <v>Peppermint</v>
      </c>
      <c r="P135" s="0" t="s">
        <v>57</v>
      </c>
      <c r="U135" s="0" t="str">
        <f aca="false">SUBSTITUTE(_xlfn.CONCAT(M135, " - ", O135, " - ",N135, " - ", P135), "_", " ")</f>
        <v>Vintage - Peppermint - Fragrance Oil - 15ml</v>
      </c>
      <c r="V135" s="0" t="n">
        <v>15</v>
      </c>
      <c r="X135" s="0" t="n">
        <v>0</v>
      </c>
      <c r="Y135" s="0" t="s">
        <v>58</v>
      </c>
      <c r="Z135" s="0" t="s">
        <v>59</v>
      </c>
      <c r="AA135" s="0" t="n">
        <v>18</v>
      </c>
      <c r="AC135" s="2" t="s">
        <v>55</v>
      </c>
      <c r="AD135" s="2" t="s">
        <v>55</v>
      </c>
      <c r="AF135" s="3" t="str">
        <f aca="false">IF(B135 = "","",_xlfn.CONCAT("https://cdn.shopify.com/s/files/1/1773/1117/files/WWMS_-_",N135,"_-_",P135,"_-_",M135,"_-_",O135,"_-_Front.png"))</f>
        <v>https://cdn.shopify.com/s/files/1/1773/1117/files/WWMS_-_Fragrance_Oil_-_15ml_-_Vintage_-_Peppermint_-_Front.png</v>
      </c>
      <c r="AG135" s="0" t="n">
        <v>1</v>
      </c>
      <c r="AH135" s="0" t="str">
        <f aca="false">IF(B135 = "", "", B135)</f>
        <v>Vintage - Peppermint - Fragrance Oil</v>
      </c>
      <c r="AI135" s="2" t="s">
        <v>60</v>
      </c>
      <c r="AY135" s="3" t="str">
        <f aca="false">_xlfn.CONCAT("https://cdn.shopify.com/s/files/1/1773/1117/files/WWMS_-_",N135,"_-_",P135,"_-_",M135,"_-_",O135,"_-_Front.png")</f>
        <v>https://cdn.shopify.com/s/files/1/1773/1117/files/WWMS_-_Fragrance_Oil_-_15ml_-_Vintage_-_Peppermint_-_Front.png</v>
      </c>
      <c r="AZ135" s="0" t="s">
        <v>61</v>
      </c>
      <c r="BC135" s="0" t="s">
        <v>62</v>
      </c>
    </row>
    <row r="136" customFormat="false" ht="12.75" hidden="false" customHeight="true" outlineLevel="0" collapsed="false">
      <c r="A136" s="0" t="str">
        <f aca="false">SUBSTITUTE(SUBSTITUTE(LOWER(_xlfn.CONCAT(M136, "-", O136,"-", N136)), "_", "-"), "---", "-")</f>
        <v>vintage-peaches-&amp;-cream-fragrance-oil</v>
      </c>
      <c r="B136" s="0" t="s">
        <v>191</v>
      </c>
      <c r="D136" s="0" t="s">
        <v>52</v>
      </c>
      <c r="E136" s="0" t="s">
        <v>53</v>
      </c>
      <c r="F136" s="0" t="s">
        <v>159</v>
      </c>
      <c r="G136" s="2" t="s">
        <v>55</v>
      </c>
      <c r="H136" s="0" t="s">
        <v>56</v>
      </c>
      <c r="I136" s="3" t="n">
        <f aca="false">IF(B136 = "",I135,FIND("-", B136, 1))</f>
        <v>9</v>
      </c>
      <c r="J136" s="3" t="e">
        <f aca="false">IF(B136 = "",J135,FIND("-", B136, FIND("-", B136, FIND("-", B136, 1)+1)+1))</f>
        <v>#VALUE!</v>
      </c>
      <c r="K136" s="3" t="n">
        <f aca="false">IF(B136 = "",K135,FIND("-", B136, FIND("-", B136, 1)+1))</f>
        <v>27</v>
      </c>
      <c r="L136" s="3" t="n">
        <f aca="false">IF(B136 = "",L135,IF(ISERROR(J136),K136,J136))</f>
        <v>27</v>
      </c>
      <c r="M136" s="3" t="str">
        <f aca="false">IF(B136 = "",M135,SUBSTITUTE(LEFT(B136,I136-2)," ","_"))</f>
        <v>Vintage</v>
      </c>
      <c r="N136" s="3" t="str">
        <f aca="false">IF(B136 = "",N135,SUBSTITUTE(RIGHT(B136, LEN(B136)-L136-1)," ","_"))</f>
        <v>Fragrance_Oil</v>
      </c>
      <c r="O136" s="3" t="str">
        <f aca="false">IF(B136 = "",O135,SUBSTITUTE(SUBSTITUTE(MID(B136,I136+2,L136-I136-3)," ","_"),"/","_"))</f>
        <v>Peaches_&amp;_Cream</v>
      </c>
      <c r="P136" s="0" t="s">
        <v>57</v>
      </c>
      <c r="U136" s="0" t="str">
        <f aca="false">SUBSTITUTE(_xlfn.CONCAT(M136, " - ", O136, " - ",N136, " - ", P136), "_", " ")</f>
        <v>Vintage - Peaches &amp; Cream - Fragrance Oil - 15ml</v>
      </c>
      <c r="V136" s="0" t="n">
        <v>15</v>
      </c>
      <c r="X136" s="0" t="n">
        <v>0</v>
      </c>
      <c r="Y136" s="0" t="s">
        <v>58</v>
      </c>
      <c r="Z136" s="0" t="s">
        <v>59</v>
      </c>
      <c r="AA136" s="0" t="n">
        <v>18</v>
      </c>
      <c r="AC136" s="2" t="s">
        <v>55</v>
      </c>
      <c r="AD136" s="2" t="s">
        <v>55</v>
      </c>
      <c r="AF136" s="3" t="str">
        <f aca="false">IF(B136 = "","",_xlfn.CONCAT("https://cdn.shopify.com/s/files/1/1773/1117/files/WWMS_-_",N136,"_-_",P136,"_-_",M136,"_-_",O136,"_-_Front.png"))</f>
        <v>https://cdn.shopify.com/s/files/1/1773/1117/files/WWMS_-_Fragrance_Oil_-_15ml_-_Vintage_-_Peaches_&amp;_Cream_-_Front.png</v>
      </c>
      <c r="AG136" s="0" t="n">
        <v>1</v>
      </c>
      <c r="AH136" s="0" t="str">
        <f aca="false">IF(B136 = "", "", B136)</f>
        <v>Vintage - Peaches &amp; Cream - Fragrance Oil</v>
      </c>
      <c r="AI136" s="2" t="s">
        <v>60</v>
      </c>
      <c r="AY136" s="3" t="str">
        <f aca="false">_xlfn.CONCAT("https://cdn.shopify.com/s/files/1/1773/1117/files/WWMS_-_",N136,"_-_",P136,"_-_",M136,"_-_",O136,"_-_Front.png")</f>
        <v>https://cdn.shopify.com/s/files/1/1773/1117/files/WWMS_-_Fragrance_Oil_-_15ml_-_Vintage_-_Peaches_&amp;_Cream_-_Front.png</v>
      </c>
      <c r="AZ136" s="0" t="s">
        <v>61</v>
      </c>
      <c r="BC136" s="0" t="s">
        <v>62</v>
      </c>
    </row>
    <row r="137" customFormat="false" ht="12.75" hidden="false" customHeight="true" outlineLevel="0" collapsed="false">
      <c r="A137" s="0" t="str">
        <f aca="false">SUBSTITUTE(SUBSTITUTE(LOWER(_xlfn.CONCAT(M137, "-", O137,"-", N137)), "_", "-"), "---", "-")</f>
        <v>vintage-patchouli-fragrance-oil</v>
      </c>
      <c r="B137" s="0" t="s">
        <v>192</v>
      </c>
      <c r="D137" s="0" t="s">
        <v>52</v>
      </c>
      <c r="E137" s="0" t="s">
        <v>53</v>
      </c>
      <c r="F137" s="0" t="s">
        <v>159</v>
      </c>
      <c r="G137" s="2" t="s">
        <v>55</v>
      </c>
      <c r="H137" s="0" t="s">
        <v>56</v>
      </c>
      <c r="I137" s="3" t="n">
        <f aca="false">IF(B137 = "",I136,FIND("-", B137, 1))</f>
        <v>9</v>
      </c>
      <c r="J137" s="3" t="e">
        <f aca="false">IF(B137 = "",J136,FIND("-", B137, FIND("-", B137, FIND("-", B137, 1)+1)+1))</f>
        <v>#VALUE!</v>
      </c>
      <c r="K137" s="3" t="n">
        <f aca="false">IF(B137 = "",K136,FIND("-", B137, FIND("-", B137, 1)+1))</f>
        <v>21</v>
      </c>
      <c r="L137" s="3" t="n">
        <f aca="false">IF(B137 = "",L136,IF(ISERROR(J137),K137,J137))</f>
        <v>21</v>
      </c>
      <c r="M137" s="3" t="str">
        <f aca="false">IF(B137 = "",M136,SUBSTITUTE(LEFT(B137,I137-2)," ","_"))</f>
        <v>Vintage</v>
      </c>
      <c r="N137" s="3" t="str">
        <f aca="false">IF(B137 = "",N136,SUBSTITUTE(RIGHT(B137, LEN(B137)-L137-1)," ","_"))</f>
        <v>Fragrance_Oil</v>
      </c>
      <c r="O137" s="3" t="str">
        <f aca="false">IF(B137 = "",O136,SUBSTITUTE(SUBSTITUTE(MID(B137,I137+2,L137-I137-3)," ","_"),"/","_"))</f>
        <v>Patchouli</v>
      </c>
      <c r="P137" s="0" t="s">
        <v>57</v>
      </c>
      <c r="U137" s="0" t="str">
        <f aca="false">SUBSTITUTE(_xlfn.CONCAT(M137, " - ", O137, " - ",N137, " - ", P137), "_", " ")</f>
        <v>Vintage - Patchouli - Fragrance Oil - 15ml</v>
      </c>
      <c r="V137" s="0" t="n">
        <v>15</v>
      </c>
      <c r="X137" s="0" t="n">
        <v>0</v>
      </c>
      <c r="Y137" s="0" t="s">
        <v>58</v>
      </c>
      <c r="Z137" s="0" t="s">
        <v>59</v>
      </c>
      <c r="AA137" s="0" t="n">
        <v>18</v>
      </c>
      <c r="AC137" s="2" t="s">
        <v>55</v>
      </c>
      <c r="AD137" s="2" t="s">
        <v>55</v>
      </c>
      <c r="AF137" s="3" t="str">
        <f aca="false">IF(B137 = "","",_xlfn.CONCAT("https://cdn.shopify.com/s/files/1/1773/1117/files/WWMS_-_",N137,"_-_",P137,"_-_",M137,"_-_",O137,"_-_Front.png"))</f>
        <v>https://cdn.shopify.com/s/files/1/1773/1117/files/WWMS_-_Fragrance_Oil_-_15ml_-_Vintage_-_Patchouli_-_Front.png</v>
      </c>
      <c r="AG137" s="0" t="n">
        <v>1</v>
      </c>
      <c r="AH137" s="0" t="str">
        <f aca="false">IF(B137 = "", "", B137)</f>
        <v>Vintage - Patchouli - Fragrance Oil</v>
      </c>
      <c r="AI137" s="2" t="s">
        <v>60</v>
      </c>
      <c r="AY137" s="3" t="str">
        <f aca="false">_xlfn.CONCAT("https://cdn.shopify.com/s/files/1/1773/1117/files/WWMS_-_",N137,"_-_",P137,"_-_",M137,"_-_",O137,"_-_Front.png")</f>
        <v>https://cdn.shopify.com/s/files/1/1773/1117/files/WWMS_-_Fragrance_Oil_-_15ml_-_Vintage_-_Patchouli_-_Front.png</v>
      </c>
      <c r="AZ137" s="0" t="s">
        <v>61</v>
      </c>
      <c r="BC137" s="0" t="s">
        <v>62</v>
      </c>
    </row>
    <row r="138" customFormat="false" ht="12.75" hidden="false" customHeight="true" outlineLevel="0" collapsed="false">
      <c r="A138" s="0" t="str">
        <f aca="false">SUBSTITUTE(SUBSTITUTE(LOWER(_xlfn.CONCAT(M138, "-", O138,"-", N138)), "_", "-"), "---", "-")</f>
        <v>vintage-opium-fragrance-oil</v>
      </c>
      <c r="B138" s="0" t="s">
        <v>193</v>
      </c>
      <c r="D138" s="0" t="s">
        <v>52</v>
      </c>
      <c r="E138" s="0" t="s">
        <v>53</v>
      </c>
      <c r="F138" s="0" t="s">
        <v>159</v>
      </c>
      <c r="G138" s="2" t="s">
        <v>55</v>
      </c>
      <c r="H138" s="0" t="s">
        <v>56</v>
      </c>
      <c r="I138" s="3" t="n">
        <f aca="false">IF(B138 = "",I137,FIND("-", B138, 1))</f>
        <v>9</v>
      </c>
      <c r="J138" s="3" t="e">
        <f aca="false">IF(B138 = "",J137,FIND("-", B138, FIND("-", B138, FIND("-", B138, 1)+1)+1))</f>
        <v>#VALUE!</v>
      </c>
      <c r="K138" s="3" t="n">
        <f aca="false">IF(B138 = "",K137,FIND("-", B138, FIND("-", B138, 1)+1))</f>
        <v>17</v>
      </c>
      <c r="L138" s="3" t="n">
        <f aca="false">IF(B138 = "",L137,IF(ISERROR(J138),K138,J138))</f>
        <v>17</v>
      </c>
      <c r="M138" s="3" t="str">
        <f aca="false">IF(B138 = "",M137,SUBSTITUTE(LEFT(B138,I138-2)," ","_"))</f>
        <v>Vintage</v>
      </c>
      <c r="N138" s="3" t="str">
        <f aca="false">IF(B138 = "",N137,SUBSTITUTE(RIGHT(B138, LEN(B138)-L138-1)," ","_"))</f>
        <v>Fragrance_Oil</v>
      </c>
      <c r="O138" s="3" t="str">
        <f aca="false">IF(B138 = "",O137,SUBSTITUTE(SUBSTITUTE(MID(B138,I138+2,L138-I138-3)," ","_"),"/","_"))</f>
        <v>Opium</v>
      </c>
      <c r="P138" s="0" t="s">
        <v>57</v>
      </c>
      <c r="U138" s="0" t="str">
        <f aca="false">SUBSTITUTE(_xlfn.CONCAT(M138, " - ", O138, " - ",N138, " - ", P138), "_", " ")</f>
        <v>Vintage - Opium - Fragrance Oil - 15ml</v>
      </c>
      <c r="V138" s="0" t="n">
        <v>15</v>
      </c>
      <c r="X138" s="0" t="n">
        <v>0</v>
      </c>
      <c r="Y138" s="0" t="s">
        <v>58</v>
      </c>
      <c r="Z138" s="0" t="s">
        <v>59</v>
      </c>
      <c r="AA138" s="0" t="n">
        <v>18</v>
      </c>
      <c r="AC138" s="2" t="s">
        <v>55</v>
      </c>
      <c r="AD138" s="2" t="s">
        <v>55</v>
      </c>
      <c r="AF138" s="3" t="str">
        <f aca="false">IF(B138 = "","",_xlfn.CONCAT("https://cdn.shopify.com/s/files/1/1773/1117/files/WWMS_-_",N138,"_-_",P138,"_-_",M138,"_-_",O138,"_-_Front.png"))</f>
        <v>https://cdn.shopify.com/s/files/1/1773/1117/files/WWMS_-_Fragrance_Oil_-_15ml_-_Vintage_-_Opium_-_Front.png</v>
      </c>
      <c r="AG138" s="0" t="n">
        <v>1</v>
      </c>
      <c r="AH138" s="0" t="str">
        <f aca="false">IF(B138 = "", "", B138)</f>
        <v>Vintage - Opium - Fragrance Oil</v>
      </c>
      <c r="AI138" s="2" t="s">
        <v>60</v>
      </c>
      <c r="AY138" s="3" t="str">
        <f aca="false">_xlfn.CONCAT("https://cdn.shopify.com/s/files/1/1773/1117/files/WWMS_-_",N138,"_-_",P138,"_-_",M138,"_-_",O138,"_-_Front.png")</f>
        <v>https://cdn.shopify.com/s/files/1/1773/1117/files/WWMS_-_Fragrance_Oil_-_15ml_-_Vintage_-_Opium_-_Front.png</v>
      </c>
      <c r="AZ138" s="0" t="s">
        <v>61</v>
      </c>
      <c r="BC138" s="0" t="s">
        <v>62</v>
      </c>
    </row>
    <row r="139" customFormat="false" ht="12.75" hidden="false" customHeight="true" outlineLevel="0" collapsed="false">
      <c r="A139" s="0" t="str">
        <f aca="false">SUBSTITUTE(SUBSTITUTE(LOWER(_xlfn.CONCAT(M139, "-", O139,"-", N139)), "_", "-"), "---", "-")</f>
        <v>vintage-ocean-breeze-fragrance-oil</v>
      </c>
      <c r="B139" s="0" t="s">
        <v>194</v>
      </c>
      <c r="D139" s="0" t="s">
        <v>52</v>
      </c>
      <c r="E139" s="0" t="s">
        <v>53</v>
      </c>
      <c r="F139" s="0" t="s">
        <v>159</v>
      </c>
      <c r="G139" s="2" t="s">
        <v>55</v>
      </c>
      <c r="H139" s="0" t="s">
        <v>56</v>
      </c>
      <c r="I139" s="3" t="n">
        <f aca="false">IF(B139 = "",I138,FIND("-", B139, 1))</f>
        <v>9</v>
      </c>
      <c r="J139" s="3" t="e">
        <f aca="false">IF(B139 = "",J138,FIND("-", B139, FIND("-", B139, FIND("-", B139, 1)+1)+1))</f>
        <v>#VALUE!</v>
      </c>
      <c r="K139" s="3" t="n">
        <f aca="false">IF(B139 = "",K138,FIND("-", B139, FIND("-", B139, 1)+1))</f>
        <v>24</v>
      </c>
      <c r="L139" s="3" t="n">
        <f aca="false">IF(B139 = "",L138,IF(ISERROR(J139),K139,J139))</f>
        <v>24</v>
      </c>
      <c r="M139" s="3" t="str">
        <f aca="false">IF(B139 = "",M138,SUBSTITUTE(LEFT(B139,I139-2)," ","_"))</f>
        <v>Vintage</v>
      </c>
      <c r="N139" s="3" t="str">
        <f aca="false">IF(B139 = "",N138,SUBSTITUTE(RIGHT(B139, LEN(B139)-L139-1)," ","_"))</f>
        <v>Fragrance_Oil</v>
      </c>
      <c r="O139" s="3" t="str">
        <f aca="false">IF(B139 = "",O138,SUBSTITUTE(SUBSTITUTE(MID(B139,I139+2,L139-I139-3)," ","_"),"/","_"))</f>
        <v>Ocean_Breeze</v>
      </c>
      <c r="P139" s="0" t="s">
        <v>57</v>
      </c>
      <c r="U139" s="0" t="str">
        <f aca="false">SUBSTITUTE(_xlfn.CONCAT(M139, " - ", O139, " - ",N139, " - ", P139), "_", " ")</f>
        <v>Vintage - Ocean Breeze - Fragrance Oil - 15ml</v>
      </c>
      <c r="V139" s="0" t="n">
        <v>15</v>
      </c>
      <c r="X139" s="0" t="n">
        <v>0</v>
      </c>
      <c r="Y139" s="0" t="s">
        <v>58</v>
      </c>
      <c r="Z139" s="0" t="s">
        <v>59</v>
      </c>
      <c r="AA139" s="0" t="n">
        <v>18</v>
      </c>
      <c r="AC139" s="2" t="s">
        <v>55</v>
      </c>
      <c r="AD139" s="2" t="s">
        <v>55</v>
      </c>
      <c r="AF139" s="3" t="str">
        <f aca="false">IF(B139 = "","",_xlfn.CONCAT("https://cdn.shopify.com/s/files/1/1773/1117/files/WWMS_-_",N139,"_-_",P139,"_-_",M139,"_-_",O139,"_-_Front.png"))</f>
        <v>https://cdn.shopify.com/s/files/1/1773/1117/files/WWMS_-_Fragrance_Oil_-_15ml_-_Vintage_-_Ocean_Breeze_-_Front.png</v>
      </c>
      <c r="AG139" s="0" t="n">
        <v>1</v>
      </c>
      <c r="AH139" s="0" t="str">
        <f aca="false">IF(B139 = "", "", B139)</f>
        <v>Vintage - Ocean Breeze - Fragrance Oil</v>
      </c>
      <c r="AI139" s="2" t="s">
        <v>60</v>
      </c>
      <c r="AY139" s="3" t="str">
        <f aca="false">_xlfn.CONCAT("https://cdn.shopify.com/s/files/1/1773/1117/files/WWMS_-_",N139,"_-_",P139,"_-_",M139,"_-_",O139,"_-_Front.png")</f>
        <v>https://cdn.shopify.com/s/files/1/1773/1117/files/WWMS_-_Fragrance_Oil_-_15ml_-_Vintage_-_Ocean_Breeze_-_Front.png</v>
      </c>
      <c r="AZ139" s="0" t="s">
        <v>61</v>
      </c>
      <c r="BC139" s="0" t="s">
        <v>62</v>
      </c>
    </row>
    <row r="140" customFormat="false" ht="12.75" hidden="false" customHeight="true" outlineLevel="0" collapsed="false">
      <c r="A140" s="0" t="str">
        <f aca="false">SUBSTITUTE(SUBSTITUTE(LOWER(_xlfn.CONCAT(M140, "-", O140,"-", N140)), "_", "-"), "---", "-")</f>
        <v>vintage-nag-champa-fragrance-oil</v>
      </c>
      <c r="B140" s="0" t="s">
        <v>195</v>
      </c>
      <c r="D140" s="0" t="s">
        <v>52</v>
      </c>
      <c r="E140" s="0" t="s">
        <v>53</v>
      </c>
      <c r="F140" s="0" t="s">
        <v>159</v>
      </c>
      <c r="G140" s="2" t="s">
        <v>55</v>
      </c>
      <c r="H140" s="0" t="s">
        <v>56</v>
      </c>
      <c r="I140" s="3" t="n">
        <f aca="false">IF(B140 = "",I139,FIND("-", B140, 1))</f>
        <v>9</v>
      </c>
      <c r="J140" s="3" t="e">
        <f aca="false">IF(B140 = "",J139,FIND("-", B140, FIND("-", B140, FIND("-", B140, 1)+1)+1))</f>
        <v>#VALUE!</v>
      </c>
      <c r="K140" s="3" t="n">
        <f aca="false">IF(B140 = "",K139,FIND("-", B140, FIND("-", B140, 1)+1))</f>
        <v>22</v>
      </c>
      <c r="L140" s="3" t="n">
        <f aca="false">IF(B140 = "",L139,IF(ISERROR(J140),K140,J140))</f>
        <v>22</v>
      </c>
      <c r="M140" s="3" t="str">
        <f aca="false">IF(B140 = "",M139,SUBSTITUTE(LEFT(B140,I140-2)," ","_"))</f>
        <v>Vintage</v>
      </c>
      <c r="N140" s="3" t="str">
        <f aca="false">IF(B140 = "",N139,SUBSTITUTE(RIGHT(B140, LEN(B140)-L140-1)," ","_"))</f>
        <v>Fragrance_Oil</v>
      </c>
      <c r="O140" s="3" t="str">
        <f aca="false">IF(B140 = "",O139,SUBSTITUTE(SUBSTITUTE(MID(B140,I140+2,L140-I140-3)," ","_"),"/","_"))</f>
        <v>Nag_Champa</v>
      </c>
      <c r="P140" s="0" t="s">
        <v>57</v>
      </c>
      <c r="U140" s="0" t="str">
        <f aca="false">SUBSTITUTE(_xlfn.CONCAT(M140, " - ", O140, " - ",N140, " - ", P140), "_", " ")</f>
        <v>Vintage - Nag Champa - Fragrance Oil - 15ml</v>
      </c>
      <c r="V140" s="0" t="n">
        <v>15</v>
      </c>
      <c r="X140" s="0" t="n">
        <v>0</v>
      </c>
      <c r="Y140" s="0" t="s">
        <v>58</v>
      </c>
      <c r="Z140" s="0" t="s">
        <v>59</v>
      </c>
      <c r="AA140" s="0" t="n">
        <v>18</v>
      </c>
      <c r="AC140" s="2" t="s">
        <v>55</v>
      </c>
      <c r="AD140" s="2" t="s">
        <v>55</v>
      </c>
      <c r="AF140" s="3" t="str">
        <f aca="false">IF(B140 = "","",_xlfn.CONCAT("https://cdn.shopify.com/s/files/1/1773/1117/files/WWMS_-_",N140,"_-_",P140,"_-_",M140,"_-_",O140,"_-_Front.png"))</f>
        <v>https://cdn.shopify.com/s/files/1/1773/1117/files/WWMS_-_Fragrance_Oil_-_15ml_-_Vintage_-_Nag_Champa_-_Front.png</v>
      </c>
      <c r="AG140" s="0" t="n">
        <v>1</v>
      </c>
      <c r="AH140" s="0" t="str">
        <f aca="false">IF(B140 = "", "", B140)</f>
        <v>Vintage - Nag Champa - Fragrance Oil</v>
      </c>
      <c r="AI140" s="2" t="s">
        <v>60</v>
      </c>
      <c r="AY140" s="3" t="str">
        <f aca="false">_xlfn.CONCAT("https://cdn.shopify.com/s/files/1/1773/1117/files/WWMS_-_",N140,"_-_",P140,"_-_",M140,"_-_",O140,"_-_Front.png")</f>
        <v>https://cdn.shopify.com/s/files/1/1773/1117/files/WWMS_-_Fragrance_Oil_-_15ml_-_Vintage_-_Nag_Champa_-_Front.png</v>
      </c>
      <c r="AZ140" s="0" t="s">
        <v>61</v>
      </c>
      <c r="BC140" s="0" t="s">
        <v>62</v>
      </c>
    </row>
    <row r="141" customFormat="false" ht="12.75" hidden="false" customHeight="true" outlineLevel="0" collapsed="false">
      <c r="A141" s="0" t="str">
        <f aca="false">SUBSTITUTE(SUBSTITUTE(LOWER(_xlfn.CONCAT(M141, "-", O141,"-", N141)), "_", "-"), "---", "-")</f>
        <v>vintage-marbella-fragrance-oil</v>
      </c>
      <c r="B141" s="0" t="s">
        <v>196</v>
      </c>
      <c r="D141" s="0" t="s">
        <v>52</v>
      </c>
      <c r="E141" s="0" t="s">
        <v>53</v>
      </c>
      <c r="F141" s="0" t="s">
        <v>159</v>
      </c>
      <c r="G141" s="2" t="s">
        <v>55</v>
      </c>
      <c r="H141" s="0" t="s">
        <v>56</v>
      </c>
      <c r="I141" s="3" t="n">
        <f aca="false">IF(B141 = "",I140,FIND("-", B141, 1))</f>
        <v>9</v>
      </c>
      <c r="J141" s="3" t="e">
        <f aca="false">IF(B141 = "",J140,FIND("-", B141, FIND("-", B141, FIND("-", B141, 1)+1)+1))</f>
        <v>#VALUE!</v>
      </c>
      <c r="K141" s="3" t="n">
        <f aca="false">IF(B141 = "",K140,FIND("-", B141, FIND("-", B141, 1)+1))</f>
        <v>20</v>
      </c>
      <c r="L141" s="3" t="n">
        <f aca="false">IF(B141 = "",L140,IF(ISERROR(J141),K141,J141))</f>
        <v>20</v>
      </c>
      <c r="M141" s="3" t="str">
        <f aca="false">IF(B141 = "",M140,SUBSTITUTE(LEFT(B141,I141-2)," ","_"))</f>
        <v>Vintage</v>
      </c>
      <c r="N141" s="3" t="str">
        <f aca="false">IF(B141 = "",N140,SUBSTITUTE(RIGHT(B141, LEN(B141)-L141-1)," ","_"))</f>
        <v>Fragrance_Oil</v>
      </c>
      <c r="O141" s="3" t="str">
        <f aca="false">IF(B141 = "",O140,SUBSTITUTE(SUBSTITUTE(MID(B141,I141+2,L141-I141-3)," ","_"),"/","_"))</f>
        <v>Marbella</v>
      </c>
      <c r="P141" s="0" t="s">
        <v>57</v>
      </c>
      <c r="U141" s="0" t="str">
        <f aca="false">SUBSTITUTE(_xlfn.CONCAT(M141, " - ", O141, " - ",N141, " - ", P141), "_", " ")</f>
        <v>Vintage - Marbella - Fragrance Oil - 15ml</v>
      </c>
      <c r="V141" s="0" t="n">
        <v>15</v>
      </c>
      <c r="X141" s="0" t="n">
        <v>0</v>
      </c>
      <c r="Y141" s="0" t="s">
        <v>58</v>
      </c>
      <c r="Z141" s="0" t="s">
        <v>59</v>
      </c>
      <c r="AA141" s="0" t="n">
        <v>18</v>
      </c>
      <c r="AC141" s="2" t="s">
        <v>55</v>
      </c>
      <c r="AD141" s="2" t="s">
        <v>55</v>
      </c>
      <c r="AF141" s="3" t="str">
        <f aca="false">IF(B141 = "","",_xlfn.CONCAT("https://cdn.shopify.com/s/files/1/1773/1117/files/WWMS_-_",N141,"_-_",P141,"_-_",M141,"_-_",O141,"_-_Front.png"))</f>
        <v>https://cdn.shopify.com/s/files/1/1773/1117/files/WWMS_-_Fragrance_Oil_-_15ml_-_Vintage_-_Marbella_-_Front.png</v>
      </c>
      <c r="AG141" s="0" t="n">
        <v>1</v>
      </c>
      <c r="AH141" s="0" t="str">
        <f aca="false">IF(B141 = "", "", B141)</f>
        <v>Vintage - Marbella - Fragrance Oil</v>
      </c>
      <c r="AI141" s="2" t="s">
        <v>60</v>
      </c>
      <c r="AY141" s="3" t="str">
        <f aca="false">_xlfn.CONCAT("https://cdn.shopify.com/s/files/1/1773/1117/files/WWMS_-_",N141,"_-_",P141,"_-_",M141,"_-_",O141,"_-_Front.png")</f>
        <v>https://cdn.shopify.com/s/files/1/1773/1117/files/WWMS_-_Fragrance_Oil_-_15ml_-_Vintage_-_Marbella_-_Front.png</v>
      </c>
      <c r="AZ141" s="0" t="s">
        <v>61</v>
      </c>
      <c r="BC141" s="0" t="s">
        <v>62</v>
      </c>
    </row>
    <row r="142" customFormat="false" ht="12.75" hidden="false" customHeight="true" outlineLevel="0" collapsed="false">
      <c r="A142" s="0" t="str">
        <f aca="false">SUBSTITUTE(SUBSTITUTE(LOWER(_xlfn.CONCAT(M142, "-", O142,"-", N142)), "_", "-"), "---", "-")</f>
        <v>vintage-manchurian-dragon-fragrance-oil</v>
      </c>
      <c r="B142" s="0" t="s">
        <v>197</v>
      </c>
      <c r="D142" s="0" t="s">
        <v>52</v>
      </c>
      <c r="E142" s="0" t="s">
        <v>53</v>
      </c>
      <c r="F142" s="0" t="s">
        <v>159</v>
      </c>
      <c r="G142" s="2" t="s">
        <v>55</v>
      </c>
      <c r="H142" s="0" t="s">
        <v>56</v>
      </c>
      <c r="I142" s="3" t="n">
        <f aca="false">IF(B142 = "",I141,FIND("-", B142, 1))</f>
        <v>9</v>
      </c>
      <c r="J142" s="3" t="e">
        <f aca="false">IF(B142 = "",J141,FIND("-", B142, FIND("-", B142, FIND("-", B142, 1)+1)+1))</f>
        <v>#VALUE!</v>
      </c>
      <c r="K142" s="3" t="n">
        <f aca="false">IF(B142 = "",K141,FIND("-", B142, FIND("-", B142, 1)+1))</f>
        <v>29</v>
      </c>
      <c r="L142" s="3" t="n">
        <f aca="false">IF(B142 = "",L141,IF(ISERROR(J142),K142,J142))</f>
        <v>29</v>
      </c>
      <c r="M142" s="3" t="str">
        <f aca="false">IF(B142 = "",M141,SUBSTITUTE(LEFT(B142,I142-2)," ","_"))</f>
        <v>Vintage</v>
      </c>
      <c r="N142" s="3" t="str">
        <f aca="false">IF(B142 = "",N141,SUBSTITUTE(RIGHT(B142, LEN(B142)-L142-1)," ","_"))</f>
        <v>Fragrance_Oil</v>
      </c>
      <c r="O142" s="3" t="str">
        <f aca="false">IF(B142 = "",O141,SUBSTITUTE(SUBSTITUTE(MID(B142,I142+2,L142-I142-3)," ","_"),"/","_"))</f>
        <v>Manchurian_Dragon</v>
      </c>
      <c r="P142" s="0" t="s">
        <v>57</v>
      </c>
      <c r="U142" s="0" t="str">
        <f aca="false">SUBSTITUTE(_xlfn.CONCAT(M142, " - ", O142, " - ",N142, " - ", P142), "_", " ")</f>
        <v>Vintage - Manchurian Dragon - Fragrance Oil - 15ml</v>
      </c>
      <c r="V142" s="0" t="n">
        <v>15</v>
      </c>
      <c r="X142" s="0" t="n">
        <v>0</v>
      </c>
      <c r="Y142" s="0" t="s">
        <v>58</v>
      </c>
      <c r="Z142" s="0" t="s">
        <v>59</v>
      </c>
      <c r="AA142" s="0" t="n">
        <v>18</v>
      </c>
      <c r="AC142" s="2" t="s">
        <v>55</v>
      </c>
      <c r="AD142" s="2" t="s">
        <v>55</v>
      </c>
      <c r="AF142" s="3" t="str">
        <f aca="false">IF(B142 = "","",_xlfn.CONCAT("https://cdn.shopify.com/s/files/1/1773/1117/files/WWMS_-_",N142,"_-_",P142,"_-_",M142,"_-_",O142,"_-_Front.png"))</f>
        <v>https://cdn.shopify.com/s/files/1/1773/1117/files/WWMS_-_Fragrance_Oil_-_15ml_-_Vintage_-_Manchurian_Dragon_-_Front.png</v>
      </c>
      <c r="AG142" s="0" t="n">
        <v>1</v>
      </c>
      <c r="AH142" s="0" t="str">
        <f aca="false">IF(B142 = "", "", B142)</f>
        <v>Vintage - Manchurian Dragon - Fragrance Oil</v>
      </c>
      <c r="AI142" s="2" t="s">
        <v>60</v>
      </c>
      <c r="AY142" s="3" t="str">
        <f aca="false">_xlfn.CONCAT("https://cdn.shopify.com/s/files/1/1773/1117/files/WWMS_-_",N142,"_-_",P142,"_-_",M142,"_-_",O142,"_-_Front.png")</f>
        <v>https://cdn.shopify.com/s/files/1/1773/1117/files/WWMS_-_Fragrance_Oil_-_15ml_-_Vintage_-_Manchurian_Dragon_-_Front.png</v>
      </c>
      <c r="AZ142" s="0" t="s">
        <v>61</v>
      </c>
      <c r="BC142" s="0" t="s">
        <v>62</v>
      </c>
    </row>
    <row r="143" customFormat="false" ht="12.75" hidden="false" customHeight="true" outlineLevel="0" collapsed="false">
      <c r="A143" s="0" t="str">
        <f aca="false">SUBSTITUTE(SUBSTITUTE(LOWER(_xlfn.CONCAT(M143, "-", O143,"-", N143)), "_", "-"), "---", "-")</f>
        <v>vintage-lotus-fragrance-oil</v>
      </c>
      <c r="B143" s="0" t="s">
        <v>198</v>
      </c>
      <c r="D143" s="0" t="s">
        <v>52</v>
      </c>
      <c r="E143" s="0" t="s">
        <v>53</v>
      </c>
      <c r="F143" s="0" t="s">
        <v>159</v>
      </c>
      <c r="G143" s="2" t="s">
        <v>55</v>
      </c>
      <c r="H143" s="0" t="s">
        <v>56</v>
      </c>
      <c r="I143" s="3" t="n">
        <f aca="false">IF(B143 = "",I142,FIND("-", B143, 1))</f>
        <v>9</v>
      </c>
      <c r="J143" s="3" t="e">
        <f aca="false">IF(B143 = "",J142,FIND("-", B143, FIND("-", B143, FIND("-", B143, 1)+1)+1))</f>
        <v>#VALUE!</v>
      </c>
      <c r="K143" s="3" t="n">
        <f aca="false">IF(B143 = "",K142,FIND("-", B143, FIND("-", B143, 1)+1))</f>
        <v>17</v>
      </c>
      <c r="L143" s="3" t="n">
        <f aca="false">IF(B143 = "",L142,IF(ISERROR(J143),K143,J143))</f>
        <v>17</v>
      </c>
      <c r="M143" s="3" t="str">
        <f aca="false">IF(B143 = "",M142,SUBSTITUTE(LEFT(B143,I143-2)," ","_"))</f>
        <v>Vintage</v>
      </c>
      <c r="N143" s="3" t="str">
        <f aca="false">IF(B143 = "",N142,SUBSTITUTE(RIGHT(B143, LEN(B143)-L143-1)," ","_"))</f>
        <v>Fragrance_Oil</v>
      </c>
      <c r="O143" s="3" t="str">
        <f aca="false">IF(B143 = "",O142,SUBSTITUTE(SUBSTITUTE(MID(B143,I143+2,L143-I143-3)," ","_"),"/","_"))</f>
        <v>Lotus</v>
      </c>
      <c r="P143" s="0" t="s">
        <v>57</v>
      </c>
      <c r="U143" s="0" t="str">
        <f aca="false">SUBSTITUTE(_xlfn.CONCAT(M143, " - ", O143, " - ",N143, " - ", P143), "_", " ")</f>
        <v>Vintage - Lotus - Fragrance Oil - 15ml</v>
      </c>
      <c r="V143" s="0" t="n">
        <v>15</v>
      </c>
      <c r="X143" s="0" t="n">
        <v>0</v>
      </c>
      <c r="Y143" s="0" t="s">
        <v>58</v>
      </c>
      <c r="Z143" s="0" t="s">
        <v>59</v>
      </c>
      <c r="AA143" s="0" t="n">
        <v>18</v>
      </c>
      <c r="AC143" s="2" t="s">
        <v>55</v>
      </c>
      <c r="AD143" s="2" t="s">
        <v>55</v>
      </c>
      <c r="AF143" s="3" t="str">
        <f aca="false">IF(B143 = "","",_xlfn.CONCAT("https://cdn.shopify.com/s/files/1/1773/1117/files/WWMS_-_",N143,"_-_",P143,"_-_",M143,"_-_",O143,"_-_Front.png"))</f>
        <v>https://cdn.shopify.com/s/files/1/1773/1117/files/WWMS_-_Fragrance_Oil_-_15ml_-_Vintage_-_Lotus_-_Front.png</v>
      </c>
      <c r="AG143" s="0" t="n">
        <v>1</v>
      </c>
      <c r="AH143" s="0" t="str">
        <f aca="false">IF(B143 = "", "", B143)</f>
        <v>Vintage - Lotus - Fragrance Oil</v>
      </c>
      <c r="AI143" s="2" t="s">
        <v>60</v>
      </c>
      <c r="AY143" s="3" t="str">
        <f aca="false">_xlfn.CONCAT("https://cdn.shopify.com/s/files/1/1773/1117/files/WWMS_-_",N143,"_-_",P143,"_-_",M143,"_-_",O143,"_-_Front.png")</f>
        <v>https://cdn.shopify.com/s/files/1/1773/1117/files/WWMS_-_Fragrance_Oil_-_15ml_-_Vintage_-_Lotus_-_Front.png</v>
      </c>
      <c r="AZ143" s="0" t="s">
        <v>61</v>
      </c>
      <c r="BC143" s="0" t="s">
        <v>62</v>
      </c>
    </row>
    <row r="144" customFormat="false" ht="12.75" hidden="false" customHeight="true" outlineLevel="0" collapsed="false">
      <c r="A144" s="0" t="str">
        <f aca="false">SUBSTITUTE(SUBSTITUTE(LOWER(_xlfn.CONCAT(M144, "-", O144,"-", N144)), "_", "-"), "---", "-")</f>
        <v>vintage-leather-&amp;-lace-fragrance-oil</v>
      </c>
      <c r="B144" s="0" t="s">
        <v>199</v>
      </c>
      <c r="D144" s="0" t="s">
        <v>52</v>
      </c>
      <c r="E144" s="0" t="s">
        <v>53</v>
      </c>
      <c r="F144" s="0" t="s">
        <v>159</v>
      </c>
      <c r="G144" s="2" t="s">
        <v>55</v>
      </c>
      <c r="H144" s="0" t="s">
        <v>56</v>
      </c>
      <c r="I144" s="3" t="n">
        <f aca="false">IF(B144 = "",I143,FIND("-", B144, 1))</f>
        <v>9</v>
      </c>
      <c r="J144" s="3" t="e">
        <f aca="false">IF(B144 = "",J143,FIND("-", B144, FIND("-", B144, FIND("-", B144, 1)+1)+1))</f>
        <v>#VALUE!</v>
      </c>
      <c r="K144" s="3" t="n">
        <f aca="false">IF(B144 = "",K143,FIND("-", B144, FIND("-", B144, 1)+1))</f>
        <v>26</v>
      </c>
      <c r="L144" s="3" t="n">
        <f aca="false">IF(B144 = "",L143,IF(ISERROR(J144),K144,J144))</f>
        <v>26</v>
      </c>
      <c r="M144" s="3" t="str">
        <f aca="false">IF(B144 = "",M143,SUBSTITUTE(LEFT(B144,I144-2)," ","_"))</f>
        <v>Vintage</v>
      </c>
      <c r="N144" s="3" t="str">
        <f aca="false">IF(B144 = "",N143,SUBSTITUTE(RIGHT(B144, LEN(B144)-L144-1)," ","_"))</f>
        <v>Fragrance_Oil</v>
      </c>
      <c r="O144" s="3" t="str">
        <f aca="false">IF(B144 = "",O143,SUBSTITUTE(SUBSTITUTE(MID(B144,I144+2,L144-I144-3)," ","_"),"/","_"))</f>
        <v>Leather_&amp;_Lace</v>
      </c>
      <c r="P144" s="0" t="s">
        <v>57</v>
      </c>
      <c r="U144" s="0" t="str">
        <f aca="false">SUBSTITUTE(_xlfn.CONCAT(M144, " - ", O144, " - ",N144, " - ", P144), "_", " ")</f>
        <v>Vintage - Leather &amp; Lace - Fragrance Oil - 15ml</v>
      </c>
      <c r="V144" s="0" t="n">
        <v>15</v>
      </c>
      <c r="X144" s="0" t="n">
        <v>0</v>
      </c>
      <c r="Y144" s="0" t="s">
        <v>58</v>
      </c>
      <c r="Z144" s="0" t="s">
        <v>59</v>
      </c>
      <c r="AA144" s="0" t="n">
        <v>18</v>
      </c>
      <c r="AC144" s="2" t="s">
        <v>55</v>
      </c>
      <c r="AD144" s="2" t="s">
        <v>55</v>
      </c>
      <c r="AF144" s="3" t="str">
        <f aca="false">IF(B144 = "","",_xlfn.CONCAT("https://cdn.shopify.com/s/files/1/1773/1117/files/WWMS_-_",N144,"_-_",P144,"_-_",M144,"_-_",O144,"_-_Front.png"))</f>
        <v>https://cdn.shopify.com/s/files/1/1773/1117/files/WWMS_-_Fragrance_Oil_-_15ml_-_Vintage_-_Leather_&amp;_Lace_-_Front.png</v>
      </c>
      <c r="AG144" s="0" t="n">
        <v>1</v>
      </c>
      <c r="AH144" s="0" t="str">
        <f aca="false">IF(B144 = "", "", B144)</f>
        <v>Vintage - Leather &amp; Lace - Fragrance Oil</v>
      </c>
      <c r="AI144" s="2" t="s">
        <v>60</v>
      </c>
      <c r="AY144" s="3" t="str">
        <f aca="false">_xlfn.CONCAT("https://cdn.shopify.com/s/files/1/1773/1117/files/WWMS_-_",N144,"_-_",P144,"_-_",M144,"_-_",O144,"_-_Front.png")</f>
        <v>https://cdn.shopify.com/s/files/1/1773/1117/files/WWMS_-_Fragrance_Oil_-_15ml_-_Vintage_-_Leather_&amp;_Lace_-_Front.png</v>
      </c>
      <c r="AZ144" s="0" t="s">
        <v>61</v>
      </c>
      <c r="BC144" s="0" t="s">
        <v>62</v>
      </c>
    </row>
    <row r="145" customFormat="false" ht="12.75" hidden="false" customHeight="true" outlineLevel="0" collapsed="false">
      <c r="A145" s="0" t="str">
        <f aca="false">SUBSTITUTE(SUBSTITUTE(LOWER(_xlfn.CONCAT(M145, "-", O145,"-", N145)), "_", "-"), "---", "-")</f>
        <v>vintage-jamaican-spice-fragrance-oil</v>
      </c>
      <c r="B145" s="0" t="s">
        <v>200</v>
      </c>
      <c r="D145" s="0" t="s">
        <v>52</v>
      </c>
      <c r="E145" s="0" t="s">
        <v>53</v>
      </c>
      <c r="F145" s="0" t="s">
        <v>159</v>
      </c>
      <c r="G145" s="2" t="s">
        <v>55</v>
      </c>
      <c r="H145" s="0" t="s">
        <v>56</v>
      </c>
      <c r="I145" s="3" t="n">
        <f aca="false">IF(B145 = "",I144,FIND("-", B145, 1))</f>
        <v>9</v>
      </c>
      <c r="J145" s="3" t="e">
        <f aca="false">IF(B145 = "",J144,FIND("-", B145, FIND("-", B145, FIND("-", B145, 1)+1)+1))</f>
        <v>#VALUE!</v>
      </c>
      <c r="K145" s="3" t="n">
        <f aca="false">IF(B145 = "",K144,FIND("-", B145, FIND("-", B145, 1)+1))</f>
        <v>26</v>
      </c>
      <c r="L145" s="3" t="n">
        <f aca="false">IF(B145 = "",L144,IF(ISERROR(J145),K145,J145))</f>
        <v>26</v>
      </c>
      <c r="M145" s="3" t="str">
        <f aca="false">IF(B145 = "",M144,SUBSTITUTE(LEFT(B145,I145-2)," ","_"))</f>
        <v>Vintage</v>
      </c>
      <c r="N145" s="3" t="str">
        <f aca="false">IF(B145 = "",N144,SUBSTITUTE(RIGHT(B145, LEN(B145)-L145-1)," ","_"))</f>
        <v>Fragrance_Oil</v>
      </c>
      <c r="O145" s="3" t="str">
        <f aca="false">IF(B145 = "",O144,SUBSTITUTE(SUBSTITUTE(MID(B145,I145+2,L145-I145-3)," ","_"),"/","_"))</f>
        <v>Jamaican_Spice</v>
      </c>
      <c r="P145" s="0" t="s">
        <v>57</v>
      </c>
      <c r="U145" s="0" t="str">
        <f aca="false">SUBSTITUTE(_xlfn.CONCAT(M145, " - ", O145, " - ",N145, " - ", P145), "_", " ")</f>
        <v>Vintage - Jamaican Spice - Fragrance Oil - 15ml</v>
      </c>
      <c r="V145" s="0" t="n">
        <v>15</v>
      </c>
      <c r="X145" s="0" t="n">
        <v>0</v>
      </c>
      <c r="Y145" s="0" t="s">
        <v>58</v>
      </c>
      <c r="Z145" s="0" t="s">
        <v>59</v>
      </c>
      <c r="AA145" s="0" t="n">
        <v>18</v>
      </c>
      <c r="AC145" s="2" t="s">
        <v>55</v>
      </c>
      <c r="AD145" s="2" t="s">
        <v>55</v>
      </c>
      <c r="AF145" s="3" t="str">
        <f aca="false">IF(B145 = "","",_xlfn.CONCAT("https://cdn.shopify.com/s/files/1/1773/1117/files/WWMS_-_",N145,"_-_",P145,"_-_",M145,"_-_",O145,"_-_Front.png"))</f>
        <v>https://cdn.shopify.com/s/files/1/1773/1117/files/WWMS_-_Fragrance_Oil_-_15ml_-_Vintage_-_Jamaican_Spice_-_Front.png</v>
      </c>
      <c r="AG145" s="0" t="n">
        <v>1</v>
      </c>
      <c r="AH145" s="0" t="str">
        <f aca="false">IF(B145 = "", "", B145)</f>
        <v>Vintage - Jamaican Spice - Fragrance Oil</v>
      </c>
      <c r="AI145" s="2" t="s">
        <v>60</v>
      </c>
      <c r="AY145" s="3" t="str">
        <f aca="false">_xlfn.CONCAT("https://cdn.shopify.com/s/files/1/1773/1117/files/WWMS_-_",N145,"_-_",P145,"_-_",M145,"_-_",O145,"_-_Front.png")</f>
        <v>https://cdn.shopify.com/s/files/1/1773/1117/files/WWMS_-_Fragrance_Oil_-_15ml_-_Vintage_-_Jamaican_Spice_-_Front.png</v>
      </c>
      <c r="AZ145" s="0" t="s">
        <v>61</v>
      </c>
      <c r="BC145" s="0" t="s">
        <v>62</v>
      </c>
    </row>
    <row r="146" customFormat="false" ht="12.75" hidden="false" customHeight="true" outlineLevel="0" collapsed="false">
      <c r="A146" s="0" t="str">
        <f aca="false">SUBSTITUTE(SUBSTITUTE(LOWER(_xlfn.CONCAT(M146, "-", O146,"-", N146)), "_", "-"), "---", "-")</f>
        <v>vintage-huckleberry-fragrance-oil</v>
      </c>
      <c r="B146" s="0" t="s">
        <v>179</v>
      </c>
      <c r="D146" s="0" t="s">
        <v>52</v>
      </c>
      <c r="E146" s="0" t="s">
        <v>53</v>
      </c>
      <c r="F146" s="0" t="s">
        <v>159</v>
      </c>
      <c r="G146" s="2" t="s">
        <v>55</v>
      </c>
      <c r="H146" s="0" t="s">
        <v>56</v>
      </c>
      <c r="I146" s="3" t="n">
        <f aca="false">IF(B146 = "",I145,FIND("-", B146, 1))</f>
        <v>9</v>
      </c>
      <c r="J146" s="3" t="e">
        <f aca="false">IF(B146 = "",J145,FIND("-", B146, FIND("-", B146, FIND("-", B146, 1)+1)+1))</f>
        <v>#VALUE!</v>
      </c>
      <c r="K146" s="3" t="n">
        <f aca="false">IF(B146 = "",K145,FIND("-", B146, FIND("-", B146, 1)+1))</f>
        <v>23</v>
      </c>
      <c r="L146" s="3" t="n">
        <f aca="false">IF(B146 = "",L145,IF(ISERROR(J146),K146,J146))</f>
        <v>23</v>
      </c>
      <c r="M146" s="3" t="str">
        <f aca="false">IF(B146 = "",M145,SUBSTITUTE(LEFT(B146,I146-2)," ","_"))</f>
        <v>Vintage</v>
      </c>
      <c r="N146" s="3" t="str">
        <f aca="false">IF(B146 = "",N145,SUBSTITUTE(RIGHT(B146, LEN(B146)-L146-1)," ","_"))</f>
        <v>Fragrance_Oil</v>
      </c>
      <c r="O146" s="3" t="str">
        <f aca="false">IF(B146 = "",O145,SUBSTITUTE(SUBSTITUTE(MID(B146,I146+2,L146-I146-3)," ","_"),"/","_"))</f>
        <v>Huckleberry</v>
      </c>
      <c r="P146" s="0" t="s">
        <v>57</v>
      </c>
      <c r="U146" s="0" t="str">
        <f aca="false">SUBSTITUTE(_xlfn.CONCAT(M146, " - ", O146, " - ",N146, " - ", P146), "_", " ")</f>
        <v>Vintage - Huckleberry - Fragrance Oil - 15ml</v>
      </c>
      <c r="V146" s="0" t="n">
        <v>15</v>
      </c>
      <c r="X146" s="0" t="n">
        <v>0</v>
      </c>
      <c r="Y146" s="0" t="s">
        <v>58</v>
      </c>
      <c r="Z146" s="0" t="s">
        <v>59</v>
      </c>
      <c r="AA146" s="0" t="n">
        <v>18</v>
      </c>
      <c r="AC146" s="2" t="s">
        <v>55</v>
      </c>
      <c r="AD146" s="2" t="s">
        <v>55</v>
      </c>
      <c r="AF146" s="3" t="str">
        <f aca="false">IF(B146 = "","",_xlfn.CONCAT("https://cdn.shopify.com/s/files/1/1773/1117/files/WWMS_-_",N146,"_-_",P146,"_-_",M146,"_-_",O146,"_-_Front.png"))</f>
        <v>https://cdn.shopify.com/s/files/1/1773/1117/files/WWMS_-_Fragrance_Oil_-_15ml_-_Vintage_-_Huckleberry_-_Front.png</v>
      </c>
      <c r="AG146" s="0" t="n">
        <v>1</v>
      </c>
      <c r="AH146" s="0" t="str">
        <f aca="false">IF(B146 = "", "", B146)</f>
        <v>Vintage - Huckleberry - Fragrance Oil</v>
      </c>
      <c r="AI146" s="2" t="s">
        <v>60</v>
      </c>
      <c r="AY146" s="3" t="str">
        <f aca="false">_xlfn.CONCAT("https://cdn.shopify.com/s/files/1/1773/1117/files/WWMS_-_",N146,"_-_",P146,"_-_",M146,"_-_",O146,"_-_Front.png")</f>
        <v>https://cdn.shopify.com/s/files/1/1773/1117/files/WWMS_-_Fragrance_Oil_-_15ml_-_Vintage_-_Huckleberry_-_Front.png</v>
      </c>
      <c r="AZ146" s="0" t="s">
        <v>61</v>
      </c>
      <c r="BC146" s="0" t="s">
        <v>62</v>
      </c>
    </row>
    <row r="147" customFormat="false" ht="12.75" hidden="false" customHeight="true" outlineLevel="0" collapsed="false">
      <c r="A147" s="0" t="str">
        <f aca="false">SUBSTITUTE(SUBSTITUTE(LOWER(_xlfn.CONCAT(M147, "-", O147,"-", N147)), "_", "-"), "---", "-")</f>
        <v>vintage-honeysuckle-fragrance-oil</v>
      </c>
      <c r="B147" s="0" t="s">
        <v>201</v>
      </c>
      <c r="D147" s="0" t="s">
        <v>52</v>
      </c>
      <c r="E147" s="0" t="s">
        <v>53</v>
      </c>
      <c r="F147" s="0" t="s">
        <v>159</v>
      </c>
      <c r="G147" s="2" t="s">
        <v>55</v>
      </c>
      <c r="H147" s="0" t="s">
        <v>56</v>
      </c>
      <c r="I147" s="3" t="n">
        <f aca="false">IF(B147 = "",I146,FIND("-", B147, 1))</f>
        <v>9</v>
      </c>
      <c r="J147" s="3" t="e">
        <f aca="false">IF(B147 = "",J146,FIND("-", B147, FIND("-", B147, FIND("-", B147, 1)+1)+1))</f>
        <v>#VALUE!</v>
      </c>
      <c r="K147" s="3" t="n">
        <f aca="false">IF(B147 = "",K146,FIND("-", B147, FIND("-", B147, 1)+1))</f>
        <v>23</v>
      </c>
      <c r="L147" s="3" t="n">
        <f aca="false">IF(B147 = "",L146,IF(ISERROR(J147),K147,J147))</f>
        <v>23</v>
      </c>
      <c r="M147" s="3" t="str">
        <f aca="false">IF(B147 = "",M146,SUBSTITUTE(LEFT(B147,I147-2)," ","_"))</f>
        <v>Vintage</v>
      </c>
      <c r="N147" s="3" t="str">
        <f aca="false">IF(B147 = "",N146,SUBSTITUTE(RIGHT(B147, LEN(B147)-L147-1)," ","_"))</f>
        <v>Fragrance_Oil</v>
      </c>
      <c r="O147" s="3" t="str">
        <f aca="false">IF(B147 = "",O146,SUBSTITUTE(SUBSTITUTE(MID(B147,I147+2,L147-I147-3)," ","_"),"/","_"))</f>
        <v>Honeysuckle</v>
      </c>
      <c r="P147" s="0" t="s">
        <v>57</v>
      </c>
      <c r="U147" s="0" t="str">
        <f aca="false">SUBSTITUTE(_xlfn.CONCAT(M147, " - ", O147, " - ",N147, " - ", P147), "_", " ")</f>
        <v>Vintage - Honeysuckle - Fragrance Oil - 15ml</v>
      </c>
      <c r="V147" s="0" t="n">
        <v>15</v>
      </c>
      <c r="X147" s="0" t="n">
        <v>0</v>
      </c>
      <c r="Y147" s="0" t="s">
        <v>58</v>
      </c>
      <c r="Z147" s="0" t="s">
        <v>59</v>
      </c>
      <c r="AA147" s="0" t="n">
        <v>18</v>
      </c>
      <c r="AC147" s="2" t="s">
        <v>55</v>
      </c>
      <c r="AD147" s="2" t="s">
        <v>55</v>
      </c>
      <c r="AF147" s="3" t="str">
        <f aca="false">IF(B147 = "","",_xlfn.CONCAT("https://cdn.shopify.com/s/files/1/1773/1117/files/WWMS_-_",N147,"_-_",P147,"_-_",M147,"_-_",O147,"_-_Front.png"))</f>
        <v>https://cdn.shopify.com/s/files/1/1773/1117/files/WWMS_-_Fragrance_Oil_-_15ml_-_Vintage_-_Honeysuckle_-_Front.png</v>
      </c>
      <c r="AG147" s="0" t="n">
        <v>1</v>
      </c>
      <c r="AH147" s="0" t="str">
        <f aca="false">IF(B147 = "", "", B147)</f>
        <v>Vintage - Honeysuckle - Fragrance Oil</v>
      </c>
      <c r="AI147" s="2" t="s">
        <v>60</v>
      </c>
      <c r="AY147" s="3" t="str">
        <f aca="false">_xlfn.CONCAT("https://cdn.shopify.com/s/files/1/1773/1117/files/WWMS_-_",N147,"_-_",P147,"_-_",M147,"_-_",O147,"_-_Front.png")</f>
        <v>https://cdn.shopify.com/s/files/1/1773/1117/files/WWMS_-_Fragrance_Oil_-_15ml_-_Vintage_-_Honeysuckle_-_Front.png</v>
      </c>
      <c r="AZ147" s="0" t="s">
        <v>61</v>
      </c>
      <c r="BC147" s="0" t="s">
        <v>62</v>
      </c>
    </row>
    <row r="148" customFormat="false" ht="12.75" hidden="false" customHeight="true" outlineLevel="0" collapsed="false">
      <c r="A148" s="0" t="str">
        <f aca="false">SUBSTITUTE(SUBSTITUTE(LOWER(_xlfn.CONCAT(M148, "-", O148,"-", N148)), "_", "-"), "---", "-")</f>
        <v>vintage-hawaiian-ginger-fragrance-oil</v>
      </c>
      <c r="B148" s="0" t="s">
        <v>202</v>
      </c>
      <c r="D148" s="0" t="s">
        <v>52</v>
      </c>
      <c r="E148" s="0" t="s">
        <v>53</v>
      </c>
      <c r="F148" s="0" t="s">
        <v>159</v>
      </c>
      <c r="G148" s="2" t="s">
        <v>55</v>
      </c>
      <c r="H148" s="0" t="s">
        <v>56</v>
      </c>
      <c r="I148" s="3" t="n">
        <f aca="false">IF(B148 = "",I147,FIND("-", B148, 1))</f>
        <v>9</v>
      </c>
      <c r="J148" s="3" t="e">
        <f aca="false">IF(B148 = "",J147,FIND("-", B148, FIND("-", B148, FIND("-", B148, 1)+1)+1))</f>
        <v>#VALUE!</v>
      </c>
      <c r="K148" s="3" t="n">
        <f aca="false">IF(B148 = "",K147,FIND("-", B148, FIND("-", B148, 1)+1))</f>
        <v>27</v>
      </c>
      <c r="L148" s="3" t="n">
        <f aca="false">IF(B148 = "",L147,IF(ISERROR(J148),K148,J148))</f>
        <v>27</v>
      </c>
      <c r="M148" s="3" t="str">
        <f aca="false">IF(B148 = "",M147,SUBSTITUTE(LEFT(B148,I148-2)," ","_"))</f>
        <v>Vintage</v>
      </c>
      <c r="N148" s="3" t="str">
        <f aca="false">IF(B148 = "",N147,SUBSTITUTE(RIGHT(B148, LEN(B148)-L148-1)," ","_"))</f>
        <v>Fragrance_Oil</v>
      </c>
      <c r="O148" s="3" t="str">
        <f aca="false">IF(B148 = "",O147,SUBSTITUTE(SUBSTITUTE(MID(B148,I148+2,L148-I148-3)," ","_"),"/","_"))</f>
        <v>Hawaiian_Ginger</v>
      </c>
      <c r="P148" s="0" t="s">
        <v>57</v>
      </c>
      <c r="U148" s="0" t="str">
        <f aca="false">SUBSTITUTE(_xlfn.CONCAT(M148, " - ", O148, " - ",N148, " - ", P148), "_", " ")</f>
        <v>Vintage - Hawaiian Ginger - Fragrance Oil - 15ml</v>
      </c>
      <c r="V148" s="0" t="n">
        <v>15</v>
      </c>
      <c r="X148" s="0" t="n">
        <v>0</v>
      </c>
      <c r="Y148" s="0" t="s">
        <v>58</v>
      </c>
      <c r="Z148" s="0" t="s">
        <v>59</v>
      </c>
      <c r="AA148" s="0" t="n">
        <v>18</v>
      </c>
      <c r="AC148" s="2" t="s">
        <v>55</v>
      </c>
      <c r="AD148" s="2" t="s">
        <v>55</v>
      </c>
      <c r="AF148" s="3" t="str">
        <f aca="false">IF(B148 = "","",_xlfn.CONCAT("https://cdn.shopify.com/s/files/1/1773/1117/files/WWMS_-_",N148,"_-_",P148,"_-_",M148,"_-_",O148,"_-_Front.png"))</f>
        <v>https://cdn.shopify.com/s/files/1/1773/1117/files/WWMS_-_Fragrance_Oil_-_15ml_-_Vintage_-_Hawaiian_Ginger_-_Front.png</v>
      </c>
      <c r="AG148" s="0" t="n">
        <v>1</v>
      </c>
      <c r="AH148" s="0" t="str">
        <f aca="false">IF(B148 = "", "", B148)</f>
        <v>Vintage - Hawaiian Ginger - Fragrance Oil</v>
      </c>
      <c r="AI148" s="2" t="s">
        <v>60</v>
      </c>
      <c r="AY148" s="3" t="str">
        <f aca="false">_xlfn.CONCAT("https://cdn.shopify.com/s/files/1/1773/1117/files/WWMS_-_",N148,"_-_",P148,"_-_",M148,"_-_",O148,"_-_Front.png")</f>
        <v>https://cdn.shopify.com/s/files/1/1773/1117/files/WWMS_-_Fragrance_Oil_-_15ml_-_Vintage_-_Hawaiian_Ginger_-_Front.png</v>
      </c>
      <c r="AZ148" s="0" t="s">
        <v>61</v>
      </c>
      <c r="BC148" s="0" t="s">
        <v>62</v>
      </c>
    </row>
    <row r="149" customFormat="false" ht="12.75" hidden="false" customHeight="true" outlineLevel="0" collapsed="false">
      <c r="A149" s="0" t="str">
        <f aca="false">SUBSTITUTE(SUBSTITUTE(LOWER(_xlfn.CONCAT(M149, "-", O149,"-", N149)), "_", "-"), "---", "-")</f>
        <v>vintage-hard-candy-fragrance-oil</v>
      </c>
      <c r="B149" s="0" t="s">
        <v>203</v>
      </c>
      <c r="D149" s="0" t="s">
        <v>52</v>
      </c>
      <c r="E149" s="0" t="s">
        <v>53</v>
      </c>
      <c r="F149" s="0" t="s">
        <v>159</v>
      </c>
      <c r="G149" s="2" t="s">
        <v>55</v>
      </c>
      <c r="H149" s="0" t="s">
        <v>56</v>
      </c>
      <c r="I149" s="3" t="n">
        <f aca="false">IF(B149 = "",I148,FIND("-", B149, 1))</f>
        <v>9</v>
      </c>
      <c r="J149" s="3" t="e">
        <f aca="false">IF(B149 = "",J148,FIND("-", B149, FIND("-", B149, FIND("-", B149, 1)+1)+1))</f>
        <v>#VALUE!</v>
      </c>
      <c r="K149" s="3" t="n">
        <f aca="false">IF(B149 = "",K148,FIND("-", B149, FIND("-", B149, 1)+1))</f>
        <v>22</v>
      </c>
      <c r="L149" s="3" t="n">
        <f aca="false">IF(B149 = "",L148,IF(ISERROR(J149),K149,J149))</f>
        <v>22</v>
      </c>
      <c r="M149" s="3" t="str">
        <f aca="false">IF(B149 = "",M148,SUBSTITUTE(LEFT(B149,I149-2)," ","_"))</f>
        <v>Vintage</v>
      </c>
      <c r="N149" s="3" t="str">
        <f aca="false">IF(B149 = "",N148,SUBSTITUTE(RIGHT(B149, LEN(B149)-L149-1)," ","_"))</f>
        <v>Fragrance_Oil</v>
      </c>
      <c r="O149" s="3" t="str">
        <f aca="false">IF(B149 = "",O148,SUBSTITUTE(SUBSTITUTE(MID(B149,I149+2,L149-I149-3)," ","_"),"/","_"))</f>
        <v>Hard_Candy</v>
      </c>
      <c r="P149" s="0" t="s">
        <v>57</v>
      </c>
      <c r="U149" s="0" t="str">
        <f aca="false">SUBSTITUTE(_xlfn.CONCAT(M149, " - ", O149, " - ",N149, " - ", P149), "_", " ")</f>
        <v>Vintage - Hard Candy - Fragrance Oil - 15ml</v>
      </c>
      <c r="V149" s="0" t="n">
        <v>15</v>
      </c>
      <c r="X149" s="0" t="n">
        <v>0</v>
      </c>
      <c r="Y149" s="0" t="s">
        <v>58</v>
      </c>
      <c r="Z149" s="0" t="s">
        <v>59</v>
      </c>
      <c r="AA149" s="0" t="n">
        <v>18</v>
      </c>
      <c r="AC149" s="2" t="s">
        <v>55</v>
      </c>
      <c r="AD149" s="2" t="s">
        <v>55</v>
      </c>
      <c r="AF149" s="3" t="str">
        <f aca="false">IF(B149 = "","",_xlfn.CONCAT("https://cdn.shopify.com/s/files/1/1773/1117/files/WWMS_-_",N149,"_-_",P149,"_-_",M149,"_-_",O149,"_-_Front.png"))</f>
        <v>https://cdn.shopify.com/s/files/1/1773/1117/files/WWMS_-_Fragrance_Oil_-_15ml_-_Vintage_-_Hard_Candy_-_Front.png</v>
      </c>
      <c r="AG149" s="0" t="n">
        <v>1</v>
      </c>
      <c r="AH149" s="0" t="str">
        <f aca="false">IF(B149 = "", "", B149)</f>
        <v>Vintage - Hard Candy - Fragrance Oil</v>
      </c>
      <c r="AI149" s="2" t="s">
        <v>60</v>
      </c>
      <c r="AY149" s="3" t="str">
        <f aca="false">_xlfn.CONCAT("https://cdn.shopify.com/s/files/1/1773/1117/files/WWMS_-_",N149,"_-_",P149,"_-_",M149,"_-_",O149,"_-_Front.png")</f>
        <v>https://cdn.shopify.com/s/files/1/1773/1117/files/WWMS_-_Fragrance_Oil_-_15ml_-_Vintage_-_Hard_Candy_-_Front.png</v>
      </c>
      <c r="AZ149" s="0" t="s">
        <v>61</v>
      </c>
      <c r="BC149" s="0" t="s">
        <v>62</v>
      </c>
    </row>
    <row r="150" customFormat="false" ht="12.75" hidden="false" customHeight="true" outlineLevel="0" collapsed="false">
      <c r="A150" s="0" t="str">
        <f aca="false">SUBSTITUTE(SUBSTITUTE(LOWER(_xlfn.CONCAT(M150, "-", O150,"-", N150)), "_", "-"), "---", "-")</f>
        <v>vintage-gardenia-fragrance-oil</v>
      </c>
      <c r="B150" s="0" t="s">
        <v>204</v>
      </c>
      <c r="D150" s="0" t="s">
        <v>52</v>
      </c>
      <c r="E150" s="0" t="s">
        <v>53</v>
      </c>
      <c r="F150" s="0" t="s">
        <v>159</v>
      </c>
      <c r="G150" s="2" t="s">
        <v>55</v>
      </c>
      <c r="H150" s="0" t="s">
        <v>56</v>
      </c>
      <c r="I150" s="3" t="n">
        <f aca="false">IF(B150 = "",I149,FIND("-", B150, 1))</f>
        <v>9</v>
      </c>
      <c r="J150" s="3" t="e">
        <f aca="false">IF(B150 = "",J149,FIND("-", B150, FIND("-", B150, FIND("-", B150, 1)+1)+1))</f>
        <v>#VALUE!</v>
      </c>
      <c r="K150" s="3" t="n">
        <f aca="false">IF(B150 = "",K149,FIND("-", B150, FIND("-", B150, 1)+1))</f>
        <v>20</v>
      </c>
      <c r="L150" s="3" t="n">
        <f aca="false">IF(B150 = "",L149,IF(ISERROR(J150),K150,J150))</f>
        <v>20</v>
      </c>
      <c r="M150" s="3" t="str">
        <f aca="false">IF(B150 = "",M149,SUBSTITUTE(LEFT(B150,I150-2)," ","_"))</f>
        <v>Vintage</v>
      </c>
      <c r="N150" s="3" t="str">
        <f aca="false">IF(B150 = "",N149,SUBSTITUTE(RIGHT(B150, LEN(B150)-L150-1)," ","_"))</f>
        <v>Fragrance_Oil</v>
      </c>
      <c r="O150" s="3" t="str">
        <f aca="false">IF(B150 = "",O149,SUBSTITUTE(SUBSTITUTE(MID(B150,I150+2,L150-I150-3)," ","_"),"/","_"))</f>
        <v>Gardenia</v>
      </c>
      <c r="P150" s="0" t="s">
        <v>57</v>
      </c>
      <c r="U150" s="0" t="str">
        <f aca="false">SUBSTITUTE(_xlfn.CONCAT(M150, " - ", O150, " - ",N150, " - ", P150), "_", " ")</f>
        <v>Vintage - Gardenia - Fragrance Oil - 15ml</v>
      </c>
      <c r="V150" s="0" t="n">
        <v>15</v>
      </c>
      <c r="X150" s="0" t="n">
        <v>0</v>
      </c>
      <c r="Y150" s="0" t="s">
        <v>58</v>
      </c>
      <c r="Z150" s="0" t="s">
        <v>59</v>
      </c>
      <c r="AA150" s="0" t="n">
        <v>18</v>
      </c>
      <c r="AC150" s="2" t="s">
        <v>55</v>
      </c>
      <c r="AD150" s="2" t="s">
        <v>55</v>
      </c>
      <c r="AF150" s="3" t="str">
        <f aca="false">IF(B150 = "","",_xlfn.CONCAT("https://cdn.shopify.com/s/files/1/1773/1117/files/WWMS_-_",N150,"_-_",P150,"_-_",M150,"_-_",O150,"_-_Front.png"))</f>
        <v>https://cdn.shopify.com/s/files/1/1773/1117/files/WWMS_-_Fragrance_Oil_-_15ml_-_Vintage_-_Gardenia_-_Front.png</v>
      </c>
      <c r="AG150" s="0" t="n">
        <v>1</v>
      </c>
      <c r="AH150" s="0" t="str">
        <f aca="false">IF(B150 = "", "", B150)</f>
        <v>Vintage - Gardenia - Fragrance Oil</v>
      </c>
      <c r="AI150" s="2" t="s">
        <v>60</v>
      </c>
      <c r="AY150" s="3" t="str">
        <f aca="false">_xlfn.CONCAT("https://cdn.shopify.com/s/files/1/1773/1117/files/WWMS_-_",N150,"_-_",P150,"_-_",M150,"_-_",O150,"_-_Front.png")</f>
        <v>https://cdn.shopify.com/s/files/1/1773/1117/files/WWMS_-_Fragrance_Oil_-_15ml_-_Vintage_-_Gardenia_-_Front.png</v>
      </c>
      <c r="AZ150" s="0" t="s">
        <v>61</v>
      </c>
      <c r="BC150" s="0" t="s">
        <v>62</v>
      </c>
    </row>
    <row r="151" customFormat="false" ht="12.75" hidden="false" customHeight="true" outlineLevel="0" collapsed="false">
      <c r="A151" s="0" t="str">
        <f aca="false">SUBSTITUTE(SUBSTITUTE(LOWER(_xlfn.CONCAT(M151, "-", O151,"-", N151)), "_", "-"), "---", "-")</f>
        <v>vintage-fuzzy-peach-fragrance-oil</v>
      </c>
      <c r="B151" s="0" t="s">
        <v>205</v>
      </c>
      <c r="D151" s="0" t="s">
        <v>52</v>
      </c>
      <c r="E151" s="0" t="s">
        <v>53</v>
      </c>
      <c r="F151" s="0" t="s">
        <v>159</v>
      </c>
      <c r="G151" s="2" t="s">
        <v>55</v>
      </c>
      <c r="H151" s="0" t="s">
        <v>56</v>
      </c>
      <c r="I151" s="3" t="n">
        <f aca="false">IF(B151 = "",I150,FIND("-", B151, 1))</f>
        <v>9</v>
      </c>
      <c r="J151" s="3" t="e">
        <f aca="false">IF(B151 = "",J150,FIND("-", B151, FIND("-", B151, FIND("-", B151, 1)+1)+1))</f>
        <v>#VALUE!</v>
      </c>
      <c r="K151" s="3" t="n">
        <f aca="false">IF(B151 = "",K150,FIND("-", B151, FIND("-", B151, 1)+1))</f>
        <v>23</v>
      </c>
      <c r="L151" s="3" t="n">
        <f aca="false">IF(B151 = "",L150,IF(ISERROR(J151),K151,J151))</f>
        <v>23</v>
      </c>
      <c r="M151" s="3" t="str">
        <f aca="false">IF(B151 = "",M150,SUBSTITUTE(LEFT(B151,I151-2)," ","_"))</f>
        <v>Vintage</v>
      </c>
      <c r="N151" s="3" t="str">
        <f aca="false">IF(B151 = "",N150,SUBSTITUTE(RIGHT(B151, LEN(B151)-L151-1)," ","_"))</f>
        <v>Fragrance_Oil</v>
      </c>
      <c r="O151" s="3" t="str">
        <f aca="false">IF(B151 = "",O150,SUBSTITUTE(SUBSTITUTE(MID(B151,I151+2,L151-I151-3)," ","_"),"/","_"))</f>
        <v>Fuzzy_Peach</v>
      </c>
      <c r="P151" s="0" t="s">
        <v>57</v>
      </c>
      <c r="U151" s="0" t="str">
        <f aca="false">SUBSTITUTE(_xlfn.CONCAT(M151, " - ", O151, " - ",N151, " - ", P151), "_", " ")</f>
        <v>Vintage - Fuzzy Peach - Fragrance Oil - 15ml</v>
      </c>
      <c r="V151" s="0" t="n">
        <v>15</v>
      </c>
      <c r="X151" s="0" t="n">
        <v>0</v>
      </c>
      <c r="Y151" s="0" t="s">
        <v>58</v>
      </c>
      <c r="Z151" s="0" t="s">
        <v>59</v>
      </c>
      <c r="AA151" s="0" t="n">
        <v>18</v>
      </c>
      <c r="AC151" s="2" t="s">
        <v>55</v>
      </c>
      <c r="AD151" s="2" t="s">
        <v>55</v>
      </c>
      <c r="AF151" s="3" t="str">
        <f aca="false">IF(B151 = "","",_xlfn.CONCAT("https://cdn.shopify.com/s/files/1/1773/1117/files/WWMS_-_",N151,"_-_",P151,"_-_",M151,"_-_",O151,"_-_Front.png"))</f>
        <v>https://cdn.shopify.com/s/files/1/1773/1117/files/WWMS_-_Fragrance_Oil_-_15ml_-_Vintage_-_Fuzzy_Peach_-_Front.png</v>
      </c>
      <c r="AG151" s="0" t="n">
        <v>1</v>
      </c>
      <c r="AH151" s="0" t="str">
        <f aca="false">IF(B151 = "", "", B151)</f>
        <v>Vintage - Fuzzy Peach - Fragrance Oil</v>
      </c>
      <c r="AI151" s="2" t="s">
        <v>60</v>
      </c>
      <c r="AY151" s="3" t="str">
        <f aca="false">_xlfn.CONCAT("https://cdn.shopify.com/s/files/1/1773/1117/files/WWMS_-_",N151,"_-_",P151,"_-_",M151,"_-_",O151,"_-_Front.png")</f>
        <v>https://cdn.shopify.com/s/files/1/1773/1117/files/WWMS_-_Fragrance_Oil_-_15ml_-_Vintage_-_Fuzzy_Peach_-_Front.png</v>
      </c>
      <c r="AZ151" s="0" t="s">
        <v>61</v>
      </c>
      <c r="BC151" s="0" t="s">
        <v>62</v>
      </c>
    </row>
    <row r="152" customFormat="false" ht="12.75" hidden="false" customHeight="true" outlineLevel="0" collapsed="false">
      <c r="A152" s="0" t="str">
        <f aca="false">SUBSTITUTE(SUBSTITUTE(LOWER(_xlfn.CONCAT(M152, "-", O152,"-", N152)), "_", "-"), "---", "-")</f>
        <v>vintage-frangipani-fragrance-oil</v>
      </c>
      <c r="B152" s="0" t="s">
        <v>206</v>
      </c>
      <c r="D152" s="0" t="s">
        <v>52</v>
      </c>
      <c r="E152" s="0" t="s">
        <v>53</v>
      </c>
      <c r="F152" s="0" t="s">
        <v>159</v>
      </c>
      <c r="G152" s="2" t="s">
        <v>55</v>
      </c>
      <c r="H152" s="0" t="s">
        <v>56</v>
      </c>
      <c r="I152" s="3" t="n">
        <f aca="false">IF(B152 = "",I151,FIND("-", B152, 1))</f>
        <v>9</v>
      </c>
      <c r="J152" s="3" t="e">
        <f aca="false">IF(B152 = "",J151,FIND("-", B152, FIND("-", B152, FIND("-", B152, 1)+1)+1))</f>
        <v>#VALUE!</v>
      </c>
      <c r="K152" s="3" t="n">
        <f aca="false">IF(B152 = "",K151,FIND("-", B152, FIND("-", B152, 1)+1))</f>
        <v>22</v>
      </c>
      <c r="L152" s="3" t="n">
        <f aca="false">IF(B152 = "",L151,IF(ISERROR(J152),K152,J152))</f>
        <v>22</v>
      </c>
      <c r="M152" s="3" t="str">
        <f aca="false">IF(B152 = "",M151,SUBSTITUTE(LEFT(B152,I152-2)," ","_"))</f>
        <v>Vintage</v>
      </c>
      <c r="N152" s="3" t="str">
        <f aca="false">IF(B152 = "",N151,SUBSTITUTE(RIGHT(B152, LEN(B152)-L152-1)," ","_"))</f>
        <v>Fragrance_Oil</v>
      </c>
      <c r="O152" s="3" t="str">
        <f aca="false">IF(B152 = "",O151,SUBSTITUTE(SUBSTITUTE(MID(B152,I152+2,L152-I152-3)," ","_"),"/","_"))</f>
        <v>Frangipani</v>
      </c>
      <c r="P152" s="0" t="s">
        <v>57</v>
      </c>
      <c r="U152" s="0" t="str">
        <f aca="false">SUBSTITUTE(_xlfn.CONCAT(M152, " - ", O152, " - ",N152, " - ", P152), "_", " ")</f>
        <v>Vintage - Frangipani - Fragrance Oil - 15ml</v>
      </c>
      <c r="V152" s="0" t="n">
        <v>15</v>
      </c>
      <c r="X152" s="0" t="n">
        <v>0</v>
      </c>
      <c r="Y152" s="0" t="s">
        <v>58</v>
      </c>
      <c r="Z152" s="0" t="s">
        <v>59</v>
      </c>
      <c r="AA152" s="0" t="n">
        <v>18</v>
      </c>
      <c r="AC152" s="2" t="s">
        <v>55</v>
      </c>
      <c r="AD152" s="2" t="s">
        <v>55</v>
      </c>
      <c r="AF152" s="3" t="str">
        <f aca="false">IF(B152 = "","",_xlfn.CONCAT("https://cdn.shopify.com/s/files/1/1773/1117/files/WWMS_-_",N152,"_-_",P152,"_-_",M152,"_-_",O152,"_-_Front.png"))</f>
        <v>https://cdn.shopify.com/s/files/1/1773/1117/files/WWMS_-_Fragrance_Oil_-_15ml_-_Vintage_-_Frangipani_-_Front.png</v>
      </c>
      <c r="AG152" s="0" t="n">
        <v>1</v>
      </c>
      <c r="AH152" s="0" t="str">
        <f aca="false">IF(B152 = "", "", B152)</f>
        <v>Vintage - Frangipani - Fragrance Oil</v>
      </c>
      <c r="AI152" s="2" t="s">
        <v>60</v>
      </c>
      <c r="AY152" s="3" t="str">
        <f aca="false">_xlfn.CONCAT("https://cdn.shopify.com/s/files/1/1773/1117/files/WWMS_-_",N152,"_-_",P152,"_-_",M152,"_-_",O152,"_-_Front.png")</f>
        <v>https://cdn.shopify.com/s/files/1/1773/1117/files/WWMS_-_Fragrance_Oil_-_15ml_-_Vintage_-_Frangipani_-_Front.png</v>
      </c>
      <c r="AZ152" s="0" t="s">
        <v>61</v>
      </c>
      <c r="BC152" s="0" t="s">
        <v>62</v>
      </c>
    </row>
    <row r="153" customFormat="false" ht="12.75" hidden="false" customHeight="true" outlineLevel="0" collapsed="false">
      <c r="A153" s="0" t="str">
        <f aca="false">SUBSTITUTE(SUBSTITUTE(LOWER(_xlfn.CONCAT(M153, "-", O153,"-", N153)), "_", "-"), "---", "-")</f>
        <v>vintage-cool-water-fragrance-oil</v>
      </c>
      <c r="B153" s="0" t="s">
        <v>207</v>
      </c>
      <c r="D153" s="0" t="s">
        <v>52</v>
      </c>
      <c r="E153" s="0" t="s">
        <v>53</v>
      </c>
      <c r="F153" s="0" t="s">
        <v>159</v>
      </c>
      <c r="G153" s="2" t="s">
        <v>55</v>
      </c>
      <c r="H153" s="0" t="s">
        <v>56</v>
      </c>
      <c r="I153" s="3" t="n">
        <f aca="false">IF(B153 = "",I152,FIND("-", B153, 1))</f>
        <v>9</v>
      </c>
      <c r="J153" s="3" t="e">
        <f aca="false">IF(B153 = "",J152,FIND("-", B153, FIND("-", B153, FIND("-", B153, 1)+1)+1))</f>
        <v>#VALUE!</v>
      </c>
      <c r="K153" s="3" t="n">
        <f aca="false">IF(B153 = "",K152,FIND("-", B153, FIND("-", B153, 1)+1))</f>
        <v>22</v>
      </c>
      <c r="L153" s="3" t="n">
        <f aca="false">IF(B153 = "",L152,IF(ISERROR(J153),K153,J153))</f>
        <v>22</v>
      </c>
      <c r="M153" s="3" t="str">
        <f aca="false">IF(B153 = "",M152,SUBSTITUTE(LEFT(B153,I153-2)," ","_"))</f>
        <v>Vintage</v>
      </c>
      <c r="N153" s="3" t="str">
        <f aca="false">IF(B153 = "",N152,SUBSTITUTE(RIGHT(B153, LEN(B153)-L153-1)," ","_"))</f>
        <v>Fragrance_Oil</v>
      </c>
      <c r="O153" s="3" t="str">
        <f aca="false">IF(B153 = "",O152,SUBSTITUTE(SUBSTITUTE(MID(B153,I153+2,L153-I153-3)," ","_"),"/","_"))</f>
        <v>Cool_Water</v>
      </c>
      <c r="P153" s="0" t="s">
        <v>57</v>
      </c>
      <c r="U153" s="0" t="str">
        <f aca="false">SUBSTITUTE(_xlfn.CONCAT(M153, " - ", O153, " - ",N153, " - ", P153), "_", " ")</f>
        <v>Vintage - Cool Water - Fragrance Oil - 15ml</v>
      </c>
      <c r="V153" s="0" t="n">
        <v>15</v>
      </c>
      <c r="X153" s="0" t="n">
        <v>0</v>
      </c>
      <c r="Y153" s="0" t="s">
        <v>58</v>
      </c>
      <c r="Z153" s="0" t="s">
        <v>59</v>
      </c>
      <c r="AA153" s="0" t="n">
        <v>18</v>
      </c>
      <c r="AC153" s="2" t="s">
        <v>55</v>
      </c>
      <c r="AD153" s="2" t="s">
        <v>55</v>
      </c>
      <c r="AF153" s="3" t="str">
        <f aca="false">IF(B153 = "","",_xlfn.CONCAT("https://cdn.shopify.com/s/files/1/1773/1117/files/WWMS_-_",N153,"_-_",P153,"_-_",M153,"_-_",O153,"_-_Front.png"))</f>
        <v>https://cdn.shopify.com/s/files/1/1773/1117/files/WWMS_-_Fragrance_Oil_-_15ml_-_Vintage_-_Cool_Water_-_Front.png</v>
      </c>
      <c r="AG153" s="0" t="n">
        <v>1</v>
      </c>
      <c r="AH153" s="0" t="str">
        <f aca="false">IF(B153 = "", "", B153)</f>
        <v>Vintage - Cool Water - Fragrance Oil</v>
      </c>
      <c r="AI153" s="2" t="s">
        <v>60</v>
      </c>
      <c r="AY153" s="3" t="str">
        <f aca="false">_xlfn.CONCAT("https://cdn.shopify.com/s/files/1/1773/1117/files/WWMS_-_",N153,"_-_",P153,"_-_",M153,"_-_",O153,"_-_Front.png")</f>
        <v>https://cdn.shopify.com/s/files/1/1773/1117/files/WWMS_-_Fragrance_Oil_-_15ml_-_Vintage_-_Cool_Water_-_Front.png</v>
      </c>
      <c r="AZ153" s="0" t="s">
        <v>61</v>
      </c>
      <c r="BC153" s="0" t="s">
        <v>62</v>
      </c>
    </row>
    <row r="154" customFormat="false" ht="12.75" hidden="false" customHeight="true" outlineLevel="0" collapsed="false">
      <c r="A154" s="0" t="str">
        <f aca="false">SUBSTITUTE(SUBSTITUTE(LOWER(_xlfn.CONCAT(M154, "-", O154,"-", N154)), "_", "-"), "---", "-")</f>
        <v>vintage-cedar-fragrance-oil</v>
      </c>
      <c r="B154" s="0" t="s">
        <v>208</v>
      </c>
      <c r="D154" s="0" t="s">
        <v>52</v>
      </c>
      <c r="E154" s="0" t="s">
        <v>53</v>
      </c>
      <c r="F154" s="0" t="s">
        <v>159</v>
      </c>
      <c r="G154" s="2" t="s">
        <v>55</v>
      </c>
      <c r="H154" s="0" t="s">
        <v>56</v>
      </c>
      <c r="I154" s="3" t="n">
        <f aca="false">IF(B154 = "",I153,FIND("-", B154, 1))</f>
        <v>9</v>
      </c>
      <c r="J154" s="3" t="e">
        <f aca="false">IF(B154 = "",J153,FIND("-", B154, FIND("-", B154, FIND("-", B154, 1)+1)+1))</f>
        <v>#VALUE!</v>
      </c>
      <c r="K154" s="3" t="n">
        <f aca="false">IF(B154 = "",K153,FIND("-", B154, FIND("-", B154, 1)+1))</f>
        <v>17</v>
      </c>
      <c r="L154" s="3" t="n">
        <f aca="false">IF(B154 = "",L153,IF(ISERROR(J154),K154,J154))</f>
        <v>17</v>
      </c>
      <c r="M154" s="3" t="str">
        <f aca="false">IF(B154 = "",M153,SUBSTITUTE(LEFT(B154,I154-2)," ","_"))</f>
        <v>Vintage</v>
      </c>
      <c r="N154" s="3" t="str">
        <f aca="false">IF(B154 = "",N153,SUBSTITUTE(RIGHT(B154, LEN(B154)-L154-1)," ","_"))</f>
        <v>Fragrance_Oil</v>
      </c>
      <c r="O154" s="3" t="str">
        <f aca="false">IF(B154 = "",O153,SUBSTITUTE(SUBSTITUTE(MID(B154,I154+2,L154-I154-3)," ","_"),"/","_"))</f>
        <v>Cedar</v>
      </c>
      <c r="P154" s="0" t="s">
        <v>57</v>
      </c>
      <c r="U154" s="0" t="str">
        <f aca="false">SUBSTITUTE(_xlfn.CONCAT(M154, " - ", O154, " - ",N154, " - ", P154), "_", " ")</f>
        <v>Vintage - Cedar - Fragrance Oil - 15ml</v>
      </c>
      <c r="V154" s="0" t="n">
        <v>15</v>
      </c>
      <c r="X154" s="0" t="n">
        <v>0</v>
      </c>
      <c r="Y154" s="0" t="s">
        <v>58</v>
      </c>
      <c r="Z154" s="0" t="s">
        <v>59</v>
      </c>
      <c r="AA154" s="0" t="n">
        <v>18</v>
      </c>
      <c r="AC154" s="2" t="s">
        <v>55</v>
      </c>
      <c r="AD154" s="2" t="s">
        <v>55</v>
      </c>
      <c r="AF154" s="3" t="str">
        <f aca="false">IF(B154 = "","",_xlfn.CONCAT("https://cdn.shopify.com/s/files/1/1773/1117/files/WWMS_-_",N154,"_-_",P154,"_-_",M154,"_-_",O154,"_-_Front.png"))</f>
        <v>https://cdn.shopify.com/s/files/1/1773/1117/files/WWMS_-_Fragrance_Oil_-_15ml_-_Vintage_-_Cedar_-_Front.png</v>
      </c>
      <c r="AG154" s="0" t="n">
        <v>1</v>
      </c>
      <c r="AH154" s="0" t="str">
        <f aca="false">IF(B154 = "", "", B154)</f>
        <v>Vintage - Cedar - Fragrance Oil</v>
      </c>
      <c r="AI154" s="2" t="s">
        <v>60</v>
      </c>
      <c r="AY154" s="3" t="str">
        <f aca="false">_xlfn.CONCAT("https://cdn.shopify.com/s/files/1/1773/1117/files/WWMS_-_",N154,"_-_",P154,"_-_",M154,"_-_",O154,"_-_Front.png")</f>
        <v>https://cdn.shopify.com/s/files/1/1773/1117/files/WWMS_-_Fragrance_Oil_-_15ml_-_Vintage_-_Cedar_-_Front.png</v>
      </c>
      <c r="AZ154" s="0" t="s">
        <v>61</v>
      </c>
      <c r="BC154" s="0" t="s">
        <v>62</v>
      </c>
    </row>
    <row r="155" customFormat="false" ht="12.75" hidden="false" customHeight="true" outlineLevel="0" collapsed="false">
      <c r="A155" s="0" t="str">
        <f aca="false">SUBSTITUTE(SUBSTITUTE(LOWER(_xlfn.CONCAT(M155, "-", O155,"-", N155)), "_", "-"), "---", "-")</f>
        <v>vintage-black-magic-fragrance-oil</v>
      </c>
      <c r="B155" s="0" t="s">
        <v>209</v>
      </c>
      <c r="D155" s="0" t="s">
        <v>52</v>
      </c>
      <c r="E155" s="0" t="s">
        <v>53</v>
      </c>
      <c r="F155" s="0" t="s">
        <v>159</v>
      </c>
      <c r="G155" s="2" t="s">
        <v>55</v>
      </c>
      <c r="H155" s="0" t="s">
        <v>56</v>
      </c>
      <c r="I155" s="3" t="n">
        <f aca="false">IF(B155 = "",I154,FIND("-", B155, 1))</f>
        <v>9</v>
      </c>
      <c r="J155" s="3" t="e">
        <f aca="false">IF(B155 = "",J154,FIND("-", B155, FIND("-", B155, FIND("-", B155, 1)+1)+1))</f>
        <v>#VALUE!</v>
      </c>
      <c r="K155" s="3" t="n">
        <f aca="false">IF(B155 = "",K154,FIND("-", B155, FIND("-", B155, 1)+1))</f>
        <v>23</v>
      </c>
      <c r="L155" s="3" t="n">
        <f aca="false">IF(B155 = "",L154,IF(ISERROR(J155),K155,J155))</f>
        <v>23</v>
      </c>
      <c r="M155" s="3" t="str">
        <f aca="false">IF(B155 = "",M154,SUBSTITUTE(LEFT(B155,I155-2)," ","_"))</f>
        <v>Vintage</v>
      </c>
      <c r="N155" s="3" t="str">
        <f aca="false">IF(B155 = "",N154,SUBSTITUTE(RIGHT(B155, LEN(B155)-L155-1)," ","_"))</f>
        <v>Fragrance_Oil</v>
      </c>
      <c r="O155" s="3" t="str">
        <f aca="false">IF(B155 = "",O154,SUBSTITUTE(SUBSTITUTE(MID(B155,I155+2,L155-I155-3)," ","_"),"/","_"))</f>
        <v>Black_Magic</v>
      </c>
      <c r="P155" s="0" t="s">
        <v>57</v>
      </c>
      <c r="U155" s="0" t="str">
        <f aca="false">SUBSTITUTE(_xlfn.CONCAT(M155, " - ", O155, " - ",N155, " - ", P155), "_", " ")</f>
        <v>Vintage - Black Magic - Fragrance Oil - 15ml</v>
      </c>
      <c r="V155" s="0" t="n">
        <v>15</v>
      </c>
      <c r="X155" s="0" t="n">
        <v>0</v>
      </c>
      <c r="Y155" s="0" t="s">
        <v>58</v>
      </c>
      <c r="Z155" s="0" t="s">
        <v>59</v>
      </c>
      <c r="AA155" s="0" t="n">
        <v>18</v>
      </c>
      <c r="AC155" s="2" t="s">
        <v>55</v>
      </c>
      <c r="AD155" s="2" t="s">
        <v>55</v>
      </c>
      <c r="AF155" s="3" t="str">
        <f aca="false">IF(B155 = "","",_xlfn.CONCAT("https://cdn.shopify.com/s/files/1/1773/1117/files/WWMS_-_",N155,"_-_",P155,"_-_",M155,"_-_",O155,"_-_Front.png"))</f>
        <v>https://cdn.shopify.com/s/files/1/1773/1117/files/WWMS_-_Fragrance_Oil_-_15ml_-_Vintage_-_Black_Magic_-_Front.png</v>
      </c>
      <c r="AG155" s="0" t="n">
        <v>1</v>
      </c>
      <c r="AH155" s="0" t="str">
        <f aca="false">IF(B155 = "", "", B155)</f>
        <v>Vintage - Black Magic - Fragrance Oil</v>
      </c>
      <c r="AI155" s="2" t="s">
        <v>60</v>
      </c>
      <c r="AY155" s="3" t="str">
        <f aca="false">_xlfn.CONCAT("https://cdn.shopify.com/s/files/1/1773/1117/files/WWMS_-_",N155,"_-_",P155,"_-_",M155,"_-_",O155,"_-_Front.png")</f>
        <v>https://cdn.shopify.com/s/files/1/1773/1117/files/WWMS_-_Fragrance_Oil_-_15ml_-_Vintage_-_Black_Magic_-_Front.png</v>
      </c>
      <c r="AZ155" s="0" t="s">
        <v>61</v>
      </c>
      <c r="BC155" s="0" t="s">
        <v>62</v>
      </c>
    </row>
    <row r="156" customFormat="false" ht="12.75" hidden="false" customHeight="true" outlineLevel="0" collapsed="false">
      <c r="A156" s="0" t="str">
        <f aca="false">SUBSTITUTE(SUBSTITUTE(LOWER(_xlfn.CONCAT(M156, "-", O156,"-", N156)), "_", "-"), "---", "-")</f>
        <v>vintage-back-forest-fragrance-oil</v>
      </c>
      <c r="B156" s="0" t="s">
        <v>210</v>
      </c>
      <c r="D156" s="0" t="s">
        <v>52</v>
      </c>
      <c r="E156" s="0" t="s">
        <v>53</v>
      </c>
      <c r="F156" s="0" t="s">
        <v>159</v>
      </c>
      <c r="G156" s="2" t="s">
        <v>55</v>
      </c>
      <c r="H156" s="0" t="s">
        <v>56</v>
      </c>
      <c r="I156" s="3" t="n">
        <f aca="false">IF(B156 = "",I155,FIND("-", B156, 1))</f>
        <v>9</v>
      </c>
      <c r="J156" s="3" t="e">
        <f aca="false">IF(B156 = "",J155,FIND("-", B156, FIND("-", B156, FIND("-", B156, 1)+1)+1))</f>
        <v>#VALUE!</v>
      </c>
      <c r="K156" s="3" t="n">
        <f aca="false">IF(B156 = "",K155,FIND("-", B156, FIND("-", B156, 1)+1))</f>
        <v>23</v>
      </c>
      <c r="L156" s="3" t="n">
        <f aca="false">IF(B156 = "",L155,IF(ISERROR(J156),K156,J156))</f>
        <v>23</v>
      </c>
      <c r="M156" s="3" t="str">
        <f aca="false">IF(B156 = "",M155,SUBSTITUTE(LEFT(B156,I156-2)," ","_"))</f>
        <v>Vintage</v>
      </c>
      <c r="N156" s="3" t="str">
        <f aca="false">IF(B156 = "",N155,SUBSTITUTE(RIGHT(B156, LEN(B156)-L156-1)," ","_"))</f>
        <v>Fragrance_Oil</v>
      </c>
      <c r="O156" s="3" t="str">
        <f aca="false">IF(B156 = "",O155,SUBSTITUTE(SUBSTITUTE(MID(B156,I156+2,L156-I156-3)," ","_"),"/","_"))</f>
        <v>Back_Forest</v>
      </c>
      <c r="P156" s="0" t="s">
        <v>57</v>
      </c>
      <c r="U156" s="0" t="str">
        <f aca="false">SUBSTITUTE(_xlfn.CONCAT(M156, " - ", O156, " - ",N156, " - ", P156), "_", " ")</f>
        <v>Vintage - Back Forest - Fragrance Oil - 15ml</v>
      </c>
      <c r="V156" s="0" t="n">
        <v>15</v>
      </c>
      <c r="X156" s="0" t="n">
        <v>0</v>
      </c>
      <c r="Y156" s="0" t="s">
        <v>58</v>
      </c>
      <c r="Z156" s="0" t="s">
        <v>59</v>
      </c>
      <c r="AA156" s="0" t="n">
        <v>18</v>
      </c>
      <c r="AC156" s="2" t="s">
        <v>55</v>
      </c>
      <c r="AD156" s="2" t="s">
        <v>55</v>
      </c>
      <c r="AF156" s="3" t="str">
        <f aca="false">IF(B156 = "","",_xlfn.CONCAT("https://cdn.shopify.com/s/files/1/1773/1117/files/WWMS_-_",N156,"_-_",P156,"_-_",M156,"_-_",O156,"_-_Front.png"))</f>
        <v>https://cdn.shopify.com/s/files/1/1773/1117/files/WWMS_-_Fragrance_Oil_-_15ml_-_Vintage_-_Back_Forest_-_Front.png</v>
      </c>
      <c r="AG156" s="0" t="n">
        <v>1</v>
      </c>
      <c r="AH156" s="0" t="str">
        <f aca="false">IF(B156 = "", "", B156)</f>
        <v>Vintage - Back Forest - Fragrance Oil</v>
      </c>
      <c r="AI156" s="2" t="s">
        <v>60</v>
      </c>
      <c r="AY156" s="3" t="str">
        <f aca="false">_xlfn.CONCAT("https://cdn.shopify.com/s/files/1/1773/1117/files/WWMS_-_",N156,"_-_",P156,"_-_",M156,"_-_",O156,"_-_Front.png")</f>
        <v>https://cdn.shopify.com/s/files/1/1773/1117/files/WWMS_-_Fragrance_Oil_-_15ml_-_Vintage_-_Back_Forest_-_Front.png</v>
      </c>
      <c r="AZ156" s="0" t="s">
        <v>61</v>
      </c>
      <c r="BC156" s="0" t="s">
        <v>62</v>
      </c>
    </row>
    <row r="157" customFormat="false" ht="12.75" hidden="false" customHeight="true" outlineLevel="0" collapsed="false">
      <c r="A157" s="0" t="str">
        <f aca="false">SUBSTITUTE(SUBSTITUTE(LOWER(_xlfn.CONCAT(M157, "-", O157,"-", N157)), "_", "-"), "---", "-")</f>
        <v>vintage-apple-pie-fragrance-oil</v>
      </c>
      <c r="B157" s="0" t="s">
        <v>211</v>
      </c>
      <c r="D157" s="0" t="s">
        <v>52</v>
      </c>
      <c r="E157" s="0" t="s">
        <v>53</v>
      </c>
      <c r="F157" s="0" t="s">
        <v>159</v>
      </c>
      <c r="G157" s="2" t="s">
        <v>55</v>
      </c>
      <c r="H157" s="0" t="s">
        <v>56</v>
      </c>
      <c r="I157" s="3" t="n">
        <f aca="false">IF(B157 = "",I156,FIND("-", B157, 1))</f>
        <v>9</v>
      </c>
      <c r="J157" s="3" t="e">
        <f aca="false">IF(B157 = "",J156,FIND("-", B157, FIND("-", B157, FIND("-", B157, 1)+1)+1))</f>
        <v>#VALUE!</v>
      </c>
      <c r="K157" s="3" t="n">
        <f aca="false">IF(B157 = "",K156,FIND("-", B157, FIND("-", B157, 1)+1))</f>
        <v>21</v>
      </c>
      <c r="L157" s="3" t="n">
        <f aca="false">IF(B157 = "",L156,IF(ISERROR(J157),K157,J157))</f>
        <v>21</v>
      </c>
      <c r="M157" s="3" t="str">
        <f aca="false">IF(B157 = "",M156,SUBSTITUTE(LEFT(B157,I157-2)," ","_"))</f>
        <v>Vintage</v>
      </c>
      <c r="N157" s="3" t="str">
        <f aca="false">IF(B157 = "",N156,SUBSTITUTE(RIGHT(B157, LEN(B157)-L157-1)," ","_"))</f>
        <v>Fragrance_Oil</v>
      </c>
      <c r="O157" s="3" t="str">
        <f aca="false">IF(B157 = "",O156,SUBSTITUTE(SUBSTITUTE(MID(B157,I157+2,L157-I157-3)," ","_"),"/","_"))</f>
        <v>Apple_Pie</v>
      </c>
      <c r="P157" s="0" t="s">
        <v>57</v>
      </c>
      <c r="U157" s="0" t="str">
        <f aca="false">SUBSTITUTE(_xlfn.CONCAT(M157, " - ", O157, " - ",N157, " - ", P157), "_", " ")</f>
        <v>Vintage - Apple Pie - Fragrance Oil - 15ml</v>
      </c>
      <c r="V157" s="0" t="n">
        <v>15</v>
      </c>
      <c r="X157" s="0" t="n">
        <v>0</v>
      </c>
      <c r="Y157" s="0" t="s">
        <v>58</v>
      </c>
      <c r="Z157" s="0" t="s">
        <v>59</v>
      </c>
      <c r="AA157" s="0" t="n">
        <v>18</v>
      </c>
      <c r="AC157" s="2" t="s">
        <v>55</v>
      </c>
      <c r="AD157" s="2" t="s">
        <v>55</v>
      </c>
      <c r="AF157" s="3" t="str">
        <f aca="false">IF(B157 = "","",_xlfn.CONCAT("https://cdn.shopify.com/s/files/1/1773/1117/files/WWMS_-_",N157,"_-_",P157,"_-_",M157,"_-_",O157,"_-_Front.png"))</f>
        <v>https://cdn.shopify.com/s/files/1/1773/1117/files/WWMS_-_Fragrance_Oil_-_15ml_-_Vintage_-_Apple_Pie_-_Front.png</v>
      </c>
      <c r="AG157" s="0" t="n">
        <v>1</v>
      </c>
      <c r="AH157" s="0" t="str">
        <f aca="false">IF(B157 = "", "", B157)</f>
        <v>Vintage - Apple Pie - Fragrance Oil</v>
      </c>
      <c r="AI157" s="2" t="s">
        <v>60</v>
      </c>
      <c r="AY157" s="3" t="str">
        <f aca="false">_xlfn.CONCAT("https://cdn.shopify.com/s/files/1/1773/1117/files/WWMS_-_",N157,"_-_",P157,"_-_",M157,"_-_",O157,"_-_Front.png")</f>
        <v>https://cdn.shopify.com/s/files/1/1773/1117/files/WWMS_-_Fragrance_Oil_-_15ml_-_Vintage_-_Apple_Pie_-_Front.png</v>
      </c>
      <c r="AZ157" s="0" t="s">
        <v>61</v>
      </c>
      <c r="BC157" s="0" t="s">
        <v>62</v>
      </c>
    </row>
    <row r="158" customFormat="false" ht="12.75" hidden="false" customHeight="true" outlineLevel="0" collapsed="false">
      <c r="A158" s="0" t="str">
        <f aca="false">SUBSTITUTE(SUBSTITUTE(LOWER(_xlfn.CONCAT(M158, "-", O158,"-", N158)), "_", "-"), "---", "-")</f>
        <v>vintage-white-tea-&amp;-ginger-fragrance-oil</v>
      </c>
      <c r="B158" s="0" t="s">
        <v>212</v>
      </c>
      <c r="D158" s="0" t="s">
        <v>52</v>
      </c>
      <c r="E158" s="0" t="s">
        <v>53</v>
      </c>
      <c r="F158" s="0" t="s">
        <v>159</v>
      </c>
      <c r="G158" s="2" t="s">
        <v>55</v>
      </c>
      <c r="H158" s="0" t="s">
        <v>56</v>
      </c>
      <c r="I158" s="3" t="n">
        <f aca="false">IF(B158 = "",I157,FIND("-", B158, 1))</f>
        <v>9</v>
      </c>
      <c r="J158" s="3" t="e">
        <f aca="false">IF(B158 = "",J157,FIND("-", B158, FIND("-", B158, FIND("-", B158, 1)+1)+1))</f>
        <v>#VALUE!</v>
      </c>
      <c r="K158" s="3" t="n">
        <f aca="false">IF(B158 = "",K157,FIND("-", B158, FIND("-", B158, 1)+1))</f>
        <v>30</v>
      </c>
      <c r="L158" s="3" t="n">
        <f aca="false">IF(B158 = "",L157,IF(ISERROR(J158),K158,J158))</f>
        <v>30</v>
      </c>
      <c r="M158" s="3" t="str">
        <f aca="false">IF(B158 = "",M157,SUBSTITUTE(LEFT(B158,I158-2)," ","_"))</f>
        <v>Vintage</v>
      </c>
      <c r="N158" s="3" t="str">
        <f aca="false">IF(B158 = "",N157,SUBSTITUTE(RIGHT(B158, LEN(B158)-L158-1)," ","_"))</f>
        <v>Fragrance_Oil</v>
      </c>
      <c r="O158" s="3" t="str">
        <f aca="false">IF(B158 = "",O157,SUBSTITUTE(SUBSTITUTE(MID(B158,I158+2,L158-I158-3)," ","_"),"/","_"))</f>
        <v>White_Tea_&amp;_Ginger</v>
      </c>
      <c r="P158" s="0" t="s">
        <v>57</v>
      </c>
      <c r="U158" s="0" t="str">
        <f aca="false">SUBSTITUTE(_xlfn.CONCAT(M158, " - ", O158, " - ",N158, " - ", P158), "_", " ")</f>
        <v>Vintage - White Tea &amp; Ginger - Fragrance Oil - 15ml</v>
      </c>
      <c r="V158" s="0" t="n">
        <v>15</v>
      </c>
      <c r="X158" s="0" t="n">
        <v>0</v>
      </c>
      <c r="Y158" s="0" t="s">
        <v>58</v>
      </c>
      <c r="Z158" s="0" t="s">
        <v>59</v>
      </c>
      <c r="AA158" s="0" t="n">
        <v>18</v>
      </c>
      <c r="AC158" s="2" t="s">
        <v>55</v>
      </c>
      <c r="AD158" s="2" t="s">
        <v>55</v>
      </c>
      <c r="AF158" s="3" t="str">
        <f aca="false">IF(B158 = "","",_xlfn.CONCAT("https://cdn.shopify.com/s/files/1/1773/1117/files/WWMS_-_",N158,"_-_",P158,"_-_",M158,"_-_",O158,"_-_Front.png"))</f>
        <v>https://cdn.shopify.com/s/files/1/1773/1117/files/WWMS_-_Fragrance_Oil_-_15ml_-_Vintage_-_White_Tea_&amp;_Ginger_-_Front.png</v>
      </c>
      <c r="AG158" s="0" t="n">
        <v>1</v>
      </c>
      <c r="AH158" s="0" t="str">
        <f aca="false">IF(B158 = "", "", B158)</f>
        <v>Vintage - White Tea &amp; Ginger - Fragrance Oil</v>
      </c>
      <c r="AI158" s="2" t="s">
        <v>60</v>
      </c>
      <c r="AY158" s="3" t="str">
        <f aca="false">_xlfn.CONCAT("https://cdn.shopify.com/s/files/1/1773/1117/files/WWMS_-_",N158,"_-_",P158,"_-_",M158,"_-_",O158,"_-_Front.png")</f>
        <v>https://cdn.shopify.com/s/files/1/1773/1117/files/WWMS_-_Fragrance_Oil_-_15ml_-_Vintage_-_White_Tea_&amp;_Ginger_-_Front.png</v>
      </c>
      <c r="AZ158" s="0" t="s">
        <v>61</v>
      </c>
      <c r="BC158" s="0" t="s">
        <v>62</v>
      </c>
    </row>
    <row r="159" customFormat="false" ht="12.75" hidden="false" customHeight="true" outlineLevel="0" collapsed="false">
      <c r="A159" s="0" t="str">
        <f aca="false">SUBSTITUTE(SUBSTITUTE(LOWER(_xlfn.CONCAT(M159, "-", O159,"-", N159)), "_", "-"), "---", "-")</f>
        <v>vintage-japanese-cherry-blossom-fragrance-oil</v>
      </c>
      <c r="B159" s="0" t="s">
        <v>160</v>
      </c>
      <c r="D159" s="0" t="s">
        <v>52</v>
      </c>
      <c r="E159" s="0" t="s">
        <v>53</v>
      </c>
      <c r="F159" s="0" t="s">
        <v>159</v>
      </c>
      <c r="G159" s="2" t="s">
        <v>55</v>
      </c>
      <c r="H159" s="0" t="s">
        <v>56</v>
      </c>
      <c r="I159" s="3" t="n">
        <f aca="false">IF(B159 = "",I158,FIND("-", B159, 1))</f>
        <v>9</v>
      </c>
      <c r="J159" s="3" t="e">
        <f aca="false">IF(B159 = "",J158,FIND("-", B159, FIND("-", B159, FIND("-", B159, 1)+1)+1))</f>
        <v>#VALUE!</v>
      </c>
      <c r="K159" s="3" t="n">
        <f aca="false">IF(B159 = "",K158,FIND("-", B159, FIND("-", B159, 1)+1))</f>
        <v>35</v>
      </c>
      <c r="L159" s="3" t="n">
        <f aca="false">IF(B159 = "",L158,IF(ISERROR(J159),K159,J159))</f>
        <v>35</v>
      </c>
      <c r="M159" s="3" t="str">
        <f aca="false">IF(B159 = "",M158,SUBSTITUTE(LEFT(B159,I159-2)," ","_"))</f>
        <v>Vintage</v>
      </c>
      <c r="N159" s="3" t="str">
        <f aca="false">IF(B159 = "",N158,SUBSTITUTE(RIGHT(B159, LEN(B159)-L159-1)," ","_"))</f>
        <v>Fragrance_Oil</v>
      </c>
      <c r="O159" s="3" t="str">
        <f aca="false">IF(B159 = "",O158,SUBSTITUTE(SUBSTITUTE(MID(B159,I159+2,L159-I159-3)," ","_"),"/","_"))</f>
        <v>Japanese_Cherry_Blossom</v>
      </c>
      <c r="P159" s="0" t="s">
        <v>57</v>
      </c>
      <c r="U159" s="0" t="str">
        <f aca="false">SUBSTITUTE(_xlfn.CONCAT(M159, " - ", O159, " - ",N159, " - ", P159), "_", " ")</f>
        <v>Vintage - Japanese Cherry Blossom - Fragrance Oil - 15ml</v>
      </c>
      <c r="V159" s="0" t="n">
        <v>15</v>
      </c>
      <c r="X159" s="0" t="n">
        <v>0</v>
      </c>
      <c r="Y159" s="0" t="s">
        <v>58</v>
      </c>
      <c r="Z159" s="0" t="s">
        <v>59</v>
      </c>
      <c r="AA159" s="0" t="n">
        <v>18</v>
      </c>
      <c r="AC159" s="2" t="s">
        <v>55</v>
      </c>
      <c r="AD159" s="2" t="s">
        <v>55</v>
      </c>
      <c r="AF159" s="3" t="str">
        <f aca="false">IF(B159 = "","",_xlfn.CONCAT("https://cdn.shopify.com/s/files/1/1773/1117/files/WWMS_-_",N159,"_-_",P159,"_-_",M159,"_-_",O159,"_-_Front.png"))</f>
        <v>https://cdn.shopify.com/s/files/1/1773/1117/files/WWMS_-_Fragrance_Oil_-_15ml_-_Vintage_-_Japanese_Cherry_Blossom_-_Front.png</v>
      </c>
      <c r="AG159" s="0" t="n">
        <v>1</v>
      </c>
      <c r="AH159" s="0" t="str">
        <f aca="false">IF(B159 = "", "", B159)</f>
        <v>Vintage - Japanese Cherry Blossom - Fragrance Oil</v>
      </c>
      <c r="AI159" s="2" t="s">
        <v>60</v>
      </c>
      <c r="AY159" s="3" t="str">
        <f aca="false">_xlfn.CONCAT("https://cdn.shopify.com/s/files/1/1773/1117/files/WWMS_-_",N159,"_-_",P159,"_-_",M159,"_-_",O159,"_-_Front.png")</f>
        <v>https://cdn.shopify.com/s/files/1/1773/1117/files/WWMS_-_Fragrance_Oil_-_15ml_-_Vintage_-_Japanese_Cherry_Blossom_-_Front.png</v>
      </c>
      <c r="AZ159" s="0" t="s">
        <v>61</v>
      </c>
      <c r="BC159" s="0" t="s">
        <v>62</v>
      </c>
    </row>
    <row r="160" customFormat="false" ht="12.75" hidden="false" customHeight="true" outlineLevel="0" collapsed="false">
      <c r="A160" s="0" t="s">
        <v>213</v>
      </c>
      <c r="B160" s="0" t="s">
        <v>214</v>
      </c>
      <c r="D160" s="0" t="s">
        <v>52</v>
      </c>
      <c r="E160" s="0" t="s">
        <v>53</v>
      </c>
      <c r="F160" s="0" t="s">
        <v>215</v>
      </c>
      <c r="G160" s="2" t="s">
        <v>55</v>
      </c>
      <c r="H160" s="0" t="s">
        <v>56</v>
      </c>
      <c r="P160" s="0" t="s">
        <v>57</v>
      </c>
      <c r="U160" s="0" t="s">
        <v>216</v>
      </c>
      <c r="V160" s="0" t="n">
        <v>15</v>
      </c>
      <c r="X160" s="0" t="n">
        <v>0</v>
      </c>
      <c r="Y160" s="0" t="s">
        <v>58</v>
      </c>
      <c r="Z160" s="0" t="s">
        <v>59</v>
      </c>
      <c r="AA160" s="0" t="n">
        <v>38</v>
      </c>
      <c r="AC160" s="2" t="s">
        <v>55</v>
      </c>
      <c r="AD160" s="2" t="s">
        <v>55</v>
      </c>
      <c r="AI160" s="2" t="s">
        <v>60</v>
      </c>
      <c r="AZ160" s="0" t="s">
        <v>61</v>
      </c>
      <c r="BC160" s="0" t="s">
        <v>62</v>
      </c>
    </row>
    <row r="161" customFormat="false" ht="12.75" hidden="false" customHeight="true" outlineLevel="0" collapsed="false">
      <c r="A161" s="0" t="s">
        <v>217</v>
      </c>
      <c r="B161" s="0" t="s">
        <v>218</v>
      </c>
      <c r="C161" s="1" t="s">
        <v>219</v>
      </c>
      <c r="D161" s="0" t="s">
        <v>52</v>
      </c>
      <c r="E161" s="0" t="s">
        <v>220</v>
      </c>
      <c r="F161" s="0" t="s">
        <v>221</v>
      </c>
      <c r="G161" s="2" t="s">
        <v>55</v>
      </c>
      <c r="H161" s="0" t="s">
        <v>56</v>
      </c>
      <c r="P161" s="0" t="s">
        <v>222</v>
      </c>
      <c r="U161" s="0" t="s">
        <v>223</v>
      </c>
      <c r="V161" s="0" t="n">
        <v>250</v>
      </c>
      <c r="X161" s="0" t="n">
        <v>0</v>
      </c>
      <c r="Y161" s="0" t="s">
        <v>58</v>
      </c>
      <c r="Z161" s="0" t="s">
        <v>59</v>
      </c>
      <c r="AA161" s="0" t="n">
        <v>15</v>
      </c>
      <c r="AC161" s="2" t="s">
        <v>55</v>
      </c>
      <c r="AD161" s="2" t="s">
        <v>55</v>
      </c>
      <c r="AI161" s="2" t="s">
        <v>60</v>
      </c>
      <c r="AZ161" s="0" t="s">
        <v>61</v>
      </c>
      <c r="BC161" s="0" t="s">
        <v>62</v>
      </c>
    </row>
    <row r="162" customFormat="false" ht="12.75" hidden="false" customHeight="true" outlineLevel="0" collapsed="false">
      <c r="A162" s="0" t="s">
        <v>217</v>
      </c>
      <c r="P162" s="0" t="s">
        <v>224</v>
      </c>
      <c r="U162" s="0" t="s">
        <v>225</v>
      </c>
      <c r="V162" s="0" t="n">
        <v>1000</v>
      </c>
      <c r="X162" s="0" t="n">
        <v>0</v>
      </c>
      <c r="Y162" s="0" t="s">
        <v>58</v>
      </c>
      <c r="Z162" s="0" t="s">
        <v>59</v>
      </c>
      <c r="AA162" s="0" t="n">
        <v>35</v>
      </c>
      <c r="AC162" s="2" t="s">
        <v>55</v>
      </c>
      <c r="AD162" s="2" t="s">
        <v>55</v>
      </c>
      <c r="AI162" s="2" t="s">
        <v>60</v>
      </c>
      <c r="AZ162" s="0" t="s">
        <v>61</v>
      </c>
      <c r="BC162" s="0" t="s">
        <v>62</v>
      </c>
    </row>
    <row r="163" customFormat="false" ht="12.75" hidden="false" customHeight="true" outlineLevel="0" collapsed="false">
      <c r="A163" s="0" t="s">
        <v>217</v>
      </c>
      <c r="P163" s="0" t="s">
        <v>226</v>
      </c>
      <c r="U163" s="0" t="s">
        <v>227</v>
      </c>
      <c r="V163" s="0" t="n">
        <v>2000</v>
      </c>
      <c r="X163" s="0" t="n">
        <v>0</v>
      </c>
      <c r="Y163" s="0" t="s">
        <v>58</v>
      </c>
      <c r="Z163" s="0" t="s">
        <v>59</v>
      </c>
      <c r="AA163" s="0" t="n">
        <v>60</v>
      </c>
      <c r="AC163" s="2" t="s">
        <v>55</v>
      </c>
      <c r="AD163" s="2" t="s">
        <v>55</v>
      </c>
      <c r="AI163" s="2" t="s">
        <v>60</v>
      </c>
      <c r="AZ163" s="0" t="s">
        <v>61</v>
      </c>
      <c r="BC163" s="0" t="s">
        <v>62</v>
      </c>
    </row>
    <row r="164" customFormat="false" ht="12.75" hidden="false" customHeight="true" outlineLevel="0" collapsed="false">
      <c r="A164" s="0" t="s">
        <v>228</v>
      </c>
      <c r="B164" s="0" t="s">
        <v>229</v>
      </c>
      <c r="C164" s="1" t="s">
        <v>230</v>
      </c>
      <c r="D164" s="0" t="s">
        <v>52</v>
      </c>
      <c r="E164" s="0" t="s">
        <v>53</v>
      </c>
      <c r="F164" s="0" t="s">
        <v>231</v>
      </c>
      <c r="G164" s="2" t="s">
        <v>55</v>
      </c>
      <c r="H164" s="0" t="s">
        <v>56</v>
      </c>
      <c r="P164" s="0" t="s">
        <v>77</v>
      </c>
      <c r="U164" s="0" t="s">
        <v>232</v>
      </c>
      <c r="V164" s="0" t="n">
        <v>60</v>
      </c>
      <c r="X164" s="0" t="n">
        <v>0</v>
      </c>
      <c r="Y164" s="0" t="s">
        <v>58</v>
      </c>
      <c r="Z164" s="0" t="s">
        <v>59</v>
      </c>
      <c r="AA164" s="0" t="n">
        <v>25</v>
      </c>
      <c r="AC164" s="2" t="s">
        <v>55</v>
      </c>
      <c r="AD164" s="2" t="s">
        <v>55</v>
      </c>
      <c r="AI164" s="2" t="s">
        <v>60</v>
      </c>
      <c r="AZ164" s="0" t="s">
        <v>61</v>
      </c>
      <c r="BC164" s="0" t="s">
        <v>62</v>
      </c>
    </row>
    <row r="165" customFormat="false" ht="12.75" hidden="false" customHeight="true" outlineLevel="0" collapsed="false">
      <c r="A165" s="0" t="s">
        <v>228</v>
      </c>
      <c r="P165" s="0" t="s">
        <v>78</v>
      </c>
      <c r="U165" s="0" t="s">
        <v>233</v>
      </c>
      <c r="V165" s="0" t="n">
        <v>120</v>
      </c>
      <c r="X165" s="0" t="n">
        <v>0</v>
      </c>
      <c r="Y165" s="0" t="s">
        <v>58</v>
      </c>
      <c r="Z165" s="0" t="s">
        <v>59</v>
      </c>
      <c r="AA165" s="0" t="n">
        <v>45</v>
      </c>
      <c r="AC165" s="2" t="s">
        <v>55</v>
      </c>
      <c r="AD165" s="2" t="s">
        <v>55</v>
      </c>
      <c r="AI165" s="2" t="s">
        <v>60</v>
      </c>
      <c r="AZ165" s="0" t="s">
        <v>61</v>
      </c>
      <c r="BC165" s="0" t="s">
        <v>62</v>
      </c>
    </row>
    <row r="166" customFormat="false" ht="12.75" hidden="false" customHeight="true" outlineLevel="0" collapsed="false">
      <c r="A166" s="0" t="s">
        <v>234</v>
      </c>
      <c r="B166" s="0" t="s">
        <v>235</v>
      </c>
      <c r="C166" s="1" t="s">
        <v>236</v>
      </c>
      <c r="D166" s="0" t="s">
        <v>52</v>
      </c>
      <c r="E166" s="0" t="s">
        <v>53</v>
      </c>
      <c r="F166" s="0" t="s">
        <v>76</v>
      </c>
      <c r="G166" s="2" t="s">
        <v>55</v>
      </c>
      <c r="H166" s="0" t="s">
        <v>56</v>
      </c>
      <c r="P166" s="0" t="s">
        <v>77</v>
      </c>
      <c r="U166" s="0" t="s">
        <v>237</v>
      </c>
      <c r="V166" s="0" t="n">
        <v>60</v>
      </c>
      <c r="X166" s="0" t="n">
        <v>0</v>
      </c>
      <c r="Y166" s="0" t="s">
        <v>58</v>
      </c>
      <c r="Z166" s="0" t="s">
        <v>59</v>
      </c>
      <c r="AA166" s="0" t="n">
        <v>25</v>
      </c>
      <c r="AC166" s="2" t="s">
        <v>55</v>
      </c>
      <c r="AD166" s="2" t="s">
        <v>55</v>
      </c>
      <c r="AI166" s="2" t="s">
        <v>60</v>
      </c>
      <c r="AZ166" s="0" t="s">
        <v>61</v>
      </c>
      <c r="BC166" s="0" t="s">
        <v>62</v>
      </c>
    </row>
    <row r="167" customFormat="false" ht="12.75" hidden="false" customHeight="true" outlineLevel="0" collapsed="false">
      <c r="A167" s="0" t="s">
        <v>234</v>
      </c>
      <c r="P167" s="0" t="s">
        <v>78</v>
      </c>
      <c r="U167" s="0" t="s">
        <v>238</v>
      </c>
      <c r="V167" s="0" t="n">
        <v>120</v>
      </c>
      <c r="X167" s="0" t="n">
        <v>0</v>
      </c>
      <c r="Y167" s="0" t="s">
        <v>58</v>
      </c>
      <c r="Z167" s="0" t="s">
        <v>59</v>
      </c>
      <c r="AA167" s="0" t="n">
        <v>45</v>
      </c>
      <c r="AC167" s="2" t="s">
        <v>55</v>
      </c>
      <c r="AD167" s="2" t="s">
        <v>55</v>
      </c>
      <c r="AI167" s="2" t="s">
        <v>60</v>
      </c>
      <c r="AZ167" s="0" t="s">
        <v>61</v>
      </c>
      <c r="BC167" s="0" t="s">
        <v>62</v>
      </c>
    </row>
    <row r="168" customFormat="false" ht="12.75" hidden="false" customHeight="true" outlineLevel="0" collapsed="false">
      <c r="A168" s="0" t="s">
        <v>239</v>
      </c>
      <c r="B168" s="0" t="s">
        <v>240</v>
      </c>
      <c r="C168" s="1" t="s">
        <v>241</v>
      </c>
      <c r="D168" s="0" t="s">
        <v>52</v>
      </c>
      <c r="E168" s="0" t="s">
        <v>53</v>
      </c>
      <c r="F168" s="0" t="s">
        <v>242</v>
      </c>
      <c r="G168" s="2" t="s">
        <v>55</v>
      </c>
      <c r="H168" s="0" t="s">
        <v>56</v>
      </c>
      <c r="P168" s="0" t="s">
        <v>57</v>
      </c>
      <c r="U168" s="0" t="s">
        <v>243</v>
      </c>
      <c r="V168" s="0" t="n">
        <v>15</v>
      </c>
      <c r="X168" s="0" t="n">
        <v>0</v>
      </c>
      <c r="Y168" s="0" t="s">
        <v>58</v>
      </c>
      <c r="Z168" s="0" t="s">
        <v>59</v>
      </c>
      <c r="AA168" s="0" t="n">
        <v>12</v>
      </c>
      <c r="AC168" s="2" t="s">
        <v>55</v>
      </c>
      <c r="AD168" s="2" t="s">
        <v>55</v>
      </c>
      <c r="AI168" s="2" t="s">
        <v>60</v>
      </c>
      <c r="AZ168" s="0" t="s">
        <v>61</v>
      </c>
      <c r="BC168" s="0" t="s">
        <v>62</v>
      </c>
    </row>
    <row r="169" customFormat="false" ht="12.75" hidden="false" customHeight="true" outlineLevel="0" collapsed="false">
      <c r="A169" s="0" t="s">
        <v>244</v>
      </c>
      <c r="B169" s="0" t="s">
        <v>245</v>
      </c>
      <c r="C169" s="1" t="s">
        <v>246</v>
      </c>
      <c r="D169" s="0" t="s">
        <v>52</v>
      </c>
      <c r="E169" s="0" t="s">
        <v>53</v>
      </c>
      <c r="F169" s="0" t="s">
        <v>242</v>
      </c>
      <c r="G169" s="2" t="s">
        <v>55</v>
      </c>
      <c r="H169" s="0" t="s">
        <v>56</v>
      </c>
      <c r="P169" s="0" t="s">
        <v>57</v>
      </c>
      <c r="U169" s="0" t="s">
        <v>247</v>
      </c>
      <c r="V169" s="0" t="n">
        <v>15</v>
      </c>
      <c r="X169" s="0" t="n">
        <v>0</v>
      </c>
      <c r="Y169" s="0" t="s">
        <v>58</v>
      </c>
      <c r="Z169" s="0" t="s">
        <v>59</v>
      </c>
      <c r="AA169" s="0" t="n">
        <v>12</v>
      </c>
      <c r="AC169" s="2" t="s">
        <v>55</v>
      </c>
      <c r="AD169" s="2" t="s">
        <v>55</v>
      </c>
      <c r="AI169" s="2" t="s">
        <v>60</v>
      </c>
      <c r="AZ169" s="0" t="s">
        <v>61</v>
      </c>
      <c r="BC169" s="0" t="s">
        <v>62</v>
      </c>
    </row>
    <row r="170" customFormat="false" ht="12.75" hidden="false" customHeight="true" outlineLevel="0" collapsed="false">
      <c r="A170" s="0" t="s">
        <v>248</v>
      </c>
      <c r="B170" s="0" t="s">
        <v>249</v>
      </c>
      <c r="C170" s="1" t="s">
        <v>250</v>
      </c>
      <c r="D170" s="0" t="s">
        <v>52</v>
      </c>
      <c r="E170" s="0" t="s">
        <v>53</v>
      </c>
      <c r="F170" s="0" t="s">
        <v>242</v>
      </c>
      <c r="G170" s="2" t="s">
        <v>55</v>
      </c>
      <c r="H170" s="0" t="s">
        <v>56</v>
      </c>
      <c r="P170" s="0" t="s">
        <v>57</v>
      </c>
      <c r="U170" s="0" t="s">
        <v>251</v>
      </c>
      <c r="V170" s="0" t="n">
        <v>15</v>
      </c>
      <c r="X170" s="0" t="n">
        <v>0</v>
      </c>
      <c r="Y170" s="0" t="s">
        <v>58</v>
      </c>
      <c r="Z170" s="0" t="s">
        <v>59</v>
      </c>
      <c r="AA170" s="0" t="n">
        <v>12</v>
      </c>
      <c r="AC170" s="2" t="s">
        <v>55</v>
      </c>
      <c r="AD170" s="2" t="s">
        <v>55</v>
      </c>
      <c r="AI170" s="2" t="s">
        <v>60</v>
      </c>
      <c r="AZ170" s="0" t="s">
        <v>61</v>
      </c>
      <c r="BC170" s="0" t="s">
        <v>62</v>
      </c>
    </row>
    <row r="171" customFormat="false" ht="12.75" hidden="false" customHeight="true" outlineLevel="0" collapsed="false">
      <c r="A171" s="0" t="s">
        <v>252</v>
      </c>
      <c r="B171" s="0" t="s">
        <v>253</v>
      </c>
      <c r="C171" s="1" t="s">
        <v>254</v>
      </c>
      <c r="D171" s="0" t="s">
        <v>52</v>
      </c>
      <c r="E171" s="0" t="s">
        <v>53</v>
      </c>
      <c r="F171" s="0" t="s">
        <v>242</v>
      </c>
      <c r="G171" s="2" t="s">
        <v>55</v>
      </c>
      <c r="H171" s="0" t="s">
        <v>56</v>
      </c>
      <c r="P171" s="0" t="s">
        <v>57</v>
      </c>
      <c r="U171" s="0" t="s">
        <v>255</v>
      </c>
      <c r="V171" s="0" t="n">
        <v>15</v>
      </c>
      <c r="X171" s="0" t="n">
        <v>0</v>
      </c>
      <c r="Y171" s="0" t="s">
        <v>58</v>
      </c>
      <c r="Z171" s="0" t="s">
        <v>59</v>
      </c>
      <c r="AA171" s="0" t="n">
        <v>12</v>
      </c>
      <c r="AC171" s="2" t="s">
        <v>55</v>
      </c>
      <c r="AD171" s="2" t="s">
        <v>55</v>
      </c>
      <c r="AI171" s="2" t="s">
        <v>60</v>
      </c>
      <c r="AZ171" s="0" t="s">
        <v>61</v>
      </c>
      <c r="BC171" s="0" t="s">
        <v>62</v>
      </c>
    </row>
    <row r="172" customFormat="false" ht="12.75" hidden="false" customHeight="true" outlineLevel="0" collapsed="false">
      <c r="A172" s="0" t="s">
        <v>256</v>
      </c>
      <c r="B172" s="0" t="s">
        <v>257</v>
      </c>
      <c r="C172" s="1" t="s">
        <v>258</v>
      </c>
      <c r="D172" s="0" t="s">
        <v>52</v>
      </c>
      <c r="E172" s="0" t="s">
        <v>53</v>
      </c>
      <c r="F172" s="0" t="s">
        <v>242</v>
      </c>
      <c r="G172" s="2" t="s">
        <v>55</v>
      </c>
      <c r="H172" s="0" t="s">
        <v>56</v>
      </c>
      <c r="P172" s="0" t="s">
        <v>57</v>
      </c>
      <c r="U172" s="0" t="s">
        <v>259</v>
      </c>
      <c r="V172" s="0" t="n">
        <v>15</v>
      </c>
      <c r="X172" s="0" t="n">
        <v>0</v>
      </c>
      <c r="Y172" s="0" t="s">
        <v>58</v>
      </c>
      <c r="Z172" s="0" t="s">
        <v>59</v>
      </c>
      <c r="AA172" s="0" t="n">
        <v>12</v>
      </c>
      <c r="AC172" s="2" t="s">
        <v>55</v>
      </c>
      <c r="AD172" s="2" t="s">
        <v>55</v>
      </c>
      <c r="AI172" s="2" t="s">
        <v>60</v>
      </c>
      <c r="AZ172" s="0" t="s">
        <v>61</v>
      </c>
      <c r="BC172" s="0" t="s">
        <v>62</v>
      </c>
    </row>
    <row r="173" customFormat="false" ht="12.75" hidden="false" customHeight="true" outlineLevel="0" collapsed="false">
      <c r="A173" s="0" t="s">
        <v>260</v>
      </c>
      <c r="B173" s="0" t="s">
        <v>261</v>
      </c>
      <c r="C173" s="1" t="s">
        <v>262</v>
      </c>
      <c r="D173" s="0" t="s">
        <v>52</v>
      </c>
      <c r="E173" s="0" t="s">
        <v>53</v>
      </c>
      <c r="F173" s="0" t="s">
        <v>242</v>
      </c>
      <c r="G173" s="2" t="s">
        <v>55</v>
      </c>
      <c r="H173" s="0" t="s">
        <v>56</v>
      </c>
      <c r="P173" s="0" t="s">
        <v>57</v>
      </c>
      <c r="U173" s="0" t="s">
        <v>263</v>
      </c>
      <c r="V173" s="0" t="n">
        <v>15</v>
      </c>
      <c r="X173" s="0" t="n">
        <v>0</v>
      </c>
      <c r="Y173" s="0" t="s">
        <v>58</v>
      </c>
      <c r="Z173" s="0" t="s">
        <v>59</v>
      </c>
      <c r="AA173" s="0" t="n">
        <v>12</v>
      </c>
      <c r="AC173" s="2" t="s">
        <v>55</v>
      </c>
      <c r="AD173" s="2" t="s">
        <v>55</v>
      </c>
      <c r="AI173" s="2" t="s">
        <v>60</v>
      </c>
      <c r="AZ173" s="0" t="s">
        <v>61</v>
      </c>
      <c r="BC173" s="0" t="s">
        <v>62</v>
      </c>
    </row>
    <row r="174" customFormat="false" ht="12.75" hidden="false" customHeight="true" outlineLevel="0" collapsed="false">
      <c r="A174" s="0" t="s">
        <v>264</v>
      </c>
      <c r="B174" s="0" t="s">
        <v>265</v>
      </c>
      <c r="C174" s="1" t="s">
        <v>266</v>
      </c>
      <c r="D174" s="0" t="s">
        <v>52</v>
      </c>
      <c r="E174" s="0" t="s">
        <v>53</v>
      </c>
      <c r="F174" s="0" t="s">
        <v>242</v>
      </c>
      <c r="G174" s="2" t="s">
        <v>55</v>
      </c>
      <c r="H174" s="0" t="s">
        <v>56</v>
      </c>
      <c r="P174" s="0" t="s">
        <v>57</v>
      </c>
      <c r="U174" s="0" t="s">
        <v>267</v>
      </c>
      <c r="V174" s="0" t="n">
        <v>15</v>
      </c>
      <c r="X174" s="0" t="n">
        <v>0</v>
      </c>
      <c r="Y174" s="0" t="s">
        <v>58</v>
      </c>
      <c r="Z174" s="0" t="s">
        <v>59</v>
      </c>
      <c r="AA174" s="0" t="n">
        <v>12</v>
      </c>
      <c r="AC174" s="2" t="s">
        <v>55</v>
      </c>
      <c r="AD174" s="2" t="s">
        <v>55</v>
      </c>
      <c r="AI174" s="2" t="s">
        <v>60</v>
      </c>
      <c r="AZ174" s="0" t="s">
        <v>61</v>
      </c>
      <c r="BC174" s="0" t="s">
        <v>62</v>
      </c>
    </row>
    <row r="175" customFormat="false" ht="12.75" hidden="false" customHeight="true" outlineLevel="0" collapsed="false">
      <c r="A175" s="0" t="s">
        <v>268</v>
      </c>
      <c r="B175" s="0" t="s">
        <v>269</v>
      </c>
      <c r="C175" s="1" t="s">
        <v>270</v>
      </c>
      <c r="D175" s="0" t="s">
        <v>52</v>
      </c>
      <c r="E175" s="0" t="s">
        <v>53</v>
      </c>
      <c r="F175" s="0" t="s">
        <v>242</v>
      </c>
      <c r="G175" s="2" t="s">
        <v>55</v>
      </c>
      <c r="H175" s="0" t="s">
        <v>56</v>
      </c>
      <c r="P175" s="0" t="s">
        <v>57</v>
      </c>
      <c r="U175" s="0" t="s">
        <v>271</v>
      </c>
      <c r="V175" s="0" t="n">
        <v>15</v>
      </c>
      <c r="X175" s="0" t="n">
        <v>0</v>
      </c>
      <c r="Y175" s="0" t="s">
        <v>58</v>
      </c>
      <c r="Z175" s="0" t="s">
        <v>59</v>
      </c>
      <c r="AA175" s="0" t="n">
        <v>12</v>
      </c>
      <c r="AC175" s="2" t="s">
        <v>55</v>
      </c>
      <c r="AD175" s="2" t="s">
        <v>55</v>
      </c>
      <c r="AI175" s="2" t="s">
        <v>60</v>
      </c>
      <c r="AZ175" s="0" t="s">
        <v>61</v>
      </c>
      <c r="BC175" s="0" t="s">
        <v>62</v>
      </c>
    </row>
    <row r="176" customFormat="false" ht="12.75" hidden="false" customHeight="true" outlineLevel="0" collapsed="false">
      <c r="A176" s="0" t="s">
        <v>272</v>
      </c>
      <c r="B176" s="0" t="s">
        <v>273</v>
      </c>
      <c r="C176" s="1" t="s">
        <v>274</v>
      </c>
      <c r="D176" s="0" t="s">
        <v>52</v>
      </c>
      <c r="E176" s="0" t="s">
        <v>53</v>
      </c>
      <c r="F176" s="0" t="s">
        <v>242</v>
      </c>
      <c r="G176" s="2" t="s">
        <v>55</v>
      </c>
      <c r="H176" s="0" t="s">
        <v>56</v>
      </c>
      <c r="P176" s="0" t="s">
        <v>57</v>
      </c>
      <c r="U176" s="0" t="s">
        <v>275</v>
      </c>
      <c r="V176" s="0" t="n">
        <v>15</v>
      </c>
      <c r="X176" s="0" t="n">
        <v>0</v>
      </c>
      <c r="Y176" s="0" t="s">
        <v>58</v>
      </c>
      <c r="Z176" s="0" t="s">
        <v>59</v>
      </c>
      <c r="AA176" s="0" t="n">
        <v>12</v>
      </c>
      <c r="AC176" s="2" t="s">
        <v>55</v>
      </c>
      <c r="AD176" s="2" t="s">
        <v>55</v>
      </c>
      <c r="AI176" s="2" t="s">
        <v>60</v>
      </c>
      <c r="AZ176" s="0" t="s">
        <v>61</v>
      </c>
      <c r="BC176" s="0" t="s">
        <v>62</v>
      </c>
    </row>
    <row r="177" customFormat="false" ht="12.75" hidden="false" customHeight="true" outlineLevel="0" collapsed="false">
      <c r="A177" s="0" t="s">
        <v>276</v>
      </c>
      <c r="B177" s="0" t="s">
        <v>277</v>
      </c>
      <c r="C177" s="1" t="s">
        <v>278</v>
      </c>
      <c r="D177" s="0" t="s">
        <v>52</v>
      </c>
      <c r="E177" s="0" t="s">
        <v>53</v>
      </c>
      <c r="F177" s="0" t="s">
        <v>242</v>
      </c>
      <c r="G177" s="2" t="s">
        <v>55</v>
      </c>
      <c r="H177" s="0" t="s">
        <v>56</v>
      </c>
      <c r="P177" s="0" t="s">
        <v>57</v>
      </c>
      <c r="U177" s="0" t="s">
        <v>279</v>
      </c>
      <c r="V177" s="0" t="n">
        <v>15</v>
      </c>
      <c r="X177" s="0" t="n">
        <v>0</v>
      </c>
      <c r="Y177" s="0" t="s">
        <v>58</v>
      </c>
      <c r="Z177" s="0" t="s">
        <v>59</v>
      </c>
      <c r="AA177" s="0" t="n">
        <v>12</v>
      </c>
      <c r="AC177" s="2" t="s">
        <v>55</v>
      </c>
      <c r="AD177" s="2" t="s">
        <v>55</v>
      </c>
      <c r="AI177" s="2" t="s">
        <v>60</v>
      </c>
      <c r="AZ177" s="0" t="s">
        <v>61</v>
      </c>
      <c r="BC177" s="0" t="s">
        <v>62</v>
      </c>
    </row>
    <row r="178" customFormat="false" ht="12.75" hidden="false" customHeight="true" outlineLevel="0" collapsed="false">
      <c r="A178" s="0" t="s">
        <v>280</v>
      </c>
      <c r="B178" s="0" t="s">
        <v>281</v>
      </c>
      <c r="C178" s="1" t="s">
        <v>282</v>
      </c>
      <c r="D178" s="0" t="s">
        <v>52</v>
      </c>
      <c r="E178" s="0" t="s">
        <v>53</v>
      </c>
      <c r="F178" s="0" t="s">
        <v>242</v>
      </c>
      <c r="G178" s="2" t="s">
        <v>55</v>
      </c>
      <c r="H178" s="0" t="s">
        <v>56</v>
      </c>
      <c r="P178" s="0" t="s">
        <v>57</v>
      </c>
      <c r="U178" s="0" t="s">
        <v>283</v>
      </c>
      <c r="V178" s="0" t="n">
        <v>15</v>
      </c>
      <c r="X178" s="0" t="n">
        <v>0</v>
      </c>
      <c r="Y178" s="0" t="s">
        <v>58</v>
      </c>
      <c r="Z178" s="0" t="s">
        <v>59</v>
      </c>
      <c r="AA178" s="0" t="n">
        <v>12</v>
      </c>
      <c r="AC178" s="2" t="s">
        <v>55</v>
      </c>
      <c r="AD178" s="2" t="s">
        <v>55</v>
      </c>
      <c r="AI178" s="2" t="s">
        <v>60</v>
      </c>
      <c r="AZ178" s="0" t="s">
        <v>61</v>
      </c>
      <c r="BC178" s="0" t="s">
        <v>62</v>
      </c>
    </row>
    <row r="179" customFormat="false" ht="12.75" hidden="false" customHeight="true" outlineLevel="0" collapsed="false">
      <c r="A179" s="0" t="s">
        <v>284</v>
      </c>
      <c r="B179" s="0" t="s">
        <v>285</v>
      </c>
      <c r="C179" s="1" t="s">
        <v>286</v>
      </c>
      <c r="D179" s="0" t="s">
        <v>52</v>
      </c>
      <c r="E179" s="0" t="s">
        <v>53</v>
      </c>
      <c r="F179" s="0" t="s">
        <v>287</v>
      </c>
      <c r="G179" s="2" t="s">
        <v>55</v>
      </c>
      <c r="H179" s="0" t="s">
        <v>288</v>
      </c>
      <c r="P179" s="0" t="s">
        <v>289</v>
      </c>
      <c r="U179" s="0" t="s">
        <v>290</v>
      </c>
      <c r="V179" s="0" t="n">
        <v>250</v>
      </c>
      <c r="X179" s="0" t="n">
        <v>0</v>
      </c>
      <c r="Y179" s="0" t="s">
        <v>58</v>
      </c>
      <c r="Z179" s="0" t="s">
        <v>59</v>
      </c>
      <c r="AA179" s="0" t="n">
        <v>25</v>
      </c>
      <c r="AC179" s="2" t="s">
        <v>55</v>
      </c>
      <c r="AD179" s="2" t="s">
        <v>55</v>
      </c>
      <c r="AI179" s="2" t="s">
        <v>60</v>
      </c>
      <c r="AZ179" s="0" t="s">
        <v>61</v>
      </c>
      <c r="BC179" s="0" t="s">
        <v>62</v>
      </c>
    </row>
    <row r="180" customFormat="false" ht="12.75" hidden="false" customHeight="true" outlineLevel="0" collapsed="false">
      <c r="A180" s="0" t="s">
        <v>284</v>
      </c>
      <c r="P180" s="0" t="s">
        <v>291</v>
      </c>
      <c r="U180" s="0" t="s">
        <v>292</v>
      </c>
      <c r="V180" s="0" t="n">
        <v>250</v>
      </c>
      <c r="X180" s="0" t="n">
        <v>0</v>
      </c>
      <c r="Y180" s="0" t="s">
        <v>58</v>
      </c>
      <c r="Z180" s="0" t="s">
        <v>59</v>
      </c>
      <c r="AA180" s="0" t="n">
        <v>25</v>
      </c>
      <c r="AC180" s="2" t="s">
        <v>55</v>
      </c>
      <c r="AD180" s="2" t="s">
        <v>55</v>
      </c>
      <c r="AI180" s="2" t="s">
        <v>60</v>
      </c>
      <c r="AZ180" s="0" t="s">
        <v>61</v>
      </c>
      <c r="BC180" s="0" t="s">
        <v>62</v>
      </c>
    </row>
    <row r="181" customFormat="false" ht="12.75" hidden="false" customHeight="true" outlineLevel="0" collapsed="false">
      <c r="A181" s="0" t="s">
        <v>284</v>
      </c>
      <c r="P181" s="0" t="s">
        <v>293</v>
      </c>
      <c r="U181" s="0" t="s">
        <v>294</v>
      </c>
      <c r="V181" s="0" t="n">
        <v>250</v>
      </c>
      <c r="X181" s="0" t="n">
        <v>0</v>
      </c>
      <c r="Y181" s="0" t="s">
        <v>58</v>
      </c>
      <c r="Z181" s="0" t="s">
        <v>59</v>
      </c>
      <c r="AA181" s="0" t="n">
        <v>25</v>
      </c>
      <c r="AC181" s="2" t="s">
        <v>55</v>
      </c>
      <c r="AD181" s="2" t="s">
        <v>55</v>
      </c>
      <c r="AI181" s="2" t="s">
        <v>60</v>
      </c>
      <c r="AZ181" s="0" t="s">
        <v>61</v>
      </c>
      <c r="BC181" s="0" t="s">
        <v>62</v>
      </c>
    </row>
    <row r="182" customFormat="false" ht="12.75" hidden="false" customHeight="true" outlineLevel="0" collapsed="false">
      <c r="A182" s="0" t="s">
        <v>284</v>
      </c>
      <c r="P182" s="0" t="s">
        <v>295</v>
      </c>
      <c r="U182" s="0" t="s">
        <v>296</v>
      </c>
      <c r="V182" s="0" t="n">
        <v>250</v>
      </c>
      <c r="X182" s="0" t="n">
        <v>0</v>
      </c>
      <c r="Y182" s="0" t="s">
        <v>58</v>
      </c>
      <c r="Z182" s="0" t="s">
        <v>59</v>
      </c>
      <c r="AA182" s="0" t="n">
        <v>25</v>
      </c>
      <c r="AC182" s="2" t="s">
        <v>55</v>
      </c>
      <c r="AD182" s="2" t="s">
        <v>55</v>
      </c>
      <c r="AI182" s="2" t="s">
        <v>60</v>
      </c>
      <c r="AZ182" s="0" t="s">
        <v>61</v>
      </c>
      <c r="BC182" s="0" t="s">
        <v>62</v>
      </c>
    </row>
    <row r="183" customFormat="false" ht="12.75" hidden="false" customHeight="true" outlineLevel="0" collapsed="false">
      <c r="A183" s="0" t="s">
        <v>284</v>
      </c>
      <c r="P183" s="0" t="s">
        <v>297</v>
      </c>
      <c r="U183" s="0" t="s">
        <v>298</v>
      </c>
      <c r="V183" s="0" t="n">
        <v>250</v>
      </c>
      <c r="X183" s="0" t="n">
        <v>0</v>
      </c>
      <c r="Y183" s="0" t="s">
        <v>58</v>
      </c>
      <c r="Z183" s="0" t="s">
        <v>59</v>
      </c>
      <c r="AA183" s="0" t="n">
        <v>25</v>
      </c>
      <c r="AC183" s="2" t="s">
        <v>55</v>
      </c>
      <c r="AD183" s="2" t="s">
        <v>55</v>
      </c>
      <c r="AI183" s="2" t="s">
        <v>60</v>
      </c>
      <c r="AZ183" s="0" t="s">
        <v>61</v>
      </c>
      <c r="BC183" s="0" t="s">
        <v>62</v>
      </c>
    </row>
    <row r="184" customFormat="false" ht="12.75" hidden="false" customHeight="true" outlineLevel="0" collapsed="false">
      <c r="A184" s="0" t="s">
        <v>284</v>
      </c>
      <c r="P184" s="0" t="s">
        <v>299</v>
      </c>
      <c r="U184" s="0" t="s">
        <v>300</v>
      </c>
      <c r="V184" s="0" t="n">
        <v>250</v>
      </c>
      <c r="X184" s="0" t="n">
        <v>0</v>
      </c>
      <c r="Y184" s="0" t="s">
        <v>58</v>
      </c>
      <c r="Z184" s="0" t="s">
        <v>59</v>
      </c>
      <c r="AA184" s="0" t="n">
        <v>25</v>
      </c>
      <c r="AC184" s="2" t="s">
        <v>55</v>
      </c>
      <c r="AD184" s="2" t="s">
        <v>55</v>
      </c>
      <c r="AI184" s="2" t="s">
        <v>60</v>
      </c>
      <c r="AZ184" s="0" t="s">
        <v>61</v>
      </c>
      <c r="BC184" s="0" t="s">
        <v>62</v>
      </c>
    </row>
    <row r="185" customFormat="false" ht="12.75" hidden="false" customHeight="true" outlineLevel="0" collapsed="false">
      <c r="A185" s="0" t="s">
        <v>284</v>
      </c>
      <c r="P185" s="0" t="s">
        <v>301</v>
      </c>
      <c r="U185" s="0" t="s">
        <v>302</v>
      </c>
      <c r="V185" s="0" t="n">
        <v>250</v>
      </c>
      <c r="X185" s="0" t="n">
        <v>0</v>
      </c>
      <c r="Y185" s="0" t="s">
        <v>58</v>
      </c>
      <c r="Z185" s="0" t="s">
        <v>59</v>
      </c>
      <c r="AA185" s="0" t="n">
        <v>25</v>
      </c>
      <c r="AC185" s="2" t="s">
        <v>55</v>
      </c>
      <c r="AD185" s="2" t="s">
        <v>55</v>
      </c>
      <c r="AI185" s="2" t="s">
        <v>60</v>
      </c>
      <c r="AZ185" s="0" t="s">
        <v>61</v>
      </c>
      <c r="BC185" s="0" t="s">
        <v>62</v>
      </c>
    </row>
    <row r="186" customFormat="false" ht="12.75" hidden="false" customHeight="true" outlineLevel="0" collapsed="false">
      <c r="A186" s="0" t="s">
        <v>303</v>
      </c>
      <c r="B186" s="0" t="s">
        <v>304</v>
      </c>
      <c r="C186" s="1" t="s">
        <v>305</v>
      </c>
      <c r="D186" s="0" t="s">
        <v>52</v>
      </c>
      <c r="E186" s="0" t="s">
        <v>53</v>
      </c>
      <c r="F186" s="0" t="s">
        <v>287</v>
      </c>
      <c r="G186" s="2" t="s">
        <v>55</v>
      </c>
      <c r="H186" s="0" t="s">
        <v>288</v>
      </c>
      <c r="P186" s="0" t="s">
        <v>289</v>
      </c>
      <c r="U186" s="0" t="s">
        <v>306</v>
      </c>
      <c r="V186" s="0" t="n">
        <v>60</v>
      </c>
      <c r="X186" s="0" t="n">
        <v>0</v>
      </c>
      <c r="Y186" s="0" t="s">
        <v>58</v>
      </c>
      <c r="Z186" s="0" t="s">
        <v>59</v>
      </c>
      <c r="AA186" s="0" t="n">
        <v>6</v>
      </c>
      <c r="AC186" s="2" t="s">
        <v>55</v>
      </c>
      <c r="AD186" s="2" t="s">
        <v>55</v>
      </c>
      <c r="AI186" s="2" t="s">
        <v>60</v>
      </c>
      <c r="AZ186" s="0" t="s">
        <v>61</v>
      </c>
      <c r="BC186" s="0" t="s">
        <v>62</v>
      </c>
    </row>
    <row r="187" customFormat="false" ht="12.75" hidden="false" customHeight="true" outlineLevel="0" collapsed="false">
      <c r="A187" s="0" t="s">
        <v>303</v>
      </c>
      <c r="P187" s="0" t="s">
        <v>291</v>
      </c>
      <c r="U187" s="0" t="s">
        <v>307</v>
      </c>
      <c r="V187" s="0" t="n">
        <v>60</v>
      </c>
      <c r="X187" s="0" t="n">
        <v>0</v>
      </c>
      <c r="Y187" s="0" t="s">
        <v>58</v>
      </c>
      <c r="Z187" s="0" t="s">
        <v>59</v>
      </c>
      <c r="AA187" s="0" t="n">
        <v>6</v>
      </c>
      <c r="AC187" s="2" t="s">
        <v>55</v>
      </c>
      <c r="AD187" s="2" t="s">
        <v>55</v>
      </c>
      <c r="AI187" s="2" t="s">
        <v>60</v>
      </c>
      <c r="AZ187" s="0" t="s">
        <v>61</v>
      </c>
      <c r="BC187" s="0" t="s">
        <v>62</v>
      </c>
    </row>
    <row r="188" customFormat="false" ht="12.75" hidden="false" customHeight="true" outlineLevel="0" collapsed="false">
      <c r="A188" s="0" t="s">
        <v>303</v>
      </c>
      <c r="P188" s="0" t="s">
        <v>293</v>
      </c>
      <c r="U188" s="0" t="s">
        <v>308</v>
      </c>
      <c r="V188" s="0" t="n">
        <v>60</v>
      </c>
      <c r="X188" s="0" t="n">
        <v>0</v>
      </c>
      <c r="Y188" s="0" t="s">
        <v>58</v>
      </c>
      <c r="Z188" s="0" t="s">
        <v>59</v>
      </c>
      <c r="AA188" s="0" t="n">
        <v>6</v>
      </c>
      <c r="AC188" s="2" t="s">
        <v>55</v>
      </c>
      <c r="AD188" s="2" t="s">
        <v>55</v>
      </c>
      <c r="AI188" s="2" t="s">
        <v>60</v>
      </c>
      <c r="AZ188" s="0" t="s">
        <v>61</v>
      </c>
      <c r="BC188" s="0" t="s">
        <v>62</v>
      </c>
    </row>
    <row r="189" customFormat="false" ht="12.75" hidden="false" customHeight="true" outlineLevel="0" collapsed="false">
      <c r="A189" s="0" t="s">
        <v>303</v>
      </c>
      <c r="P189" s="0" t="s">
        <v>295</v>
      </c>
      <c r="U189" s="0" t="s">
        <v>309</v>
      </c>
      <c r="V189" s="0" t="n">
        <v>60</v>
      </c>
      <c r="X189" s="0" t="n">
        <v>0</v>
      </c>
      <c r="Y189" s="0" t="s">
        <v>58</v>
      </c>
      <c r="Z189" s="0" t="s">
        <v>59</v>
      </c>
      <c r="AA189" s="0" t="n">
        <v>6</v>
      </c>
      <c r="AC189" s="2" t="s">
        <v>55</v>
      </c>
      <c r="AD189" s="2" t="s">
        <v>55</v>
      </c>
      <c r="AI189" s="2" t="s">
        <v>60</v>
      </c>
      <c r="AZ189" s="0" t="s">
        <v>61</v>
      </c>
      <c r="BC189" s="0" t="s">
        <v>62</v>
      </c>
    </row>
    <row r="190" customFormat="false" ht="12.75" hidden="false" customHeight="true" outlineLevel="0" collapsed="false">
      <c r="A190" s="0" t="s">
        <v>303</v>
      </c>
      <c r="P190" s="0" t="s">
        <v>297</v>
      </c>
      <c r="U190" s="0" t="s">
        <v>310</v>
      </c>
      <c r="V190" s="0" t="n">
        <v>60</v>
      </c>
      <c r="X190" s="0" t="n">
        <v>0</v>
      </c>
      <c r="Y190" s="0" t="s">
        <v>58</v>
      </c>
      <c r="Z190" s="0" t="s">
        <v>59</v>
      </c>
      <c r="AA190" s="0" t="n">
        <v>6</v>
      </c>
      <c r="AC190" s="2" t="s">
        <v>55</v>
      </c>
      <c r="AD190" s="2" t="s">
        <v>55</v>
      </c>
      <c r="AI190" s="2" t="s">
        <v>60</v>
      </c>
      <c r="AZ190" s="0" t="s">
        <v>61</v>
      </c>
      <c r="BC190" s="0" t="s">
        <v>62</v>
      </c>
    </row>
    <row r="191" customFormat="false" ht="12.75" hidden="false" customHeight="true" outlineLevel="0" collapsed="false">
      <c r="A191" s="0" t="s">
        <v>303</v>
      </c>
      <c r="P191" s="0" t="s">
        <v>299</v>
      </c>
      <c r="U191" s="0" t="s">
        <v>311</v>
      </c>
      <c r="V191" s="0" t="n">
        <v>60</v>
      </c>
      <c r="X191" s="0" t="n">
        <v>0</v>
      </c>
      <c r="Y191" s="0" t="s">
        <v>58</v>
      </c>
      <c r="Z191" s="0" t="s">
        <v>59</v>
      </c>
      <c r="AA191" s="0" t="n">
        <v>6</v>
      </c>
      <c r="AC191" s="2" t="s">
        <v>55</v>
      </c>
      <c r="AD191" s="2" t="s">
        <v>55</v>
      </c>
      <c r="AI191" s="2" t="s">
        <v>60</v>
      </c>
      <c r="AZ191" s="0" t="s">
        <v>61</v>
      </c>
      <c r="BC191" s="0" t="s">
        <v>62</v>
      </c>
    </row>
    <row r="192" customFormat="false" ht="12.75" hidden="false" customHeight="true" outlineLevel="0" collapsed="false">
      <c r="A192" s="0" t="s">
        <v>303</v>
      </c>
      <c r="P192" s="0" t="s">
        <v>301</v>
      </c>
      <c r="U192" s="0" t="s">
        <v>312</v>
      </c>
      <c r="V192" s="0" t="n">
        <v>60</v>
      </c>
      <c r="X192" s="0" t="n">
        <v>0</v>
      </c>
      <c r="Y192" s="0" t="s">
        <v>58</v>
      </c>
      <c r="Z192" s="0" t="s">
        <v>59</v>
      </c>
      <c r="AA192" s="0" t="n">
        <v>6</v>
      </c>
      <c r="AC192" s="2" t="s">
        <v>55</v>
      </c>
      <c r="AD192" s="2" t="s">
        <v>55</v>
      </c>
      <c r="AI192" s="2" t="s">
        <v>60</v>
      </c>
      <c r="AZ192" s="0" t="s">
        <v>61</v>
      </c>
      <c r="BC192" s="0" t="s">
        <v>62</v>
      </c>
    </row>
    <row r="193" customFormat="false" ht="12.75" hidden="false" customHeight="true" outlineLevel="0" collapsed="false">
      <c r="A193" s="0" t="s">
        <v>313</v>
      </c>
      <c r="B193" s="0" t="s">
        <v>314</v>
      </c>
      <c r="C193" s="0" t="s">
        <v>315</v>
      </c>
      <c r="D193" s="0" t="s">
        <v>52</v>
      </c>
      <c r="E193" s="0" t="s">
        <v>53</v>
      </c>
      <c r="F193" s="0" t="s">
        <v>287</v>
      </c>
      <c r="G193" s="2" t="s">
        <v>55</v>
      </c>
      <c r="H193" s="0" t="s">
        <v>288</v>
      </c>
      <c r="P193" s="0" t="s">
        <v>289</v>
      </c>
      <c r="U193" s="0" t="s">
        <v>316</v>
      </c>
      <c r="V193" s="0" t="n">
        <v>250</v>
      </c>
      <c r="X193" s="0" t="n">
        <v>0</v>
      </c>
      <c r="Y193" s="0" t="s">
        <v>58</v>
      </c>
      <c r="Z193" s="0" t="s">
        <v>59</v>
      </c>
      <c r="AA193" s="0" t="n">
        <v>15</v>
      </c>
      <c r="AC193" s="2" t="s">
        <v>55</v>
      </c>
      <c r="AD193" s="2" t="s">
        <v>55</v>
      </c>
      <c r="AI193" s="2" t="s">
        <v>60</v>
      </c>
      <c r="AZ193" s="0" t="s">
        <v>61</v>
      </c>
      <c r="BC193" s="0" t="s">
        <v>62</v>
      </c>
    </row>
    <row r="194" customFormat="false" ht="12.75" hidden="false" customHeight="true" outlineLevel="0" collapsed="false">
      <c r="A194" s="0" t="s">
        <v>313</v>
      </c>
      <c r="P194" s="0" t="s">
        <v>291</v>
      </c>
      <c r="U194" s="0" t="s">
        <v>317</v>
      </c>
      <c r="V194" s="0" t="n">
        <v>250</v>
      </c>
      <c r="X194" s="0" t="n">
        <v>0</v>
      </c>
      <c r="Y194" s="0" t="s">
        <v>58</v>
      </c>
      <c r="Z194" s="0" t="s">
        <v>59</v>
      </c>
      <c r="AA194" s="0" t="n">
        <v>15</v>
      </c>
      <c r="AC194" s="2" t="s">
        <v>55</v>
      </c>
      <c r="AD194" s="2" t="s">
        <v>55</v>
      </c>
      <c r="AI194" s="2" t="s">
        <v>60</v>
      </c>
      <c r="AZ194" s="0" t="s">
        <v>61</v>
      </c>
      <c r="BC194" s="0" t="s">
        <v>62</v>
      </c>
    </row>
    <row r="195" customFormat="false" ht="12.75" hidden="false" customHeight="true" outlineLevel="0" collapsed="false">
      <c r="A195" s="0" t="s">
        <v>313</v>
      </c>
      <c r="P195" s="0" t="s">
        <v>293</v>
      </c>
      <c r="U195" s="0" t="s">
        <v>318</v>
      </c>
      <c r="V195" s="0" t="n">
        <v>250</v>
      </c>
      <c r="X195" s="0" t="n">
        <v>0</v>
      </c>
      <c r="Y195" s="0" t="s">
        <v>58</v>
      </c>
      <c r="Z195" s="0" t="s">
        <v>59</v>
      </c>
      <c r="AA195" s="0" t="n">
        <v>15</v>
      </c>
      <c r="AC195" s="2" t="s">
        <v>55</v>
      </c>
      <c r="AD195" s="2" t="s">
        <v>55</v>
      </c>
      <c r="AI195" s="2" t="s">
        <v>60</v>
      </c>
      <c r="AZ195" s="0" t="s">
        <v>61</v>
      </c>
      <c r="BC195" s="0" t="s">
        <v>62</v>
      </c>
    </row>
    <row r="196" customFormat="false" ht="12.75" hidden="false" customHeight="true" outlineLevel="0" collapsed="false">
      <c r="A196" s="0" t="s">
        <v>313</v>
      </c>
      <c r="P196" s="0" t="s">
        <v>295</v>
      </c>
      <c r="U196" s="0" t="s">
        <v>319</v>
      </c>
      <c r="V196" s="0" t="n">
        <v>250</v>
      </c>
      <c r="X196" s="0" t="n">
        <v>0</v>
      </c>
      <c r="Y196" s="0" t="s">
        <v>58</v>
      </c>
      <c r="Z196" s="0" t="s">
        <v>59</v>
      </c>
      <c r="AA196" s="0" t="n">
        <v>15</v>
      </c>
      <c r="AC196" s="2" t="s">
        <v>55</v>
      </c>
      <c r="AD196" s="2" t="s">
        <v>55</v>
      </c>
      <c r="AI196" s="2" t="s">
        <v>60</v>
      </c>
      <c r="AZ196" s="0" t="s">
        <v>61</v>
      </c>
      <c r="BC196" s="0" t="s">
        <v>62</v>
      </c>
    </row>
    <row r="197" customFormat="false" ht="12.75" hidden="false" customHeight="true" outlineLevel="0" collapsed="false">
      <c r="A197" s="0" t="s">
        <v>313</v>
      </c>
      <c r="P197" s="0" t="s">
        <v>297</v>
      </c>
      <c r="U197" s="0" t="s">
        <v>320</v>
      </c>
      <c r="V197" s="0" t="n">
        <v>250</v>
      </c>
      <c r="X197" s="0" t="n">
        <v>0</v>
      </c>
      <c r="Y197" s="0" t="s">
        <v>58</v>
      </c>
      <c r="Z197" s="0" t="s">
        <v>59</v>
      </c>
      <c r="AA197" s="0" t="n">
        <v>15</v>
      </c>
      <c r="AC197" s="2" t="s">
        <v>55</v>
      </c>
      <c r="AD197" s="2" t="s">
        <v>55</v>
      </c>
      <c r="AI197" s="2" t="s">
        <v>60</v>
      </c>
      <c r="AZ197" s="0" t="s">
        <v>61</v>
      </c>
      <c r="BC197" s="0" t="s">
        <v>62</v>
      </c>
    </row>
    <row r="198" customFormat="false" ht="12.75" hidden="false" customHeight="true" outlineLevel="0" collapsed="false">
      <c r="A198" s="0" t="s">
        <v>313</v>
      </c>
      <c r="P198" s="0" t="s">
        <v>299</v>
      </c>
      <c r="U198" s="0" t="s">
        <v>321</v>
      </c>
      <c r="V198" s="0" t="n">
        <v>250</v>
      </c>
      <c r="X198" s="0" t="n">
        <v>0</v>
      </c>
      <c r="Y198" s="0" t="s">
        <v>58</v>
      </c>
      <c r="Z198" s="0" t="s">
        <v>59</v>
      </c>
      <c r="AA198" s="0" t="n">
        <v>15</v>
      </c>
      <c r="AC198" s="2" t="s">
        <v>55</v>
      </c>
      <c r="AD198" s="2" t="s">
        <v>55</v>
      </c>
      <c r="AI198" s="2" t="s">
        <v>60</v>
      </c>
      <c r="AZ198" s="0" t="s">
        <v>61</v>
      </c>
      <c r="BC198" s="0" t="s">
        <v>62</v>
      </c>
    </row>
    <row r="199" customFormat="false" ht="12.75" hidden="false" customHeight="true" outlineLevel="0" collapsed="false">
      <c r="A199" s="0" t="s">
        <v>313</v>
      </c>
      <c r="P199" s="0" t="s">
        <v>301</v>
      </c>
      <c r="U199" s="0" t="s">
        <v>322</v>
      </c>
      <c r="V199" s="0" t="n">
        <v>250</v>
      </c>
      <c r="X199" s="0" t="n">
        <v>0</v>
      </c>
      <c r="Y199" s="0" t="s">
        <v>58</v>
      </c>
      <c r="Z199" s="0" t="s">
        <v>59</v>
      </c>
      <c r="AA199" s="0" t="n">
        <v>15</v>
      </c>
      <c r="AC199" s="2" t="s">
        <v>55</v>
      </c>
      <c r="AD199" s="2" t="s">
        <v>55</v>
      </c>
      <c r="AI199" s="2" t="s">
        <v>60</v>
      </c>
      <c r="AZ199" s="0" t="s">
        <v>61</v>
      </c>
      <c r="BC199" s="0" t="s">
        <v>62</v>
      </c>
    </row>
    <row r="200" customFormat="false" ht="12.75" hidden="false" customHeight="true" outlineLevel="0" collapsed="false">
      <c r="A200" s="0" t="s">
        <v>323</v>
      </c>
      <c r="B200" s="0" t="s">
        <v>324</v>
      </c>
      <c r="C200" s="1" t="s">
        <v>325</v>
      </c>
      <c r="D200" s="0" t="s">
        <v>52</v>
      </c>
      <c r="E200" s="0" t="s">
        <v>53</v>
      </c>
      <c r="F200" s="0" t="s">
        <v>326</v>
      </c>
      <c r="G200" s="2" t="s">
        <v>55</v>
      </c>
      <c r="H200" s="0" t="s">
        <v>56</v>
      </c>
      <c r="P200" s="0" t="s">
        <v>327</v>
      </c>
      <c r="U200" s="0" t="s">
        <v>328</v>
      </c>
      <c r="V200" s="0" t="n">
        <v>10</v>
      </c>
      <c r="X200" s="0" t="n">
        <v>0</v>
      </c>
      <c r="Y200" s="0" t="s">
        <v>58</v>
      </c>
      <c r="Z200" s="0" t="s">
        <v>59</v>
      </c>
      <c r="AA200" s="0" t="n">
        <v>12</v>
      </c>
      <c r="AC200" s="2" t="s">
        <v>55</v>
      </c>
      <c r="AD200" s="2" t="s">
        <v>55</v>
      </c>
      <c r="AI200" s="2" t="s">
        <v>60</v>
      </c>
      <c r="AZ200" s="0" t="s">
        <v>61</v>
      </c>
      <c r="BC200" s="0" t="s">
        <v>62</v>
      </c>
    </row>
    <row r="201" customFormat="false" ht="12.75" hidden="false" customHeight="true" outlineLevel="0" collapsed="false">
      <c r="A201" s="0" t="s">
        <v>329</v>
      </c>
      <c r="B201" s="0" t="s">
        <v>330</v>
      </c>
      <c r="C201" s="1" t="s">
        <v>331</v>
      </c>
      <c r="D201" s="0" t="s">
        <v>52</v>
      </c>
      <c r="E201" s="0" t="s">
        <v>53</v>
      </c>
      <c r="F201" s="0" t="s">
        <v>326</v>
      </c>
      <c r="G201" s="2" t="s">
        <v>55</v>
      </c>
      <c r="H201" s="0" t="s">
        <v>56</v>
      </c>
      <c r="P201" s="0" t="s">
        <v>327</v>
      </c>
      <c r="U201" s="0" t="s">
        <v>332</v>
      </c>
      <c r="V201" s="0" t="n">
        <v>10</v>
      </c>
      <c r="X201" s="0" t="n">
        <v>0</v>
      </c>
      <c r="Y201" s="0" t="s">
        <v>58</v>
      </c>
      <c r="Z201" s="0" t="s">
        <v>59</v>
      </c>
      <c r="AA201" s="0" t="n">
        <v>12</v>
      </c>
      <c r="AC201" s="2" t="s">
        <v>55</v>
      </c>
      <c r="AD201" s="2" t="s">
        <v>55</v>
      </c>
      <c r="AI201" s="2" t="s">
        <v>60</v>
      </c>
      <c r="AZ201" s="0" t="s">
        <v>61</v>
      </c>
      <c r="BC201" s="0" t="s">
        <v>62</v>
      </c>
    </row>
    <row r="202" customFormat="false" ht="12.75" hidden="false" customHeight="true" outlineLevel="0" collapsed="false">
      <c r="A202" s="0" t="s">
        <v>333</v>
      </c>
      <c r="B202" s="0" t="s">
        <v>334</v>
      </c>
      <c r="C202" s="1" t="s">
        <v>335</v>
      </c>
      <c r="D202" s="0" t="s">
        <v>52</v>
      </c>
      <c r="E202" s="0" t="s">
        <v>53</v>
      </c>
      <c r="F202" s="0" t="s">
        <v>326</v>
      </c>
      <c r="G202" s="2" t="s">
        <v>55</v>
      </c>
      <c r="H202" s="0" t="s">
        <v>56</v>
      </c>
      <c r="P202" s="0" t="s">
        <v>327</v>
      </c>
      <c r="U202" s="0" t="s">
        <v>336</v>
      </c>
      <c r="V202" s="0" t="n">
        <v>10</v>
      </c>
      <c r="X202" s="0" t="n">
        <v>0</v>
      </c>
      <c r="Y202" s="0" t="s">
        <v>58</v>
      </c>
      <c r="Z202" s="0" t="s">
        <v>59</v>
      </c>
      <c r="AA202" s="0" t="n">
        <v>12</v>
      </c>
      <c r="AC202" s="2" t="s">
        <v>55</v>
      </c>
      <c r="AD202" s="2" t="s">
        <v>55</v>
      </c>
      <c r="AI202" s="2" t="s">
        <v>60</v>
      </c>
      <c r="AZ202" s="0" t="s">
        <v>61</v>
      </c>
      <c r="BC202" s="0" t="s">
        <v>62</v>
      </c>
    </row>
    <row r="203" customFormat="false" ht="12.75" hidden="false" customHeight="true" outlineLevel="0" collapsed="false">
      <c r="A203" s="0" t="s">
        <v>337</v>
      </c>
      <c r="B203" s="0" t="s">
        <v>338</v>
      </c>
      <c r="C203" s="1" t="s">
        <v>339</v>
      </c>
      <c r="D203" s="0" t="s">
        <v>52</v>
      </c>
      <c r="E203" s="0" t="s">
        <v>53</v>
      </c>
      <c r="F203" s="0" t="s">
        <v>326</v>
      </c>
      <c r="G203" s="2" t="s">
        <v>55</v>
      </c>
      <c r="H203" s="0" t="s">
        <v>56</v>
      </c>
      <c r="P203" s="0" t="s">
        <v>327</v>
      </c>
      <c r="U203" s="0" t="s">
        <v>340</v>
      </c>
      <c r="V203" s="0" t="n">
        <v>10</v>
      </c>
      <c r="X203" s="0" t="n">
        <v>0</v>
      </c>
      <c r="Y203" s="0" t="s">
        <v>58</v>
      </c>
      <c r="Z203" s="0" t="s">
        <v>59</v>
      </c>
      <c r="AA203" s="0" t="n">
        <v>12</v>
      </c>
      <c r="AC203" s="2" t="s">
        <v>55</v>
      </c>
      <c r="AD203" s="2" t="s">
        <v>55</v>
      </c>
      <c r="AI203" s="2" t="s">
        <v>60</v>
      </c>
      <c r="AZ203" s="0" t="s">
        <v>61</v>
      </c>
      <c r="BC203" s="0" t="s">
        <v>62</v>
      </c>
    </row>
    <row r="204" customFormat="false" ht="12.75" hidden="false" customHeight="true" outlineLevel="0" collapsed="false">
      <c r="A204" s="0" t="s">
        <v>341</v>
      </c>
      <c r="B204" s="0" t="s">
        <v>342</v>
      </c>
      <c r="C204" s="1" t="s">
        <v>343</v>
      </c>
      <c r="D204" s="0" t="s">
        <v>52</v>
      </c>
      <c r="E204" s="0" t="s">
        <v>53</v>
      </c>
      <c r="F204" s="0" t="s">
        <v>326</v>
      </c>
      <c r="G204" s="2" t="s">
        <v>55</v>
      </c>
      <c r="H204" s="0" t="s">
        <v>56</v>
      </c>
      <c r="P204" s="0" t="s">
        <v>327</v>
      </c>
      <c r="U204" s="0" t="s">
        <v>344</v>
      </c>
      <c r="V204" s="0" t="n">
        <v>10</v>
      </c>
      <c r="X204" s="0" t="n">
        <v>0</v>
      </c>
      <c r="Y204" s="0" t="s">
        <v>58</v>
      </c>
      <c r="Z204" s="0" t="s">
        <v>59</v>
      </c>
      <c r="AA204" s="0" t="n">
        <v>12</v>
      </c>
      <c r="AC204" s="2" t="s">
        <v>55</v>
      </c>
      <c r="AD204" s="2" t="s">
        <v>55</v>
      </c>
      <c r="AI204" s="2" t="s">
        <v>60</v>
      </c>
      <c r="AZ204" s="0" t="s">
        <v>61</v>
      </c>
      <c r="BC204" s="0" t="s">
        <v>62</v>
      </c>
    </row>
    <row r="205" customFormat="false" ht="12.75" hidden="false" customHeight="true" outlineLevel="0" collapsed="false">
      <c r="A205" s="0" t="s">
        <v>345</v>
      </c>
      <c r="B205" s="0" t="s">
        <v>346</v>
      </c>
      <c r="C205" s="1" t="s">
        <v>347</v>
      </c>
      <c r="D205" s="0" t="s">
        <v>52</v>
      </c>
      <c r="E205" s="0" t="s">
        <v>53</v>
      </c>
      <c r="F205" s="0" t="s">
        <v>326</v>
      </c>
      <c r="G205" s="2" t="s">
        <v>55</v>
      </c>
      <c r="H205" s="0" t="s">
        <v>56</v>
      </c>
      <c r="P205" s="0" t="s">
        <v>327</v>
      </c>
      <c r="U205" s="0" t="s">
        <v>348</v>
      </c>
      <c r="V205" s="0" t="n">
        <v>10</v>
      </c>
      <c r="X205" s="0" t="n">
        <v>0</v>
      </c>
      <c r="Y205" s="0" t="s">
        <v>58</v>
      </c>
      <c r="Z205" s="0" t="s">
        <v>59</v>
      </c>
      <c r="AA205" s="0" t="n">
        <v>12</v>
      </c>
      <c r="AC205" s="2" t="s">
        <v>55</v>
      </c>
      <c r="AD205" s="2" t="s">
        <v>55</v>
      </c>
      <c r="AI205" s="2" t="s">
        <v>60</v>
      </c>
      <c r="AZ205" s="0" t="s">
        <v>61</v>
      </c>
      <c r="BC205" s="0" t="s">
        <v>62</v>
      </c>
    </row>
    <row r="206" customFormat="false" ht="12.75" hidden="false" customHeight="true" outlineLevel="0" collapsed="false">
      <c r="A206" s="0" t="s">
        <v>349</v>
      </c>
      <c r="B206" s="0" t="s">
        <v>350</v>
      </c>
      <c r="C206" s="1" t="s">
        <v>351</v>
      </c>
      <c r="D206" s="0" t="s">
        <v>52</v>
      </c>
      <c r="E206" s="0" t="s">
        <v>53</v>
      </c>
      <c r="F206" s="0" t="s">
        <v>326</v>
      </c>
      <c r="G206" s="2" t="s">
        <v>55</v>
      </c>
      <c r="H206" s="0" t="s">
        <v>56</v>
      </c>
      <c r="P206" s="0" t="s">
        <v>327</v>
      </c>
      <c r="U206" s="0" t="s">
        <v>352</v>
      </c>
      <c r="V206" s="0" t="n">
        <v>10</v>
      </c>
      <c r="X206" s="0" t="n">
        <v>0</v>
      </c>
      <c r="Y206" s="0" t="s">
        <v>58</v>
      </c>
      <c r="Z206" s="0" t="s">
        <v>59</v>
      </c>
      <c r="AA206" s="0" t="n">
        <v>12</v>
      </c>
      <c r="AC206" s="2" t="s">
        <v>55</v>
      </c>
      <c r="AD206" s="2" t="s">
        <v>55</v>
      </c>
      <c r="AI206" s="2" t="s">
        <v>60</v>
      </c>
      <c r="AZ206" s="0" t="s">
        <v>61</v>
      </c>
      <c r="BC206" s="0" t="s">
        <v>62</v>
      </c>
    </row>
    <row r="207" customFormat="false" ht="12.75" hidden="false" customHeight="true" outlineLevel="0" collapsed="false">
      <c r="A207" s="0" t="s">
        <v>353</v>
      </c>
      <c r="B207" s="0" t="s">
        <v>354</v>
      </c>
      <c r="C207" s="1" t="s">
        <v>355</v>
      </c>
      <c r="D207" s="0" t="s">
        <v>52</v>
      </c>
      <c r="E207" s="0" t="s">
        <v>53</v>
      </c>
      <c r="F207" s="0" t="s">
        <v>326</v>
      </c>
      <c r="G207" s="2" t="s">
        <v>55</v>
      </c>
      <c r="H207" s="0" t="s">
        <v>56</v>
      </c>
      <c r="P207" s="0" t="s">
        <v>327</v>
      </c>
      <c r="U207" s="0" t="s">
        <v>356</v>
      </c>
      <c r="V207" s="0" t="n">
        <v>10</v>
      </c>
      <c r="X207" s="0" t="n">
        <v>0</v>
      </c>
      <c r="Y207" s="0" t="s">
        <v>58</v>
      </c>
      <c r="Z207" s="0" t="s">
        <v>59</v>
      </c>
      <c r="AA207" s="0" t="n">
        <v>12</v>
      </c>
      <c r="AC207" s="2" t="s">
        <v>55</v>
      </c>
      <c r="AD207" s="2" t="s">
        <v>55</v>
      </c>
      <c r="AI207" s="2" t="s">
        <v>60</v>
      </c>
      <c r="AZ207" s="0" t="s">
        <v>61</v>
      </c>
      <c r="BC207" s="0" t="s">
        <v>62</v>
      </c>
    </row>
    <row r="208" customFormat="false" ht="12.75" hidden="false" customHeight="true" outlineLevel="0" collapsed="false">
      <c r="A208" s="0" t="s">
        <v>357</v>
      </c>
      <c r="B208" s="0" t="s">
        <v>358</v>
      </c>
      <c r="C208" s="1" t="s">
        <v>359</v>
      </c>
      <c r="D208" s="0" t="s">
        <v>52</v>
      </c>
      <c r="E208" s="0" t="s">
        <v>53</v>
      </c>
      <c r="F208" s="0" t="s">
        <v>326</v>
      </c>
      <c r="G208" s="2" t="s">
        <v>55</v>
      </c>
      <c r="H208" s="0" t="s">
        <v>56</v>
      </c>
      <c r="P208" s="0" t="s">
        <v>327</v>
      </c>
      <c r="U208" s="0" t="s">
        <v>360</v>
      </c>
      <c r="V208" s="0" t="n">
        <v>10</v>
      </c>
      <c r="X208" s="0" t="n">
        <v>0</v>
      </c>
      <c r="Y208" s="0" t="s">
        <v>58</v>
      </c>
      <c r="Z208" s="0" t="s">
        <v>59</v>
      </c>
      <c r="AA208" s="0" t="n">
        <v>12</v>
      </c>
      <c r="AC208" s="2" t="s">
        <v>55</v>
      </c>
      <c r="AD208" s="2" t="s">
        <v>55</v>
      </c>
      <c r="AI208" s="2" t="s">
        <v>60</v>
      </c>
      <c r="AZ208" s="0" t="s">
        <v>61</v>
      </c>
      <c r="BC208" s="0" t="s">
        <v>62</v>
      </c>
    </row>
    <row r="209" customFormat="false" ht="12.75" hidden="false" customHeight="true" outlineLevel="0" collapsed="false">
      <c r="A209" s="0" t="s">
        <v>361</v>
      </c>
      <c r="B209" s="0" t="s">
        <v>362</v>
      </c>
      <c r="C209" s="1" t="s">
        <v>363</v>
      </c>
      <c r="D209" s="0" t="s">
        <v>52</v>
      </c>
      <c r="E209" s="0" t="s">
        <v>53</v>
      </c>
      <c r="F209" s="0" t="s">
        <v>326</v>
      </c>
      <c r="G209" s="2" t="s">
        <v>55</v>
      </c>
      <c r="H209" s="0" t="s">
        <v>56</v>
      </c>
      <c r="P209" s="0" t="s">
        <v>327</v>
      </c>
      <c r="U209" s="0" t="s">
        <v>364</v>
      </c>
      <c r="V209" s="0" t="n">
        <v>10</v>
      </c>
      <c r="X209" s="0" t="n">
        <v>0</v>
      </c>
      <c r="Y209" s="0" t="s">
        <v>58</v>
      </c>
      <c r="Z209" s="0" t="s">
        <v>59</v>
      </c>
      <c r="AA209" s="0" t="n">
        <v>12</v>
      </c>
      <c r="AC209" s="2" t="s">
        <v>55</v>
      </c>
      <c r="AD209" s="2" t="s">
        <v>55</v>
      </c>
      <c r="AI209" s="2" t="s">
        <v>60</v>
      </c>
      <c r="AZ209" s="0" t="s">
        <v>61</v>
      </c>
      <c r="BC209" s="0" t="s">
        <v>62</v>
      </c>
    </row>
    <row r="210" customFormat="false" ht="12.75" hidden="false" customHeight="true" outlineLevel="0" collapsed="false">
      <c r="A210" s="0" t="s">
        <v>365</v>
      </c>
      <c r="B210" s="0" t="s">
        <v>366</v>
      </c>
      <c r="C210" s="1" t="s">
        <v>367</v>
      </c>
      <c r="D210" s="0" t="s">
        <v>52</v>
      </c>
      <c r="E210" s="0" t="s">
        <v>53</v>
      </c>
      <c r="F210" s="0" t="s">
        <v>326</v>
      </c>
      <c r="G210" s="2" t="s">
        <v>55</v>
      </c>
      <c r="H210" s="0" t="s">
        <v>56</v>
      </c>
      <c r="P210" s="0" t="s">
        <v>327</v>
      </c>
      <c r="U210" s="0" t="s">
        <v>368</v>
      </c>
      <c r="V210" s="0" t="n">
        <v>10</v>
      </c>
      <c r="X210" s="0" t="n">
        <v>0</v>
      </c>
      <c r="Y210" s="0" t="s">
        <v>58</v>
      </c>
      <c r="Z210" s="0" t="s">
        <v>59</v>
      </c>
      <c r="AA210" s="0" t="n">
        <v>12</v>
      </c>
      <c r="AC210" s="2" t="s">
        <v>55</v>
      </c>
      <c r="AD210" s="2" t="s">
        <v>55</v>
      </c>
      <c r="AI210" s="2" t="s">
        <v>60</v>
      </c>
      <c r="AZ210" s="0" t="s">
        <v>61</v>
      </c>
      <c r="BC210" s="0" t="s">
        <v>62</v>
      </c>
    </row>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31</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2021-02-01T13:44:51Z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