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<sst xmlns="http://schemas.openxmlformats.org/spreadsheetml/2006/main" count="532" uniqueCount="82">
  <si>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</si>
  <si>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</si>
  <si>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</si>
  <si>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</si>
  <si>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</si>
  <si>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</si>
  <si>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</si>
  <si>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</si>
  <si>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</si>
  <si>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</si>
  <si>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</si>
  <si>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</si>
  <si>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</si>
  <si>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</si>
  <si>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</si>
  <si>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</si>
  <si>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</si>
  <si>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</si>
  <si>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</si>
  <si>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</si>
  <si>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</si>
  <si>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</si>
  <si>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</si>
  <si>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</si>
  <si>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</si>
  <si>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</si>
  <si>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</si>
  <si>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</si>
  <si>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</si>
  <si>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</si>
  <si>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</si>
  <si>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</si>
  <si>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</si>
  <si>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</si>
  <si>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</si>
  <si>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</si>
  <si>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</si>
  <si>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</si>
  <si>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</si>
  <si>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</si>
  <si>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</si>
  <si>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</si>
  <si>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</si>
  <si>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</si>
  <si>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</si>
  <si>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</si>
  <si>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</si>
  <si>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</si>
  <si>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Master Cleanse - A Conspiracy of Healers - Lotion</t>
  </si>
  <si>
    <t xml:space="preserve">Wild Woman Medicine Show</t>
  </si>
  <si>
    <t xml:space="preserve">product</t>
  </si>
  <si>
    <t xml:space="preserve">true</t>
  </si>
  <si>
    <t xml:space="preserve">Size</t>
  </si>
  <si>
    <t xml:space="preserve">60ml</t>
  </si>
  <si>
    <t xml:space="preserve">deny</t>
  </si>
  <si>
    <t xml:space="preserve">manual</t>
  </si>
  <si>
    <t xml:space="preserve">https://cdn.shopify.com/s/files/1/1773/1117/files/Coming_Soon.png</t>
  </si>
  <si>
    <t xml:space="preserve">false</t>
  </si>
  <si>
    <t xml:space="preserve">g</t>
  </si>
  <si>
    <t xml:space="preserve">active</t>
  </si>
  <si>
    <t xml:space="preserve">120ml</t>
  </si>
  <si>
    <t xml:space="preserve">Master Cleanse - Beauty and Truth - Lotion</t>
  </si>
  <si>
    <t xml:space="preserve">Master Cleanse - Blue Star - Lotion</t>
  </si>
  <si>
    <t xml:space="preserve">Master Cleanse - Chaos Medicine - Lotion</t>
  </si>
  <si>
    <t xml:space="preserve">Master Cleanse - Community - Shaman 3.0 - Lotion</t>
  </si>
  <si>
    <t xml:space="preserve">Master Cleanse - Emotional Body - Lotion</t>
  </si>
  <si>
    <t xml:space="preserve">Master Cleanse - Hand of the Earth - Lotion</t>
  </si>
  <si>
    <t xml:space="preserve">Master Cleanse - Heartbeat Meditation - Lotion</t>
  </si>
  <si>
    <t xml:space="preserve">Master Cleanse - Hormonal Balance - Lotion</t>
  </si>
  <si>
    <t xml:space="preserve">Master Cleanse - Love My Life - Lotion</t>
  </si>
  <si>
    <t xml:space="preserve">Master Cleanse - Mind/Body Release - Lotion</t>
  </si>
  <si>
    <t xml:space="preserve">Master Cleanse - Mirror - Lotion</t>
  </si>
  <si>
    <t xml:space="preserve">Master Cleanse - Physical Body - Lotion</t>
  </si>
  <si>
    <t xml:space="preserve">Master Cleanse - Psychic Protection - Lotion</t>
  </si>
  <si>
    <t xml:space="preserve">Master Cleanse - Sexual Healing - Lotion</t>
  </si>
  <si>
    <t xml:space="preserve">Master Cleanse - Shaman - Lotion</t>
  </si>
  <si>
    <t xml:space="preserve">Master Cleanse - Sol-Warrior - Lotion</t>
  </si>
  <si>
    <t xml:space="preserve">Master Cleanse - Soul Strings - The Key - Lotion</t>
  </si>
  <si>
    <t xml:space="preserve">Master Cleanse - Spirit/Soul Retrieval - Lotion</t>
  </si>
  <si>
    <t xml:space="preserve">Master Cleanse - Surrender - Lotion</t>
  </si>
  <si>
    <t xml:space="preserve">Master Cleanse - The Lovers - Lotion</t>
  </si>
  <si>
    <t xml:space="preserve">Master Cleanse - Traveller - Shaman 2.0 - Lotion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</si>
</sst>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4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42" activeCellId="0" sqref="B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5.89"/>
    <col collapsed="false" customWidth="true" hidden="false" outlineLevel="0" max="2" min="2" style="0" width="50.34"/>
    <col collapsed="false" customWidth="true" hidden="fals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5"/>
    <col collapsed="false" customWidth="true" hidden="false" outlineLevel="0" max="7" min="7" style="0" width="9.47"/>
    <col collapsed="false" customWidth="true" hidden="false" outlineLevel="0" max="8" min="8" style="0" width="13.1"/>
    <col collapsed="false" customWidth="true" hidden="false" outlineLevel="0" max="9" min="9" style="0" width="3.51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4.62"/>
    <col collapsed="false" customWidth="true" hidden="false" outlineLevel="0" max="14" min="14" style="0" width="14.21"/>
    <col collapsed="false" customWidth="true" hidden="false" outlineLevel="0" max="15" min="15" style="0" width="23.38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56.88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2"/>
    <col collapsed="false" customWidth="true" hidden="false" outlineLevel="0" max="31" min="31" style="0" width="14.35"/>
    <col collapsed="false" customWidth="true" hidden="false" outlineLevel="0" max="32" min="32" style="0" width="118.14"/>
    <col collapsed="false" customWidth="true" hidden="false" outlineLevel="0" max="33" min="33" style="0" width="13.65"/>
    <col collapsed="false" customWidth="true" hidden="false" outlineLevel="0" max="34" min="34" style="0" width="50.34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3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9.13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</row>
    <row r="2" customFormat="false" ht="12.75" hidden="false" customHeight="true" outlineLevel="0" collapsed="false">
      <c r="A2" s="1" t="str">
        <f aca="false">SUBSTITUTE(SUBSTITUTE(LOWER(_xlfn.CONCAT(M2, "-", O2,"-", N2)), "_", "-"), "---", "-")</f>
        <v>master-cleanse-a-conspiracy-of-healers-lotion</v>
      </c>
      <c r="B2" s="1" t="s">
        <v>48</v>
      </c>
      <c r="C2" s="2"/>
      <c r="D2" s="1" t="s">
        <v>49</v>
      </c>
      <c r="E2" s="1" t="s">
        <v>50</v>
      </c>
      <c r="F2" s="1" t="str">
        <f aca="false">IF(B2 = "", "", SUBSTITUTE(_xlfn.CONCAT("Line: ", M2, ", Type: ", N2, ", Scent: ", O2), "_", " "))</f>
        <v>Line: Master Cleanse, Type: Lotion, Scent: A Conspiracy of Healers</v>
      </c>
      <c r="G2" s="3" t="s">
        <v>51</v>
      </c>
      <c r="H2" s="1" t="s">
        <v>52</v>
      </c>
      <c r="I2" s="4" t="n">
        <f aca="false">IF(B2 = "",I1,FIND("-", B2, 1))</f>
        <v>16</v>
      </c>
      <c r="J2" s="4" t="e">
        <f aca="false">IF(B2 = "",J1,FIND("-", B2, FIND("-", B2, FIND("-", B2, 1)+1)+1))</f>
        <v>#VALUE!</v>
      </c>
      <c r="K2" s="4" t="n">
        <f aca="false">IF(B2 = "",K1,FIND("-", B2, FIND("-", B2, 1)+1))</f>
        <v>42</v>
      </c>
      <c r="L2" s="4" t="n">
        <f aca="false">IF(B2 = "",L1,IF(ISERROR(J2),K2,J2))</f>
        <v>42</v>
      </c>
      <c r="M2" s="4" t="str">
        <f aca="false">IF(B2 = "",M1,SUBSTITUTE(LEFT(B2,I2-2)," ","_"))</f>
        <v>Master_Cleanse</v>
      </c>
      <c r="N2" s="4" t="str">
        <f aca="false">IF(B2 = "",N1,SUBSTITUTE(RIGHT(B2, LEN(B2)-L2-1)," ","_"))</f>
        <v>Lotion</v>
      </c>
      <c r="O2" s="4" t="str">
        <f aca="false">IF(B2 = "",O1,SUBSTITUTE(SUBSTITUTE(MID(B2,I2+2,L2-I2-3)," ","_"),"/","_"))</f>
        <v>A_Conspiracy_of_Healers</v>
      </c>
      <c r="P2" s="1" t="s">
        <v>53</v>
      </c>
      <c r="Q2" s="1"/>
      <c r="R2" s="1"/>
      <c r="S2" s="1"/>
      <c r="T2" s="1"/>
      <c r="U2" s="1" t="str">
        <f aca="false">SUBSTITUTE(_xlfn.CONCAT(M2, " - ", O2, " - ",N2, " - ", P2), "_", " ")</f>
        <v>Master Cleanse - A Conspiracy of Healers - Lotion - 60ml</v>
      </c>
      <c r="V2" s="1" t="n">
        <v>60</v>
      </c>
      <c r="W2" s="1"/>
      <c r="X2" s="0" t="n">
        <v>0</v>
      </c>
      <c r="Y2" s="0" t="s">
        <v>54</v>
      </c>
      <c r="Z2" s="0" t="s">
        <v>55</v>
      </c>
      <c r="AA2" s="1" t="n">
        <v>15</v>
      </c>
      <c r="AB2" s="1"/>
      <c r="AC2" s="3" t="s">
        <v>51</v>
      </c>
      <c r="AD2" s="3" t="s">
        <v>51</v>
      </c>
      <c r="AE2" s="1"/>
      <c r="AF2" s="0" t="s">
        <v>56</v>
      </c>
      <c r="AG2" s="1" t="n">
        <v>1</v>
      </c>
      <c r="AH2" s="1" t="str">
        <f aca="false">IF(B2 = "", "", B2)</f>
        <v>Master Cleanse - A Conspiracy of Healers - Protection Mist</v>
      </c>
      <c r="AI2" s="3" t="s">
        <v>57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4"/>
      <c r="AZ2" s="1" t="s">
        <v>58</v>
      </c>
      <c r="BA2" s="1"/>
      <c r="BB2" s="1"/>
      <c r="BC2" s="1" t="s">
        <v>59</v>
      </c>
    </row>
    <row r="3" customFormat="false" ht="12.75" hidden="false" customHeight="true" outlineLevel="0" collapsed="false">
      <c r="A3" s="1" t="str">
        <f aca="false">SUBSTITUTE(SUBSTITUTE(LOWER(_xlfn.CONCAT(M3, "-", O3,"-", N3)), "_", "-"), "---", "-")</f>
        <v>master-cleanse-a-conspiracy-of-healers-lotion</v>
      </c>
      <c r="B3" s="1"/>
      <c r="C3" s="1"/>
      <c r="D3" s="1"/>
      <c r="E3" s="1"/>
      <c r="F3" s="1" t="str">
        <f aca="false">IF(B3 = "", "", SUBSTITUTE(_xlfn.CONCAT("Line: ", M3, ", Type: ", N3, ", Scent: ", O3), "_", " "))</f>
        <v/>
      </c>
      <c r="G3" s="1"/>
      <c r="H3" s="1"/>
      <c r="I3" s="4" t="n">
        <f aca="false">IF(B3 = "",I2,FIND("-", B3, 1))</f>
        <v>16</v>
      </c>
      <c r="J3" s="4" t="e">
        <f aca="false">IF(B3 = "",J2,FIND("-", B3, FIND("-", B3, FIND("-", B3, 1)+1)+1))</f>
        <v>#VALUE!</v>
      </c>
      <c r="K3" s="4" t="n">
        <f aca="false">IF(B3 = "",K2,FIND("-", B3, FIND("-", B3, 1)+1))</f>
        <v>42</v>
      </c>
      <c r="L3" s="4" t="n">
        <f aca="false">IF(B3 = "",L2,IF(ISERROR(J3),K3,J3))</f>
        <v>42</v>
      </c>
      <c r="M3" s="4" t="str">
        <f aca="false">IF(B3 = "",M2,SUBSTITUTE(LEFT(B3,I3-2)," ","_"))</f>
        <v>Master_Cleanse</v>
      </c>
      <c r="N3" s="4" t="str">
        <f aca="false">IF(B3 = "",N2,SUBSTITUTE(RIGHT(B3, LEN(B3)-L3-1)," ","_"))</f>
        <v>Lotion</v>
      </c>
      <c r="O3" s="4" t="str">
        <f aca="false">IF(B3 = "",O2,SUBSTITUTE(SUBSTITUTE(MID(B3,I3+2,L3-I3-3)," ","_"),"/","_"))</f>
        <v>A_Conspiracy_of_Healers</v>
      </c>
      <c r="P3" s="1" t="s">
        <v>60</v>
      </c>
      <c r="Q3" s="1"/>
      <c r="R3" s="1"/>
      <c r="S3" s="1"/>
      <c r="T3" s="1"/>
      <c r="U3" s="1" t="str">
        <f aca="false">SUBSTITUTE(_xlfn.CONCAT(M3, " - ", O3, " - ",N3, " - ", P3), "_", " ")</f>
        <v>Master Cleanse - A Conspiracy of Healers - Lotion - 120ml</v>
      </c>
      <c r="V3" s="1" t="n">
        <v>120</v>
      </c>
      <c r="W3" s="1"/>
      <c r="X3" s="0" t="n">
        <v>0</v>
      </c>
      <c r="Y3" s="0" t="s">
        <v>54</v>
      </c>
      <c r="Z3" s="0" t="s">
        <v>55</v>
      </c>
      <c r="AA3" s="1" t="n">
        <v>28</v>
      </c>
      <c r="AB3" s="1"/>
      <c r="AC3" s="3" t="s">
        <v>51</v>
      </c>
      <c r="AD3" s="3" t="s">
        <v>51</v>
      </c>
      <c r="AE3" s="1"/>
      <c r="AF3" s="4" t="str">
        <f aca="false">IF(B3 = "","",_xlfn.CONCAT("https://cdn.shopify.com/s/files/1/1773/1117/files/WWMS_-_",N3,"_-_",P3,"_-_",M3,"_-_",O3,"_-_Front.png"))</f>
        <v/>
      </c>
      <c r="AG3" s="1"/>
      <c r="AH3" s="1" t="str">
        <f aca="false">IF(B3 = "", "", B3)</f>
        <v/>
      </c>
      <c r="AI3" s="3" t="s">
        <v>57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4"/>
      <c r="AZ3" s="1" t="s">
        <v>58</v>
      </c>
      <c r="BA3" s="1"/>
      <c r="BB3" s="1"/>
      <c r="BC3" s="1" t="s">
        <v>59</v>
      </c>
    </row>
    <row r="4" customFormat="false" ht="12.8" hidden="false" customHeight="false" outlineLevel="0" collapsed="false">
      <c r="A4" s="1" t="str">
        <f aca="false">SUBSTITUTE(SUBSTITUTE(LOWER(_xlfn.CONCAT(M4, "-", O4,"-", N4)), "_", "-"), "---", "-")</f>
        <v>master-cleanse-beauty-and-truth-lotion</v>
      </c>
      <c r="B4" s="0" t="s">
        <v>61</v>
      </c>
      <c r="C4" s="2"/>
      <c r="D4" s="1" t="s">
        <v>49</v>
      </c>
      <c r="E4" s="1" t="s">
        <v>50</v>
      </c>
      <c r="F4" s="1" t="str">
        <f aca="false">IF(B4 = "", "", SUBSTITUTE(_xlfn.CONCAT("Line: ", M4, ", Type: ", N4, ", Scent: ", O4), "_", " "))</f>
        <v>Line: Master Cleanse, Type: Lotion, Scent: Beauty and Truth</v>
      </c>
      <c r="G4" s="3" t="s">
        <v>51</v>
      </c>
      <c r="H4" s="1" t="s">
        <v>52</v>
      </c>
      <c r="I4" s="4" t="n">
        <f aca="false">IF(B4 = "",I3,FIND("-", B4, 1))</f>
        <v>16</v>
      </c>
      <c r="J4" s="4" t="e">
        <f aca="false">IF(B4 = "",J3,FIND("-", B4, FIND("-", B4, FIND("-", B4, 1)+1)+1))</f>
        <v>#VALUE!</v>
      </c>
      <c r="K4" s="4" t="n">
        <f aca="false">IF(B4 = "",K3,FIND("-", B4, FIND("-", B4, 1)+1))</f>
        <v>35</v>
      </c>
      <c r="L4" s="4" t="n">
        <f aca="false">IF(B4 = "",L3,IF(ISERROR(J4),K4,J4))</f>
        <v>35</v>
      </c>
      <c r="M4" s="4" t="str">
        <f aca="false">IF(B4 = "",M3,SUBSTITUTE(LEFT(B4,I4-2)," ","_"))</f>
        <v>Master_Cleanse</v>
      </c>
      <c r="N4" s="4" t="str">
        <f aca="false">IF(B4 = "",N3,SUBSTITUTE(RIGHT(B4, LEN(B4)-L4-1)," ","_"))</f>
        <v>Lotion</v>
      </c>
      <c r="O4" s="4" t="str">
        <f aca="false">IF(B4 = "",O3,SUBSTITUTE(SUBSTITUTE(MID(B4,I4+2,L4-I4-3)," ","_"),"/","_"))</f>
        <v>Beauty_and_Truth</v>
      </c>
      <c r="P4" s="1" t="s">
        <v>53</v>
      </c>
      <c r="Q4" s="1"/>
      <c r="R4" s="1"/>
      <c r="S4" s="1"/>
      <c r="T4" s="1"/>
      <c r="U4" s="1" t="str">
        <f aca="false">SUBSTITUTE(_xlfn.CONCAT(M4, " - ", O4, " - ",N4, " - ", P4), "_", " ")</f>
        <v>Master Cleanse - Beauty and Truth - Lotion - 60ml</v>
      </c>
      <c r="V4" s="1" t="n">
        <v>60</v>
      </c>
      <c r="W4" s="1"/>
      <c r="X4" s="0" t="n">
        <v>0</v>
      </c>
      <c r="Y4" s="0" t="s">
        <v>54</v>
      </c>
      <c r="Z4" s="0" t="s">
        <v>55</v>
      </c>
      <c r="AA4" s="1" t="n">
        <v>15</v>
      </c>
      <c r="AB4" s="1"/>
      <c r="AC4" s="3" t="s">
        <v>51</v>
      </c>
      <c r="AD4" s="3" t="s">
        <v>51</v>
      </c>
      <c r="AE4" s="1"/>
      <c r="AF4" s="0" t="s">
        <v>56</v>
      </c>
      <c r="AG4" s="1" t="n">
        <v>1</v>
      </c>
      <c r="AH4" s="1" t="str">
        <f aca="false">IF(B4 = "", "", B4)</f>
        <v>Master Cleanse - Beauty and Truth - Protection Mist</v>
      </c>
      <c r="AI4" s="3" t="s">
        <v>57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"/>
      <c r="AZ4" s="1" t="s">
        <v>58</v>
      </c>
      <c r="BA4" s="1"/>
      <c r="BB4" s="1"/>
      <c r="BC4" s="1" t="s">
        <v>59</v>
      </c>
    </row>
    <row r="5" customFormat="false" ht="12.8" hidden="false" customHeight="false" outlineLevel="0" collapsed="false">
      <c r="A5" s="1" t="str">
        <f aca="false">SUBSTITUTE(SUBSTITUTE(LOWER(_xlfn.CONCAT(M5, "-", O5,"-", N5)), "_", "-"), "---", "-")</f>
        <v>master-cleanse-beauty-and-truth-lotion</v>
      </c>
      <c r="C5" s="1"/>
      <c r="D5" s="1"/>
      <c r="E5" s="1"/>
      <c r="F5" s="1" t="str">
        <f aca="false">IF(B5 = "", "", SUBSTITUTE(_xlfn.CONCAT("Line: ", M5, ", Type: ", N5, ", Scent: ", O5), "_", " "))</f>
        <v/>
      </c>
      <c r="G5" s="1"/>
      <c r="H5" s="1"/>
      <c r="I5" s="4" t="n">
        <f aca="false">IF(B5 = "",I4,FIND("-", B5, 1))</f>
        <v>16</v>
      </c>
      <c r="J5" s="4" t="e">
        <f aca="false">IF(B5 = "",J4,FIND("-", B5, FIND("-", B5, FIND("-", B5, 1)+1)+1))</f>
        <v>#VALUE!</v>
      </c>
      <c r="K5" s="4" t="n">
        <f aca="false">IF(B5 = "",K4,FIND("-", B5, FIND("-", B5, 1)+1))</f>
        <v>35</v>
      </c>
      <c r="L5" s="4" t="n">
        <f aca="false">IF(B5 = "",L4,IF(ISERROR(J5),K5,J5))</f>
        <v>35</v>
      </c>
      <c r="M5" s="4" t="str">
        <f aca="false">IF(B5 = "",M4,SUBSTITUTE(LEFT(B5,I5-2)," ","_"))</f>
        <v>Master_Cleanse</v>
      </c>
      <c r="N5" s="4" t="str">
        <f aca="false">IF(B5 = "",N4,SUBSTITUTE(RIGHT(B5, LEN(B5)-L5-1)," ","_"))</f>
        <v>Lotion</v>
      </c>
      <c r="O5" s="4" t="str">
        <f aca="false">IF(B5 = "",O4,SUBSTITUTE(SUBSTITUTE(MID(B5,I5+2,L5-I5-3)," ","_"),"/","_"))</f>
        <v>Beauty_and_Truth</v>
      </c>
      <c r="P5" s="1" t="s">
        <v>60</v>
      </c>
      <c r="Q5" s="1"/>
      <c r="R5" s="1"/>
      <c r="S5" s="1"/>
      <c r="T5" s="1"/>
      <c r="U5" s="1" t="str">
        <f aca="false">SUBSTITUTE(_xlfn.CONCAT(M5, " - ", O5, " - ",N5, " - ", P5), "_", " ")</f>
        <v>Master Cleanse - Beauty and Truth - Lotion - 120ml</v>
      </c>
      <c r="V5" s="1" t="n">
        <v>120</v>
      </c>
      <c r="W5" s="1"/>
      <c r="X5" s="0" t="n">
        <v>0</v>
      </c>
      <c r="Y5" s="0" t="s">
        <v>54</v>
      </c>
      <c r="Z5" s="0" t="s">
        <v>55</v>
      </c>
      <c r="AA5" s="1" t="n">
        <v>28</v>
      </c>
      <c r="AB5" s="1"/>
      <c r="AC5" s="3" t="s">
        <v>51</v>
      </c>
      <c r="AD5" s="3" t="s">
        <v>51</v>
      </c>
      <c r="AE5" s="1"/>
      <c r="AF5" s="4" t="str">
        <f aca="false">IF(B5 = "","",_xlfn.CONCAT("https://cdn.shopify.com/s/files/1/1773/1117/files/WWMS_-_",N5,"_-_",P5,"_-_",M5,"_-_",O5,"_-_Front.png"))</f>
        <v/>
      </c>
      <c r="AG5" s="1"/>
      <c r="AH5" s="1" t="str">
        <f aca="false">IF(B5 = "", "", B5)</f>
        <v/>
      </c>
      <c r="AI5" s="3" t="s">
        <v>57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"/>
      <c r="AZ5" s="1" t="s">
        <v>58</v>
      </c>
      <c r="BA5" s="1"/>
      <c r="BB5" s="1"/>
      <c r="BC5" s="1" t="s">
        <v>59</v>
      </c>
    </row>
    <row r="6" customFormat="false" ht="12.8" hidden="false" customHeight="false" outlineLevel="0" collapsed="false">
      <c r="A6" s="1" t="str">
        <f aca="false">SUBSTITUTE(SUBSTITUTE(LOWER(_xlfn.CONCAT(M6, "-", O6,"-", N6)), "_", "-"), "---", "-")</f>
        <v>master-cleanse-blue-star-lotion</v>
      </c>
      <c r="B6" s="0" t="s">
        <v>62</v>
      </c>
      <c r="C6" s="2"/>
      <c r="D6" s="1" t="s">
        <v>49</v>
      </c>
      <c r="E6" s="1" t="s">
        <v>50</v>
      </c>
      <c r="F6" s="1" t="str">
        <f aca="false">IF(B6 = "", "", SUBSTITUTE(_xlfn.CONCAT("Line: ", M6, ", Type: ", N6, ", Scent: ", O6), "_", " "))</f>
        <v>Line: Master Cleanse, Type: Lotion, Scent: Blue Star</v>
      </c>
      <c r="G6" s="3" t="s">
        <v>51</v>
      </c>
      <c r="H6" s="1" t="s">
        <v>52</v>
      </c>
      <c r="I6" s="4" t="n">
        <f aca="false">IF(B6 = "",I5,FIND("-", B6, 1))</f>
        <v>16</v>
      </c>
      <c r="J6" s="4" t="e">
        <f aca="false">IF(B6 = "",J5,FIND("-", B6, FIND("-", B6, FIND("-", B6, 1)+1)+1))</f>
        <v>#VALUE!</v>
      </c>
      <c r="K6" s="4" t="n">
        <f aca="false">IF(B6 = "",K5,FIND("-", B6, FIND("-", B6, 1)+1))</f>
        <v>28</v>
      </c>
      <c r="L6" s="4" t="n">
        <f aca="false">IF(B6 = "",L5,IF(ISERROR(J6),K6,J6))</f>
        <v>28</v>
      </c>
      <c r="M6" s="4" t="str">
        <f aca="false">IF(B6 = "",M5,SUBSTITUTE(LEFT(B6,I6-2)," ","_"))</f>
        <v>Master_Cleanse</v>
      </c>
      <c r="N6" s="4" t="str">
        <f aca="false">IF(B6 = "",N5,SUBSTITUTE(RIGHT(B6, LEN(B6)-L6-1)," ","_"))</f>
        <v>Lotion</v>
      </c>
      <c r="O6" s="4" t="str">
        <f aca="false">IF(B6 = "",O5,SUBSTITUTE(SUBSTITUTE(MID(B6,I6+2,L6-I6-3)," ","_"),"/","_"))</f>
        <v>Blue_Star</v>
      </c>
      <c r="P6" s="1" t="s">
        <v>53</v>
      </c>
      <c r="Q6" s="1"/>
      <c r="R6" s="1"/>
      <c r="S6" s="1"/>
      <c r="T6" s="1"/>
      <c r="U6" s="1" t="str">
        <f aca="false">SUBSTITUTE(_xlfn.CONCAT(M6, " - ", O6, " - ",N6, " - ", P6), "_", " ")</f>
        <v>Master Cleanse - Blue Star - Lotion - 60ml</v>
      </c>
      <c r="V6" s="1" t="n">
        <v>60</v>
      </c>
      <c r="W6" s="1"/>
      <c r="X6" s="0" t="n">
        <v>0</v>
      </c>
      <c r="Y6" s="0" t="s">
        <v>54</v>
      </c>
      <c r="Z6" s="0" t="s">
        <v>55</v>
      </c>
      <c r="AA6" s="1" t="n">
        <v>15</v>
      </c>
      <c r="AB6" s="1"/>
      <c r="AC6" s="3" t="s">
        <v>51</v>
      </c>
      <c r="AD6" s="3" t="s">
        <v>51</v>
      </c>
      <c r="AE6" s="1"/>
      <c r="AF6" s="0" t="s">
        <v>56</v>
      </c>
      <c r="AG6" s="1" t="n">
        <v>1</v>
      </c>
      <c r="AH6" s="1" t="str">
        <f aca="false">IF(B6 = "", "", B6)</f>
        <v>Master Cleanse - Blue Star - Protection Mist</v>
      </c>
      <c r="AI6" s="3" t="s">
        <v>57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"/>
      <c r="AZ6" s="1" t="s">
        <v>58</v>
      </c>
      <c r="BA6" s="1"/>
      <c r="BB6" s="1"/>
      <c r="BC6" s="1" t="s">
        <v>59</v>
      </c>
    </row>
    <row r="7" customFormat="false" ht="12.8" hidden="false" customHeight="false" outlineLevel="0" collapsed="false">
      <c r="A7" s="1" t="str">
        <f aca="false">SUBSTITUTE(SUBSTITUTE(LOWER(_xlfn.CONCAT(M7, "-", O7,"-", N7)), "_", "-"), "---", "-")</f>
        <v>master-cleanse-blue-star-lotion</v>
      </c>
      <c r="C7" s="1"/>
      <c r="D7" s="1"/>
      <c r="E7" s="1"/>
      <c r="F7" s="1" t="str">
        <f aca="false">IF(B7 = "", "", SUBSTITUTE(_xlfn.CONCAT("Line: ", M7, ", Type: ", N7, ", Scent: ", O7), "_", " "))</f>
        <v/>
      </c>
      <c r="G7" s="1"/>
      <c r="H7" s="1"/>
      <c r="I7" s="4" t="n">
        <f aca="false">IF(B7 = "",I6,FIND("-", B7, 1))</f>
        <v>16</v>
      </c>
      <c r="J7" s="4" t="e">
        <f aca="false">IF(B7 = "",J6,FIND("-", B7, FIND("-", B7, FIND("-", B7, 1)+1)+1))</f>
        <v>#VALUE!</v>
      </c>
      <c r="K7" s="4" t="n">
        <f aca="false">IF(B7 = "",K6,FIND("-", B7, FIND("-", B7, 1)+1))</f>
        <v>28</v>
      </c>
      <c r="L7" s="4" t="n">
        <f aca="false">IF(B7 = "",L6,IF(ISERROR(J7),K7,J7))</f>
        <v>28</v>
      </c>
      <c r="M7" s="4" t="str">
        <f aca="false">IF(B7 = "",M6,SUBSTITUTE(LEFT(B7,I7-2)," ","_"))</f>
        <v>Master_Cleanse</v>
      </c>
      <c r="N7" s="4" t="str">
        <f aca="false">IF(B7 = "",N6,SUBSTITUTE(RIGHT(B7, LEN(B7)-L7-1)," ","_"))</f>
        <v>Lotion</v>
      </c>
      <c r="O7" s="4" t="str">
        <f aca="false">IF(B7 = "",O6,SUBSTITUTE(SUBSTITUTE(MID(B7,I7+2,L7-I7-3)," ","_"),"/","_"))</f>
        <v>Blue_Star</v>
      </c>
      <c r="P7" s="1" t="s">
        <v>60</v>
      </c>
      <c r="Q7" s="1"/>
      <c r="R7" s="1"/>
      <c r="S7" s="1"/>
      <c r="T7" s="1"/>
      <c r="U7" s="1" t="str">
        <f aca="false">SUBSTITUTE(_xlfn.CONCAT(M7, " - ", O7, " - ",N7, " - ", P7), "_", " ")</f>
        <v>Master Cleanse - Blue Star - Lotion - 120ml</v>
      </c>
      <c r="V7" s="1" t="n">
        <v>120</v>
      </c>
      <c r="W7" s="1"/>
      <c r="X7" s="0" t="n">
        <v>0</v>
      </c>
      <c r="Y7" s="0" t="s">
        <v>54</v>
      </c>
      <c r="Z7" s="0" t="s">
        <v>55</v>
      </c>
      <c r="AA7" s="1" t="n">
        <v>28</v>
      </c>
      <c r="AB7" s="1"/>
      <c r="AC7" s="3" t="s">
        <v>51</v>
      </c>
      <c r="AD7" s="3" t="s">
        <v>51</v>
      </c>
      <c r="AE7" s="1"/>
      <c r="AF7" s="4" t="str">
        <f aca="false">IF(B7 = "","",_xlfn.CONCAT("https://cdn.shopify.com/s/files/1/1773/1117/files/WWMS_-_",N7,"_-_",P7,"_-_",M7,"_-_",O7,"_-_Front.png"))</f>
        <v/>
      </c>
      <c r="AG7" s="1"/>
      <c r="AH7" s="1" t="str">
        <f aca="false">IF(B7 = "", "", B7)</f>
        <v/>
      </c>
      <c r="AI7" s="3" t="s">
        <v>57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"/>
      <c r="AZ7" s="1" t="s">
        <v>58</v>
      </c>
      <c r="BA7" s="1"/>
      <c r="BB7" s="1"/>
      <c r="BC7" s="1" t="s">
        <v>59</v>
      </c>
    </row>
    <row r="8" customFormat="false" ht="12.8" hidden="false" customHeight="false" outlineLevel="0" collapsed="false">
      <c r="A8" s="1" t="str">
        <f aca="false">SUBSTITUTE(SUBSTITUTE(LOWER(_xlfn.CONCAT(M8, "-", O8,"-", N8)), "_", "-"), "---", "-")</f>
        <v>master-cleanse-chaos-medicine-lotion</v>
      </c>
      <c r="B8" s="0" t="s">
        <v>63</v>
      </c>
      <c r="C8" s="2"/>
      <c r="D8" s="1" t="s">
        <v>49</v>
      </c>
      <c r="E8" s="1" t="s">
        <v>50</v>
      </c>
      <c r="F8" s="1" t="str">
        <f aca="false">IF(B8 = "", "", SUBSTITUTE(_xlfn.CONCAT("Line: ", M8, ", Type: ", N8, ", Scent: ", O8), "_", " "))</f>
        <v>Line: Master Cleanse, Type: Lotion, Scent: Chaos Medicine</v>
      </c>
      <c r="G8" s="3" t="s">
        <v>51</v>
      </c>
      <c r="H8" s="1" t="s">
        <v>52</v>
      </c>
      <c r="I8" s="4" t="n">
        <f aca="false">IF(B8 = "",I7,FIND("-", B8, 1))</f>
        <v>16</v>
      </c>
      <c r="J8" s="4" t="e">
        <f aca="false">IF(B8 = "",J7,FIND("-", B8, FIND("-", B8, FIND("-", B8, 1)+1)+1))</f>
        <v>#VALUE!</v>
      </c>
      <c r="K8" s="4" t="n">
        <f aca="false">IF(B8 = "",K7,FIND("-", B8, FIND("-", B8, 1)+1))</f>
        <v>33</v>
      </c>
      <c r="L8" s="4" t="n">
        <f aca="false">IF(B8 = "",L7,IF(ISERROR(J8),K8,J8))</f>
        <v>33</v>
      </c>
      <c r="M8" s="4" t="str">
        <f aca="false">IF(B8 = "",M7,SUBSTITUTE(LEFT(B8,I8-2)," ","_"))</f>
        <v>Master_Cleanse</v>
      </c>
      <c r="N8" s="4" t="str">
        <f aca="false">IF(B8 = "",N7,SUBSTITUTE(RIGHT(B8, LEN(B8)-L8-1)," ","_"))</f>
        <v>Lotion</v>
      </c>
      <c r="O8" s="4" t="str">
        <f aca="false">IF(B8 = "",O7,SUBSTITUTE(SUBSTITUTE(MID(B8,I8+2,L8-I8-3)," ","_"),"/","_"))</f>
        <v>Chaos_Medicine</v>
      </c>
      <c r="P8" s="1" t="s">
        <v>53</v>
      </c>
      <c r="Q8" s="1"/>
      <c r="R8" s="1"/>
      <c r="S8" s="1"/>
      <c r="T8" s="1"/>
      <c r="U8" s="1" t="str">
        <f aca="false">SUBSTITUTE(_xlfn.CONCAT(M8, " - ", O8, " - ",N8, " - ", P8), "_", " ")</f>
        <v>Master Cleanse - Chaos Medicine - Lotion - 60ml</v>
      </c>
      <c r="V8" s="1" t="n">
        <v>60</v>
      </c>
      <c r="W8" s="1"/>
      <c r="X8" s="0" t="n">
        <v>0</v>
      </c>
      <c r="Y8" s="0" t="s">
        <v>54</v>
      </c>
      <c r="Z8" s="0" t="s">
        <v>55</v>
      </c>
      <c r="AA8" s="1" t="n">
        <v>15</v>
      </c>
      <c r="AB8" s="1"/>
      <c r="AC8" s="3" t="s">
        <v>51</v>
      </c>
      <c r="AD8" s="3" t="s">
        <v>51</v>
      </c>
      <c r="AE8" s="1"/>
      <c r="AF8" s="0" t="s">
        <v>56</v>
      </c>
      <c r="AG8" s="1" t="n">
        <v>1</v>
      </c>
      <c r="AH8" s="1" t="str">
        <f aca="false">IF(B8 = "", "", B8)</f>
        <v>Master Cleanse - Chaos Medicine - Protection Mist</v>
      </c>
      <c r="AI8" s="3" t="s">
        <v>57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"/>
      <c r="AZ8" s="1" t="s">
        <v>58</v>
      </c>
      <c r="BA8" s="1"/>
      <c r="BB8" s="1"/>
      <c r="BC8" s="1" t="s">
        <v>59</v>
      </c>
    </row>
    <row r="9" customFormat="false" ht="12.8" hidden="false" customHeight="false" outlineLevel="0" collapsed="false">
      <c r="A9" s="1" t="str">
        <f aca="false">SUBSTITUTE(SUBSTITUTE(LOWER(_xlfn.CONCAT(M9, "-", O9,"-", N9)), "_", "-"), "---", "-")</f>
        <v>master-cleanse-chaos-medicine-lotion</v>
      </c>
      <c r="C9" s="1"/>
      <c r="D9" s="1"/>
      <c r="E9" s="1"/>
      <c r="F9" s="1" t="str">
        <f aca="false">IF(B9 = "", "", SUBSTITUTE(_xlfn.CONCAT("Line: ", M9, ", Type: ", N9, ", Scent: ", O9), "_", " "))</f>
        <v/>
      </c>
      <c r="G9" s="1"/>
      <c r="H9" s="1"/>
      <c r="I9" s="4" t="n">
        <f aca="false">IF(B9 = "",I8,FIND("-", B9, 1))</f>
        <v>16</v>
      </c>
      <c r="J9" s="4" t="e">
        <f aca="false">IF(B9 = "",J8,FIND("-", B9, FIND("-", B9, FIND("-", B9, 1)+1)+1))</f>
        <v>#VALUE!</v>
      </c>
      <c r="K9" s="4" t="n">
        <f aca="false">IF(B9 = "",K8,FIND("-", B9, FIND("-", B9, 1)+1))</f>
        <v>33</v>
      </c>
      <c r="L9" s="4" t="n">
        <f aca="false">IF(B9 = "",L8,IF(ISERROR(J9),K9,J9))</f>
        <v>33</v>
      </c>
      <c r="M9" s="4" t="str">
        <f aca="false">IF(B9 = "",M8,SUBSTITUTE(LEFT(B9,I9-2)," ","_"))</f>
        <v>Master_Cleanse</v>
      </c>
      <c r="N9" s="4" t="str">
        <f aca="false">IF(B9 = "",N8,SUBSTITUTE(RIGHT(B9, LEN(B9)-L9-1)," ","_"))</f>
        <v>Lotion</v>
      </c>
      <c r="O9" s="4" t="str">
        <f aca="false">IF(B9 = "",O8,SUBSTITUTE(SUBSTITUTE(MID(B9,I9+2,L9-I9-3)," ","_"),"/","_"))</f>
        <v>Chaos_Medicine</v>
      </c>
      <c r="P9" s="1" t="s">
        <v>60</v>
      </c>
      <c r="Q9" s="1"/>
      <c r="R9" s="1"/>
      <c r="S9" s="1"/>
      <c r="T9" s="1"/>
      <c r="U9" s="1" t="str">
        <f aca="false">SUBSTITUTE(_xlfn.CONCAT(M9, " - ", O9, " - ",N9, " - ", P9), "_", " ")</f>
        <v>Master Cleanse - Chaos Medicine - Lotion - 120ml</v>
      </c>
      <c r="V9" s="1" t="n">
        <v>120</v>
      </c>
      <c r="W9" s="1"/>
      <c r="X9" s="0" t="n">
        <v>0</v>
      </c>
      <c r="Y9" s="0" t="s">
        <v>54</v>
      </c>
      <c r="Z9" s="0" t="s">
        <v>55</v>
      </c>
      <c r="AA9" s="1" t="n">
        <v>28</v>
      </c>
      <c r="AB9" s="1"/>
      <c r="AC9" s="3" t="s">
        <v>51</v>
      </c>
      <c r="AD9" s="3" t="s">
        <v>51</v>
      </c>
      <c r="AE9" s="1"/>
      <c r="AF9" s="4" t="str">
        <f aca="false">IF(B9 = "","",_xlfn.CONCAT("https://cdn.shopify.com/s/files/1/1773/1117/files/WWMS_-_",N9,"_-_",P9,"_-_",M9,"_-_",O9,"_-_Front.png"))</f>
        <v/>
      </c>
      <c r="AG9" s="1"/>
      <c r="AH9" s="1" t="str">
        <f aca="false">IF(B9 = "", "", B9)</f>
        <v/>
      </c>
      <c r="AI9" s="3" t="s"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"/>
      <c r="AZ9" s="1" t="s">
        <v>58</v>
      </c>
      <c r="BA9" s="1"/>
      <c r="BB9" s="1"/>
      <c r="BC9" s="1" t="s">
        <v>59</v>
      </c>
    </row>
    <row r="10" customFormat="false" ht="12.8" hidden="false" customHeight="false" outlineLevel="0" collapsed="false">
      <c r="A10" s="1" t="str">
        <f aca="false">SUBSTITUTE(SUBSTITUTE(LOWER(_xlfn.CONCAT(M10, "-", O10,"-", N10)), "_", "-"), "---", "-")</f>
        <v>master-cleanse-community-shaman-3.0-lotion</v>
      </c>
      <c r="B10" s="0" t="s">
        <v>64</v>
      </c>
      <c r="C10" s="2"/>
      <c r="D10" s="1" t="s">
        <v>49</v>
      </c>
      <c r="E10" s="1" t="s">
        <v>50</v>
      </c>
      <c r="F10" s="1" t="str">
        <f aca="false">IF(B10 = "", "", SUBSTITUTE(_xlfn.CONCAT("Line: ", M10, ", Type: ", N10, ", Scent: ", O10), "_", " "))</f>
        <v>Line: Master Cleanse, Type: Lotion, Scent: Community - Shaman 3.0</v>
      </c>
      <c r="G10" s="3" t="s">
        <v>51</v>
      </c>
      <c r="H10" s="1" t="s">
        <v>52</v>
      </c>
      <c r="I10" s="4" t="n">
        <f aca="false">IF(B10 = "",I9,FIND("-", B10, 1))</f>
        <v>16</v>
      </c>
      <c r="J10" s="4" t="n">
        <f aca="false">IF(B10 = "",J9,FIND("-", B10, FIND("-", B10, FIND("-", B10, 1)+1)+1))</f>
        <v>41</v>
      </c>
      <c r="K10" s="4" t="n">
        <f aca="false">IF(B10 = "",K9,FIND("-", B10, FIND("-", B10, 1)+1))</f>
        <v>28</v>
      </c>
      <c r="L10" s="4" t="n">
        <f aca="false">IF(B10 = "",L9,IF(ISERROR(J10),K10,J10))</f>
        <v>41</v>
      </c>
      <c r="M10" s="4" t="str">
        <f aca="false">IF(B10 = "",M9,SUBSTITUTE(LEFT(B10,I10-2)," ","_"))</f>
        <v>Master_Cleanse</v>
      </c>
      <c r="N10" s="4" t="str">
        <f aca="false">IF(B10 = "",N9,SUBSTITUTE(RIGHT(B10, LEN(B10)-L10-1)," ","_"))</f>
        <v>Lotion</v>
      </c>
      <c r="O10" s="4" t="str">
        <f aca="false">IF(B10 = "",O9,SUBSTITUTE(SUBSTITUTE(MID(B10,I10+2,L10-I10-3)," ","_"),"/","_"))</f>
        <v>Community_-_Shaman_3.0</v>
      </c>
      <c r="P10" s="1" t="s">
        <v>53</v>
      </c>
      <c r="Q10" s="1"/>
      <c r="R10" s="1"/>
      <c r="S10" s="1"/>
      <c r="T10" s="1"/>
      <c r="U10" s="1" t="str">
        <f aca="false">SUBSTITUTE(_xlfn.CONCAT(M10, " - ", O10, " - ",N10, " - ", P10), "_", " ")</f>
        <v>Master Cleanse - Community - Shaman 3.0 - Lotion - 60ml</v>
      </c>
      <c r="V10" s="1" t="n">
        <v>60</v>
      </c>
      <c r="W10" s="1"/>
      <c r="X10" s="0" t="n">
        <v>0</v>
      </c>
      <c r="Y10" s="0" t="s">
        <v>54</v>
      </c>
      <c r="Z10" s="0" t="s">
        <v>55</v>
      </c>
      <c r="AA10" s="1" t="n">
        <v>15</v>
      </c>
      <c r="AB10" s="1"/>
      <c r="AC10" s="3" t="s">
        <v>51</v>
      </c>
      <c r="AD10" s="3" t="s">
        <v>51</v>
      </c>
      <c r="AE10" s="1"/>
      <c r="AF10" s="0" t="s">
        <v>56</v>
      </c>
      <c r="AG10" s="1" t="n">
        <v>1</v>
      </c>
      <c r="AH10" s="1" t="str">
        <f aca="false">IF(B10 = "", "", B10)</f>
        <v>Master Cleanse - Community - Shaman 3.0 - Protection Mist</v>
      </c>
      <c r="AI10" s="3" t="s">
        <v>57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4"/>
      <c r="AZ10" s="1" t="s">
        <v>58</v>
      </c>
      <c r="BA10" s="1"/>
      <c r="BB10" s="1"/>
      <c r="BC10" s="1" t="s">
        <v>59</v>
      </c>
    </row>
    <row r="11" customFormat="false" ht="12.8" hidden="false" customHeight="false" outlineLevel="0" collapsed="false">
      <c r="A11" s="1" t="str">
        <f aca="false">SUBSTITUTE(SUBSTITUTE(LOWER(_xlfn.CONCAT(M11, "-", O11,"-", N11)), "_", "-"), "---", "-")</f>
        <v>master-cleanse-community-shaman-3.0-lotion</v>
      </c>
      <c r="C11" s="1"/>
      <c r="D11" s="1"/>
      <c r="E11" s="1"/>
      <c r="F11" s="1" t="str">
        <f aca="false">IF(B11 = "", "", SUBSTITUTE(_xlfn.CONCAT("Line: ", M11, ", Type: ", N11, ", Scent: ", O11), "_", " "))</f>
        <v/>
      </c>
      <c r="G11" s="1"/>
      <c r="H11" s="1"/>
      <c r="I11" s="4" t="n">
        <f aca="false">IF(B11 = "",I10,FIND("-", B11, 1))</f>
        <v>16</v>
      </c>
      <c r="J11" s="4" t="n">
        <f aca="false">IF(B11 = "",J10,FIND("-", B11, FIND("-", B11, FIND("-", B11, 1)+1)+1))</f>
        <v>41</v>
      </c>
      <c r="K11" s="4" t="n">
        <f aca="false">IF(B11 = "",K10,FIND("-", B11, FIND("-", B11, 1)+1))</f>
        <v>28</v>
      </c>
      <c r="L11" s="4" t="n">
        <f aca="false">IF(B11 = "",L10,IF(ISERROR(J11),K11,J11))</f>
        <v>41</v>
      </c>
      <c r="M11" s="4" t="str">
        <f aca="false">IF(B11 = "",M10,SUBSTITUTE(LEFT(B11,I11-2)," ","_"))</f>
        <v>Master_Cleanse</v>
      </c>
      <c r="N11" s="4" t="str">
        <f aca="false">IF(B11 = "",N10,SUBSTITUTE(RIGHT(B11, LEN(B11)-L11-1)," ","_"))</f>
        <v>Lotion</v>
      </c>
      <c r="O11" s="4" t="str">
        <f aca="false">IF(B11 = "",O10,SUBSTITUTE(SUBSTITUTE(MID(B11,I11+2,L11-I11-3)," ","_"),"/","_"))</f>
        <v>Community_-_Shaman_3.0</v>
      </c>
      <c r="P11" s="1" t="s">
        <v>60</v>
      </c>
      <c r="Q11" s="1"/>
      <c r="R11" s="1"/>
      <c r="S11" s="1"/>
      <c r="T11" s="1"/>
      <c r="U11" s="1" t="str">
        <f aca="false">SUBSTITUTE(_xlfn.CONCAT(M11, " - ", O11, " - ",N11, " - ", P11), "_", " ")</f>
        <v>Master Cleanse - Community - Shaman 3.0 - Lotion - 120ml</v>
      </c>
      <c r="V11" s="1" t="n">
        <v>120</v>
      </c>
      <c r="W11" s="1"/>
      <c r="X11" s="0" t="n">
        <v>0</v>
      </c>
      <c r="Y11" s="0" t="s">
        <v>54</v>
      </c>
      <c r="Z11" s="0" t="s">
        <v>55</v>
      </c>
      <c r="AA11" s="1" t="n">
        <v>28</v>
      </c>
      <c r="AB11" s="1"/>
      <c r="AC11" s="3" t="s">
        <v>51</v>
      </c>
      <c r="AD11" s="3" t="s">
        <v>51</v>
      </c>
      <c r="AE11" s="1"/>
      <c r="AF11" s="4" t="str">
        <f aca="false">IF(B11 = "","",_xlfn.CONCAT("https://cdn.shopify.com/s/files/1/1773/1117/files/WWMS_-_",N11,"_-_",P11,"_-_",M11,"_-_",O11,"_-_Front.png"))</f>
        <v/>
      </c>
      <c r="AG11" s="1"/>
      <c r="AH11" s="1" t="str">
        <f aca="false">IF(B11 = "", "", B11)</f>
        <v/>
      </c>
      <c r="AI11" s="3" t="s">
        <v>57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4"/>
      <c r="AZ11" s="1" t="s">
        <v>58</v>
      </c>
      <c r="BA11" s="1"/>
      <c r="BB11" s="1"/>
      <c r="BC11" s="1" t="s">
        <v>59</v>
      </c>
    </row>
    <row r="12" customFormat="false" ht="12.8" hidden="false" customHeight="false" outlineLevel="0" collapsed="false">
      <c r="A12" s="1" t="str">
        <f aca="false">SUBSTITUTE(SUBSTITUTE(LOWER(_xlfn.CONCAT(M12, "-", O12,"-", N12)), "_", "-"), "---", "-")</f>
        <v>master-cleanse-emotional-body-lotion</v>
      </c>
      <c r="B12" s="0" t="s">
        <v>65</v>
      </c>
      <c r="C12" s="2"/>
      <c r="D12" s="1" t="s">
        <v>49</v>
      </c>
      <c r="E12" s="1" t="s">
        <v>50</v>
      </c>
      <c r="F12" s="1" t="str">
        <f aca="false">IF(B12 = "", "", SUBSTITUTE(_xlfn.CONCAT("Line: ", M12, ", Type: ", N12, ", Scent: ", O12), "_", " "))</f>
        <v>Line: Master Cleanse, Type: Lotion, Scent: Emotional Body</v>
      </c>
      <c r="G12" s="3" t="s">
        <v>51</v>
      </c>
      <c r="H12" s="1" t="s">
        <v>52</v>
      </c>
      <c r="I12" s="4" t="n">
        <f aca="false">IF(B12 = "",I11,FIND("-", B12, 1))</f>
        <v>16</v>
      </c>
      <c r="J12" s="4" t="e">
        <f aca="false">IF(B12 = "",J11,FIND("-", B12, FIND("-", B12, FIND("-", B12, 1)+1)+1))</f>
        <v>#VALUE!</v>
      </c>
      <c r="K12" s="4" t="n">
        <f aca="false">IF(B12 = "",K11,FIND("-", B12, FIND("-", B12, 1)+1))</f>
        <v>33</v>
      </c>
      <c r="L12" s="4" t="n">
        <f aca="false">IF(B12 = "",L11,IF(ISERROR(J12),K12,J12))</f>
        <v>33</v>
      </c>
      <c r="M12" s="4" t="str">
        <f aca="false">IF(B12 = "",M11,SUBSTITUTE(LEFT(B12,I12-2)," ","_"))</f>
        <v>Master_Cleanse</v>
      </c>
      <c r="N12" s="4" t="str">
        <f aca="false">IF(B12 = "",N11,SUBSTITUTE(RIGHT(B12, LEN(B12)-L12-1)," ","_"))</f>
        <v>Lotion</v>
      </c>
      <c r="O12" s="4" t="str">
        <f aca="false">IF(B12 = "",O11,SUBSTITUTE(SUBSTITUTE(MID(B12,I12+2,L12-I12-3)," ","_"),"/","_"))</f>
        <v>Emotional_Body</v>
      </c>
      <c r="P12" s="1" t="s">
        <v>53</v>
      </c>
      <c r="Q12" s="1"/>
      <c r="R12" s="1"/>
      <c r="S12" s="1"/>
      <c r="T12" s="1"/>
      <c r="U12" s="1" t="str">
        <f aca="false">SUBSTITUTE(_xlfn.CONCAT(M12, " - ", O12, " - ",N12, " - ", P12), "_", " ")</f>
        <v>Master Cleanse - Emotional Body - Lotion - 60ml</v>
      </c>
      <c r="V12" s="1" t="n">
        <v>60</v>
      </c>
      <c r="W12" s="1"/>
      <c r="X12" s="0" t="n">
        <v>0</v>
      </c>
      <c r="Y12" s="0" t="s">
        <v>54</v>
      </c>
      <c r="Z12" s="0" t="s">
        <v>55</v>
      </c>
      <c r="AA12" s="1" t="n">
        <v>15</v>
      </c>
      <c r="AB12" s="1"/>
      <c r="AC12" s="3" t="s">
        <v>51</v>
      </c>
      <c r="AD12" s="3" t="s">
        <v>51</v>
      </c>
      <c r="AE12" s="1"/>
      <c r="AF12" s="0" t="s">
        <v>56</v>
      </c>
      <c r="AG12" s="1" t="n">
        <v>1</v>
      </c>
      <c r="AH12" s="1" t="str">
        <f aca="false">IF(B12 = "", "", B12)</f>
        <v>Master Cleanse - Emotional Body - Protection Mist</v>
      </c>
      <c r="AI12" s="3" t="s">
        <v>57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4"/>
      <c r="AZ12" s="1" t="s">
        <v>58</v>
      </c>
      <c r="BA12" s="1"/>
      <c r="BB12" s="1"/>
      <c r="BC12" s="1" t="s">
        <v>59</v>
      </c>
    </row>
    <row r="13" customFormat="false" ht="12.8" hidden="false" customHeight="false" outlineLevel="0" collapsed="false">
      <c r="A13" s="1" t="str">
        <f aca="false">SUBSTITUTE(SUBSTITUTE(LOWER(_xlfn.CONCAT(M13, "-", O13,"-", N13)), "_", "-"), "---", "-")</f>
        <v>master-cleanse-emotional-body-lotion</v>
      </c>
      <c r="C13" s="1"/>
      <c r="D13" s="1"/>
      <c r="E13" s="1"/>
      <c r="F13" s="1" t="str">
        <f aca="false">IF(B13 = "", "", SUBSTITUTE(_xlfn.CONCAT("Line: ", M13, ", Type: ", N13, ", Scent: ", O13), "_", " "))</f>
        <v/>
      </c>
      <c r="G13" s="1"/>
      <c r="H13" s="1"/>
      <c r="I13" s="4" t="n">
        <f aca="false">IF(B13 = "",I12,FIND("-", B13, 1))</f>
        <v>16</v>
      </c>
      <c r="J13" s="4" t="e">
        <f aca="false">IF(B13 = "",J12,FIND("-", B13, FIND("-", B13, FIND("-", B13, 1)+1)+1))</f>
        <v>#VALUE!</v>
      </c>
      <c r="K13" s="4" t="n">
        <f aca="false">IF(B13 = "",K12,FIND("-", B13, FIND("-", B13, 1)+1))</f>
        <v>33</v>
      </c>
      <c r="L13" s="4" t="n">
        <f aca="false">IF(B13 = "",L12,IF(ISERROR(J13),K13,J13))</f>
        <v>33</v>
      </c>
      <c r="M13" s="4" t="str">
        <f aca="false">IF(B13 = "",M12,SUBSTITUTE(LEFT(B13,I13-2)," ","_"))</f>
        <v>Master_Cleanse</v>
      </c>
      <c r="N13" s="4" t="str">
        <f aca="false">IF(B13 = "",N12,SUBSTITUTE(RIGHT(B13, LEN(B13)-L13-1)," ","_"))</f>
        <v>Lotion</v>
      </c>
      <c r="O13" s="4" t="str">
        <f aca="false">IF(B13 = "",O12,SUBSTITUTE(SUBSTITUTE(MID(B13,I13+2,L13-I13-3)," ","_"),"/","_"))</f>
        <v>Emotional_Body</v>
      </c>
      <c r="P13" s="1" t="s">
        <v>60</v>
      </c>
      <c r="Q13" s="1"/>
      <c r="R13" s="1"/>
      <c r="S13" s="1"/>
      <c r="T13" s="1"/>
      <c r="U13" s="1" t="str">
        <f aca="false">SUBSTITUTE(_xlfn.CONCAT(M13, " - ", O13, " - ",N13, " - ", P13), "_", " ")</f>
        <v>Master Cleanse - Emotional Body - Lotion - 120ml</v>
      </c>
      <c r="V13" s="1" t="n">
        <v>120</v>
      </c>
      <c r="W13" s="1"/>
      <c r="X13" s="0" t="n">
        <v>0</v>
      </c>
      <c r="Y13" s="0" t="s">
        <v>54</v>
      </c>
      <c r="Z13" s="0" t="s">
        <v>55</v>
      </c>
      <c r="AA13" s="1" t="n">
        <v>28</v>
      </c>
      <c r="AB13" s="1"/>
      <c r="AC13" s="3" t="s">
        <v>51</v>
      </c>
      <c r="AD13" s="3" t="s">
        <v>51</v>
      </c>
      <c r="AE13" s="1"/>
      <c r="AF13" s="4" t="str">
        <f aca="false">IF(B13 = "","",_xlfn.CONCAT("https://cdn.shopify.com/s/files/1/1773/1117/files/WWMS_-_",N13,"_-_",P13,"_-_",M13,"_-_",O13,"_-_Front.png"))</f>
        <v/>
      </c>
      <c r="AG13" s="1"/>
      <c r="AH13" s="1" t="str">
        <f aca="false">IF(B13 = "", "", B13)</f>
        <v/>
      </c>
      <c r="AI13" s="3" t="s">
        <v>57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"/>
      <c r="AZ13" s="1" t="s">
        <v>58</v>
      </c>
      <c r="BA13" s="1"/>
      <c r="BB13" s="1"/>
      <c r="BC13" s="1" t="s">
        <v>59</v>
      </c>
    </row>
    <row r="14" customFormat="false" ht="12.8" hidden="false" customHeight="false" outlineLevel="0" collapsed="false">
      <c r="A14" s="1" t="str">
        <f aca="false">SUBSTITUTE(SUBSTITUTE(LOWER(_xlfn.CONCAT(M14, "-", O14,"-", N14)), "_", "-"), "---", "-")</f>
        <v>master-cleanse-hand-of-the-earth-lotion</v>
      </c>
      <c r="B14" s="0" t="s">
        <v>66</v>
      </c>
      <c r="C14" s="2"/>
      <c r="D14" s="1" t="s">
        <v>49</v>
      </c>
      <c r="E14" s="1" t="s">
        <v>50</v>
      </c>
      <c r="F14" s="1" t="str">
        <f aca="false">IF(B14 = "", "", SUBSTITUTE(_xlfn.CONCAT("Line: ", M14, ", Type: ", N14, ", Scent: ", O14), "_", " "))</f>
        <v>Line: Master Cleanse, Type: Lotion, Scent: Hand of the Earth</v>
      </c>
      <c r="G14" s="3" t="s">
        <v>51</v>
      </c>
      <c r="H14" s="1" t="s">
        <v>52</v>
      </c>
      <c r="I14" s="4" t="n">
        <f aca="false">IF(B14 = "",I13,FIND("-", B14, 1))</f>
        <v>16</v>
      </c>
      <c r="J14" s="4" t="e">
        <f aca="false">IF(B14 = "",J13,FIND("-", B14, FIND("-", B14, FIND("-", B14, 1)+1)+1))</f>
        <v>#VALUE!</v>
      </c>
      <c r="K14" s="4" t="n">
        <f aca="false">IF(B14 = "",K13,FIND("-", B14, FIND("-", B14, 1)+1))</f>
        <v>36</v>
      </c>
      <c r="L14" s="4" t="n">
        <f aca="false">IF(B14 = "",L13,IF(ISERROR(J14),K14,J14))</f>
        <v>36</v>
      </c>
      <c r="M14" s="4" t="str">
        <f aca="false">IF(B14 = "",M13,SUBSTITUTE(LEFT(B14,I14-2)," ","_"))</f>
        <v>Master_Cleanse</v>
      </c>
      <c r="N14" s="4" t="str">
        <f aca="false">IF(B14 = "",N13,SUBSTITUTE(RIGHT(B14, LEN(B14)-L14-1)," ","_"))</f>
        <v>Lotion</v>
      </c>
      <c r="O14" s="4" t="str">
        <f aca="false">IF(B14 = "",O13,SUBSTITUTE(SUBSTITUTE(MID(B14,I14+2,L14-I14-3)," ","_"),"/","_"))</f>
        <v>Hand_of_the_Earth</v>
      </c>
      <c r="P14" s="1" t="s">
        <v>53</v>
      </c>
      <c r="Q14" s="1"/>
      <c r="R14" s="1"/>
      <c r="S14" s="1"/>
      <c r="T14" s="1"/>
      <c r="U14" s="1" t="str">
        <f aca="false">SUBSTITUTE(_xlfn.CONCAT(M14, " - ", O14, " - ",N14, " - ", P14), "_", " ")</f>
        <v>Master Cleanse - Hand of the Earth - Lotion - 60ml</v>
      </c>
      <c r="V14" s="1" t="n">
        <v>60</v>
      </c>
      <c r="W14" s="1"/>
      <c r="X14" s="0" t="n">
        <v>0</v>
      </c>
      <c r="Y14" s="0" t="s">
        <v>54</v>
      </c>
      <c r="Z14" s="0" t="s">
        <v>55</v>
      </c>
      <c r="AA14" s="1" t="n">
        <v>15</v>
      </c>
      <c r="AB14" s="1"/>
      <c r="AC14" s="3" t="s">
        <v>51</v>
      </c>
      <c r="AD14" s="3" t="s">
        <v>51</v>
      </c>
      <c r="AE14" s="1"/>
      <c r="AF14" s="0" t="s">
        <v>56</v>
      </c>
      <c r="AG14" s="1" t="n">
        <v>1</v>
      </c>
      <c r="AH14" s="1" t="str">
        <f aca="false">IF(B14 = "", "", B14)</f>
        <v>Master Cleanse - Hand of the Earth - Protection Mist</v>
      </c>
      <c r="AI14" s="3" t="s">
        <v>57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"/>
      <c r="AZ14" s="1" t="s">
        <v>58</v>
      </c>
      <c r="BA14" s="1"/>
      <c r="BB14" s="1"/>
      <c r="BC14" s="1" t="s">
        <v>59</v>
      </c>
    </row>
    <row r="15" customFormat="false" ht="12.8" hidden="false" customHeight="false" outlineLevel="0" collapsed="false">
      <c r="A15" s="1" t="str">
        <f aca="false">SUBSTITUTE(SUBSTITUTE(LOWER(_xlfn.CONCAT(M15, "-", O15,"-", N15)), "_", "-"), "---", "-")</f>
        <v>master-cleanse-hand-of-the-earth-lotion</v>
      </c>
      <c r="C15" s="1"/>
      <c r="D15" s="1"/>
      <c r="E15" s="1"/>
      <c r="F15" s="1" t="str">
        <f aca="false">IF(B15 = "", "", SUBSTITUTE(_xlfn.CONCAT("Line: ", M15, ", Type: ", N15, ", Scent: ", O15), "_", " "))</f>
        <v/>
      </c>
      <c r="G15" s="1"/>
      <c r="H15" s="1"/>
      <c r="I15" s="4" t="n">
        <f aca="false">IF(B15 = "",I14,FIND("-", B15, 1))</f>
        <v>16</v>
      </c>
      <c r="J15" s="4" t="e">
        <f aca="false">IF(B15 = "",J14,FIND("-", B15, FIND("-", B15, FIND("-", B15, 1)+1)+1))</f>
        <v>#VALUE!</v>
      </c>
      <c r="K15" s="4" t="n">
        <f aca="false">IF(B15 = "",K14,FIND("-", B15, FIND("-", B15, 1)+1))</f>
        <v>36</v>
      </c>
      <c r="L15" s="4" t="n">
        <f aca="false">IF(B15 = "",L14,IF(ISERROR(J15),K15,J15))</f>
        <v>36</v>
      </c>
      <c r="M15" s="4" t="str">
        <f aca="false">IF(B15 = "",M14,SUBSTITUTE(LEFT(B15,I15-2)," ","_"))</f>
        <v>Master_Cleanse</v>
      </c>
      <c r="N15" s="4" t="str">
        <f aca="false">IF(B15 = "",N14,SUBSTITUTE(RIGHT(B15, LEN(B15)-L15-1)," ","_"))</f>
        <v>Lotion</v>
      </c>
      <c r="O15" s="4" t="str">
        <f aca="false">IF(B15 = "",O14,SUBSTITUTE(SUBSTITUTE(MID(B15,I15+2,L15-I15-3)," ","_"),"/","_"))</f>
        <v>Hand_of_the_Earth</v>
      </c>
      <c r="P15" s="1" t="s">
        <v>60</v>
      </c>
      <c r="Q15" s="1"/>
      <c r="R15" s="1"/>
      <c r="S15" s="1"/>
      <c r="T15" s="1"/>
      <c r="U15" s="1" t="str">
        <f aca="false">SUBSTITUTE(_xlfn.CONCAT(M15, " - ", O15, " - ",N15, " - ", P15), "_", " ")</f>
        <v>Master Cleanse - Hand of the Earth - Lotion - 120ml</v>
      </c>
      <c r="V15" s="1" t="n">
        <v>120</v>
      </c>
      <c r="W15" s="1"/>
      <c r="X15" s="0" t="n">
        <v>0</v>
      </c>
      <c r="Y15" s="0" t="s">
        <v>54</v>
      </c>
      <c r="Z15" s="0" t="s">
        <v>55</v>
      </c>
      <c r="AA15" s="1" t="n">
        <v>28</v>
      </c>
      <c r="AB15" s="1"/>
      <c r="AC15" s="3" t="s">
        <v>51</v>
      </c>
      <c r="AD15" s="3" t="s">
        <v>51</v>
      </c>
      <c r="AE15" s="1"/>
      <c r="AF15" s="4" t="str">
        <f aca="false">IF(B15 = "","",_xlfn.CONCAT("https://cdn.shopify.com/s/files/1/1773/1117/files/WWMS_-_",N15,"_-_",P15,"_-_",M15,"_-_",O15,"_-_Front.png"))</f>
        <v/>
      </c>
      <c r="AG15" s="1"/>
      <c r="AH15" s="1" t="str">
        <f aca="false">IF(B15 = "", "", B15)</f>
        <v/>
      </c>
      <c r="AI15" s="3" t="s">
        <v>57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"/>
      <c r="AZ15" s="1" t="s">
        <v>58</v>
      </c>
      <c r="BA15" s="1"/>
      <c r="BB15" s="1"/>
      <c r="BC15" s="1" t="s">
        <v>59</v>
      </c>
    </row>
    <row r="16" customFormat="false" ht="12.8" hidden="false" customHeight="false" outlineLevel="0" collapsed="false">
      <c r="A16" s="1" t="str">
        <f aca="false">SUBSTITUTE(SUBSTITUTE(LOWER(_xlfn.CONCAT(M16, "-", O16,"-", N16)), "_", "-"), "---", "-")</f>
        <v>master-cleanse-heartbeat-meditation-lotion</v>
      </c>
      <c r="B16" s="0" t="s">
        <v>67</v>
      </c>
      <c r="C16" s="2"/>
      <c r="D16" s="1" t="s">
        <v>49</v>
      </c>
      <c r="E16" s="1" t="s">
        <v>50</v>
      </c>
      <c r="F16" s="1" t="str">
        <f aca="false">IF(B16 = "", "", SUBSTITUTE(_xlfn.CONCAT("Line: ", M16, ", Type: ", N16, ", Scent: ", O16), "_", " "))</f>
        <v>Line: Master Cleanse, Type: Lotion, Scent: Heartbeat Meditation</v>
      </c>
      <c r="G16" s="3" t="s">
        <v>51</v>
      </c>
      <c r="H16" s="1" t="s">
        <v>52</v>
      </c>
      <c r="I16" s="4" t="n">
        <f aca="false">IF(B16 = "",I15,FIND("-", B16, 1))</f>
        <v>16</v>
      </c>
      <c r="J16" s="4" t="e">
        <f aca="false">IF(B16 = "",J15,FIND("-", B16, FIND("-", B16, FIND("-", B16, 1)+1)+1))</f>
        <v>#VALUE!</v>
      </c>
      <c r="K16" s="4" t="n">
        <f aca="false">IF(B16 = "",K15,FIND("-", B16, FIND("-", B16, 1)+1))</f>
        <v>39</v>
      </c>
      <c r="L16" s="4" t="n">
        <f aca="false">IF(B16 = "",L15,IF(ISERROR(J16),K16,J16))</f>
        <v>39</v>
      </c>
      <c r="M16" s="4" t="str">
        <f aca="false">IF(B16 = "",M15,SUBSTITUTE(LEFT(B16,I16-2)," ","_"))</f>
        <v>Master_Cleanse</v>
      </c>
      <c r="N16" s="4" t="str">
        <f aca="false">IF(B16 = "",N15,SUBSTITUTE(RIGHT(B16, LEN(B16)-L16-1)," ","_"))</f>
        <v>Lotion</v>
      </c>
      <c r="O16" s="4" t="str">
        <f aca="false">IF(B16 = "",O15,SUBSTITUTE(SUBSTITUTE(MID(B16,I16+2,L16-I16-3)," ","_"),"/","_"))</f>
        <v>Heartbeat_Meditation</v>
      </c>
      <c r="P16" s="1" t="s">
        <v>53</v>
      </c>
      <c r="Q16" s="1"/>
      <c r="R16" s="1"/>
      <c r="S16" s="1"/>
      <c r="T16" s="1"/>
      <c r="U16" s="1" t="str">
        <f aca="false">SUBSTITUTE(_xlfn.CONCAT(M16, " - ", O16, " - ",N16, " - ", P16), "_", " ")</f>
        <v>Master Cleanse - Heartbeat Meditation - Lotion - 60ml</v>
      </c>
      <c r="V16" s="1" t="n">
        <v>60</v>
      </c>
      <c r="W16" s="1"/>
      <c r="X16" s="0" t="n">
        <v>0</v>
      </c>
      <c r="Y16" s="0" t="s">
        <v>54</v>
      </c>
      <c r="Z16" s="0" t="s">
        <v>55</v>
      </c>
      <c r="AA16" s="1" t="n">
        <v>15</v>
      </c>
      <c r="AB16" s="1"/>
      <c r="AC16" s="3" t="s">
        <v>51</v>
      </c>
      <c r="AD16" s="3" t="s">
        <v>51</v>
      </c>
      <c r="AE16" s="1"/>
      <c r="AF16" s="0" t="s">
        <v>56</v>
      </c>
      <c r="AG16" s="1" t="n">
        <v>1</v>
      </c>
      <c r="AH16" s="1" t="str">
        <f aca="false">IF(B16 = "", "", B16)</f>
        <v>Master Cleanse - Heartbeat Meditation - Protection Mist</v>
      </c>
      <c r="AI16" s="3" t="s">
        <v>57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"/>
      <c r="AZ16" s="1" t="s">
        <v>58</v>
      </c>
      <c r="BA16" s="1"/>
      <c r="BB16" s="1"/>
      <c r="BC16" s="1" t="s">
        <v>59</v>
      </c>
    </row>
    <row r="17" customFormat="false" ht="12.8" hidden="false" customHeight="false" outlineLevel="0" collapsed="false">
      <c r="A17" s="1" t="str">
        <f aca="false">SUBSTITUTE(SUBSTITUTE(LOWER(_xlfn.CONCAT(M17, "-", O17,"-", N17)), "_", "-"), "---", "-")</f>
        <v>master-cleanse-heartbeat-meditation-lotion</v>
      </c>
      <c r="C17" s="1"/>
      <c r="D17" s="1"/>
      <c r="E17" s="1"/>
      <c r="F17" s="1" t="str">
        <f aca="false">IF(B17 = "", "", SUBSTITUTE(_xlfn.CONCAT("Line: ", M17, ", Type: ", N17, ", Scent: ", O17), "_", " "))</f>
        <v/>
      </c>
      <c r="G17" s="1"/>
      <c r="H17" s="1"/>
      <c r="I17" s="4" t="n">
        <f aca="false">IF(B17 = "",I16,FIND("-", B17, 1))</f>
        <v>16</v>
      </c>
      <c r="J17" s="4" t="e">
        <f aca="false">IF(B17 = "",J16,FIND("-", B17, FIND("-", B17, FIND("-", B17, 1)+1)+1))</f>
        <v>#VALUE!</v>
      </c>
      <c r="K17" s="4" t="n">
        <f aca="false">IF(B17 = "",K16,FIND("-", B17, FIND("-", B17, 1)+1))</f>
        <v>39</v>
      </c>
      <c r="L17" s="4" t="n">
        <f aca="false">IF(B17 = "",L16,IF(ISERROR(J17),K17,J17))</f>
        <v>39</v>
      </c>
      <c r="M17" s="4" t="str">
        <f aca="false">IF(B17 = "",M16,SUBSTITUTE(LEFT(B17,I17-2)," ","_"))</f>
        <v>Master_Cleanse</v>
      </c>
      <c r="N17" s="4" t="str">
        <f aca="false">IF(B17 = "",N16,SUBSTITUTE(RIGHT(B17, LEN(B17)-L17-1)," ","_"))</f>
        <v>Lotion</v>
      </c>
      <c r="O17" s="4" t="str">
        <f aca="false">IF(B17 = "",O16,SUBSTITUTE(SUBSTITUTE(MID(B17,I17+2,L17-I17-3)," ","_"),"/","_"))</f>
        <v>Heartbeat_Meditation</v>
      </c>
      <c r="P17" s="1" t="s">
        <v>60</v>
      </c>
      <c r="Q17" s="1"/>
      <c r="R17" s="1"/>
      <c r="S17" s="1"/>
      <c r="T17" s="1"/>
      <c r="U17" s="1" t="str">
        <f aca="false">SUBSTITUTE(_xlfn.CONCAT(M17, " - ", O17, " - ",N17, " - ", P17), "_", " ")</f>
        <v>Master Cleanse - Heartbeat Meditation - Lotion - 120ml</v>
      </c>
      <c r="V17" s="1" t="n">
        <v>120</v>
      </c>
      <c r="W17" s="1"/>
      <c r="X17" s="0" t="n">
        <v>0</v>
      </c>
      <c r="Y17" s="0" t="s">
        <v>54</v>
      </c>
      <c r="Z17" s="0" t="s">
        <v>55</v>
      </c>
      <c r="AA17" s="1" t="n">
        <v>28</v>
      </c>
      <c r="AB17" s="1"/>
      <c r="AC17" s="3" t="s">
        <v>51</v>
      </c>
      <c r="AD17" s="3" t="s">
        <v>51</v>
      </c>
      <c r="AE17" s="1"/>
      <c r="AF17" s="4" t="str">
        <f aca="false">IF(B17 = "","",_xlfn.CONCAT("https://cdn.shopify.com/s/files/1/1773/1117/files/WWMS_-_",N17,"_-_",P17,"_-_",M17,"_-_",O17,"_-_Front.png"))</f>
        <v/>
      </c>
      <c r="AG17" s="1"/>
      <c r="AH17" s="1" t="str">
        <f aca="false">IF(B17 = "", "", B17)</f>
        <v/>
      </c>
      <c r="AI17" s="3" t="s">
        <v>57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"/>
      <c r="AZ17" s="1" t="s">
        <v>58</v>
      </c>
      <c r="BA17" s="1"/>
      <c r="BB17" s="1"/>
      <c r="BC17" s="1" t="s">
        <v>59</v>
      </c>
    </row>
    <row r="18" customFormat="false" ht="12.8" hidden="false" customHeight="false" outlineLevel="0" collapsed="false">
      <c r="A18" s="1" t="str">
        <f aca="false">SUBSTITUTE(SUBSTITUTE(LOWER(_xlfn.CONCAT(M18, "-", O18,"-", N18)), "_", "-"), "---", "-")</f>
        <v>master-cleanse-hormonal-balance-lotion</v>
      </c>
      <c r="B18" s="0" t="s">
        <v>68</v>
      </c>
      <c r="C18" s="2"/>
      <c r="D18" s="1" t="s">
        <v>49</v>
      </c>
      <c r="E18" s="1" t="s">
        <v>50</v>
      </c>
      <c r="F18" s="1" t="str">
        <f aca="false">IF(B18 = "", "", SUBSTITUTE(_xlfn.CONCAT("Line: ", M18, ", Type: ", N18, ", Scent: ", O18), "_", " "))</f>
        <v>Line: Master Cleanse, Type: Lotion, Scent: Hormonal Balance</v>
      </c>
      <c r="G18" s="3" t="s">
        <v>51</v>
      </c>
      <c r="H18" s="1" t="s">
        <v>52</v>
      </c>
      <c r="I18" s="4" t="n">
        <f aca="false">IF(B18 = "",I17,FIND("-", B18, 1))</f>
        <v>16</v>
      </c>
      <c r="J18" s="4" t="e">
        <f aca="false">IF(B18 = "",J17,FIND("-", B18, FIND("-", B18, FIND("-", B18, 1)+1)+1))</f>
        <v>#VALUE!</v>
      </c>
      <c r="K18" s="4" t="n">
        <f aca="false">IF(B18 = "",K17,FIND("-", B18, FIND("-", B18, 1)+1))</f>
        <v>35</v>
      </c>
      <c r="L18" s="4" t="n">
        <f aca="false">IF(B18 = "",L17,IF(ISERROR(J18),K18,J18))</f>
        <v>35</v>
      </c>
      <c r="M18" s="4" t="str">
        <f aca="false">IF(B18 = "",M17,SUBSTITUTE(LEFT(B18,I18-2)," ","_"))</f>
        <v>Master_Cleanse</v>
      </c>
      <c r="N18" s="4" t="str">
        <f aca="false">IF(B18 = "",N17,SUBSTITUTE(RIGHT(B18, LEN(B18)-L18-1)," ","_"))</f>
        <v>Lotion</v>
      </c>
      <c r="O18" s="4" t="str">
        <f aca="false">IF(B18 = "",O17,SUBSTITUTE(SUBSTITUTE(MID(B18,I18+2,L18-I18-3)," ","_"),"/","_"))</f>
        <v>Hormonal_Balance</v>
      </c>
      <c r="P18" s="1" t="s">
        <v>53</v>
      </c>
      <c r="Q18" s="1"/>
      <c r="R18" s="1"/>
      <c r="S18" s="1"/>
      <c r="T18" s="1"/>
      <c r="U18" s="1" t="str">
        <f aca="false">SUBSTITUTE(_xlfn.CONCAT(M18, " - ", O18, " - ",N18, " - ", P18), "_", " ")</f>
        <v>Master Cleanse - Hormonal Balance - Lotion - 60ml</v>
      </c>
      <c r="V18" s="1" t="n">
        <v>60</v>
      </c>
      <c r="W18" s="1"/>
      <c r="X18" s="0" t="n">
        <v>0</v>
      </c>
      <c r="Y18" s="0" t="s">
        <v>54</v>
      </c>
      <c r="Z18" s="0" t="s">
        <v>55</v>
      </c>
      <c r="AA18" s="1" t="n">
        <v>15</v>
      </c>
      <c r="AB18" s="1"/>
      <c r="AC18" s="3" t="s">
        <v>51</v>
      </c>
      <c r="AD18" s="3" t="s">
        <v>51</v>
      </c>
      <c r="AE18" s="1"/>
      <c r="AF18" s="0" t="s">
        <v>56</v>
      </c>
      <c r="AG18" s="1" t="n">
        <v>1</v>
      </c>
      <c r="AH18" s="1" t="str">
        <f aca="false">IF(B18 = "", "", B18)</f>
        <v>Master Cleanse - Hormonal Balance - Protection Mist</v>
      </c>
      <c r="AI18" s="3" t="s">
        <v>57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"/>
      <c r="AZ18" s="1" t="s">
        <v>58</v>
      </c>
      <c r="BA18" s="1"/>
      <c r="BB18" s="1"/>
      <c r="BC18" s="1" t="s">
        <v>59</v>
      </c>
    </row>
    <row r="19" customFormat="false" ht="12.8" hidden="false" customHeight="false" outlineLevel="0" collapsed="false">
      <c r="A19" s="1" t="str">
        <f aca="false">SUBSTITUTE(SUBSTITUTE(LOWER(_xlfn.CONCAT(M19, "-", O19,"-", N19)), "_", "-"), "---", "-")</f>
        <v>master-cleanse-hormonal-balance-lotion</v>
      </c>
      <c r="C19" s="1"/>
      <c r="D19" s="1"/>
      <c r="E19" s="1"/>
      <c r="F19" s="1" t="str">
        <f aca="false">IF(B19 = "", "", SUBSTITUTE(_xlfn.CONCAT("Line: ", M19, ", Type: ", N19, ", Scent: ", O19), "_", " "))</f>
        <v/>
      </c>
      <c r="G19" s="1"/>
      <c r="H19" s="1"/>
      <c r="I19" s="4" t="n">
        <f aca="false">IF(B19 = "",I18,FIND("-", B19, 1))</f>
        <v>16</v>
      </c>
      <c r="J19" s="4" t="e">
        <f aca="false">IF(B19 = "",J18,FIND("-", B19, FIND("-", B19, FIND("-", B19, 1)+1)+1))</f>
        <v>#VALUE!</v>
      </c>
      <c r="K19" s="4" t="n">
        <f aca="false">IF(B19 = "",K18,FIND("-", B19, FIND("-", B19, 1)+1))</f>
        <v>35</v>
      </c>
      <c r="L19" s="4" t="n">
        <f aca="false">IF(B19 = "",L18,IF(ISERROR(J19),K19,J19))</f>
        <v>35</v>
      </c>
      <c r="M19" s="4" t="str">
        <f aca="false">IF(B19 = "",M18,SUBSTITUTE(LEFT(B19,I19-2)," ","_"))</f>
        <v>Master_Cleanse</v>
      </c>
      <c r="N19" s="4" t="str">
        <f aca="false">IF(B19 = "",N18,SUBSTITUTE(RIGHT(B19, LEN(B19)-L19-1)," ","_"))</f>
        <v>Lotion</v>
      </c>
      <c r="O19" s="4" t="str">
        <f aca="false">IF(B19 = "",O18,SUBSTITUTE(SUBSTITUTE(MID(B19,I19+2,L19-I19-3)," ","_"),"/","_"))</f>
        <v>Hormonal_Balance</v>
      </c>
      <c r="P19" s="1" t="s">
        <v>60</v>
      </c>
      <c r="Q19" s="1"/>
      <c r="R19" s="1"/>
      <c r="S19" s="1"/>
      <c r="T19" s="1"/>
      <c r="U19" s="1" t="str">
        <f aca="false">SUBSTITUTE(_xlfn.CONCAT(M19, " - ", O19, " - ",N19, " - ", P19), "_", " ")</f>
        <v>Master Cleanse - Hormonal Balance - Lotion - 120ml</v>
      </c>
      <c r="V19" s="1" t="n">
        <v>120</v>
      </c>
      <c r="W19" s="1"/>
      <c r="X19" s="0" t="n">
        <v>0</v>
      </c>
      <c r="Y19" s="0" t="s">
        <v>54</v>
      </c>
      <c r="Z19" s="0" t="s">
        <v>55</v>
      </c>
      <c r="AA19" s="1" t="n">
        <v>28</v>
      </c>
      <c r="AB19" s="1"/>
      <c r="AC19" s="3" t="s">
        <v>51</v>
      </c>
      <c r="AD19" s="3" t="s">
        <v>51</v>
      </c>
      <c r="AE19" s="1"/>
      <c r="AF19" s="4" t="str">
        <f aca="false">IF(B19 = "","",_xlfn.CONCAT("https://cdn.shopify.com/s/files/1/1773/1117/files/WWMS_-_",N19,"_-_",P19,"_-_",M19,"_-_",O19,"_-_Front.png"))</f>
        <v/>
      </c>
      <c r="AG19" s="1"/>
      <c r="AH19" s="1" t="str">
        <f aca="false">IF(B19 = "", "", B19)</f>
        <v/>
      </c>
      <c r="AI19" s="3" t="s">
        <v>57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"/>
      <c r="AZ19" s="1" t="s">
        <v>58</v>
      </c>
      <c r="BA19" s="1"/>
      <c r="BB19" s="1"/>
      <c r="BC19" s="1" t="s">
        <v>59</v>
      </c>
    </row>
    <row r="20" customFormat="false" ht="12.8" hidden="false" customHeight="false" outlineLevel="0" collapsed="false">
      <c r="A20" s="1" t="str">
        <f aca="false">SUBSTITUTE(SUBSTITUTE(LOWER(_xlfn.CONCAT(M20, "-", O20,"-", N20)), "_", "-"), "---", "-")</f>
        <v>master-cleanse-love-my-life-lotion</v>
      </c>
      <c r="B20" s="0" t="s">
        <v>69</v>
      </c>
      <c r="C20" s="2"/>
      <c r="D20" s="1" t="s">
        <v>49</v>
      </c>
      <c r="E20" s="1" t="s">
        <v>50</v>
      </c>
      <c r="F20" s="1" t="str">
        <f aca="false">IF(B20 = "", "", SUBSTITUTE(_xlfn.CONCAT("Line: ", M20, ", Type: ", N20, ", Scent: ", O20), "_", " "))</f>
        <v>Line: Master Cleanse, Type: Lotion, Scent: Love My Life</v>
      </c>
      <c r="G20" s="3" t="s">
        <v>51</v>
      </c>
      <c r="H20" s="1" t="s">
        <v>52</v>
      </c>
      <c r="I20" s="4" t="n">
        <f aca="false">IF(B20 = "",I19,FIND("-", B20, 1))</f>
        <v>16</v>
      </c>
      <c r="J20" s="4" t="e">
        <f aca="false">IF(B20 = "",J19,FIND("-", B20, FIND("-", B20, FIND("-", B20, 1)+1)+1))</f>
        <v>#VALUE!</v>
      </c>
      <c r="K20" s="4" t="n">
        <f aca="false">IF(B20 = "",K19,FIND("-", B20, FIND("-", B20, 1)+1))</f>
        <v>31</v>
      </c>
      <c r="L20" s="4" t="n">
        <f aca="false">IF(B20 = "",L19,IF(ISERROR(J20),K20,J20))</f>
        <v>31</v>
      </c>
      <c r="M20" s="4" t="str">
        <f aca="false">IF(B20 = "",M19,SUBSTITUTE(LEFT(B20,I20-2)," ","_"))</f>
        <v>Master_Cleanse</v>
      </c>
      <c r="N20" s="4" t="str">
        <f aca="false">IF(B20 = "",N19,SUBSTITUTE(RIGHT(B20, LEN(B20)-L20-1)," ","_"))</f>
        <v>Lotion</v>
      </c>
      <c r="O20" s="4" t="str">
        <f aca="false">IF(B20 = "",O19,SUBSTITUTE(SUBSTITUTE(MID(B20,I20+2,L20-I20-3)," ","_"),"/","_"))</f>
        <v>Love_My_Life</v>
      </c>
      <c r="P20" s="1" t="s">
        <v>53</v>
      </c>
      <c r="Q20" s="1"/>
      <c r="R20" s="1"/>
      <c r="S20" s="1"/>
      <c r="T20" s="1"/>
      <c r="U20" s="1" t="str">
        <f aca="false">SUBSTITUTE(_xlfn.CONCAT(M20, " - ", O20, " - ",N20, " - ", P20), "_", " ")</f>
        <v>Master Cleanse - Love My Life - Lotion - 60ml</v>
      </c>
      <c r="V20" s="1" t="n">
        <v>60</v>
      </c>
      <c r="W20" s="1"/>
      <c r="X20" s="0" t="n">
        <v>0</v>
      </c>
      <c r="Y20" s="0" t="s">
        <v>54</v>
      </c>
      <c r="Z20" s="0" t="s">
        <v>55</v>
      </c>
      <c r="AA20" s="1" t="n">
        <v>15</v>
      </c>
      <c r="AB20" s="1"/>
      <c r="AC20" s="3" t="s">
        <v>51</v>
      </c>
      <c r="AD20" s="3" t="s">
        <v>51</v>
      </c>
      <c r="AE20" s="1"/>
      <c r="AF20" s="0" t="s">
        <v>56</v>
      </c>
      <c r="AG20" s="1" t="n">
        <v>1</v>
      </c>
      <c r="AH20" s="1" t="str">
        <f aca="false">IF(B20 = "", "", B20)</f>
        <v>Master Cleanse - Love My Life - Protection Mist</v>
      </c>
      <c r="AI20" s="3" t="s">
        <v>57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"/>
      <c r="AZ20" s="1" t="s">
        <v>58</v>
      </c>
      <c r="BA20" s="1"/>
      <c r="BB20" s="1"/>
      <c r="BC20" s="1" t="s">
        <v>59</v>
      </c>
    </row>
    <row r="21" customFormat="false" ht="12.8" hidden="false" customHeight="false" outlineLevel="0" collapsed="false">
      <c r="A21" s="1" t="str">
        <f aca="false">SUBSTITUTE(SUBSTITUTE(LOWER(_xlfn.CONCAT(M21, "-", O21,"-", N21)), "_", "-"), "---", "-")</f>
        <v>master-cleanse-love-my-life-lotion</v>
      </c>
      <c r="C21" s="1"/>
      <c r="D21" s="1"/>
      <c r="E21" s="1"/>
      <c r="F21" s="1" t="str">
        <f aca="false">IF(B21 = "", "", SUBSTITUTE(_xlfn.CONCAT("Line: ", M21, ", Type: ", N21, ", Scent: ", O21), "_", " "))</f>
        <v/>
      </c>
      <c r="G21" s="1"/>
      <c r="H21" s="1"/>
      <c r="I21" s="4" t="n">
        <f aca="false">IF(B21 = "",I20,FIND("-", B21, 1))</f>
        <v>16</v>
      </c>
      <c r="J21" s="4" t="e">
        <f aca="false">IF(B21 = "",J20,FIND("-", B21, FIND("-", B21, FIND("-", B21, 1)+1)+1))</f>
        <v>#VALUE!</v>
      </c>
      <c r="K21" s="4" t="n">
        <f aca="false">IF(B21 = "",K20,FIND("-", B21, FIND("-", B21, 1)+1))</f>
        <v>31</v>
      </c>
      <c r="L21" s="4" t="n">
        <f aca="false">IF(B21 = "",L20,IF(ISERROR(J21),K21,J21))</f>
        <v>31</v>
      </c>
      <c r="M21" s="4" t="str">
        <f aca="false">IF(B21 = "",M20,SUBSTITUTE(LEFT(B21,I21-2)," ","_"))</f>
        <v>Master_Cleanse</v>
      </c>
      <c r="N21" s="4" t="str">
        <f aca="false">IF(B21 = "",N20,SUBSTITUTE(RIGHT(B21, LEN(B21)-L21-1)," ","_"))</f>
        <v>Lotion</v>
      </c>
      <c r="O21" s="4" t="str">
        <f aca="false">IF(B21 = "",O20,SUBSTITUTE(SUBSTITUTE(MID(B21,I21+2,L21-I21-3)," ","_"),"/","_"))</f>
        <v>Love_My_Life</v>
      </c>
      <c r="P21" s="1" t="s">
        <v>60</v>
      </c>
      <c r="Q21" s="1"/>
      <c r="R21" s="1"/>
      <c r="S21" s="1"/>
      <c r="T21" s="1"/>
      <c r="U21" s="1" t="str">
        <f aca="false">SUBSTITUTE(_xlfn.CONCAT(M21, " - ", O21, " - ",N21, " - ", P21), "_", " ")</f>
        <v>Master Cleanse - Love My Life - Lotion - 120ml</v>
      </c>
      <c r="V21" s="1" t="n">
        <v>120</v>
      </c>
      <c r="W21" s="1"/>
      <c r="X21" s="0" t="n">
        <v>0</v>
      </c>
      <c r="Y21" s="0" t="s">
        <v>54</v>
      </c>
      <c r="Z21" s="0" t="s">
        <v>55</v>
      </c>
      <c r="AA21" s="1" t="n">
        <v>28</v>
      </c>
      <c r="AB21" s="1"/>
      <c r="AC21" s="3" t="s">
        <v>51</v>
      </c>
      <c r="AD21" s="3" t="s">
        <v>51</v>
      </c>
      <c r="AE21" s="1"/>
      <c r="AF21" s="4" t="str">
        <f aca="false">IF(B21 = "","",_xlfn.CONCAT("https://cdn.shopify.com/s/files/1/1773/1117/files/WWMS_-_",N21,"_-_",P21,"_-_",M21,"_-_",O21,"_-_Front.png"))</f>
        <v/>
      </c>
      <c r="AG21" s="1"/>
      <c r="AH21" s="1" t="str">
        <f aca="false">IF(B21 = "", "", B21)</f>
        <v/>
      </c>
      <c r="AI21" s="3" t="s">
        <v>57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"/>
      <c r="AZ21" s="1" t="s">
        <v>58</v>
      </c>
      <c r="BA21" s="1"/>
      <c r="BB21" s="1"/>
      <c r="BC21" s="1" t="s">
        <v>59</v>
      </c>
    </row>
    <row r="22" customFormat="false" ht="12.8" hidden="false" customHeight="false" outlineLevel="0" collapsed="false">
      <c r="A22" s="1" t="str">
        <f aca="false">SUBSTITUTE(SUBSTITUTE(LOWER(_xlfn.CONCAT(M22, "-", O22,"-", N22)), "_", "-"), "---", "-")</f>
        <v>master-cleanse-mind-body-release-lotion</v>
      </c>
      <c r="B22" s="0" t="s">
        <v>70</v>
      </c>
      <c r="C22" s="2"/>
      <c r="D22" s="1" t="s">
        <v>49</v>
      </c>
      <c r="E22" s="1" t="s">
        <v>50</v>
      </c>
      <c r="F22" s="1" t="str">
        <f aca="false">IF(B22 = "", "", SUBSTITUTE(_xlfn.CONCAT("Line: ", M22, ", Type: ", N22, ", Scent: ", O22), "_", " "))</f>
        <v>Line: Master Cleanse, Type: Lotion, Scent: Mind Body Release</v>
      </c>
      <c r="G22" s="3" t="s">
        <v>51</v>
      </c>
      <c r="H22" s="1" t="s">
        <v>52</v>
      </c>
      <c r="I22" s="4" t="n">
        <f aca="false">IF(B22 = "",I21,FIND("-", B22, 1))</f>
        <v>16</v>
      </c>
      <c r="J22" s="4" t="e">
        <f aca="false">IF(B22 = "",J21,FIND("-", B22, FIND("-", B22, FIND("-", B22, 1)+1)+1))</f>
        <v>#VALUE!</v>
      </c>
      <c r="K22" s="4" t="n">
        <f aca="false">IF(B22 = "",K21,FIND("-", B22, FIND("-", B22, 1)+1))</f>
        <v>36</v>
      </c>
      <c r="L22" s="4" t="n">
        <f aca="false">IF(B22 = "",L21,IF(ISERROR(J22),K22,J22))</f>
        <v>36</v>
      </c>
      <c r="M22" s="4" t="str">
        <f aca="false">IF(B22 = "",M21,SUBSTITUTE(LEFT(B22,I22-2)," ","_"))</f>
        <v>Master_Cleanse</v>
      </c>
      <c r="N22" s="4" t="str">
        <f aca="false">IF(B22 = "",N21,SUBSTITUTE(RIGHT(B22, LEN(B22)-L22-1)," ","_"))</f>
        <v>Lotion</v>
      </c>
      <c r="O22" s="4" t="str">
        <f aca="false">IF(B22 = "",O21,SUBSTITUTE(SUBSTITUTE(MID(B22,I22+2,L22-I22-3)," ","_"),"/","_"))</f>
        <v>Mind_Body_Release</v>
      </c>
      <c r="P22" s="1" t="s">
        <v>53</v>
      </c>
      <c r="Q22" s="1"/>
      <c r="R22" s="1"/>
      <c r="S22" s="1"/>
      <c r="T22" s="1"/>
      <c r="U22" s="1" t="str">
        <f aca="false">SUBSTITUTE(_xlfn.CONCAT(M22, " - ", O22, " - ",N22, " - ", P22), "_", " ")</f>
        <v>Master Cleanse - Mind Body Release - Lotion - 60ml</v>
      </c>
      <c r="V22" s="1" t="n">
        <v>60</v>
      </c>
      <c r="W22" s="1"/>
      <c r="X22" s="0" t="n">
        <v>0</v>
      </c>
      <c r="Y22" s="0" t="s">
        <v>54</v>
      </c>
      <c r="Z22" s="0" t="s">
        <v>55</v>
      </c>
      <c r="AA22" s="1" t="n">
        <v>15</v>
      </c>
      <c r="AB22" s="1"/>
      <c r="AC22" s="3" t="s">
        <v>51</v>
      </c>
      <c r="AD22" s="3" t="s">
        <v>51</v>
      </c>
      <c r="AE22" s="1"/>
      <c r="AF22" s="0" t="s">
        <v>56</v>
      </c>
      <c r="AG22" s="1" t="n">
        <v>1</v>
      </c>
      <c r="AH22" s="1" t="str">
        <f aca="false">IF(B22 = "", "", B22)</f>
        <v>Master Cleanse - Mind/Body Release - Protection Mist</v>
      </c>
      <c r="AI22" s="3" t="s">
        <v>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"/>
      <c r="AZ22" s="1" t="s">
        <v>58</v>
      </c>
      <c r="BA22" s="1"/>
      <c r="BB22" s="1"/>
      <c r="BC22" s="1" t="s">
        <v>59</v>
      </c>
    </row>
    <row r="23" customFormat="false" ht="12.8" hidden="false" customHeight="false" outlineLevel="0" collapsed="false">
      <c r="A23" s="1" t="str">
        <f aca="false">SUBSTITUTE(SUBSTITUTE(LOWER(_xlfn.CONCAT(M23, "-", O23,"-", N23)), "_", "-"), "---", "-")</f>
        <v>master-cleanse-mind-body-release-lotion</v>
      </c>
      <c r="C23" s="1"/>
      <c r="D23" s="1"/>
      <c r="E23" s="1"/>
      <c r="F23" s="1" t="str">
        <f aca="false">IF(B23 = "", "", SUBSTITUTE(_xlfn.CONCAT("Line: ", M23, ", Type: ", N23, ", Scent: ", O23), "_", " "))</f>
        <v/>
      </c>
      <c r="G23" s="1"/>
      <c r="H23" s="1"/>
      <c r="I23" s="4" t="n">
        <f aca="false">IF(B23 = "",I22,FIND("-", B23, 1))</f>
        <v>16</v>
      </c>
      <c r="J23" s="4" t="e">
        <f aca="false">IF(B23 = "",J22,FIND("-", B23, FIND("-", B23, FIND("-", B23, 1)+1)+1))</f>
        <v>#VALUE!</v>
      </c>
      <c r="K23" s="4" t="n">
        <f aca="false">IF(B23 = "",K22,FIND("-", B23, FIND("-", B23, 1)+1))</f>
        <v>36</v>
      </c>
      <c r="L23" s="4" t="n">
        <f aca="false">IF(B23 = "",L22,IF(ISERROR(J23),K23,J23))</f>
        <v>36</v>
      </c>
      <c r="M23" s="4" t="str">
        <f aca="false">IF(B23 = "",M22,SUBSTITUTE(LEFT(B23,I23-2)," ","_"))</f>
        <v>Master_Cleanse</v>
      </c>
      <c r="N23" s="4" t="str">
        <f aca="false">IF(B23 = "",N22,SUBSTITUTE(RIGHT(B23, LEN(B23)-L23-1)," ","_"))</f>
        <v>Lotion</v>
      </c>
      <c r="O23" s="4" t="str">
        <f aca="false">IF(B23 = "",O22,SUBSTITUTE(SUBSTITUTE(MID(B23,I23+2,L23-I23-3)," ","_"),"/","_"))</f>
        <v>Mind_Body_Release</v>
      </c>
      <c r="P23" s="1" t="s">
        <v>60</v>
      </c>
      <c r="Q23" s="1"/>
      <c r="R23" s="1"/>
      <c r="S23" s="1"/>
      <c r="T23" s="1"/>
      <c r="U23" s="1" t="str">
        <f aca="false">SUBSTITUTE(_xlfn.CONCAT(M23, " - ", O23, " - ",N23, " - ", P23), "_", " ")</f>
        <v>Master Cleanse - Mind Body Release - Lotion - 120ml</v>
      </c>
      <c r="V23" s="1" t="n">
        <v>120</v>
      </c>
      <c r="W23" s="1"/>
      <c r="X23" s="0" t="n">
        <v>0</v>
      </c>
      <c r="Y23" s="0" t="s">
        <v>54</v>
      </c>
      <c r="Z23" s="0" t="s">
        <v>55</v>
      </c>
      <c r="AA23" s="1" t="n">
        <v>28</v>
      </c>
      <c r="AB23" s="1"/>
      <c r="AC23" s="3" t="s">
        <v>51</v>
      </c>
      <c r="AD23" s="3" t="s">
        <v>51</v>
      </c>
      <c r="AE23" s="1"/>
      <c r="AF23" s="4" t="str">
        <f aca="false">IF(B23 = "","",_xlfn.CONCAT("https://cdn.shopify.com/s/files/1/1773/1117/files/WWMS_-_",N23,"_-_",P23,"_-_",M23,"_-_",O23,"_-_Front.png"))</f>
        <v/>
      </c>
      <c r="AG23" s="1"/>
      <c r="AH23" s="1" t="str">
        <f aca="false">IF(B23 = "", "", B23)</f>
        <v/>
      </c>
      <c r="AI23" s="3" t="s">
        <v>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"/>
      <c r="AZ23" s="1" t="s">
        <v>58</v>
      </c>
      <c r="BA23" s="1"/>
      <c r="BB23" s="1"/>
      <c r="BC23" s="1" t="s">
        <v>59</v>
      </c>
    </row>
    <row r="24" customFormat="false" ht="12.8" hidden="false" customHeight="false" outlineLevel="0" collapsed="false">
      <c r="A24" s="1" t="str">
        <f aca="false">SUBSTITUTE(SUBSTITUTE(LOWER(_xlfn.CONCAT(M24, "-", O24,"-", N24)), "_", "-"), "---", "-")</f>
        <v>master-cleanse-mirror-lotion</v>
      </c>
      <c r="B24" s="0" t="s">
        <v>71</v>
      </c>
      <c r="C24" s="2"/>
      <c r="D24" s="1" t="s">
        <v>49</v>
      </c>
      <c r="E24" s="1" t="s">
        <v>50</v>
      </c>
      <c r="F24" s="1" t="str">
        <f aca="false">IF(B24 = "", "", SUBSTITUTE(_xlfn.CONCAT("Line: ", M24, ", Type: ", N24, ", Scent: ", O24), "_", " "))</f>
        <v>Line: Master Cleanse, Type: Lotion, Scent: Mirror</v>
      </c>
      <c r="G24" s="3" t="s">
        <v>51</v>
      </c>
      <c r="H24" s="1" t="s">
        <v>52</v>
      </c>
      <c r="I24" s="4" t="n">
        <f aca="false">IF(B24 = "",I23,FIND("-", B24, 1))</f>
        <v>16</v>
      </c>
      <c r="J24" s="4" t="e">
        <f aca="false">IF(B24 = "",J23,FIND("-", B24, FIND("-", B24, FIND("-", B24, 1)+1)+1))</f>
        <v>#VALUE!</v>
      </c>
      <c r="K24" s="4" t="n">
        <f aca="false">IF(B24 = "",K23,FIND("-", B24, FIND("-", B24, 1)+1))</f>
        <v>25</v>
      </c>
      <c r="L24" s="4" t="n">
        <f aca="false">IF(B24 = "",L23,IF(ISERROR(J24),K24,J24))</f>
        <v>25</v>
      </c>
      <c r="M24" s="4" t="str">
        <f aca="false">IF(B24 = "",M23,SUBSTITUTE(LEFT(B24,I24-2)," ","_"))</f>
        <v>Master_Cleanse</v>
      </c>
      <c r="N24" s="4" t="str">
        <f aca="false">IF(B24 = "",N23,SUBSTITUTE(RIGHT(B24, LEN(B24)-L24-1)," ","_"))</f>
        <v>Lotion</v>
      </c>
      <c r="O24" s="4" t="str">
        <f aca="false">IF(B24 = "",O23,SUBSTITUTE(SUBSTITUTE(MID(B24,I24+2,L24-I24-3)," ","_"),"/","_"))</f>
        <v>Mirror</v>
      </c>
      <c r="P24" s="1" t="s">
        <v>53</v>
      </c>
      <c r="Q24" s="1"/>
      <c r="R24" s="1"/>
      <c r="S24" s="1"/>
      <c r="T24" s="1"/>
      <c r="U24" s="1" t="str">
        <f aca="false">SUBSTITUTE(_xlfn.CONCAT(M24, " - ", O24, " - ",N24, " - ", P24), "_", " ")</f>
        <v>Master Cleanse - Mirror - Lotion - 60ml</v>
      </c>
      <c r="V24" s="1" t="n">
        <v>60</v>
      </c>
      <c r="W24" s="1"/>
      <c r="X24" s="0" t="n">
        <v>0</v>
      </c>
      <c r="Y24" s="0" t="s">
        <v>54</v>
      </c>
      <c r="Z24" s="0" t="s">
        <v>55</v>
      </c>
      <c r="AA24" s="1" t="n">
        <v>15</v>
      </c>
      <c r="AB24" s="1"/>
      <c r="AC24" s="3" t="s">
        <v>51</v>
      </c>
      <c r="AD24" s="3" t="s">
        <v>51</v>
      </c>
      <c r="AE24" s="1"/>
      <c r="AF24" s="0" t="s">
        <v>56</v>
      </c>
      <c r="AG24" s="1" t="n">
        <v>1</v>
      </c>
      <c r="AH24" s="1" t="str">
        <f aca="false">IF(B24 = "", "", B24)</f>
        <v>Master Cleanse - Mirror - Protection Mist</v>
      </c>
      <c r="AI24" s="3" t="s">
        <v>57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"/>
      <c r="AZ24" s="1" t="s">
        <v>58</v>
      </c>
      <c r="BA24" s="1"/>
      <c r="BB24" s="1"/>
      <c r="BC24" s="1" t="s">
        <v>59</v>
      </c>
    </row>
    <row r="25" customFormat="false" ht="12.8" hidden="false" customHeight="false" outlineLevel="0" collapsed="false">
      <c r="A25" s="1" t="str">
        <f aca="false">SUBSTITUTE(SUBSTITUTE(LOWER(_xlfn.CONCAT(M25, "-", O25,"-", N25)), "_", "-"), "---", "-")</f>
        <v>master-cleanse-mirror-lotion</v>
      </c>
      <c r="C25" s="1"/>
      <c r="D25" s="1"/>
      <c r="E25" s="1"/>
      <c r="F25" s="1" t="str">
        <f aca="false">IF(B25 = "", "", SUBSTITUTE(_xlfn.CONCAT("Line: ", M25, ", Type: ", N25, ", Scent: ", O25), "_", " "))</f>
        <v/>
      </c>
      <c r="G25" s="1"/>
      <c r="H25" s="1"/>
      <c r="I25" s="4" t="n">
        <f aca="false">IF(B25 = "",I24,FIND("-", B25, 1))</f>
        <v>16</v>
      </c>
      <c r="J25" s="4" t="e">
        <f aca="false">IF(B25 = "",J24,FIND("-", B25, FIND("-", B25, FIND("-", B25, 1)+1)+1))</f>
        <v>#VALUE!</v>
      </c>
      <c r="K25" s="4" t="n">
        <f aca="false">IF(B25 = "",K24,FIND("-", B25, FIND("-", B25, 1)+1))</f>
        <v>25</v>
      </c>
      <c r="L25" s="4" t="n">
        <f aca="false">IF(B25 = "",L24,IF(ISERROR(J25),K25,J25))</f>
        <v>25</v>
      </c>
      <c r="M25" s="4" t="str">
        <f aca="false">IF(B25 = "",M24,SUBSTITUTE(LEFT(B25,I25-2)," ","_"))</f>
        <v>Master_Cleanse</v>
      </c>
      <c r="N25" s="4" t="str">
        <f aca="false">IF(B25 = "",N24,SUBSTITUTE(RIGHT(B25, LEN(B25)-L25-1)," ","_"))</f>
        <v>Lotion</v>
      </c>
      <c r="O25" s="4" t="str">
        <f aca="false">IF(B25 = "",O24,SUBSTITUTE(SUBSTITUTE(MID(B25,I25+2,L25-I25-3)," ","_"),"/","_"))</f>
        <v>Mirror</v>
      </c>
      <c r="P25" s="1" t="s">
        <v>60</v>
      </c>
      <c r="Q25" s="1"/>
      <c r="R25" s="1"/>
      <c r="S25" s="1"/>
      <c r="T25" s="1"/>
      <c r="U25" s="1" t="str">
        <f aca="false">SUBSTITUTE(_xlfn.CONCAT(M25, " - ", O25, " - ",N25, " - ", P25), "_", " ")</f>
        <v>Master Cleanse - Mirror - Lotion - 120ml</v>
      </c>
      <c r="V25" s="1" t="n">
        <v>120</v>
      </c>
      <c r="W25" s="1"/>
      <c r="X25" s="0" t="n">
        <v>0</v>
      </c>
      <c r="Y25" s="0" t="s">
        <v>54</v>
      </c>
      <c r="Z25" s="0" t="s">
        <v>55</v>
      </c>
      <c r="AA25" s="1" t="n">
        <v>28</v>
      </c>
      <c r="AB25" s="1"/>
      <c r="AC25" s="3" t="s">
        <v>51</v>
      </c>
      <c r="AD25" s="3" t="s">
        <v>51</v>
      </c>
      <c r="AE25" s="1"/>
      <c r="AF25" s="4" t="str">
        <f aca="false">IF(B25 = "","",_xlfn.CONCAT("https://cdn.shopify.com/s/files/1/1773/1117/files/WWMS_-_",N25,"_-_",P25,"_-_",M25,"_-_",O25,"_-_Front.png"))</f>
        <v/>
      </c>
      <c r="AG25" s="1"/>
      <c r="AH25" s="1" t="str">
        <f aca="false">IF(B25 = "", "", B25)</f>
        <v/>
      </c>
      <c r="AI25" s="3" t="s"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"/>
      <c r="AZ25" s="1" t="s">
        <v>58</v>
      </c>
      <c r="BA25" s="1"/>
      <c r="BB25" s="1"/>
      <c r="BC25" s="1" t="s">
        <v>59</v>
      </c>
    </row>
    <row r="26" customFormat="false" ht="12.8" hidden="false" customHeight="false" outlineLevel="0" collapsed="false">
      <c r="A26" s="1" t="str">
        <f aca="false">SUBSTITUTE(SUBSTITUTE(LOWER(_xlfn.CONCAT(M26, "-", O26,"-", N26)), "_", "-"), "---", "-")</f>
        <v>master-cleanse-physical-body-lotion</v>
      </c>
      <c r="B26" s="0" t="s">
        <v>72</v>
      </c>
      <c r="C26" s="2"/>
      <c r="D26" s="1" t="s">
        <v>49</v>
      </c>
      <c r="E26" s="1" t="s">
        <v>50</v>
      </c>
      <c r="F26" s="1" t="str">
        <f aca="false">IF(B26 = "", "", SUBSTITUTE(_xlfn.CONCAT("Line: ", M26, ", Type: ", N26, ", Scent: ", O26), "_", " "))</f>
        <v>Line: Master Cleanse, Type: Lotion, Scent: Physical Body</v>
      </c>
      <c r="G26" s="3" t="s">
        <v>51</v>
      </c>
      <c r="H26" s="1" t="s">
        <v>52</v>
      </c>
      <c r="I26" s="4" t="n">
        <f aca="false">IF(B26 = "",I25,FIND("-", B26, 1))</f>
        <v>16</v>
      </c>
      <c r="J26" s="4" t="e">
        <f aca="false">IF(B26 = "",J25,FIND("-", B26, FIND("-", B26, FIND("-", B26, 1)+1)+1))</f>
        <v>#VALUE!</v>
      </c>
      <c r="K26" s="4" t="n">
        <f aca="false">IF(B26 = "",K25,FIND("-", B26, FIND("-", B26, 1)+1))</f>
        <v>32</v>
      </c>
      <c r="L26" s="4" t="n">
        <f aca="false">IF(B26 = "",L25,IF(ISERROR(J26),K26,J26))</f>
        <v>32</v>
      </c>
      <c r="M26" s="4" t="str">
        <f aca="false">IF(B26 = "",M25,SUBSTITUTE(LEFT(B26,I26-2)," ","_"))</f>
        <v>Master_Cleanse</v>
      </c>
      <c r="N26" s="4" t="str">
        <f aca="false">IF(B26 = "",N25,SUBSTITUTE(RIGHT(B26, LEN(B26)-L26-1)," ","_"))</f>
        <v>Lotion</v>
      </c>
      <c r="O26" s="4" t="str">
        <f aca="false">IF(B26 = "",O25,SUBSTITUTE(SUBSTITUTE(MID(B26,I26+2,L26-I26-3)," ","_"),"/","_"))</f>
        <v>Physical_Body</v>
      </c>
      <c r="P26" s="1" t="s">
        <v>53</v>
      </c>
      <c r="Q26" s="1"/>
      <c r="R26" s="1"/>
      <c r="S26" s="1"/>
      <c r="T26" s="1"/>
      <c r="U26" s="1" t="str">
        <f aca="false">SUBSTITUTE(_xlfn.CONCAT(M26, " - ", O26, " - ",N26, " - ", P26), "_", " ")</f>
        <v>Master Cleanse - Physical Body - Lotion - 60ml</v>
      </c>
      <c r="V26" s="1" t="n">
        <v>60</v>
      </c>
      <c r="W26" s="1"/>
      <c r="X26" s="0" t="n">
        <v>0</v>
      </c>
      <c r="Y26" s="0" t="s">
        <v>54</v>
      </c>
      <c r="Z26" s="0" t="s">
        <v>55</v>
      </c>
      <c r="AA26" s="1" t="n">
        <v>15</v>
      </c>
      <c r="AB26" s="1"/>
      <c r="AC26" s="3" t="s">
        <v>51</v>
      </c>
      <c r="AD26" s="3" t="s">
        <v>51</v>
      </c>
      <c r="AE26" s="1"/>
      <c r="AF26" s="0" t="s">
        <v>56</v>
      </c>
      <c r="AG26" s="1" t="n">
        <v>1</v>
      </c>
      <c r="AH26" s="1" t="str">
        <f aca="false">IF(B26 = "", "", B26)</f>
        <v>Master Cleanse - Physical Body - Protection Mist</v>
      </c>
      <c r="AI26" s="3" t="s">
        <v>57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"/>
      <c r="AZ26" s="1" t="s">
        <v>58</v>
      </c>
      <c r="BA26" s="1"/>
      <c r="BB26" s="1"/>
      <c r="BC26" s="1" t="s">
        <v>59</v>
      </c>
    </row>
    <row r="27" customFormat="false" ht="12.8" hidden="false" customHeight="false" outlineLevel="0" collapsed="false">
      <c r="A27" s="1" t="str">
        <f aca="false">SUBSTITUTE(SUBSTITUTE(LOWER(_xlfn.CONCAT(M27, "-", O27,"-", N27)), "_", "-"), "---", "-")</f>
        <v>master-cleanse-physical-body-lotion</v>
      </c>
      <c r="C27" s="1"/>
      <c r="D27" s="1"/>
      <c r="E27" s="1"/>
      <c r="F27" s="1" t="str">
        <f aca="false">IF(B27 = "", "", SUBSTITUTE(_xlfn.CONCAT("Line: ", M27, ", Type: ", N27, ", Scent: ", O27), "_", " "))</f>
        <v/>
      </c>
      <c r="G27" s="1"/>
      <c r="H27" s="1"/>
      <c r="I27" s="4" t="n">
        <f aca="false">IF(B27 = "",I26,FIND("-", B27, 1))</f>
        <v>16</v>
      </c>
      <c r="J27" s="4" t="e">
        <f aca="false">IF(B27 = "",J26,FIND("-", B27, FIND("-", B27, FIND("-", B27, 1)+1)+1))</f>
        <v>#VALUE!</v>
      </c>
      <c r="K27" s="4" t="n">
        <f aca="false">IF(B27 = "",K26,FIND("-", B27, FIND("-", B27, 1)+1))</f>
        <v>32</v>
      </c>
      <c r="L27" s="4" t="n">
        <f aca="false">IF(B27 = "",L26,IF(ISERROR(J27),K27,J27))</f>
        <v>32</v>
      </c>
      <c r="M27" s="4" t="str">
        <f aca="false">IF(B27 = "",M26,SUBSTITUTE(LEFT(B27,I27-2)," ","_"))</f>
        <v>Master_Cleanse</v>
      </c>
      <c r="N27" s="4" t="str">
        <f aca="false">IF(B27 = "",N26,SUBSTITUTE(RIGHT(B27, LEN(B27)-L27-1)," ","_"))</f>
        <v>Lotion</v>
      </c>
      <c r="O27" s="4" t="str">
        <f aca="false">IF(B27 = "",O26,SUBSTITUTE(SUBSTITUTE(MID(B27,I27+2,L27-I27-3)," ","_"),"/","_"))</f>
        <v>Physical_Body</v>
      </c>
      <c r="P27" s="1" t="s">
        <v>60</v>
      </c>
      <c r="Q27" s="1"/>
      <c r="R27" s="1"/>
      <c r="S27" s="1"/>
      <c r="T27" s="1"/>
      <c r="U27" s="1" t="str">
        <f aca="false">SUBSTITUTE(_xlfn.CONCAT(M27, " - ", O27, " - ",N27, " - ", P27), "_", " ")</f>
        <v>Master Cleanse - Physical Body - Lotion - 120ml</v>
      </c>
      <c r="V27" s="1" t="n">
        <v>120</v>
      </c>
      <c r="W27" s="1"/>
      <c r="X27" s="0" t="n">
        <v>0</v>
      </c>
      <c r="Y27" s="0" t="s">
        <v>54</v>
      </c>
      <c r="Z27" s="0" t="s">
        <v>55</v>
      </c>
      <c r="AA27" s="1" t="n">
        <v>28</v>
      </c>
      <c r="AB27" s="1"/>
      <c r="AC27" s="3" t="s">
        <v>51</v>
      </c>
      <c r="AD27" s="3" t="s">
        <v>51</v>
      </c>
      <c r="AE27" s="1"/>
      <c r="AF27" s="4" t="str">
        <f aca="false">IF(B27 = "","",_xlfn.CONCAT("https://cdn.shopify.com/s/files/1/1773/1117/files/WWMS_-_",N27,"_-_",P27,"_-_",M27,"_-_",O27,"_-_Front.png"))</f>
        <v/>
      </c>
      <c r="AG27" s="1"/>
      <c r="AH27" s="1" t="str">
        <f aca="false">IF(B27 = "", "", B27)</f>
        <v/>
      </c>
      <c r="AI27" s="3" t="s">
        <v>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"/>
      <c r="AZ27" s="1" t="s">
        <v>58</v>
      </c>
      <c r="BA27" s="1"/>
      <c r="BB27" s="1"/>
      <c r="BC27" s="1" t="s">
        <v>59</v>
      </c>
    </row>
    <row r="28" customFormat="false" ht="12.8" hidden="false" customHeight="false" outlineLevel="0" collapsed="false">
      <c r="A28" s="1" t="str">
        <f aca="false">SUBSTITUTE(SUBSTITUTE(LOWER(_xlfn.CONCAT(M28, "-", O28,"-", N28)), "_", "-"), "---", "-")</f>
        <v>master-cleanse-psychic-protection-lotion</v>
      </c>
      <c r="B28" s="0" t="s">
        <v>73</v>
      </c>
      <c r="C28" s="2"/>
      <c r="D28" s="1" t="s">
        <v>49</v>
      </c>
      <c r="E28" s="1" t="s">
        <v>50</v>
      </c>
      <c r="F28" s="1" t="str">
        <f aca="false">IF(B28 = "", "", SUBSTITUTE(_xlfn.CONCAT("Line: ", M28, ", Type: ", N28, ", Scent: ", O28), "_", " "))</f>
        <v>Line: Master Cleanse, Type: Lotion, Scent: Psychic Protection</v>
      </c>
      <c r="G28" s="3" t="s">
        <v>51</v>
      </c>
      <c r="H28" s="1" t="s">
        <v>52</v>
      </c>
      <c r="I28" s="4" t="n">
        <f aca="false">IF(B28 = "",I27,FIND("-", B28, 1))</f>
        <v>16</v>
      </c>
      <c r="J28" s="4" t="e">
        <f aca="false">IF(B28 = "",J27,FIND("-", B28, FIND("-", B28, FIND("-", B28, 1)+1)+1))</f>
        <v>#VALUE!</v>
      </c>
      <c r="K28" s="4" t="n">
        <f aca="false">IF(B28 = "",K27,FIND("-", B28, FIND("-", B28, 1)+1))</f>
        <v>37</v>
      </c>
      <c r="L28" s="4" t="n">
        <f aca="false">IF(B28 = "",L27,IF(ISERROR(J28),K28,J28))</f>
        <v>37</v>
      </c>
      <c r="M28" s="4" t="str">
        <f aca="false">IF(B28 = "",M27,SUBSTITUTE(LEFT(B28,I28-2)," ","_"))</f>
        <v>Master_Cleanse</v>
      </c>
      <c r="N28" s="4" t="str">
        <f aca="false">IF(B28 = "",N27,SUBSTITUTE(RIGHT(B28, LEN(B28)-L28-1)," ","_"))</f>
        <v>Lotion</v>
      </c>
      <c r="O28" s="4" t="str">
        <f aca="false">IF(B28 = "",O27,SUBSTITUTE(SUBSTITUTE(MID(B28,I28+2,L28-I28-3)," ","_"),"/","_"))</f>
        <v>Psychic_Protection</v>
      </c>
      <c r="P28" s="1" t="s">
        <v>53</v>
      </c>
      <c r="Q28" s="1"/>
      <c r="R28" s="1"/>
      <c r="S28" s="1"/>
      <c r="T28" s="1"/>
      <c r="U28" s="1" t="str">
        <f aca="false">SUBSTITUTE(_xlfn.CONCAT(M28, " - ", O28, " - ",N28, " - ", P28), "_", " ")</f>
        <v>Master Cleanse - Psychic Protection - Lotion - 60ml</v>
      </c>
      <c r="V28" s="1" t="n">
        <v>60</v>
      </c>
      <c r="W28" s="1"/>
      <c r="X28" s="0" t="n">
        <v>0</v>
      </c>
      <c r="Y28" s="0" t="s">
        <v>54</v>
      </c>
      <c r="Z28" s="0" t="s">
        <v>55</v>
      </c>
      <c r="AA28" s="1" t="n">
        <v>15</v>
      </c>
      <c r="AB28" s="1"/>
      <c r="AC28" s="3" t="s">
        <v>51</v>
      </c>
      <c r="AD28" s="3" t="s">
        <v>51</v>
      </c>
      <c r="AE28" s="1"/>
      <c r="AF28" s="0" t="s">
        <v>56</v>
      </c>
      <c r="AG28" s="1" t="n">
        <v>1</v>
      </c>
      <c r="AH28" s="1" t="str">
        <f aca="false">IF(B28 = "", "", B28)</f>
        <v>Master Cleanse - Psychic Protection - Protection Mist</v>
      </c>
      <c r="AI28" s="3" t="s">
        <v>57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"/>
      <c r="AZ28" s="1" t="s">
        <v>58</v>
      </c>
      <c r="BA28" s="1"/>
      <c r="BB28" s="1"/>
      <c r="BC28" s="1" t="s">
        <v>59</v>
      </c>
    </row>
    <row r="29" customFormat="false" ht="12.8" hidden="false" customHeight="false" outlineLevel="0" collapsed="false">
      <c r="A29" s="1" t="str">
        <f aca="false">SUBSTITUTE(SUBSTITUTE(LOWER(_xlfn.CONCAT(M29, "-", O29,"-", N29)), "_", "-"), "---", "-")</f>
        <v>master-cleanse-psychic-protection-lotion</v>
      </c>
      <c r="C29" s="1"/>
      <c r="D29" s="1"/>
      <c r="E29" s="1"/>
      <c r="F29" s="1" t="str">
        <f aca="false">IF(B29 = "", "", SUBSTITUTE(_xlfn.CONCAT("Line: ", M29, ", Type: ", N29, ", Scent: ", O29), "_", " "))</f>
        <v/>
      </c>
      <c r="G29" s="1"/>
      <c r="H29" s="1"/>
      <c r="I29" s="4" t="n">
        <f aca="false">IF(B29 = "",I28,FIND("-", B29, 1))</f>
        <v>16</v>
      </c>
      <c r="J29" s="4" t="e">
        <f aca="false">IF(B29 = "",J28,FIND("-", B29, FIND("-", B29, FIND("-", B29, 1)+1)+1))</f>
        <v>#VALUE!</v>
      </c>
      <c r="K29" s="4" t="n">
        <f aca="false">IF(B29 = "",K28,FIND("-", B29, FIND("-", B29, 1)+1))</f>
        <v>37</v>
      </c>
      <c r="L29" s="4" t="n">
        <f aca="false">IF(B29 = "",L28,IF(ISERROR(J29),K29,J29))</f>
        <v>37</v>
      </c>
      <c r="M29" s="4" t="str">
        <f aca="false">IF(B29 = "",M28,SUBSTITUTE(LEFT(B29,I29-2)," ","_"))</f>
        <v>Master_Cleanse</v>
      </c>
      <c r="N29" s="4" t="str">
        <f aca="false">IF(B29 = "",N28,SUBSTITUTE(RIGHT(B29, LEN(B29)-L29-1)," ","_"))</f>
        <v>Lotion</v>
      </c>
      <c r="O29" s="4" t="str">
        <f aca="false">IF(B29 = "",O28,SUBSTITUTE(SUBSTITUTE(MID(B29,I29+2,L29-I29-3)," ","_"),"/","_"))</f>
        <v>Psychic_Protection</v>
      </c>
      <c r="P29" s="1" t="s">
        <v>60</v>
      </c>
      <c r="Q29" s="1"/>
      <c r="R29" s="1"/>
      <c r="S29" s="1"/>
      <c r="T29" s="1"/>
      <c r="U29" s="1" t="str">
        <f aca="false">SUBSTITUTE(_xlfn.CONCAT(M29, " - ", O29, " - ",N29, " - ", P29), "_", " ")</f>
        <v>Master Cleanse - Psychic Protection - Lotion - 120ml</v>
      </c>
      <c r="V29" s="1" t="n">
        <v>120</v>
      </c>
      <c r="W29" s="1"/>
      <c r="X29" s="0" t="n">
        <v>0</v>
      </c>
      <c r="Y29" s="0" t="s">
        <v>54</v>
      </c>
      <c r="Z29" s="0" t="s">
        <v>55</v>
      </c>
      <c r="AA29" s="1" t="n">
        <v>28</v>
      </c>
      <c r="AB29" s="1"/>
      <c r="AC29" s="3" t="s">
        <v>51</v>
      </c>
      <c r="AD29" s="3" t="s">
        <v>51</v>
      </c>
      <c r="AE29" s="1"/>
      <c r="AF29" s="4" t="str">
        <f aca="false">IF(B29 = "","",_xlfn.CONCAT("https://cdn.shopify.com/s/files/1/1773/1117/files/WWMS_-_",N29,"_-_",P29,"_-_",M29,"_-_",O29,"_-_Front.png"))</f>
        <v/>
      </c>
      <c r="AG29" s="1"/>
      <c r="AH29" s="1" t="str">
        <f aca="false">IF(B29 = "", "", B29)</f>
        <v/>
      </c>
      <c r="AI29" s="3" t="s">
        <v>57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"/>
      <c r="AZ29" s="1" t="s">
        <v>58</v>
      </c>
      <c r="BA29" s="1"/>
      <c r="BB29" s="1"/>
      <c r="BC29" s="1" t="s">
        <v>59</v>
      </c>
    </row>
    <row r="30" customFormat="false" ht="12.8" hidden="false" customHeight="false" outlineLevel="0" collapsed="false">
      <c r="A30" s="1" t="str">
        <f aca="false">SUBSTITUTE(SUBSTITUTE(LOWER(_xlfn.CONCAT(M30, "-", O30,"-", N30)), "_", "-"), "---", "-")</f>
        <v>master-cleanse-sexual-healing-lotion</v>
      </c>
      <c r="B30" s="0" t="s">
        <v>74</v>
      </c>
      <c r="C30" s="2"/>
      <c r="D30" s="1" t="s">
        <v>49</v>
      </c>
      <c r="E30" s="1" t="s">
        <v>50</v>
      </c>
      <c r="F30" s="1" t="str">
        <f aca="false">IF(B30 = "", "", SUBSTITUTE(_xlfn.CONCAT("Line: ", M30, ", Type: ", N30, ", Scent: ", O30), "_", " "))</f>
        <v>Line: Master Cleanse, Type: Lotion, Scent: Sexual Healing</v>
      </c>
      <c r="G30" s="3" t="s">
        <v>51</v>
      </c>
      <c r="H30" s="1" t="s">
        <v>52</v>
      </c>
      <c r="I30" s="4" t="n">
        <f aca="false">IF(B30 = "",I29,FIND("-", B30, 1))</f>
        <v>16</v>
      </c>
      <c r="J30" s="4" t="e">
        <f aca="false">IF(B30 = "",J29,FIND("-", B30, FIND("-", B30, FIND("-", B30, 1)+1)+1))</f>
        <v>#VALUE!</v>
      </c>
      <c r="K30" s="4" t="n">
        <f aca="false">IF(B30 = "",K29,FIND("-", B30, FIND("-", B30, 1)+1))</f>
        <v>33</v>
      </c>
      <c r="L30" s="4" t="n">
        <f aca="false">IF(B30 = "",L29,IF(ISERROR(J30),K30,J30))</f>
        <v>33</v>
      </c>
      <c r="M30" s="4" t="str">
        <f aca="false">IF(B30 = "",M29,SUBSTITUTE(LEFT(B30,I30-2)," ","_"))</f>
        <v>Master_Cleanse</v>
      </c>
      <c r="N30" s="4" t="str">
        <f aca="false">IF(B30 = "",N29,SUBSTITUTE(RIGHT(B30, LEN(B30)-L30-1)," ","_"))</f>
        <v>Lotion</v>
      </c>
      <c r="O30" s="4" t="str">
        <f aca="false">IF(B30 = "",O29,SUBSTITUTE(SUBSTITUTE(MID(B30,I30+2,L30-I30-3)," ","_"),"/","_"))</f>
        <v>Sexual_Healing</v>
      </c>
      <c r="P30" s="1" t="s">
        <v>53</v>
      </c>
      <c r="Q30" s="1"/>
      <c r="R30" s="1"/>
      <c r="S30" s="1"/>
      <c r="T30" s="1"/>
      <c r="U30" s="1" t="str">
        <f aca="false">SUBSTITUTE(_xlfn.CONCAT(M30, " - ", O30, " - ",N30, " - ", P30), "_", " ")</f>
        <v>Master Cleanse - Sexual Healing - Lotion - 60ml</v>
      </c>
      <c r="V30" s="1" t="n">
        <v>60</v>
      </c>
      <c r="W30" s="1"/>
      <c r="X30" s="0" t="n">
        <v>0</v>
      </c>
      <c r="Y30" s="0" t="s">
        <v>54</v>
      </c>
      <c r="Z30" s="0" t="s">
        <v>55</v>
      </c>
      <c r="AA30" s="1" t="n">
        <v>15</v>
      </c>
      <c r="AB30" s="1"/>
      <c r="AC30" s="3" t="s">
        <v>51</v>
      </c>
      <c r="AD30" s="3" t="s">
        <v>51</v>
      </c>
      <c r="AE30" s="1"/>
      <c r="AF30" s="0" t="s">
        <v>56</v>
      </c>
      <c r="AG30" s="1" t="n">
        <v>1</v>
      </c>
      <c r="AH30" s="1" t="str">
        <f aca="false">IF(B30 = "", "", B30)</f>
        <v>Master Cleanse - Sexual Healing - Protection Mist</v>
      </c>
      <c r="AI30" s="3" t="s">
        <v>57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"/>
      <c r="AZ30" s="1" t="s">
        <v>58</v>
      </c>
      <c r="BA30" s="1"/>
      <c r="BB30" s="1"/>
      <c r="BC30" s="1" t="s">
        <v>59</v>
      </c>
    </row>
    <row r="31" customFormat="false" ht="12.8" hidden="false" customHeight="false" outlineLevel="0" collapsed="false">
      <c r="A31" s="1" t="str">
        <f aca="false">SUBSTITUTE(SUBSTITUTE(LOWER(_xlfn.CONCAT(M31, "-", O31,"-", N31)), "_", "-"), "---", "-")</f>
        <v>master-cleanse-sexual-healing-lotion</v>
      </c>
      <c r="C31" s="1"/>
      <c r="D31" s="1"/>
      <c r="E31" s="1"/>
      <c r="F31" s="1" t="str">
        <f aca="false">IF(B31 = "", "", SUBSTITUTE(_xlfn.CONCAT("Line: ", M31, ", Type: ", N31, ", Scent: ", O31), "_", " "))</f>
        <v/>
      </c>
      <c r="G31" s="1"/>
      <c r="H31" s="1"/>
      <c r="I31" s="4" t="n">
        <f aca="false">IF(B31 = "",I30,FIND("-", B31, 1))</f>
        <v>16</v>
      </c>
      <c r="J31" s="4" t="e">
        <f aca="false">IF(B31 = "",J30,FIND("-", B31, FIND("-", B31, FIND("-", B31, 1)+1)+1))</f>
        <v>#VALUE!</v>
      </c>
      <c r="K31" s="4" t="n">
        <f aca="false">IF(B31 = "",K30,FIND("-", B31, FIND("-", B31, 1)+1))</f>
        <v>33</v>
      </c>
      <c r="L31" s="4" t="n">
        <f aca="false">IF(B31 = "",L30,IF(ISERROR(J31),K31,J31))</f>
        <v>33</v>
      </c>
      <c r="M31" s="4" t="str">
        <f aca="false">IF(B31 = "",M30,SUBSTITUTE(LEFT(B31,I31-2)," ","_"))</f>
        <v>Master_Cleanse</v>
      </c>
      <c r="N31" s="4" t="str">
        <f aca="false">IF(B31 = "",N30,SUBSTITUTE(RIGHT(B31, LEN(B31)-L31-1)," ","_"))</f>
        <v>Lotion</v>
      </c>
      <c r="O31" s="4" t="str">
        <f aca="false">IF(B31 = "",O30,SUBSTITUTE(SUBSTITUTE(MID(B31,I31+2,L31-I31-3)," ","_"),"/","_"))</f>
        <v>Sexual_Healing</v>
      </c>
      <c r="P31" s="1" t="s">
        <v>60</v>
      </c>
      <c r="Q31" s="1"/>
      <c r="R31" s="1"/>
      <c r="S31" s="1"/>
      <c r="T31" s="1"/>
      <c r="U31" s="1" t="str">
        <f aca="false">SUBSTITUTE(_xlfn.CONCAT(M31, " - ", O31, " - ",N31, " - ", P31), "_", " ")</f>
        <v>Master Cleanse - Sexual Healing - Lotion - 120ml</v>
      </c>
      <c r="V31" s="1" t="n">
        <v>120</v>
      </c>
      <c r="W31" s="1"/>
      <c r="X31" s="0" t="n">
        <v>0</v>
      </c>
      <c r="Y31" s="0" t="s">
        <v>54</v>
      </c>
      <c r="Z31" s="0" t="s">
        <v>55</v>
      </c>
      <c r="AA31" s="1" t="n">
        <v>28</v>
      </c>
      <c r="AB31" s="1"/>
      <c r="AC31" s="3" t="s">
        <v>51</v>
      </c>
      <c r="AD31" s="3" t="s">
        <v>51</v>
      </c>
      <c r="AE31" s="1"/>
      <c r="AF31" s="4" t="str">
        <f aca="false">IF(B31 = "","",_xlfn.CONCAT("https://cdn.shopify.com/s/files/1/1773/1117/files/WWMS_-_",N31,"_-_",P31,"_-_",M31,"_-_",O31,"_-_Front.png"))</f>
        <v/>
      </c>
      <c r="AG31" s="1"/>
      <c r="AH31" s="1" t="str">
        <f aca="false">IF(B31 = "", "", B31)</f>
        <v/>
      </c>
      <c r="AI31" s="3" t="s">
        <v>57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"/>
      <c r="AZ31" s="1" t="s">
        <v>58</v>
      </c>
      <c r="BA31" s="1"/>
      <c r="BB31" s="1"/>
      <c r="BC31" s="1" t="s">
        <v>59</v>
      </c>
    </row>
    <row r="32" customFormat="false" ht="12.8" hidden="false" customHeight="false" outlineLevel="0" collapsed="false">
      <c r="A32" s="1" t="str">
        <f aca="false">SUBSTITUTE(SUBSTITUTE(LOWER(_xlfn.CONCAT(M32, "-", O32,"-", N32)), "_", "-"), "---", "-")</f>
        <v>master-cleanse-shaman-lotion</v>
      </c>
      <c r="B32" s="0" t="s">
        <v>75</v>
      </c>
      <c r="C32" s="2"/>
      <c r="D32" s="1" t="s">
        <v>49</v>
      </c>
      <c r="E32" s="1" t="s">
        <v>50</v>
      </c>
      <c r="F32" s="1" t="str">
        <f aca="false">IF(B32 = "", "", SUBSTITUTE(_xlfn.CONCAT("Line: ", M32, ", Type: ", N32, ", Scent: ", O32), "_", " "))</f>
        <v>Line: Master Cleanse, Type: Lotion, Scent: Shaman</v>
      </c>
      <c r="G32" s="3" t="s">
        <v>51</v>
      </c>
      <c r="H32" s="1" t="s">
        <v>52</v>
      </c>
      <c r="I32" s="4" t="n">
        <f aca="false">IF(B32 = "",I31,FIND("-", B32, 1))</f>
        <v>16</v>
      </c>
      <c r="J32" s="4" t="e">
        <f aca="false">IF(B32 = "",J31,FIND("-", B32, FIND("-", B32, FIND("-", B32, 1)+1)+1))</f>
        <v>#VALUE!</v>
      </c>
      <c r="K32" s="4" t="n">
        <f aca="false">IF(B32 = "",K31,FIND("-", B32, FIND("-", B32, 1)+1))</f>
        <v>25</v>
      </c>
      <c r="L32" s="4" t="n">
        <f aca="false">IF(B32 = "",L31,IF(ISERROR(J32),K32,J32))</f>
        <v>25</v>
      </c>
      <c r="M32" s="4" t="str">
        <f aca="false">IF(B32 = "",M31,SUBSTITUTE(LEFT(B32,I32-2)," ","_"))</f>
        <v>Master_Cleanse</v>
      </c>
      <c r="N32" s="4" t="str">
        <f aca="false">IF(B32 = "",N31,SUBSTITUTE(RIGHT(B32, LEN(B32)-L32-1)," ","_"))</f>
        <v>Lotion</v>
      </c>
      <c r="O32" s="4" t="str">
        <f aca="false">IF(B32 = "",O31,SUBSTITUTE(SUBSTITUTE(MID(B32,I32+2,L32-I32-3)," ","_"),"/","_"))</f>
        <v>Shaman</v>
      </c>
      <c r="P32" s="1" t="s">
        <v>53</v>
      </c>
      <c r="Q32" s="1"/>
      <c r="R32" s="1"/>
      <c r="S32" s="1"/>
      <c r="T32" s="1"/>
      <c r="U32" s="1" t="str">
        <f aca="false">SUBSTITUTE(_xlfn.CONCAT(M32, " - ", O32, " - ",N32, " - ", P32), "_", " ")</f>
        <v>Master Cleanse - Shaman - Lotion - 60ml</v>
      </c>
      <c r="V32" s="1" t="n">
        <v>60</v>
      </c>
      <c r="W32" s="1"/>
      <c r="X32" s="0" t="n">
        <v>0</v>
      </c>
      <c r="Y32" s="0" t="s">
        <v>54</v>
      </c>
      <c r="Z32" s="0" t="s">
        <v>55</v>
      </c>
      <c r="AA32" s="1" t="n">
        <v>15</v>
      </c>
      <c r="AB32" s="1"/>
      <c r="AC32" s="3" t="s">
        <v>51</v>
      </c>
      <c r="AD32" s="3" t="s">
        <v>51</v>
      </c>
      <c r="AE32" s="1"/>
      <c r="AF32" s="0" t="s">
        <v>56</v>
      </c>
      <c r="AG32" s="1" t="n">
        <v>1</v>
      </c>
      <c r="AH32" s="1" t="str">
        <f aca="false">IF(B32 = "", "", B32)</f>
        <v>Master Cleanse - Shaman - Protection Mist</v>
      </c>
      <c r="AI32" s="3" t="s">
        <v>57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"/>
      <c r="AZ32" s="1" t="s">
        <v>58</v>
      </c>
      <c r="BA32" s="1"/>
      <c r="BB32" s="1"/>
      <c r="BC32" s="1" t="s">
        <v>59</v>
      </c>
    </row>
    <row r="33" customFormat="false" ht="12.8" hidden="false" customHeight="false" outlineLevel="0" collapsed="false">
      <c r="A33" s="1" t="str">
        <f aca="false">SUBSTITUTE(SUBSTITUTE(LOWER(_xlfn.CONCAT(M33, "-", O33,"-", N33)), "_", "-"), "---", "-")</f>
        <v>master-cleanse-shaman-lotion</v>
      </c>
      <c r="C33" s="1"/>
      <c r="D33" s="1"/>
      <c r="E33" s="1"/>
      <c r="F33" s="1" t="str">
        <f aca="false">IF(B33 = "", "", SUBSTITUTE(_xlfn.CONCAT("Line: ", M33, ", Type: ", N33, ", Scent: ", O33), "_", " "))</f>
        <v/>
      </c>
      <c r="G33" s="1"/>
      <c r="H33" s="1"/>
      <c r="I33" s="4" t="n">
        <f aca="false">IF(B33 = "",I32,FIND("-", B33, 1))</f>
        <v>16</v>
      </c>
      <c r="J33" s="4" t="e">
        <f aca="false">IF(B33 = "",J32,FIND("-", B33, FIND("-", B33, FIND("-", B33, 1)+1)+1))</f>
        <v>#VALUE!</v>
      </c>
      <c r="K33" s="4" t="n">
        <f aca="false">IF(B33 = "",K32,FIND("-", B33, FIND("-", B33, 1)+1))</f>
        <v>25</v>
      </c>
      <c r="L33" s="4" t="n">
        <f aca="false">IF(B33 = "",L32,IF(ISERROR(J33),K33,J33))</f>
        <v>25</v>
      </c>
      <c r="M33" s="4" t="str">
        <f aca="false">IF(B33 = "",M32,SUBSTITUTE(LEFT(B33,I33-2)," ","_"))</f>
        <v>Master_Cleanse</v>
      </c>
      <c r="N33" s="4" t="str">
        <f aca="false">IF(B33 = "",N32,SUBSTITUTE(RIGHT(B33, LEN(B33)-L33-1)," ","_"))</f>
        <v>Lotion</v>
      </c>
      <c r="O33" s="4" t="str">
        <f aca="false">IF(B33 = "",O32,SUBSTITUTE(SUBSTITUTE(MID(B33,I33+2,L33-I33-3)," ","_"),"/","_"))</f>
        <v>Shaman</v>
      </c>
      <c r="P33" s="1" t="s">
        <v>60</v>
      </c>
      <c r="Q33" s="1"/>
      <c r="R33" s="1"/>
      <c r="S33" s="1"/>
      <c r="T33" s="1"/>
      <c r="U33" s="1" t="str">
        <f aca="false">SUBSTITUTE(_xlfn.CONCAT(M33, " - ", O33, " - ",N33, " - ", P33), "_", " ")</f>
        <v>Master Cleanse - Shaman - Lotion - 120ml</v>
      </c>
      <c r="V33" s="1" t="n">
        <v>120</v>
      </c>
      <c r="W33" s="1"/>
      <c r="X33" s="0" t="n">
        <v>0</v>
      </c>
      <c r="Y33" s="0" t="s">
        <v>54</v>
      </c>
      <c r="Z33" s="0" t="s">
        <v>55</v>
      </c>
      <c r="AA33" s="1" t="n">
        <v>28</v>
      </c>
      <c r="AB33" s="1"/>
      <c r="AC33" s="3" t="s">
        <v>51</v>
      </c>
      <c r="AD33" s="3" t="s">
        <v>51</v>
      </c>
      <c r="AE33" s="1"/>
      <c r="AF33" s="4" t="str">
        <f aca="false">IF(B33 = "","",_xlfn.CONCAT("https://cdn.shopify.com/s/files/1/1773/1117/files/WWMS_-_",N33,"_-_",P33,"_-_",M33,"_-_",O33,"_-_Front.png"))</f>
        <v/>
      </c>
      <c r="AG33" s="1"/>
      <c r="AH33" s="1" t="str">
        <f aca="false">IF(B33 = "", "", B33)</f>
        <v/>
      </c>
      <c r="AI33" s="3" t="s">
        <v>57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"/>
      <c r="AZ33" s="1" t="s">
        <v>58</v>
      </c>
      <c r="BA33" s="1"/>
      <c r="BB33" s="1"/>
      <c r="BC33" s="1" t="s">
        <v>59</v>
      </c>
    </row>
    <row r="34" customFormat="false" ht="12.8" hidden="false" customHeight="false" outlineLevel="0" collapsed="false">
      <c r="A34" s="1" t="str">
        <f aca="false">SUBSTITUTE(SUBSTITUTE(LOWER(_xlfn.CONCAT(M34, "-", O34,"-", N34)), "_", "-"), "---", "-")</f>
        <v>master-cleanse-sol-warrior-lotion</v>
      </c>
      <c r="B34" s="0" t="s">
        <v>76</v>
      </c>
      <c r="C34" s="2"/>
      <c r="D34" s="1" t="s">
        <v>49</v>
      </c>
      <c r="E34" s="1" t="s">
        <v>50</v>
      </c>
      <c r="F34" s="1" t="str">
        <f aca="false">IF(B34 = "", "", SUBSTITUTE(_xlfn.CONCAT("Line: ", M34, ", Type: ", N34, ", Scent: ", O34), "_", " "))</f>
        <v>Line: Master Cleanse, Type: Lotion, Scent: Sol-Warrior</v>
      </c>
      <c r="G34" s="3" t="s">
        <v>51</v>
      </c>
      <c r="H34" s="1" t="s">
        <v>52</v>
      </c>
      <c r="I34" s="4" t="n">
        <f aca="false">IF(B34 = "",I33,FIND("-", B34, 1))</f>
        <v>16</v>
      </c>
      <c r="J34" s="4" t="n">
        <f aca="false">IF(B34 = "",J33,FIND("-", B34, FIND("-", B34, FIND("-", B34, 1)+1)+1))</f>
        <v>30</v>
      </c>
      <c r="K34" s="4" t="n">
        <f aca="false">IF(B34 = "",K33,FIND("-", B34, FIND("-", B34, 1)+1))</f>
        <v>21</v>
      </c>
      <c r="L34" s="4" t="n">
        <f aca="false">IF(B34 = "",L33,IF(ISERROR(J34),K34,J34))</f>
        <v>30</v>
      </c>
      <c r="M34" s="4" t="str">
        <f aca="false">IF(B34 = "",M33,SUBSTITUTE(LEFT(B34,I34-2)," ","_"))</f>
        <v>Master_Cleanse</v>
      </c>
      <c r="N34" s="4" t="str">
        <f aca="false">IF(B34 = "",N33,SUBSTITUTE(RIGHT(B34, LEN(B34)-L34-1)," ","_"))</f>
        <v>Lotion</v>
      </c>
      <c r="O34" s="4" t="str">
        <f aca="false">IF(B34 = "",O33,SUBSTITUTE(SUBSTITUTE(MID(B34,I34+2,L34-I34-3)," ","_"),"/","_"))</f>
        <v>Sol-Warrior</v>
      </c>
      <c r="P34" s="1" t="s">
        <v>53</v>
      </c>
      <c r="Q34" s="1"/>
      <c r="R34" s="1"/>
      <c r="S34" s="1"/>
      <c r="T34" s="1"/>
      <c r="U34" s="1" t="str">
        <f aca="false">SUBSTITUTE(_xlfn.CONCAT(M34, " - ", O34, " - ",N34, " - ", P34), "_", " ")</f>
        <v>Master Cleanse - Sol-Warrior - Lotion - 60ml</v>
      </c>
      <c r="V34" s="1" t="n">
        <v>60</v>
      </c>
      <c r="W34" s="1"/>
      <c r="X34" s="0" t="n">
        <v>0</v>
      </c>
      <c r="Y34" s="0" t="s">
        <v>54</v>
      </c>
      <c r="Z34" s="0" t="s">
        <v>55</v>
      </c>
      <c r="AA34" s="1" t="n">
        <v>15</v>
      </c>
      <c r="AB34" s="1"/>
      <c r="AC34" s="3" t="s">
        <v>51</v>
      </c>
      <c r="AD34" s="3" t="s">
        <v>51</v>
      </c>
      <c r="AE34" s="1"/>
      <c r="AF34" s="0" t="s">
        <v>56</v>
      </c>
      <c r="AG34" s="1" t="n">
        <v>1</v>
      </c>
      <c r="AH34" s="1" t="str">
        <f aca="false">IF(B34 = "", "", B34)</f>
        <v>Master Cleanse - Sol-Warrior - Protection Mist</v>
      </c>
      <c r="AI34" s="3" t="s">
        <v>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"/>
      <c r="AZ34" s="1" t="s">
        <v>58</v>
      </c>
      <c r="BA34" s="1"/>
      <c r="BB34" s="1"/>
      <c r="BC34" s="1" t="s">
        <v>59</v>
      </c>
    </row>
    <row r="35" customFormat="false" ht="12.8" hidden="false" customHeight="false" outlineLevel="0" collapsed="false">
      <c r="A35" s="1" t="str">
        <f aca="false">SUBSTITUTE(SUBSTITUTE(LOWER(_xlfn.CONCAT(M35, "-", O35,"-", N35)), "_", "-"), "---", "-")</f>
        <v>master-cleanse-sol-warrior-lotion</v>
      </c>
      <c r="C35" s="1"/>
      <c r="D35" s="1"/>
      <c r="E35" s="1"/>
      <c r="F35" s="1" t="str">
        <f aca="false">IF(B35 = "", "", SUBSTITUTE(_xlfn.CONCAT("Line: ", M35, ", Type: ", N35, ", Scent: ", O35), "_", " "))</f>
        <v/>
      </c>
      <c r="G35" s="1"/>
      <c r="H35" s="1"/>
      <c r="I35" s="4" t="n">
        <f aca="false">IF(B35 = "",I34,FIND("-", B35, 1))</f>
        <v>16</v>
      </c>
      <c r="J35" s="4" t="n">
        <f aca="false">IF(B35 = "",J34,FIND("-", B35, FIND("-", B35, FIND("-", B35, 1)+1)+1))</f>
        <v>30</v>
      </c>
      <c r="K35" s="4" t="n">
        <f aca="false">IF(B35 = "",K34,FIND("-", B35, FIND("-", B35, 1)+1))</f>
        <v>21</v>
      </c>
      <c r="L35" s="4" t="n">
        <f aca="false">IF(B35 = "",L34,IF(ISERROR(J35),K35,J35))</f>
        <v>30</v>
      </c>
      <c r="M35" s="4" t="str">
        <f aca="false">IF(B35 = "",M34,SUBSTITUTE(LEFT(B35,I35-2)," ","_"))</f>
        <v>Master_Cleanse</v>
      </c>
      <c r="N35" s="4" t="str">
        <f aca="false">IF(B35 = "",N34,SUBSTITUTE(RIGHT(B35, LEN(B35)-L35-1)," ","_"))</f>
        <v>Lotion</v>
      </c>
      <c r="O35" s="4" t="str">
        <f aca="false">IF(B35 = "",O34,SUBSTITUTE(SUBSTITUTE(MID(B35,I35+2,L35-I35-3)," ","_"),"/","_"))</f>
        <v>Sol-Warrior</v>
      </c>
      <c r="P35" s="1" t="s">
        <v>60</v>
      </c>
      <c r="Q35" s="1"/>
      <c r="R35" s="1"/>
      <c r="S35" s="1"/>
      <c r="T35" s="1"/>
      <c r="U35" s="1" t="str">
        <f aca="false">SUBSTITUTE(_xlfn.CONCAT(M35, " - ", O35, " - ",N35, " - ", P35), "_", " ")</f>
        <v>Master Cleanse - Sol-Warrior - Lotion - 120ml</v>
      </c>
      <c r="V35" s="1" t="n">
        <v>120</v>
      </c>
      <c r="W35" s="1"/>
      <c r="X35" s="0" t="n">
        <v>0</v>
      </c>
      <c r="Y35" s="0" t="s">
        <v>54</v>
      </c>
      <c r="Z35" s="0" t="s">
        <v>55</v>
      </c>
      <c r="AA35" s="1" t="n">
        <v>28</v>
      </c>
      <c r="AB35" s="1"/>
      <c r="AC35" s="3" t="s">
        <v>51</v>
      </c>
      <c r="AD35" s="3" t="s">
        <v>51</v>
      </c>
      <c r="AE35" s="1"/>
      <c r="AF35" s="4" t="str">
        <f aca="false">IF(B35 = "","",_xlfn.CONCAT("https://cdn.shopify.com/s/files/1/1773/1117/files/WWMS_-_",N35,"_-_",P35,"_-_",M35,"_-_",O35,"_-_Front.png"))</f>
        <v/>
      </c>
      <c r="AG35" s="1"/>
      <c r="AH35" s="1" t="str">
        <f aca="false">IF(B35 = "", "", B35)</f>
        <v/>
      </c>
      <c r="AI35" s="3" t="s">
        <v>57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"/>
      <c r="AZ35" s="1" t="s">
        <v>58</v>
      </c>
      <c r="BA35" s="1"/>
      <c r="BB35" s="1"/>
      <c r="BC35" s="1" t="s">
        <v>59</v>
      </c>
    </row>
    <row r="36" customFormat="false" ht="12.8" hidden="false" customHeight="false" outlineLevel="0" collapsed="false">
      <c r="A36" s="1" t="str">
        <f aca="false">SUBSTITUTE(SUBSTITUTE(LOWER(_xlfn.CONCAT(M36, "-", O36,"-", N36)), "_", "-"), "---", "-")</f>
        <v>master-cleanse-soul-strings-the-key-lotion</v>
      </c>
      <c r="B36" s="0" t="s">
        <v>77</v>
      </c>
      <c r="C36" s="2"/>
      <c r="D36" s="1" t="s">
        <v>49</v>
      </c>
      <c r="E36" s="1" t="s">
        <v>50</v>
      </c>
      <c r="F36" s="1" t="str">
        <f aca="false">IF(B36 = "", "", SUBSTITUTE(_xlfn.CONCAT("Line: ", M36, ", Type: ", N36, ", Scent: ", O36), "_", " "))</f>
        <v>Line: Master Cleanse, Type: Lotion, Scent: Soul Strings - The Key</v>
      </c>
      <c r="G36" s="3" t="s">
        <v>51</v>
      </c>
      <c r="H36" s="1" t="s">
        <v>52</v>
      </c>
      <c r="I36" s="4" t="n">
        <f aca="false">IF(B36 = "",I35,FIND("-", B36, 1))</f>
        <v>16</v>
      </c>
      <c r="J36" s="4" t="n">
        <f aca="false">IF(B36 = "",J35,FIND("-", B36, FIND("-", B36, FIND("-", B36, 1)+1)+1))</f>
        <v>41</v>
      </c>
      <c r="K36" s="4" t="n">
        <f aca="false">IF(B36 = "",K35,FIND("-", B36, FIND("-", B36, 1)+1))</f>
        <v>31</v>
      </c>
      <c r="L36" s="4" t="n">
        <f aca="false">IF(B36 = "",L35,IF(ISERROR(J36),K36,J36))</f>
        <v>41</v>
      </c>
      <c r="M36" s="4" t="str">
        <f aca="false">IF(B36 = "",M35,SUBSTITUTE(LEFT(B36,I36-2)," ","_"))</f>
        <v>Master_Cleanse</v>
      </c>
      <c r="N36" s="4" t="str">
        <f aca="false">IF(B36 = "",N35,SUBSTITUTE(RIGHT(B36, LEN(B36)-L36-1)," ","_"))</f>
        <v>Lotion</v>
      </c>
      <c r="O36" s="4" t="str">
        <f aca="false">IF(B36 = "",O35,SUBSTITUTE(SUBSTITUTE(MID(B36,I36+2,L36-I36-3)," ","_"),"/","_"))</f>
        <v>Soul_Strings_-_The_Key</v>
      </c>
      <c r="P36" s="1" t="s">
        <v>53</v>
      </c>
      <c r="Q36" s="1"/>
      <c r="R36" s="1"/>
      <c r="S36" s="1"/>
      <c r="T36" s="1"/>
      <c r="U36" s="1" t="str">
        <f aca="false">SUBSTITUTE(_xlfn.CONCAT(M36, " - ", O36, " - ",N36, " - ", P36), "_", " ")</f>
        <v>Master Cleanse - Soul Strings - The Key - Lotion - 60ml</v>
      </c>
      <c r="V36" s="1" t="n">
        <v>60</v>
      </c>
      <c r="W36" s="1"/>
      <c r="X36" s="0" t="n">
        <v>0</v>
      </c>
      <c r="Y36" s="0" t="s">
        <v>54</v>
      </c>
      <c r="Z36" s="0" t="s">
        <v>55</v>
      </c>
      <c r="AA36" s="1" t="n">
        <v>15</v>
      </c>
      <c r="AB36" s="1"/>
      <c r="AC36" s="3" t="s">
        <v>51</v>
      </c>
      <c r="AD36" s="3" t="s">
        <v>51</v>
      </c>
      <c r="AE36" s="1"/>
      <c r="AF36" s="0" t="s">
        <v>56</v>
      </c>
      <c r="AG36" s="1" t="n">
        <v>1</v>
      </c>
      <c r="AH36" s="1" t="str">
        <f aca="false">IF(B36 = "", "", B36)</f>
        <v>Master Cleanse - Soul Strings - The Key - Protection Mist</v>
      </c>
      <c r="AI36" s="3" t="s">
        <v>57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"/>
      <c r="AZ36" s="1" t="s">
        <v>58</v>
      </c>
      <c r="BA36" s="1"/>
      <c r="BB36" s="1"/>
      <c r="BC36" s="1" t="s">
        <v>59</v>
      </c>
    </row>
    <row r="37" customFormat="false" ht="12.8" hidden="false" customHeight="false" outlineLevel="0" collapsed="false">
      <c r="A37" s="1" t="str">
        <f aca="false">SUBSTITUTE(SUBSTITUTE(LOWER(_xlfn.CONCAT(M37, "-", O37,"-", N37)), "_", "-"), "---", "-")</f>
        <v>master-cleanse-soul-strings-the-key-lotion</v>
      </c>
      <c r="C37" s="1"/>
      <c r="D37" s="1"/>
      <c r="E37" s="1"/>
      <c r="F37" s="1" t="str">
        <f aca="false">IF(B37 = "", "", SUBSTITUTE(_xlfn.CONCAT("Line: ", M37, ", Type: ", N37, ", Scent: ", O37), "_", " "))</f>
        <v/>
      </c>
      <c r="G37" s="1"/>
      <c r="H37" s="1"/>
      <c r="I37" s="4" t="n">
        <f aca="false">IF(B37 = "",I36,FIND("-", B37, 1))</f>
        <v>16</v>
      </c>
      <c r="J37" s="4" t="n">
        <f aca="false">IF(B37 = "",J36,FIND("-", B37, FIND("-", B37, FIND("-", B37, 1)+1)+1))</f>
        <v>41</v>
      </c>
      <c r="K37" s="4" t="n">
        <f aca="false">IF(B37 = "",K36,FIND("-", B37, FIND("-", B37, 1)+1))</f>
        <v>31</v>
      </c>
      <c r="L37" s="4" t="n">
        <f aca="false">IF(B37 = "",L36,IF(ISERROR(J37),K37,J37))</f>
        <v>41</v>
      </c>
      <c r="M37" s="4" t="str">
        <f aca="false">IF(B37 = "",M36,SUBSTITUTE(LEFT(B37,I37-2)," ","_"))</f>
        <v>Master_Cleanse</v>
      </c>
      <c r="N37" s="4" t="str">
        <f aca="false">IF(B37 = "",N36,SUBSTITUTE(RIGHT(B37, LEN(B37)-L37-1)," ","_"))</f>
        <v>Lotion</v>
      </c>
      <c r="O37" s="4" t="str">
        <f aca="false">IF(B37 = "",O36,SUBSTITUTE(SUBSTITUTE(MID(B37,I37+2,L37-I37-3)," ","_"),"/","_"))</f>
        <v>Soul_Strings_-_The_Key</v>
      </c>
      <c r="P37" s="1" t="s">
        <v>60</v>
      </c>
      <c r="Q37" s="1"/>
      <c r="R37" s="1"/>
      <c r="S37" s="1"/>
      <c r="T37" s="1"/>
      <c r="U37" s="1" t="str">
        <f aca="false">SUBSTITUTE(_xlfn.CONCAT(M37, " - ", O37, " - ",N37, " - ", P37), "_", " ")</f>
        <v>Master Cleanse - Soul Strings - The Key - Lotion - 120ml</v>
      </c>
      <c r="V37" s="1" t="n">
        <v>120</v>
      </c>
      <c r="W37" s="1"/>
      <c r="X37" s="0" t="n">
        <v>0</v>
      </c>
      <c r="Y37" s="0" t="s">
        <v>54</v>
      </c>
      <c r="Z37" s="0" t="s">
        <v>55</v>
      </c>
      <c r="AA37" s="1" t="n">
        <v>28</v>
      </c>
      <c r="AB37" s="1"/>
      <c r="AC37" s="3" t="s">
        <v>51</v>
      </c>
      <c r="AD37" s="3" t="s">
        <v>51</v>
      </c>
      <c r="AE37" s="1"/>
      <c r="AF37" s="4" t="str">
        <f aca="false">IF(B37 = "","",_xlfn.CONCAT("https://cdn.shopify.com/s/files/1/1773/1117/files/WWMS_-_",N37,"_-_",P37,"_-_",M37,"_-_",O37,"_-_Front.png"))</f>
        <v/>
      </c>
      <c r="AG37" s="1"/>
      <c r="AH37" s="1" t="str">
        <f aca="false">IF(B37 = "", "", B37)</f>
        <v/>
      </c>
      <c r="AI37" s="3" t="s">
        <v>57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"/>
      <c r="AZ37" s="1" t="s">
        <v>58</v>
      </c>
      <c r="BA37" s="1"/>
      <c r="BB37" s="1"/>
      <c r="BC37" s="1" t="s">
        <v>59</v>
      </c>
    </row>
    <row r="38" customFormat="false" ht="12.8" hidden="false" customHeight="false" outlineLevel="0" collapsed="false">
      <c r="A38" s="1" t="str">
        <f aca="false">SUBSTITUTE(SUBSTITUTE(LOWER(_xlfn.CONCAT(M38, "-", O38,"-", N38)), "_", "-"), "---", "-")</f>
        <v>master-cleanse-spirit-soul-retrieval-lotion</v>
      </c>
      <c r="B38" s="0" t="s">
        <v>78</v>
      </c>
      <c r="C38" s="2"/>
      <c r="D38" s="1" t="s">
        <v>49</v>
      </c>
      <c r="E38" s="1" t="s">
        <v>50</v>
      </c>
      <c r="F38" s="1" t="str">
        <f aca="false">IF(B38 = "", "", SUBSTITUTE(_xlfn.CONCAT("Line: ", M38, ", Type: ", N38, ", Scent: ", O38), "_", " "))</f>
        <v>Line: Master Cleanse, Type: Lotion, Scent: Spirit Soul Retrieval</v>
      </c>
      <c r="G38" s="3" t="s">
        <v>51</v>
      </c>
      <c r="H38" s="1" t="s">
        <v>52</v>
      </c>
      <c r="I38" s="4" t="n">
        <f aca="false">IF(B38 = "",I37,FIND("-", B38, 1))</f>
        <v>16</v>
      </c>
      <c r="J38" s="4" t="e">
        <f aca="false">IF(B38 = "",J37,FIND("-", B38, FIND("-", B38, FIND("-", B38, 1)+1)+1))</f>
        <v>#VALUE!</v>
      </c>
      <c r="K38" s="4" t="n">
        <f aca="false">IF(B38 = "",K37,FIND("-", B38, FIND("-", B38, 1)+1))</f>
        <v>40</v>
      </c>
      <c r="L38" s="4" t="n">
        <f aca="false">IF(B38 = "",L37,IF(ISERROR(J38),K38,J38))</f>
        <v>40</v>
      </c>
      <c r="M38" s="4" t="str">
        <f aca="false">IF(B38 = "",M37,SUBSTITUTE(LEFT(B38,I38-2)," ","_"))</f>
        <v>Master_Cleanse</v>
      </c>
      <c r="N38" s="4" t="str">
        <f aca="false">IF(B38 = "",N37,SUBSTITUTE(RIGHT(B38, LEN(B38)-L38-1)," ","_"))</f>
        <v>Lotion</v>
      </c>
      <c r="O38" s="4" t="str">
        <f aca="false">IF(B38 = "",O37,SUBSTITUTE(SUBSTITUTE(MID(B38,I38+2,L38-I38-3)," ","_"),"/","_"))</f>
        <v>Spirit_Soul_Retrieval</v>
      </c>
      <c r="P38" s="1" t="s">
        <v>53</v>
      </c>
      <c r="Q38" s="1"/>
      <c r="R38" s="1"/>
      <c r="S38" s="1"/>
      <c r="T38" s="1"/>
      <c r="U38" s="1" t="str">
        <f aca="false">SUBSTITUTE(_xlfn.CONCAT(M38, " - ", O38, " - ",N38, " - ", P38), "_", " ")</f>
        <v>Master Cleanse - Spirit Soul Retrieval - Lotion - 60ml</v>
      </c>
      <c r="V38" s="1" t="n">
        <v>60</v>
      </c>
      <c r="W38" s="1"/>
      <c r="X38" s="0" t="n">
        <v>0</v>
      </c>
      <c r="Y38" s="0" t="s">
        <v>54</v>
      </c>
      <c r="Z38" s="0" t="s">
        <v>55</v>
      </c>
      <c r="AA38" s="1" t="n">
        <v>15</v>
      </c>
      <c r="AB38" s="1"/>
      <c r="AC38" s="3" t="s">
        <v>51</v>
      </c>
      <c r="AD38" s="3" t="s">
        <v>51</v>
      </c>
      <c r="AE38" s="1"/>
      <c r="AF38" s="0" t="s">
        <v>56</v>
      </c>
      <c r="AG38" s="1" t="n">
        <v>1</v>
      </c>
      <c r="AH38" s="1" t="str">
        <f aca="false">IF(B38 = "", "", B38)</f>
        <v>Master Cleanse - Spirit/Soul Retrieval - Protection Mist</v>
      </c>
      <c r="AI38" s="3" t="s">
        <v>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"/>
      <c r="AZ38" s="1" t="s">
        <v>58</v>
      </c>
      <c r="BA38" s="1"/>
      <c r="BB38" s="1"/>
      <c r="BC38" s="1" t="s">
        <v>59</v>
      </c>
    </row>
    <row r="39" customFormat="false" ht="12.8" hidden="false" customHeight="false" outlineLevel="0" collapsed="false">
      <c r="A39" s="1" t="str">
        <f aca="false">SUBSTITUTE(SUBSTITUTE(LOWER(_xlfn.CONCAT(M39, "-", O39,"-", N39)), "_", "-"), "---", "-")</f>
        <v>master-cleanse-spirit-soul-retrieval-lotion</v>
      </c>
      <c r="C39" s="1"/>
      <c r="D39" s="1"/>
      <c r="E39" s="1"/>
      <c r="F39" s="1" t="str">
        <f aca="false">IF(B39 = "", "", SUBSTITUTE(_xlfn.CONCAT("Line: ", M39, ", Type: ", N39, ", Scent: ", O39), "_", " "))</f>
        <v/>
      </c>
      <c r="G39" s="1"/>
      <c r="H39" s="1"/>
      <c r="I39" s="4" t="n">
        <f aca="false">IF(B39 = "",I38,FIND("-", B39, 1))</f>
        <v>16</v>
      </c>
      <c r="J39" s="4" t="e">
        <f aca="false">IF(B39 = "",J38,FIND("-", B39, FIND("-", B39, FIND("-", B39, 1)+1)+1))</f>
        <v>#VALUE!</v>
      </c>
      <c r="K39" s="4" t="n">
        <f aca="false">IF(B39 = "",K38,FIND("-", B39, FIND("-", B39, 1)+1))</f>
        <v>40</v>
      </c>
      <c r="L39" s="4" t="n">
        <f aca="false">IF(B39 = "",L38,IF(ISERROR(J39),K39,J39))</f>
        <v>40</v>
      </c>
      <c r="M39" s="4" t="str">
        <f aca="false">IF(B39 = "",M38,SUBSTITUTE(LEFT(B39,I39-2)," ","_"))</f>
        <v>Master_Cleanse</v>
      </c>
      <c r="N39" s="4" t="str">
        <f aca="false">IF(B39 = "",N38,SUBSTITUTE(RIGHT(B39, LEN(B39)-L39-1)," ","_"))</f>
        <v>Lotion</v>
      </c>
      <c r="O39" s="4" t="str">
        <f aca="false">IF(B39 = "",O38,SUBSTITUTE(SUBSTITUTE(MID(B39,I39+2,L39-I39-3)," ","_"),"/","_"))</f>
        <v>Spirit_Soul_Retrieval</v>
      </c>
      <c r="P39" s="1" t="s">
        <v>60</v>
      </c>
      <c r="Q39" s="1"/>
      <c r="R39" s="1"/>
      <c r="S39" s="1"/>
      <c r="T39" s="1"/>
      <c r="U39" s="1" t="str">
        <f aca="false">SUBSTITUTE(_xlfn.CONCAT(M39, " - ", O39, " - ",N39, " - ", P39), "_", " ")</f>
        <v>Master Cleanse - Spirit Soul Retrieval - Lotion - 120ml</v>
      </c>
      <c r="V39" s="1" t="n">
        <v>120</v>
      </c>
      <c r="W39" s="1"/>
      <c r="X39" s="0" t="n">
        <v>0</v>
      </c>
      <c r="Y39" s="0" t="s">
        <v>54</v>
      </c>
      <c r="Z39" s="0" t="s">
        <v>55</v>
      </c>
      <c r="AA39" s="1" t="n">
        <v>28</v>
      </c>
      <c r="AB39" s="1"/>
      <c r="AC39" s="3" t="s">
        <v>51</v>
      </c>
      <c r="AD39" s="3" t="s">
        <v>51</v>
      </c>
      <c r="AE39" s="1"/>
      <c r="AF39" s="4" t="str">
        <f aca="false">IF(B39 = "","",_xlfn.CONCAT("https://cdn.shopify.com/s/files/1/1773/1117/files/WWMS_-_",N39,"_-_",P39,"_-_",M39,"_-_",O39,"_-_Front.png"))</f>
        <v/>
      </c>
      <c r="AG39" s="1"/>
      <c r="AH39" s="1" t="str">
        <f aca="false">IF(B39 = "", "", B39)</f>
        <v/>
      </c>
      <c r="AI39" s="3" t="s">
        <v>57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"/>
      <c r="AZ39" s="1" t="s">
        <v>58</v>
      </c>
      <c r="BA39" s="1"/>
      <c r="BB39" s="1"/>
      <c r="BC39" s="1" t="s">
        <v>59</v>
      </c>
    </row>
    <row r="40" customFormat="false" ht="12.8" hidden="false" customHeight="false" outlineLevel="0" collapsed="false">
      <c r="A40" s="1" t="str">
        <f aca="false">SUBSTITUTE(SUBSTITUTE(LOWER(_xlfn.CONCAT(M40, "-", O40,"-", N40)), "_", "-"), "---", "-")</f>
        <v>master-cleanse-surrender-lotion</v>
      </c>
      <c r="B40" s="0" t="s">
        <v>79</v>
      </c>
      <c r="C40" s="2"/>
      <c r="D40" s="1" t="s">
        <v>49</v>
      </c>
      <c r="E40" s="1" t="s">
        <v>50</v>
      </c>
      <c r="F40" s="1" t="str">
        <f aca="false">IF(B40 = "", "", SUBSTITUTE(_xlfn.CONCAT("Line: ", M40, ", Type: ", N40, ", Scent: ", O40), "_", " "))</f>
        <v>Line: Master Cleanse, Type: Lotion, Scent: Surrender</v>
      </c>
      <c r="G40" s="3" t="s">
        <v>51</v>
      </c>
      <c r="H40" s="1" t="s">
        <v>52</v>
      </c>
      <c r="I40" s="4" t="n">
        <f aca="false">IF(B40 = "",I39,FIND("-", B40, 1))</f>
        <v>16</v>
      </c>
      <c r="J40" s="4" t="e">
        <f aca="false">IF(B40 = "",J39,FIND("-", B40, FIND("-", B40, FIND("-", B40, 1)+1)+1))</f>
        <v>#VALUE!</v>
      </c>
      <c r="K40" s="4" t="n">
        <f aca="false">IF(B40 = "",K39,FIND("-", B40, FIND("-", B40, 1)+1))</f>
        <v>28</v>
      </c>
      <c r="L40" s="4" t="n">
        <f aca="false">IF(B40 = "",L39,IF(ISERROR(J40),K40,J40))</f>
        <v>28</v>
      </c>
      <c r="M40" s="4" t="str">
        <f aca="false">IF(B40 = "",M39,SUBSTITUTE(LEFT(B40,I40-2)," ","_"))</f>
        <v>Master_Cleanse</v>
      </c>
      <c r="N40" s="4" t="str">
        <f aca="false">IF(B40 = "",N39,SUBSTITUTE(RIGHT(B40, LEN(B40)-L40-1)," ","_"))</f>
        <v>Lotion</v>
      </c>
      <c r="O40" s="4" t="str">
        <f aca="false">IF(B40 = "",O39,SUBSTITUTE(SUBSTITUTE(MID(B40,I40+2,L40-I40-3)," ","_"),"/","_"))</f>
        <v>Surrender</v>
      </c>
      <c r="P40" s="1" t="s">
        <v>53</v>
      </c>
      <c r="Q40" s="1"/>
      <c r="R40" s="1"/>
      <c r="S40" s="1"/>
      <c r="T40" s="1"/>
      <c r="U40" s="1" t="str">
        <f aca="false">SUBSTITUTE(_xlfn.CONCAT(M40, " - ", O40, " - ",N40, " - ", P40), "_", " ")</f>
        <v>Master Cleanse - Surrender - Lotion - 60ml</v>
      </c>
      <c r="V40" s="1" t="n">
        <v>60</v>
      </c>
      <c r="W40" s="1"/>
      <c r="X40" s="0" t="n">
        <v>0</v>
      </c>
      <c r="Y40" s="0" t="s">
        <v>54</v>
      </c>
      <c r="Z40" s="0" t="s">
        <v>55</v>
      </c>
      <c r="AA40" s="1" t="n">
        <v>15</v>
      </c>
      <c r="AB40" s="1"/>
      <c r="AC40" s="3" t="s">
        <v>51</v>
      </c>
      <c r="AD40" s="3" t="s">
        <v>51</v>
      </c>
      <c r="AE40" s="1"/>
      <c r="AF40" s="0" t="s">
        <v>56</v>
      </c>
      <c r="AG40" s="1" t="n">
        <v>1</v>
      </c>
      <c r="AH40" s="1" t="str">
        <f aca="false">IF(B40 = "", "", B40)</f>
        <v>Master Cleanse - Surrender - Protection Mist</v>
      </c>
      <c r="AI40" s="3" t="s">
        <v>57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"/>
      <c r="AZ40" s="1" t="s">
        <v>58</v>
      </c>
      <c r="BA40" s="1"/>
      <c r="BB40" s="1"/>
      <c r="BC40" s="1" t="s">
        <v>59</v>
      </c>
    </row>
    <row r="41" customFormat="false" ht="12.8" hidden="false" customHeight="false" outlineLevel="0" collapsed="false">
      <c r="A41" s="1" t="str">
        <f aca="false">SUBSTITUTE(SUBSTITUTE(LOWER(_xlfn.CONCAT(M41, "-", O41,"-", N41)), "_", "-"), "---", "-")</f>
        <v>master-cleanse-surrender-lotion</v>
      </c>
      <c r="C41" s="1"/>
      <c r="D41" s="1"/>
      <c r="E41" s="1"/>
      <c r="F41" s="1" t="str">
        <f aca="false">IF(B41 = "", "", SUBSTITUTE(_xlfn.CONCAT("Line: ", M41, ", Type: ", N41, ", Scent: ", O41), "_", " "))</f>
        <v/>
      </c>
      <c r="G41" s="1"/>
      <c r="H41" s="1"/>
      <c r="I41" s="4" t="n">
        <f aca="false">IF(B41 = "",I40,FIND("-", B41, 1))</f>
        <v>16</v>
      </c>
      <c r="J41" s="4" t="e">
        <f aca="false">IF(B41 = "",J40,FIND("-", B41, FIND("-", B41, FIND("-", B41, 1)+1)+1))</f>
        <v>#VALUE!</v>
      </c>
      <c r="K41" s="4" t="n">
        <f aca="false">IF(B41 = "",K40,FIND("-", B41, FIND("-", B41, 1)+1))</f>
        <v>28</v>
      </c>
      <c r="L41" s="4" t="n">
        <f aca="false">IF(B41 = "",L40,IF(ISERROR(J41),K41,J41))</f>
        <v>28</v>
      </c>
      <c r="M41" s="4" t="str">
        <f aca="false">IF(B41 = "",M40,SUBSTITUTE(LEFT(B41,I41-2)," ","_"))</f>
        <v>Master_Cleanse</v>
      </c>
      <c r="N41" s="4" t="str">
        <f aca="false">IF(B41 = "",N40,SUBSTITUTE(RIGHT(B41, LEN(B41)-L41-1)," ","_"))</f>
        <v>Lotion</v>
      </c>
      <c r="O41" s="4" t="str">
        <f aca="false">IF(B41 = "",O40,SUBSTITUTE(SUBSTITUTE(MID(B41,I41+2,L41-I41-3)," ","_"),"/","_"))</f>
        <v>Surrender</v>
      </c>
      <c r="P41" s="1" t="s">
        <v>60</v>
      </c>
      <c r="Q41" s="1"/>
      <c r="R41" s="1"/>
      <c r="S41" s="1"/>
      <c r="T41" s="1"/>
      <c r="U41" s="1" t="str">
        <f aca="false">SUBSTITUTE(_xlfn.CONCAT(M41, " - ", O41, " - ",N41, " - ", P41), "_", " ")</f>
        <v>Master Cleanse - Surrender - Lotion - 120ml</v>
      </c>
      <c r="V41" s="1" t="n">
        <v>120</v>
      </c>
      <c r="W41" s="1"/>
      <c r="X41" s="0" t="n">
        <v>0</v>
      </c>
      <c r="Y41" s="0" t="s">
        <v>54</v>
      </c>
      <c r="Z41" s="0" t="s">
        <v>55</v>
      </c>
      <c r="AA41" s="1" t="n">
        <v>28</v>
      </c>
      <c r="AB41" s="1"/>
      <c r="AC41" s="3" t="s">
        <v>51</v>
      </c>
      <c r="AD41" s="3" t="s">
        <v>51</v>
      </c>
      <c r="AE41" s="1"/>
      <c r="AF41" s="4" t="str">
        <f aca="false">IF(B41 = "","",_xlfn.CONCAT("https://cdn.shopify.com/s/files/1/1773/1117/files/WWMS_-_",N41,"_-_",P41,"_-_",M41,"_-_",O41,"_-_Front.png"))</f>
        <v/>
      </c>
      <c r="AG41" s="1"/>
      <c r="AH41" s="1" t="str">
        <f aca="false">IF(B41 = "", "", B41)</f>
        <v/>
      </c>
      <c r="AI41" s="3" t="s">
        <v>57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"/>
      <c r="AZ41" s="1" t="s">
        <v>58</v>
      </c>
      <c r="BA41" s="1"/>
      <c r="BB41" s="1"/>
      <c r="BC41" s="1" t="s">
        <v>59</v>
      </c>
    </row>
    <row r="42" customFormat="false" ht="12.8" hidden="false" customHeight="false" outlineLevel="0" collapsed="false">
      <c r="A42" s="1" t="str">
        <f aca="false">SUBSTITUTE(SUBSTITUTE(LOWER(_xlfn.CONCAT(M42, "-", O42,"-", N42)), "_", "-"), "---", "-")</f>
        <v>master-cleanse-the-lovers-lotion</v>
      </c>
      <c r="B42" s="0" t="s">
        <v>80</v>
      </c>
      <c r="C42" s="2"/>
      <c r="D42" s="1" t="s">
        <v>49</v>
      </c>
      <c r="E42" s="1" t="s">
        <v>50</v>
      </c>
      <c r="F42" s="1" t="str">
        <f aca="false">IF(B42 = "", "", SUBSTITUTE(_xlfn.CONCAT("Line: ", M42, ", Type: ", N42, ", Scent: ", O42), "_", " "))</f>
        <v>Line: Master Cleanse, Type: Lotion, Scent: The Lovers</v>
      </c>
      <c r="G42" s="3" t="s">
        <v>51</v>
      </c>
      <c r="H42" s="1" t="s">
        <v>52</v>
      </c>
      <c r="I42" s="4" t="n">
        <f aca="false">IF(B42 = "",I41,FIND("-", B42, 1))</f>
        <v>16</v>
      </c>
      <c r="J42" s="4" t="e">
        <f aca="false">IF(B42 = "",J41,FIND("-", B42, FIND("-", B42, FIND("-", B42, 1)+1)+1))</f>
        <v>#VALUE!</v>
      </c>
      <c r="K42" s="4" t="n">
        <f aca="false">IF(B42 = "",K41,FIND("-", B42, FIND("-", B42, 1)+1))</f>
        <v>29</v>
      </c>
      <c r="L42" s="4" t="n">
        <f aca="false">IF(B42 = "",L41,IF(ISERROR(J42),K42,J42))</f>
        <v>29</v>
      </c>
      <c r="M42" s="4" t="str">
        <f aca="false">IF(B42 = "",M41,SUBSTITUTE(LEFT(B42,I42-2)," ","_"))</f>
        <v>Master_Cleanse</v>
      </c>
      <c r="N42" s="4" t="str">
        <f aca="false">IF(B42 = "",N41,SUBSTITUTE(RIGHT(B42, LEN(B42)-L42-1)," ","_"))</f>
        <v>Lotion</v>
      </c>
      <c r="O42" s="4" t="str">
        <f aca="false">IF(B42 = "",O41,SUBSTITUTE(SUBSTITUTE(MID(B42,I42+2,L42-I42-3)," ","_"),"/","_"))</f>
        <v>The_Lovers</v>
      </c>
      <c r="P42" s="1" t="s">
        <v>53</v>
      </c>
      <c r="Q42" s="1"/>
      <c r="R42" s="1"/>
      <c r="S42" s="1"/>
      <c r="T42" s="1"/>
      <c r="U42" s="1" t="str">
        <f aca="false">SUBSTITUTE(_xlfn.CONCAT(M42, " - ", O42, " - ",N42, " - ", P42), "_", " ")</f>
        <v>Master Cleanse - The Lovers - Lotion - 60ml</v>
      </c>
      <c r="V42" s="1" t="n">
        <v>60</v>
      </c>
      <c r="W42" s="1"/>
      <c r="X42" s="0" t="n">
        <v>0</v>
      </c>
      <c r="Y42" s="0" t="s">
        <v>54</v>
      </c>
      <c r="Z42" s="0" t="s">
        <v>55</v>
      </c>
      <c r="AA42" s="1" t="n">
        <v>15</v>
      </c>
      <c r="AB42" s="1"/>
      <c r="AC42" s="3" t="s">
        <v>51</v>
      </c>
      <c r="AD42" s="3" t="s">
        <v>51</v>
      </c>
      <c r="AE42" s="1"/>
      <c r="AF42" s="0" t="s">
        <v>56</v>
      </c>
      <c r="AG42" s="1" t="n">
        <v>1</v>
      </c>
      <c r="AH42" s="1" t="str">
        <f aca="false">IF(B42 = "", "", B42)</f>
        <v>Master Cleanse - The Lovers - Protection Mist</v>
      </c>
      <c r="AI42" s="3" t="s">
        <v>57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"/>
      <c r="AZ42" s="1" t="s">
        <v>58</v>
      </c>
      <c r="BA42" s="1"/>
      <c r="BB42" s="1"/>
      <c r="BC42" s="1" t="s">
        <v>59</v>
      </c>
    </row>
    <row r="43" customFormat="false" ht="12.8" hidden="false" customHeight="false" outlineLevel="0" collapsed="false">
      <c r="A43" s="1" t="str">
        <f aca="false">SUBSTITUTE(SUBSTITUTE(LOWER(_xlfn.CONCAT(M43, "-", O43,"-", N43)), "_", "-"), "---", "-")</f>
        <v>master-cleanse-the-lovers-lotion</v>
      </c>
      <c r="C43" s="1"/>
      <c r="D43" s="1"/>
      <c r="E43" s="1"/>
      <c r="F43" s="1" t="str">
        <f aca="false">IF(B43 = "", "", SUBSTITUTE(_xlfn.CONCAT("Line: ", M43, ", Type: ", N43, ", Scent: ", O43), "_", " "))</f>
        <v/>
      </c>
      <c r="G43" s="1"/>
      <c r="H43" s="1"/>
      <c r="I43" s="4" t="n">
        <f aca="false">IF(B43 = "",I42,FIND("-", B43, 1))</f>
        <v>16</v>
      </c>
      <c r="J43" s="4" t="e">
        <f aca="false">IF(B43 = "",J42,FIND("-", B43, FIND("-", B43, FIND("-", B43, 1)+1)+1))</f>
        <v>#VALUE!</v>
      </c>
      <c r="K43" s="4" t="n">
        <f aca="false">IF(B43 = "",K42,FIND("-", B43, FIND("-", B43, 1)+1))</f>
        <v>29</v>
      </c>
      <c r="L43" s="4" t="n">
        <f aca="false">IF(B43 = "",L42,IF(ISERROR(J43),K43,J43))</f>
        <v>29</v>
      </c>
      <c r="M43" s="4" t="str">
        <f aca="false">IF(B43 = "",M42,SUBSTITUTE(LEFT(B43,I43-2)," ","_"))</f>
        <v>Master_Cleanse</v>
      </c>
      <c r="N43" s="4" t="str">
        <f aca="false">IF(B43 = "",N42,SUBSTITUTE(RIGHT(B43, LEN(B43)-L43-1)," ","_"))</f>
        <v>Lotion</v>
      </c>
      <c r="O43" s="4" t="str">
        <f aca="false">IF(B43 = "",O42,SUBSTITUTE(SUBSTITUTE(MID(B43,I43+2,L43-I43-3)," ","_"),"/","_"))</f>
        <v>The_Lovers</v>
      </c>
      <c r="P43" s="1" t="s">
        <v>60</v>
      </c>
      <c r="Q43" s="1"/>
      <c r="R43" s="1"/>
      <c r="S43" s="1"/>
      <c r="T43" s="1"/>
      <c r="U43" s="1" t="str">
        <f aca="false">SUBSTITUTE(_xlfn.CONCAT(M43, " - ", O43, " - ",N43, " - ", P43), "_", " ")</f>
        <v>Master Cleanse - The Lovers - Lotion - 120ml</v>
      </c>
      <c r="V43" s="1" t="n">
        <v>120</v>
      </c>
      <c r="W43" s="1"/>
      <c r="X43" s="0" t="n">
        <v>0</v>
      </c>
      <c r="Y43" s="0" t="s">
        <v>54</v>
      </c>
      <c r="Z43" s="0" t="s">
        <v>55</v>
      </c>
      <c r="AA43" s="1" t="n">
        <v>28</v>
      </c>
      <c r="AB43" s="1"/>
      <c r="AC43" s="3" t="s">
        <v>51</v>
      </c>
      <c r="AD43" s="3" t="s">
        <v>51</v>
      </c>
      <c r="AE43" s="1"/>
      <c r="AF43" s="4" t="str">
        <f aca="false">IF(B43 = "","",_xlfn.CONCAT("https://cdn.shopify.com/s/files/1/1773/1117/files/WWMS_-_",N43,"_-_",P43,"_-_",M43,"_-_",O43,"_-_Front.png"))</f>
        <v/>
      </c>
      <c r="AG43" s="1"/>
      <c r="AH43" s="1" t="str">
        <f aca="false">IF(B43 = "", "", B43)</f>
        <v/>
      </c>
      <c r="AI43" s="3" t="s">
        <v>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"/>
      <c r="AZ43" s="1" t="s">
        <v>58</v>
      </c>
      <c r="BA43" s="1"/>
      <c r="BB43" s="1"/>
      <c r="BC43" s="1" t="s">
        <v>59</v>
      </c>
    </row>
    <row r="44" customFormat="false" ht="12.8" hidden="false" customHeight="false" outlineLevel="0" collapsed="false">
      <c r="A44" s="1" t="str">
        <f aca="false">SUBSTITUTE(SUBSTITUTE(LOWER(_xlfn.CONCAT(M44, "-", O44,"-", N44)), "_", "-"), "---", "-")</f>
        <v>master-cleanse-traveller-shaman-2.0-lotion</v>
      </c>
      <c r="B44" s="0" t="s">
        <v>81</v>
      </c>
      <c r="C44" s="2"/>
      <c r="D44" s="1" t="s">
        <v>49</v>
      </c>
      <c r="E44" s="1" t="s">
        <v>50</v>
      </c>
      <c r="F44" s="1" t="str">
        <f aca="false">IF(B44 = "", "", SUBSTITUTE(_xlfn.CONCAT("Line: ", M44, ", Type: ", N44, ", Scent: ", O44), "_", " "))</f>
        <v>Line: Master Cleanse, Type: Lotion, Scent: Traveller - Shaman 2.0</v>
      </c>
      <c r="G44" s="3" t="s">
        <v>51</v>
      </c>
      <c r="H44" s="1" t="s">
        <v>52</v>
      </c>
      <c r="I44" s="4" t="n">
        <f aca="false">IF(B44 = "",I43,FIND("-", B44, 1))</f>
        <v>16</v>
      </c>
      <c r="J44" s="4" t="n">
        <f aca="false">IF(B44 = "",J43,FIND("-", B44, FIND("-", B44, FIND("-", B44, 1)+1)+1))</f>
        <v>41</v>
      </c>
      <c r="K44" s="4" t="n">
        <f aca="false">IF(B44 = "",K43,FIND("-", B44, FIND("-", B44, 1)+1))</f>
        <v>28</v>
      </c>
      <c r="L44" s="4" t="n">
        <f aca="false">IF(B44 = "",L43,IF(ISERROR(J44),K44,J44))</f>
        <v>41</v>
      </c>
      <c r="M44" s="4" t="str">
        <f aca="false">IF(B44 = "",M43,SUBSTITUTE(LEFT(B44,I44-2)," ","_"))</f>
        <v>Master_Cleanse</v>
      </c>
      <c r="N44" s="4" t="str">
        <f aca="false">IF(B44 = "",N43,SUBSTITUTE(RIGHT(B44, LEN(B44)-L44-1)," ","_"))</f>
        <v>Lotion</v>
      </c>
      <c r="O44" s="4" t="str">
        <f aca="false">IF(B44 = "",O43,SUBSTITUTE(SUBSTITUTE(MID(B44,I44+2,L44-I44-3)," ","_"),"/","_"))</f>
        <v>Traveller_-_Shaman_2.0</v>
      </c>
      <c r="P44" s="1" t="s">
        <v>53</v>
      </c>
      <c r="Q44" s="1"/>
      <c r="R44" s="1"/>
      <c r="S44" s="1"/>
      <c r="T44" s="1"/>
      <c r="U44" s="1" t="str">
        <f aca="false">SUBSTITUTE(_xlfn.CONCAT(M44, " - ", O44, " - ",N44, " - ", P44), "_", " ")</f>
        <v>Master Cleanse - Traveller - Shaman 2.0 - Lotion - 60ml</v>
      </c>
      <c r="V44" s="1" t="n">
        <v>60</v>
      </c>
      <c r="W44" s="1"/>
      <c r="X44" s="0" t="n">
        <v>0</v>
      </c>
      <c r="Y44" s="0" t="s">
        <v>54</v>
      </c>
      <c r="Z44" s="0" t="s">
        <v>55</v>
      </c>
      <c r="AA44" s="1" t="n">
        <v>15</v>
      </c>
      <c r="AB44" s="1"/>
      <c r="AC44" s="3" t="s">
        <v>51</v>
      </c>
      <c r="AD44" s="3" t="s">
        <v>51</v>
      </c>
      <c r="AE44" s="1"/>
      <c r="AF44" s="0" t="s">
        <v>56</v>
      </c>
      <c r="AG44" s="1" t="n">
        <v>1</v>
      </c>
      <c r="AH44" s="1" t="str">
        <f aca="false">IF(B44 = "", "", B44)</f>
        <v>Master Cleanse - Traveller - Shaman 2.0 - Protection Mist</v>
      </c>
      <c r="AI44" s="3" t="s">
        <v>57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4"/>
      <c r="AZ44" s="1" t="s">
        <v>58</v>
      </c>
      <c r="BA44" s="1"/>
      <c r="BB44" s="1"/>
      <c r="BC44" s="1" t="s">
        <v>59</v>
      </c>
    </row>
    <row r="45" customFormat="false" ht="12.8" hidden="false" customHeight="false" outlineLevel="0" collapsed="false">
      <c r="A45" s="1" t="str">
        <f aca="false">SUBSTITUTE(SUBSTITUTE(LOWER(_xlfn.CONCAT(M45, "-", O45,"-", N45)), "_", "-"), "---", "-")</f>
        <v>master-cleanse-traveller-shaman-2.0-lotion</v>
      </c>
      <c r="C45" s="1"/>
      <c r="D45" s="1"/>
      <c r="E45" s="1"/>
      <c r="F45" s="1" t="str">
        <f aca="false">IF(B45 = "", "", SUBSTITUTE(_xlfn.CONCAT("Line: ", M45, ", Type: ", N45, ", Scent:", O45), "_", " "))</f>
        <v/>
      </c>
      <c r="G45" s="1"/>
      <c r="H45" s="1"/>
      <c r="I45" s="4" t="n">
        <f aca="false">IF(B45 = "",I44,FIND("-", B45, 1))</f>
        <v>16</v>
      </c>
      <c r="J45" s="4" t="n">
        <f aca="false">IF(B45 = "",J44,FIND("-", B45, FIND("-", B45, FIND("-", B45, 1)+1)+1))</f>
        <v>41</v>
      </c>
      <c r="K45" s="4" t="n">
        <f aca="false">IF(B45 = "",K44,FIND("-", B45, FIND("-", B45, 1)+1))</f>
        <v>28</v>
      </c>
      <c r="L45" s="4" t="n">
        <f aca="false">IF(B45 = "",L44,IF(ISERROR(J45),K45,J45))</f>
        <v>41</v>
      </c>
      <c r="M45" s="4" t="str">
        <f aca="false">IF(B45 = "",M44,SUBSTITUTE(LEFT(B45,I45-2)," ","_"))</f>
        <v>Master_Cleanse</v>
      </c>
      <c r="N45" s="4" t="str">
        <f aca="false">IF(B45 = "",N44,SUBSTITUTE(RIGHT(B45, LEN(B45)-L45-1)," ","_"))</f>
        <v>Lotion</v>
      </c>
      <c r="O45" s="4" t="str">
        <f aca="false">IF(B45 = "",O44,SUBSTITUTE(SUBSTITUTE(MID(B45,I45+2,L45-I45-3)," ","_"),"/","_"))</f>
        <v>Traveller_-_Shaman_2.0</v>
      </c>
      <c r="P45" s="1" t="s">
        <v>60</v>
      </c>
      <c r="Q45" s="1"/>
      <c r="R45" s="1"/>
      <c r="S45" s="1"/>
      <c r="T45" s="1"/>
      <c r="U45" s="1" t="str">
        <f aca="false">SUBSTITUTE(_xlfn.CONCAT(M45, " - ", O45, " - ",N45, " - ", P45), "_", " ")</f>
        <v>Master Cleanse - Traveller - Shaman 2.0 - Lotion - 120ml</v>
      </c>
      <c r="V45" s="1" t="n">
        <v>120</v>
      </c>
      <c r="W45" s="1"/>
      <c r="X45" s="0" t="n">
        <v>0</v>
      </c>
      <c r="Y45" s="0" t="s">
        <v>54</v>
      </c>
      <c r="Z45" s="0" t="s">
        <v>55</v>
      </c>
      <c r="AA45" s="1" t="n">
        <v>28</v>
      </c>
      <c r="AB45" s="1"/>
      <c r="AC45" s="3" t="s">
        <v>51</v>
      </c>
      <c r="AD45" s="3" t="s">
        <v>51</v>
      </c>
      <c r="AE45" s="1"/>
      <c r="AF45" s="4" t="str">
        <f aca="false">IF(B45 = "","",_xlfn.CONCAT("https://cdn.shopify.com/s/files/1/1773/1117/files/WWMS_-_",N45,"_-_",P45,"_-_",M45,"_-_",O45,"_-_Front.png"))</f>
        <v/>
      </c>
      <c r="AG45" s="1"/>
      <c r="AH45" s="1" t="str">
        <f aca="false">IF(B45 = "", "", B45)</f>
        <v/>
      </c>
      <c r="AI45" s="3" t="s">
        <v>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4"/>
      <c r="AZ45" s="1" t="s">
        <v>58</v>
      </c>
      <c r="BA45" s="1"/>
      <c r="BB45" s="1"/>
      <c r="BC45" s="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2021-02-01T11:18:15Z</dcterms:created>
  <dc:creator/>
  <dc:description/>
  <dc:language>en-CA</dc:language>
  <cp:lastModifiedBy/>
  <dcterms:modified xsi:type="dcterms:W3CDTF">2021-02-01T13:27:47Z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