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erdan\Desktop\Tesis\R\"/>
    </mc:Choice>
  </mc:AlternateContent>
  <bookViews>
    <workbookView xWindow="0" yWindow="0" windowWidth="28800" windowHeight="12480"/>
  </bookViews>
  <sheets>
    <sheet name="Treemap" sheetId="1" r:id="rId1"/>
    <sheet name="HeatMap" sheetId="2" r:id="rId2"/>
  </sheets>
  <definedNames>
    <definedName name="_xlchart.0" hidden="1">Treemap!$Q$2:$Z$2</definedName>
    <definedName name="_xlchart.1" hidden="1">Treemap!$Q$4:$Z$4</definedName>
    <definedName name="_xlchart.2" hidden="1">Treemap!$Q$2:$Z$2</definedName>
    <definedName name="_xlchart.3" hidden="1">Treemap!$Q$5:$Z$5</definedName>
    <definedName name="_xlchart.4" hidden="1">Treemap!$Q$2:$Z$2</definedName>
    <definedName name="_xlchart.5" hidden="1">Treemap!$Q$6:$Z$6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11" i="2" l="1"/>
  <c r="BN13" i="2"/>
  <c r="BN8" i="2"/>
  <c r="BN10" i="2"/>
  <c r="BN14" i="2"/>
  <c r="BN12" i="2"/>
  <c r="BN9" i="2"/>
  <c r="BN7" i="2"/>
  <c r="BN6" i="2"/>
  <c r="BN5" i="2"/>
  <c r="Q6" i="1" l="1"/>
  <c r="Z6" i="1"/>
  <c r="Y6" i="1"/>
  <c r="X6" i="1"/>
  <c r="W6" i="1"/>
  <c r="V6" i="1"/>
  <c r="U6" i="1"/>
  <c r="T6" i="1"/>
  <c r="S6" i="1"/>
  <c r="R6" i="1"/>
  <c r="Z5" i="1"/>
  <c r="Y5" i="1"/>
  <c r="X5" i="1"/>
  <c r="W5" i="1"/>
  <c r="V5" i="1"/>
  <c r="U5" i="1"/>
  <c r="T5" i="1"/>
  <c r="S5" i="1"/>
  <c r="R5" i="1"/>
  <c r="Q5" i="1"/>
  <c r="Z4" i="1"/>
  <c r="Y4" i="1"/>
  <c r="X4" i="1"/>
  <c r="W4" i="1"/>
  <c r="V4" i="1"/>
  <c r="U4" i="1"/>
  <c r="T4" i="1"/>
  <c r="S4" i="1"/>
  <c r="R4" i="1"/>
  <c r="Q4" i="1"/>
  <c r="AA6" i="1"/>
  <c r="AA5" i="1"/>
  <c r="AA4" i="1"/>
  <c r="M66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4" i="1"/>
  <c r="S9" i="1" l="1"/>
  <c r="V9" i="1"/>
  <c r="R8" i="1"/>
  <c r="V8" i="1"/>
  <c r="S8" i="1"/>
  <c r="T8" i="1"/>
  <c r="Z8" i="1"/>
  <c r="Y8" i="1"/>
  <c r="W8" i="1"/>
  <c r="Z10" i="1"/>
  <c r="Y10" i="1"/>
  <c r="X10" i="1"/>
  <c r="W10" i="1"/>
  <c r="V10" i="1"/>
  <c r="U10" i="1"/>
  <c r="T10" i="1"/>
  <c r="S10" i="1"/>
  <c r="Q10" i="1"/>
  <c r="R10" i="1"/>
  <c r="AA10" i="1" l="1"/>
  <c r="AA7" i="1"/>
  <c r="Q8" i="1"/>
  <c r="U8" i="1"/>
  <c r="X8" i="1"/>
  <c r="Z9" i="1"/>
  <c r="Y9" i="1"/>
  <c r="Q9" i="1"/>
  <c r="X9" i="1"/>
  <c r="T9" i="1"/>
  <c r="W9" i="1"/>
  <c r="U9" i="1"/>
  <c r="R9" i="1"/>
  <c r="AA8" i="1" l="1"/>
  <c r="AA9" i="1"/>
  <c r="AA11" i="1" l="1"/>
</calcChain>
</file>

<file path=xl/sharedStrings.xml><?xml version="1.0" encoding="utf-8"?>
<sst xmlns="http://schemas.openxmlformats.org/spreadsheetml/2006/main" count="181" uniqueCount="82">
  <si>
    <t>Periodo</t>
  </si>
  <si>
    <t>Agricultura, Silvicultura, Caza Y Pesca</t>
  </si>
  <si>
    <t>Comercio</t>
  </si>
  <si>
    <t>Construcción</t>
  </si>
  <si>
    <t>Electricidad, Gas Y Agua</t>
  </si>
  <si>
    <t>Establecimientos Financieros, Seguros, Bienes Inmuebles Y Servicios A Las Empresas</t>
  </si>
  <si>
    <t>Industria Manufacturera</t>
  </si>
  <si>
    <t>Minerales Metálicos Y No Metálicos</t>
  </si>
  <si>
    <t>Otros Servicios</t>
  </si>
  <si>
    <t>Petróleo Crudo  Y Gas Natural</t>
  </si>
  <si>
    <t>Transporte Y Comunicaciones</t>
  </si>
  <si>
    <t>Total general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</si>
  <si>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</si>
  <si>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</si>
  <si>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</si>
  <si>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</si>
  <si>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</si>
  <si>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</si>
  <si>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</si>
  <si>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</si>
  <si>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</si>
  <si>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</si>
  <si>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</si>
  <si>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</si>
  <si>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</si>
  <si>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</si>
  <si>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</si>
  <si>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</si>
  <si>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</si>
  <si>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</si>
  <si>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</si>
  <si>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</si>
  <si>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</si>
  <si>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</si>
  <si>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</si>
  <si>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</si>
  <si>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</si>
  <si>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</si>
  <si>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</si>
  <si>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</si>
  <si>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</si>
  <si>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</si>
  <si>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</si>
  <si>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</si>
  <si>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</si>
  <si>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</si>
  <si>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</si>
  <si>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</si>
  <si>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</si>
  <si>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</si>
  <si>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</si>
  <si>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</si>
  <si>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</si>
  <si>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</si>
  <si>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</si>
  <si>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</si>
  <si>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</si>
  <si>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</si>
  <si>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</si>
  <si>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</si>
  <si>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</si>
  <si>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</si>
  <si>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</si>
  <si>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</si>
  <si>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</si>
  <si>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</si>
  <si>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</si>
  <si>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</si>
  <si>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</si>
  <si>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</si>
  <si>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</si>
  <si>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</si>
  <si>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</si>
  <si>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</si>
  <si>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IED</t>
  </si>
  <si>
    <t>Agricultura</t>
  </si>
  <si>
    <t>Electricidad</t>
  </si>
  <si>
    <t>Financiero</t>
  </si>
  <si>
    <t>Ind. Manufacturera</t>
  </si>
  <si>
    <t>Minería</t>
  </si>
  <si>
    <t>Hidrocarburos</t>
  </si>
  <si>
    <t>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</si>
</sst>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" fontId="0" fillId="0" borderId="0" xfId="0" applyNumberFormat="1"/>
    <xf numFmtId="3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_xlchart.0</cx:f>
      </cx:strDim>
      <cx:numDim type="size">
        <cx:f dir="row"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lang="es-ES"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r>
              <a:rPr lang="es-BO">
                <a:latin typeface="Arial" panose="020B0604020202020204" pitchFamily="34" charset="0"/>
                <a:cs typeface="Arial" panose="020B0604020202020204" pitchFamily="34" charset="0"/>
              </a:rPr>
              <a:t>2005-2008</a:t>
            </a:r>
          </a:p>
        </cx:rich>
      </cx:tx>
    </cx:title>
    <cx:plotArea>
      <cx:plotAreaRegion>
        <cx:series layoutId="treemap" uniqueId="{F4D1105C-2447-4AD1-B449-A5D1FFD4EC21}"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1100"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s-BO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1" value="1"/>
            <cx:separator>
</cx:separator>
            <cx:dataLabel idx="6" pos="ctr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s-BO" sz="1400"/>
                    <a:t>Minería
43%</a:t>
                  </a:r>
                </a:p>
              </cx:txPr>
            </cx:dataLabel>
            <cx:dataLabelHidden idx="3"/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_xlchart.2</cx:f>
      </cx:strDim>
      <cx:numDim type="size">
        <cx:f dir="row">_xlchart.3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r>
              <a:rPr lang="es-BO">
                <a:latin typeface="Arial" panose="020B0604020202020204" pitchFamily="34" charset="0"/>
                <a:cs typeface="Arial" panose="020B0604020202020204" pitchFamily="34" charset="0"/>
              </a:rPr>
              <a:t>2009-2015</a:t>
            </a:r>
          </a:p>
        </cx:rich>
      </cx:tx>
    </cx:title>
    <cx:plotArea>
      <cx:plotAreaRegion>
        <cx:series layoutId="treemap" uniqueId="{F4D1105C-2447-4AD1-B449-A5D1FFD4EC21}"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1100"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s-BO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1" value="1"/>
            <cx:separator>
</cx:separator>
            <cx:dataLabel idx="8" pos="ctr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s-BO" sz="1400"/>
                    <a:t>Hidrocarburos
57%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_xlchart.4</cx:f>
      </cx:strDim>
      <cx:numDim type="size">
        <cx:f dir="row"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r>
              <a:rPr lang="es-BO">
                <a:latin typeface="Arial" panose="020B0604020202020204" pitchFamily="34" charset="0"/>
                <a:cs typeface="Arial" panose="020B0604020202020204" pitchFamily="34" charset="0"/>
              </a:rPr>
              <a:t>2016-2020</a:t>
            </a:r>
          </a:p>
        </cx:rich>
      </cx:tx>
    </cx:title>
    <cx:plotArea>
      <cx:plotAreaRegion>
        <cx:series layoutId="treemap" uniqueId="{F4D1105C-2447-4AD1-B449-A5D1FFD4EC21}">
          <cx:dataPt idx="1">
            <cx:spPr>
              <a:solidFill>
                <a:schemeClr val="accent2">
                  <a:lumMod val="60000"/>
                  <a:lumOff val="40000"/>
                </a:schemeClr>
              </a:solidFill>
            </cx:spPr>
          </cx:dataPt>
          <cx:dataPt idx="2">
            <cx:spPr>
              <a:solidFill>
                <a:schemeClr val="bg1">
                  <a:lumMod val="75000"/>
                </a:schemeClr>
              </a:solidFill>
            </cx:spPr>
          </cx:dataPt>
          <cx:dataPt idx="4">
            <cx:spPr>
              <a:solidFill>
                <a:schemeClr val="accent1"/>
              </a:solidFill>
            </cx:spPr>
          </cx:dataPt>
          <cx:dataPt idx="5">
            <cx:spPr>
              <a:solidFill>
                <a:schemeClr val="accent6"/>
              </a:solidFill>
            </cx:spPr>
          </cx:dataPt>
          <cx:dataPt idx="6">
            <cx:spPr>
              <a:solidFill>
                <a:schemeClr val="accent5">
                  <a:lumMod val="75000"/>
                </a:schemeClr>
              </a:solidFill>
            </cx:spPr>
          </cx:dataPt>
          <cx:dataPt idx="7">
            <cx:spPr>
              <a:solidFill>
                <a:schemeClr val="accent2">
                  <a:lumMod val="50000"/>
                </a:schemeClr>
              </a:solidFill>
            </cx:spPr>
          </cx:dataPt>
          <cx:dataPt idx="8">
            <cx:spPr>
              <a:solidFill>
                <a:schemeClr val="bg2">
                  <a:lumMod val="50000"/>
                </a:schemeClr>
              </a:solidFill>
            </cx:spPr>
          </cx:dataPt>
          <cx:dataPt idx="9">
            <cx:spPr>
              <a:solidFill>
                <a:schemeClr val="accent4">
                  <a:lumMod val="75000"/>
                </a:schemeClr>
              </a:solidFill>
            </cx:spPr>
          </cx:dataPt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1100"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s-BO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1" value="1"/>
            <cx:separator>
</cx:separator>
            <cx:dataLabel idx="8" pos="ctr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s-BO" sz="1400"/>
                    <a:t>Hidrocarburos
33%</a:t>
                  </a:r>
                </a:p>
              </cx:txPr>
              <cx:visibility seriesName="0" categoryName="1" value="1"/>
              <cx:separator>
</cx:separator>
            </cx:dataLabel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1.8141503841653028E-2"/>
          <c:y val="8.9288630076031647E-2"/>
          <c:w val="0.9203452782863466"/>
          <c:h val="0.80969659149482853"/>
        </c:manualLayout>
      </c:layout>
      <c:lineChart>
        <c:grouping val="standard"/>
        <c:varyColors val="0"/>
        <c:ser>
          <c:idx val="1"/>
          <c:order val="0"/>
          <c:spPr>
            <a:ln w="31750">
              <a:solidFill>
                <a:srgbClr val="DEA900"/>
              </a:solidFill>
            </a:ln>
          </c:spPr>
          <c:marker>
            <c:symbol val="none"/>
          </c:marker>
          <c:val>
            <c:numRef>
              <c:f>HeatMap!$C$15:$BK$15</c:f>
              <c:numCache>
                <c:formatCode>General</c:formatCode>
                <c:ptCount val="61"/>
                <c:pt idx="0">
                  <c:v>106.08383335841019</c:v>
                </c:pt>
                <c:pt idx="1">
                  <c:v>65.843950895282603</c:v>
                </c:pt>
                <c:pt idx="2">
                  <c:v>147.72085214200564</c:v>
                </c:pt>
                <c:pt idx="3">
                  <c:v>168.53487360430148</c:v>
                </c:pt>
                <c:pt idx="4">
                  <c:v>129.58268564092251</c:v>
                </c:pt>
                <c:pt idx="5">
                  <c:v>70.43968621434135</c:v>
                </c:pt>
                <c:pt idx="6">
                  <c:v>157.87571102598321</c:v>
                </c:pt>
                <c:pt idx="7">
                  <c:v>224.3460355679278</c:v>
                </c:pt>
                <c:pt idx="8">
                  <c:v>63.235313406639847</c:v>
                </c:pt>
                <c:pt idx="9">
                  <c:v>235.12460153857825</c:v>
                </c:pt>
                <c:pt idx="10">
                  <c:v>301.70961679986635</c:v>
                </c:pt>
                <c:pt idx="11">
                  <c:v>353.25303241482948</c:v>
                </c:pt>
                <c:pt idx="12">
                  <c:v>401.98235127609541</c:v>
                </c:pt>
                <c:pt idx="13">
                  <c:v>140.63408064575952</c:v>
                </c:pt>
                <c:pt idx="14">
                  <c:v>446.59417323044408</c:v>
                </c:pt>
                <c:pt idx="15">
                  <c:v>312.80788373904471</c:v>
                </c:pt>
                <c:pt idx="16">
                  <c:v>244.97294720068112</c:v>
                </c:pt>
                <c:pt idx="17">
                  <c:v>116.26287553492514</c:v>
                </c:pt>
                <c:pt idx="18">
                  <c:v>139.28539947259242</c:v>
                </c:pt>
                <c:pt idx="19">
                  <c:v>186.12540103178043</c:v>
                </c:pt>
                <c:pt idx="20">
                  <c:v>185.77276302975778</c:v>
                </c:pt>
                <c:pt idx="21">
                  <c:v>232.85617697824316</c:v>
                </c:pt>
                <c:pt idx="22">
                  <c:v>304.99688318241869</c:v>
                </c:pt>
                <c:pt idx="23">
                  <c:v>211.99581358492844</c:v>
                </c:pt>
                <c:pt idx="24">
                  <c:v>242.86934999732816</c:v>
                </c:pt>
                <c:pt idx="25">
                  <c:v>216.23419160314617</c:v>
                </c:pt>
                <c:pt idx="26">
                  <c:v>423.98790550106014</c:v>
                </c:pt>
                <c:pt idx="27">
                  <c:v>150.20630347098626</c:v>
                </c:pt>
                <c:pt idx="28">
                  <c:v>372.63128163147582</c:v>
                </c:pt>
                <c:pt idx="29">
                  <c:v>352.20027126856218</c:v>
                </c:pt>
                <c:pt idx="30">
                  <c:v>483.57348227379936</c:v>
                </c:pt>
                <c:pt idx="31">
                  <c:v>296.84148102878476</c:v>
                </c:pt>
                <c:pt idx="32">
                  <c:v>438.36925058561616</c:v>
                </c:pt>
                <c:pt idx="33">
                  <c:v>582.87758348155364</c:v>
                </c:pt>
                <c:pt idx="34">
                  <c:v>489.95864258124925</c:v>
                </c:pt>
                <c:pt idx="35">
                  <c:v>518.64147480436429</c:v>
                </c:pt>
                <c:pt idx="36">
                  <c:v>565.70142540330266</c:v>
                </c:pt>
                <c:pt idx="37">
                  <c:v>553.09896100938954</c:v>
                </c:pt>
                <c:pt idx="38">
                  <c:v>369.21282724960969</c:v>
                </c:pt>
                <c:pt idx="39">
                  <c:v>633.62339540653136</c:v>
                </c:pt>
                <c:pt idx="40">
                  <c:v>420.3299679032761</c:v>
                </c:pt>
                <c:pt idx="41">
                  <c:v>417.0334051655351</c:v>
                </c:pt>
                <c:pt idx="42">
                  <c:v>138.87994852003297</c:v>
                </c:pt>
                <c:pt idx="43">
                  <c:v>189.91595175297442</c:v>
                </c:pt>
                <c:pt idx="44">
                  <c:v>320.2717026096343</c:v>
                </c:pt>
                <c:pt idx="45">
                  <c:v>448.44200571682381</c:v>
                </c:pt>
                <c:pt idx="46">
                  <c:v>260.34141746906874</c:v>
                </c:pt>
                <c:pt idx="47">
                  <c:v>71.664992592637645</c:v>
                </c:pt>
                <c:pt idx="48">
                  <c:v>261.3126165238877</c:v>
                </c:pt>
                <c:pt idx="49">
                  <c:v>288.00961887407459</c:v>
                </c:pt>
                <c:pt idx="50">
                  <c:v>354.78518569578534</c:v>
                </c:pt>
                <c:pt idx="51">
                  <c:v>305.03352179258752</c:v>
                </c:pt>
                <c:pt idx="52">
                  <c:v>242.40255069858043</c:v>
                </c:pt>
                <c:pt idx="53">
                  <c:v>276.49146739911077</c:v>
                </c:pt>
                <c:pt idx="54">
                  <c:v>56.179704435516847</c:v>
                </c:pt>
                <c:pt idx="55">
                  <c:v>329.48603756025193</c:v>
                </c:pt>
                <c:pt idx="56">
                  <c:v>182.01898825752446</c:v>
                </c:pt>
                <c:pt idx="57">
                  <c:v>159.93198754674873</c:v>
                </c:pt>
                <c:pt idx="58">
                  <c:v>65.750160474434878</c:v>
                </c:pt>
                <c:pt idx="59">
                  <c:v>142.97821618105209</c:v>
                </c:pt>
                <c:pt idx="60">
                  <c:v>140.7635960329504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BE-4457-BD55-13B49681F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51944"/>
        <c:axId val="164753120"/>
      </c:lineChart>
      <c:catAx>
        <c:axId val="1647519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low"/>
        <c:crossAx val="164753120"/>
        <c:crosses val="autoZero"/>
        <c:auto val="1"/>
        <c:lblAlgn val="ctr"/>
        <c:lblOffset val="100"/>
        <c:noMultiLvlLbl val="0"/>
      </c:catAx>
      <c:valAx>
        <c:axId val="164753120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high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1050"/>
            </a:pPr>
            <a:endParaRPr lang="es-BO"/>
          </a:p>
        </c:txPr>
        <c:crossAx val="164751944"/>
        <c:crosses val="max"/>
        <c:crossBetween val="between"/>
      </c:valAx>
      <c:spPr>
        <a:solidFill>
          <a:srgbClr val="FBFBFB"/>
        </a:solidFill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s-B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bg1"/>
    </cs:fontRef>
    <cs:defRPr sz="1000" b="1" i="0" u="none" strike="noStrike" kern="1200" spc="0" baseline="0"/>
    <cs:bodyPr lIns="38100" tIns="19050" rIns="38100" bIns="19050">
      <a:spAutoFit/>
    </cs:bodyPr>
  </cs:dataLabel>
  <cs:dataLabelCallout>
    <cs:lnRef idx="0">
      <cs:styleClr val="auto"/>
    </cs:lnRef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phClr"/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bg1"/>
    </cs:fontRef>
    <cs:defRPr sz="1000" b="1" i="0" u="none" strike="noStrike" kern="1200" spc="0" baseline="0"/>
    <cs:bodyPr lIns="38100" tIns="19050" rIns="38100" bIns="19050">
      <a:spAutoFit/>
    </cs:bodyPr>
  </cs:dataLabel>
  <cs:dataLabelCallout>
    <cs:lnRef idx="0">
      <cs:styleClr val="auto"/>
    </cs:lnRef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phClr"/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bg1"/>
    </cs:fontRef>
    <cs:defRPr sz="1000" b="1" i="0" u="none" strike="noStrike" kern="1200" spc="0" baseline="0"/>
    <cs:bodyPr lIns="38100" tIns="19050" rIns="38100" bIns="19050">
      <a:spAutoFit/>
    </cs:bodyPr>
  </cs:dataLabel>
  <cs:dataLabelCallout>
    <cs:lnRef idx="0">
      <cs:styleClr val="auto"/>
    </cs:lnRef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phClr"/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16250</xdr:colOff>
      <xdr:row>11</xdr:row>
      <xdr:rowOff>179294</xdr:rowOff>
    </xdr:from>
    <xdr:to>
      <xdr:col>20</xdr:col>
      <xdr:colOff>94692</xdr:colOff>
      <xdr:row>30</xdr:row>
      <xdr:rowOff>89647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20</xdr:col>
      <xdr:colOff>145677</xdr:colOff>
      <xdr:row>11</xdr:row>
      <xdr:rowOff>179294</xdr:rowOff>
    </xdr:from>
    <xdr:to>
      <xdr:col>24</xdr:col>
      <xdr:colOff>224119</xdr:colOff>
      <xdr:row>30</xdr:row>
      <xdr:rowOff>89647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Gráfic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24</xdr:col>
      <xdr:colOff>324972</xdr:colOff>
      <xdr:row>11</xdr:row>
      <xdr:rowOff>179294</xdr:rowOff>
    </xdr:from>
    <xdr:to>
      <xdr:col>28</xdr:col>
      <xdr:colOff>403414</xdr:colOff>
      <xdr:row>30</xdr:row>
      <xdr:rowOff>89647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Gráfic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1095372</xdr:colOff>
      <xdr:row>15</xdr:row>
      <xdr:rowOff>14286</xdr:rowOff>
    </xdr:from>
    <xdr:to>
      <xdr:col>64</xdr:col>
      <xdr:colOff>533400</xdr:colOff>
      <xdr:row>21</xdr:row>
      <xdr:rowOff>180975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abSelected="1" zoomScale="55" zoomScaleNormal="5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V49" sqref="V49"/>
    </sheetView>
  </sheetViews>
  <sheetFormatPr baseColWidth="10" defaultRowHeight="15" x14ac:dyDescent="0.25"/>
  <cols>
    <col min="14" max="16" width="6.5703125" customWidth="1"/>
    <col min="17" max="29" width="17.140625" customWidth="1"/>
  </cols>
  <sheetData>
    <row r="1" spans="1:27" ht="26.25" x14ac:dyDescent="0.4">
      <c r="A1" s="1" t="s">
        <v>74</v>
      </c>
      <c r="B1" s="1"/>
    </row>
    <row r="2" spans="1:27" x14ac:dyDescent="0.25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Q2" t="s">
        <v>75</v>
      </c>
      <c r="R2" t="s">
        <v>2</v>
      </c>
      <c r="S2" t="s">
        <v>3</v>
      </c>
      <c r="T2" t="s">
        <v>76</v>
      </c>
      <c r="U2" t="s">
        <v>77</v>
      </c>
      <c r="V2" t="s">
        <v>78</v>
      </c>
      <c r="W2" t="s">
        <v>79</v>
      </c>
      <c r="X2" t="s">
        <v>8</v>
      </c>
      <c r="Y2" t="s">
        <v>80</v>
      </c>
      <c r="Z2" t="s">
        <v>81</v>
      </c>
    </row>
    <row r="3" spans="1:27" x14ac:dyDescent="0.25">
      <c r="A3" t="s">
        <v>0</v>
      </c>
      <c r="C3" t="s">
        <v>75</v>
      </c>
      <c r="D3" t="s">
        <v>2</v>
      </c>
      <c r="E3" t="s">
        <v>3</v>
      </c>
      <c r="F3" t="s">
        <v>76</v>
      </c>
      <c r="G3" t="s">
        <v>77</v>
      </c>
      <c r="H3" t="s">
        <v>78</v>
      </c>
      <c r="I3" t="s">
        <v>79</v>
      </c>
      <c r="J3" t="s">
        <v>8</v>
      </c>
      <c r="K3" t="s">
        <v>80</v>
      </c>
      <c r="L3" t="s">
        <v>81</v>
      </c>
      <c r="M3" t="s">
        <v>11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8</v>
      </c>
      <c r="Y3" t="s">
        <v>9</v>
      </c>
      <c r="Z3" t="s">
        <v>10</v>
      </c>
      <c r="AA3" t="s">
        <v>11</v>
      </c>
    </row>
    <row r="4" spans="1:27" x14ac:dyDescent="0.25">
      <c r="A4" t="s">
        <v>12</v>
      </c>
      <c r="B4">
        <f>VALUE(+LEFT(A4,4))</f>
        <v>2005</v>
      </c>
      <c r="C4" s="3">
        <v>-1.638569994289955E-2</v>
      </c>
      <c r="D4" s="3">
        <v>13.666820507356942</v>
      </c>
      <c r="E4" s="3">
        <v>5.6443385835391888</v>
      </c>
      <c r="F4" s="3">
        <v>0.17925058372089886</v>
      </c>
      <c r="G4" s="3">
        <v>18.202304027641841</v>
      </c>
      <c r="H4" s="3">
        <v>4.6367973854521063</v>
      </c>
      <c r="I4" s="3">
        <v>53.035106454290926</v>
      </c>
      <c r="J4" s="3">
        <v>0.91525822841195692</v>
      </c>
      <c r="K4" s="3">
        <v>8.3471701001138943</v>
      </c>
      <c r="L4" s="3">
        <v>1.4731731878253393</v>
      </c>
      <c r="M4" s="2">
        <v>106.08383335841019</v>
      </c>
      <c r="O4" s="3">
        <v>2005</v>
      </c>
      <c r="P4" s="3">
        <v>2008</v>
      </c>
      <c r="Q4" s="4">
        <f>+AVERAGEIFS(C$4:C$65,$B$4:$B$65,"&gt;="&amp;$O4,$B$4:$B$65,"&lt;="&amp;$P4)/$AA4</f>
        <v>2.1728892163202893E-3</v>
      </c>
      <c r="R4" s="4">
        <f t="shared" ref="R4:R6" si="0">+AVERAGEIFS(D$4:D$65,$B$4:$B$65,"&gt;="&amp;$O4,$B$4:$B$65,"&lt;="&amp;$P4)/$AA4</f>
        <v>0.10207890996638726</v>
      </c>
      <c r="S4" s="4">
        <f t="shared" ref="S4:S6" si="1">+AVERAGEIFS(E$4:E$65,$B$4:$B$65,"&gt;="&amp;$O4,$B$4:$B$65,"&lt;="&amp;$P4)/$AA4</f>
        <v>1.8304946877301921E-2</v>
      </c>
      <c r="T4" s="4">
        <f t="shared" ref="T4:T6" si="2">+AVERAGEIFS(F$4:F$65,$B$4:$B$65,"&gt;="&amp;$O4,$B$4:$B$65,"&lt;="&amp;$P4)/$AA4</f>
        <v>2.7887440431771812E-2</v>
      </c>
      <c r="U4" s="4">
        <f t="shared" ref="U4:U6" si="3">+AVERAGEIFS(G$4:G$65,$B$4:$B$65,"&gt;="&amp;$O4,$B$4:$B$65,"&lt;="&amp;$P4)/$AA4</f>
        <v>2.9145695010944529E-2</v>
      </c>
      <c r="V4" s="4">
        <f t="shared" ref="V4:V6" si="4">+AVERAGEIFS(H$4:H$65,$B$4:$B$65,"&gt;="&amp;$O4,$B$4:$B$65,"&lt;="&amp;$P4)/$AA4</f>
        <v>9.489161936917212E-2</v>
      </c>
      <c r="W4" s="4">
        <f t="shared" ref="W4:W6" si="5">+AVERAGEIFS(I$4:I$65,$B$4:$B$65,"&gt;="&amp;$O4,$B$4:$B$65,"&lt;="&amp;$P4)/$AA4</f>
        <v>0.4286420439589404</v>
      </c>
      <c r="X4" s="4">
        <f t="shared" ref="X4:X6" si="6">+AVERAGEIFS(J$4:J$65,$B$4:$B$65,"&gt;="&amp;$O4,$B$4:$B$65,"&lt;="&amp;$P4)/$AA4</f>
        <v>1.6994583043151972E-2</v>
      </c>
      <c r="Y4" s="4">
        <f t="shared" ref="Y4:Y6" si="7">+AVERAGEIFS(K$4:K$65,$B$4:$B$65,"&gt;="&amp;$O4,$B$4:$B$65,"&lt;="&amp;$P4)/$AA4</f>
        <v>0.1858961952046351</v>
      </c>
      <c r="Z4" s="4">
        <f t="shared" ref="Z4:Z6" si="8">+AVERAGEIFS(L$4:L$65,$B$4:$B$65,"&gt;="&amp;$O4,$B$4:$B$65,"&lt;="&amp;$P4)/$AA4</f>
        <v>9.3985676921374453E-2</v>
      </c>
      <c r="AA4" s="2">
        <f t="shared" ref="AA4:AA6" si="9">+AVERAGEIFS(M$4:M$65,$B$4:$B$65,"&gt;="&amp;$O4,$B$4:$B$65,"&lt;="&amp;$P4)</f>
        <v>207.86054259377704</v>
      </c>
    </row>
    <row r="5" spans="1:27" x14ac:dyDescent="0.25">
      <c r="A5" t="s">
        <v>13</v>
      </c>
      <c r="B5">
        <f t="shared" ref="B5:B65" si="10">VALUE(+LEFT(A5,4))</f>
        <v>2005</v>
      </c>
      <c r="C5" s="3">
        <v>7.872461208255889E-2</v>
      </c>
      <c r="D5" s="3">
        <v>1.8115275277708882</v>
      </c>
      <c r="E5" s="3">
        <v>-0.70863440299342861</v>
      </c>
      <c r="F5" s="3">
        <v>2.7498906583836531</v>
      </c>
      <c r="G5" s="3">
        <v>15.249883276297648</v>
      </c>
      <c r="H5" s="3">
        <v>-2.2900585273383527</v>
      </c>
      <c r="I5" s="3">
        <v>43.905967665881079</v>
      </c>
      <c r="J5" s="3">
        <v>0.6842606536257082</v>
      </c>
      <c r="K5" s="3">
        <v>1.8526111619688552</v>
      </c>
      <c r="L5" s="3">
        <v>2.5097782696040052</v>
      </c>
      <c r="M5" s="2">
        <v>65.843950895282603</v>
      </c>
      <c r="O5" s="3">
        <v>2009</v>
      </c>
      <c r="P5" s="3">
        <v>2015</v>
      </c>
      <c r="Q5" s="4">
        <f t="shared" ref="Q5:Q6" si="11">+AVERAGEIFS(C$4:C$65,$B$4:$B$65,"&gt;="&amp;$O5,$B$4:$B$65,"&lt;="&amp;$P5)/$AA5</f>
        <v>5.6580448200607681E-4</v>
      </c>
      <c r="R5" s="4">
        <f t="shared" si="0"/>
        <v>3.5839331000321564E-2</v>
      </c>
      <c r="S5" s="4">
        <f t="shared" si="1"/>
        <v>6.4256986072860119E-3</v>
      </c>
      <c r="T5" s="4">
        <f t="shared" si="2"/>
        <v>2.4762927359802621E-3</v>
      </c>
      <c r="U5" s="4">
        <f t="shared" si="3"/>
        <v>4.7808290812762409E-2</v>
      </c>
      <c r="V5" s="4">
        <f t="shared" si="4"/>
        <v>0.1482500627384237</v>
      </c>
      <c r="W5" s="4">
        <f t="shared" si="5"/>
        <v>0.13707875186966589</v>
      </c>
      <c r="X5" s="4">
        <f t="shared" si="6"/>
        <v>2.5549602444308772E-3</v>
      </c>
      <c r="Y5" s="4">
        <f t="shared" si="7"/>
        <v>0.57420550442428664</v>
      </c>
      <c r="Z5" s="4">
        <f t="shared" si="8"/>
        <v>4.4795303084836681E-2</v>
      </c>
      <c r="AA5" s="2">
        <f t="shared" si="9"/>
        <v>338.51626288049658</v>
      </c>
    </row>
    <row r="6" spans="1:27" x14ac:dyDescent="0.25">
      <c r="A6" t="s">
        <v>14</v>
      </c>
      <c r="B6">
        <f t="shared" si="10"/>
        <v>2005</v>
      </c>
      <c r="C6" s="3">
        <v>-2.5607155950978632E-2</v>
      </c>
      <c r="D6" s="3">
        <v>2.4535688320278366</v>
      </c>
      <c r="E6" s="3">
        <v>1.3787432868597544</v>
      </c>
      <c r="F6" s="3">
        <v>1.4865392776788608</v>
      </c>
      <c r="G6" s="3">
        <v>27.977053896376141</v>
      </c>
      <c r="H6" s="3">
        <v>7.4626341060414294</v>
      </c>
      <c r="I6" s="3">
        <v>95.46551679019133</v>
      </c>
      <c r="J6" s="3">
        <v>0.15463366728446076</v>
      </c>
      <c r="K6" s="3">
        <v>6.4288498775146925</v>
      </c>
      <c r="L6" s="3">
        <v>4.938919563982112</v>
      </c>
      <c r="M6" s="2">
        <v>147.72085214200564</v>
      </c>
      <c r="O6" s="3">
        <v>2016</v>
      </c>
      <c r="P6" s="3">
        <v>2020</v>
      </c>
      <c r="Q6" s="4">
        <f t="shared" si="11"/>
        <v>-2.3153610646434884E-7</v>
      </c>
      <c r="R6" s="4">
        <f t="shared" si="0"/>
        <v>0.11192010609865351</v>
      </c>
      <c r="S6" s="4">
        <f t="shared" si="1"/>
        <v>8.1631827165102824E-2</v>
      </c>
      <c r="T6" s="4">
        <f t="shared" si="2"/>
        <v>-2.4407059716015081E-3</v>
      </c>
      <c r="U6" s="4">
        <f t="shared" si="3"/>
        <v>8.4094252656872287E-2</v>
      </c>
      <c r="V6" s="4">
        <f t="shared" si="4"/>
        <v>0.1952870401945396</v>
      </c>
      <c r="W6" s="4">
        <f t="shared" si="5"/>
        <v>9.832024539476511E-2</v>
      </c>
      <c r="X6" s="4">
        <f t="shared" si="6"/>
        <v>6.5476197878936021E-2</v>
      </c>
      <c r="Y6" s="4">
        <f t="shared" si="7"/>
        <v>0.3309158151283168</v>
      </c>
      <c r="Z6" s="4">
        <f t="shared" si="8"/>
        <v>3.4795452990521829E-2</v>
      </c>
      <c r="AA6" s="2">
        <f t="shared" si="9"/>
        <v>213.65412185392211</v>
      </c>
    </row>
    <row r="7" spans="1:27" x14ac:dyDescent="0.25">
      <c r="A7" t="s">
        <v>15</v>
      </c>
      <c r="B7">
        <f t="shared" si="10"/>
        <v>2005</v>
      </c>
      <c r="C7" s="3">
        <v>-8.4642646911643735E-2</v>
      </c>
      <c r="D7" s="3">
        <v>6.6950995393947741</v>
      </c>
      <c r="E7" s="3">
        <v>5.165907110128523</v>
      </c>
      <c r="F7" s="3">
        <v>0.82075108525740814</v>
      </c>
      <c r="G7" s="3">
        <v>33.690422265921057</v>
      </c>
      <c r="H7" s="3">
        <v>8.7824373573415109</v>
      </c>
      <c r="I7" s="3">
        <v>95.580232465456504</v>
      </c>
      <c r="J7" s="3">
        <v>1.4186262533404861</v>
      </c>
      <c r="K7" s="3">
        <v>12.231666979328377</v>
      </c>
      <c r="L7" s="3">
        <v>4.2343731950445118</v>
      </c>
      <c r="M7" s="2">
        <v>168.53487360430148</v>
      </c>
      <c r="AA7" s="2">
        <f>SUM(AA4:AA6)</f>
        <v>760.03092732819573</v>
      </c>
    </row>
    <row r="8" spans="1:27" x14ac:dyDescent="0.25">
      <c r="A8" t="s">
        <v>16</v>
      </c>
      <c r="B8">
        <f t="shared" si="10"/>
        <v>2006</v>
      </c>
      <c r="C8" s="3">
        <v>-8.6322996836999996E-2</v>
      </c>
      <c r="D8" s="3">
        <v>14.326376752215475</v>
      </c>
      <c r="E8" s="3">
        <v>5.8691129164000007</v>
      </c>
      <c r="F8" s="3">
        <v>-1.0143732817050042</v>
      </c>
      <c r="G8" s="3">
        <v>-1.0380610023285932</v>
      </c>
      <c r="H8" s="3">
        <v>17.052876644937221</v>
      </c>
      <c r="I8" s="3">
        <v>63.042429323988664</v>
      </c>
      <c r="J8" s="3">
        <v>2.447717373629243</v>
      </c>
      <c r="K8" s="3">
        <v>21.221972192846984</v>
      </c>
      <c r="L8" s="3">
        <v>7.7609577177755087</v>
      </c>
      <c r="M8" s="2">
        <v>129.58268564092251</v>
      </c>
      <c r="Q8" s="4">
        <f>+Q4/$AA4</f>
        <v>1.0453591572532254E-5</v>
      </c>
      <c r="R8" s="4">
        <f t="shared" ref="R8:Z8" si="12">+R4/$AA4</f>
        <v>4.9109325268086403E-4</v>
      </c>
      <c r="S8" s="4">
        <f t="shared" si="12"/>
        <v>8.8063596144244538E-5</v>
      </c>
      <c r="T8" s="4">
        <f t="shared" si="12"/>
        <v>1.3416418567843531E-4</v>
      </c>
      <c r="U8" s="4">
        <f t="shared" si="12"/>
        <v>1.4021754512545518E-4</v>
      </c>
      <c r="V8" s="4">
        <f t="shared" si="12"/>
        <v>4.565157878694626E-4</v>
      </c>
      <c r="W8" s="4">
        <f t="shared" si="12"/>
        <v>2.0621616715233819E-3</v>
      </c>
      <c r="X8" s="4">
        <f t="shared" si="12"/>
        <v>8.1759543350969579E-5</v>
      </c>
      <c r="Y8" s="4">
        <f t="shared" si="12"/>
        <v>8.9433132851929971E-4</v>
      </c>
      <c r="Z8" s="4">
        <f t="shared" si="12"/>
        <v>4.5215737315307193E-4</v>
      </c>
      <c r="AA8" s="2">
        <f>SUM(Q8:Z8)</f>
        <v>4.8109178756177168E-3</v>
      </c>
    </row>
    <row r="9" spans="1:27" x14ac:dyDescent="0.25">
      <c r="A9" t="s">
        <v>17</v>
      </c>
      <c r="B9">
        <f t="shared" si="10"/>
        <v>2006</v>
      </c>
      <c r="C9" s="3">
        <v>0.41473629222300001</v>
      </c>
      <c r="D9" s="3">
        <v>3.2520386056161641</v>
      </c>
      <c r="E9" s="3">
        <v>-3.7332213784799997</v>
      </c>
      <c r="F9" s="3">
        <v>3.487356226861587</v>
      </c>
      <c r="G9" s="3">
        <v>0.23438984041336242</v>
      </c>
      <c r="H9" s="3">
        <v>-22.202473633437386</v>
      </c>
      <c r="I9" s="3">
        <v>71.516224217444659</v>
      </c>
      <c r="J9" s="3">
        <v>2.9257837552423327</v>
      </c>
      <c r="K9" s="3">
        <v>1.3228610165815669</v>
      </c>
      <c r="L9" s="3">
        <v>13.221991271876057</v>
      </c>
      <c r="M9" s="2">
        <v>70.43968621434135</v>
      </c>
      <c r="Q9" s="4">
        <f t="shared" ref="Q9:Z9" si="13">+Q5/$AA5</f>
        <v>1.6714248148421094E-6</v>
      </c>
      <c r="R9" s="4">
        <f t="shared" si="13"/>
        <v>1.0587181453368935E-4</v>
      </c>
      <c r="S9" s="4">
        <f t="shared" si="13"/>
        <v>1.8981949501062583E-5</v>
      </c>
      <c r="T9" s="4">
        <f t="shared" si="13"/>
        <v>7.315136693608265E-6</v>
      </c>
      <c r="U9" s="4">
        <f t="shared" si="13"/>
        <v>1.4122893359968277E-4</v>
      </c>
      <c r="V9" s="4">
        <f t="shared" si="13"/>
        <v>4.3794074020827504E-4</v>
      </c>
      <c r="W9" s="4">
        <f t="shared" si="13"/>
        <v>4.049399302214842E-4</v>
      </c>
      <c r="X9" s="4">
        <f t="shared" si="13"/>
        <v>7.5475258490988134E-6</v>
      </c>
      <c r="Y9" s="4">
        <f t="shared" si="13"/>
        <v>1.6962420048545596E-3</v>
      </c>
      <c r="Z9" s="4">
        <f t="shared" si="13"/>
        <v>1.3232836349918697E-4</v>
      </c>
      <c r="AA9" s="2">
        <f t="shared" ref="AA9:AA10" si="14">SUM(Q9:Z9)</f>
        <v>2.9540678237754896E-3</v>
      </c>
    </row>
    <row r="10" spans="1:27" x14ac:dyDescent="0.25">
      <c r="A10" t="s">
        <v>18</v>
      </c>
      <c r="B10">
        <f t="shared" si="10"/>
        <v>2006</v>
      </c>
      <c r="C10" s="3">
        <v>-0.13490338831199999</v>
      </c>
      <c r="D10" s="3">
        <v>5.3685297915609835</v>
      </c>
      <c r="E10" s="3">
        <v>7.2634829641319998</v>
      </c>
      <c r="F10" s="3">
        <v>7.4670495784926407</v>
      </c>
      <c r="G10" s="3">
        <v>0.64625814800061243</v>
      </c>
      <c r="H10" s="3">
        <v>27.756825162435444</v>
      </c>
      <c r="I10" s="3">
        <v>77.05240019615087</v>
      </c>
      <c r="J10" s="3">
        <v>0.4839013886463488</v>
      </c>
      <c r="K10" s="3">
        <v>10.816170318438854</v>
      </c>
      <c r="L10" s="3">
        <v>21.155996866437444</v>
      </c>
      <c r="M10" s="2">
        <v>157.87571102598321</v>
      </c>
      <c r="Q10" s="4">
        <f t="shared" ref="Q10:Z10" si="15">+Q6/$AA6</f>
        <v>-1.0836959495808505E-9</v>
      </c>
      <c r="R10" s="4">
        <f t="shared" si="15"/>
        <v>5.2383780442660788E-4</v>
      </c>
      <c r="S10" s="4">
        <f t="shared" si="15"/>
        <v>3.8207466561733587E-4</v>
      </c>
      <c r="T10" s="4">
        <f t="shared" si="15"/>
        <v>-1.1423631570610409E-5</v>
      </c>
      <c r="U10" s="4">
        <f t="shared" si="15"/>
        <v>3.9359995457690511E-4</v>
      </c>
      <c r="V10" s="4">
        <f t="shared" si="15"/>
        <v>9.140335721117503E-4</v>
      </c>
      <c r="W10" s="4">
        <f t="shared" si="15"/>
        <v>4.6018417310005299E-4</v>
      </c>
      <c r="X10" s="4">
        <f t="shared" si="15"/>
        <v>3.0645885654245828E-4</v>
      </c>
      <c r="Y10" s="4">
        <f t="shared" si="15"/>
        <v>1.5488389002603373E-3</v>
      </c>
      <c r="Z10" s="4">
        <f t="shared" si="15"/>
        <v>1.6285879574236297E-4</v>
      </c>
      <c r="AA10" s="2">
        <f t="shared" si="14"/>
        <v>4.6804620071112506E-3</v>
      </c>
    </row>
    <row r="11" spans="1:27" x14ac:dyDescent="0.25">
      <c r="A11" t="s">
        <v>19</v>
      </c>
      <c r="B11">
        <f t="shared" si="10"/>
        <v>2006</v>
      </c>
      <c r="C11" s="3">
        <v>-0.44591363000000001</v>
      </c>
      <c r="D11" s="3">
        <v>9.4719547488758877</v>
      </c>
      <c r="E11" s="3">
        <v>4.4516415437333334</v>
      </c>
      <c r="F11" s="3">
        <v>4.2207853172269294</v>
      </c>
      <c r="G11" s="3">
        <v>8.1844703978300366</v>
      </c>
      <c r="H11" s="3">
        <v>29.660499326195655</v>
      </c>
      <c r="I11" s="3">
        <v>128.4427737577</v>
      </c>
      <c r="J11" s="3">
        <v>3.4023140880147982</v>
      </c>
      <c r="K11" s="3">
        <v>16.820875183546342</v>
      </c>
      <c r="L11" s="3">
        <v>20.136634834804813</v>
      </c>
      <c r="M11" s="2">
        <v>224.3460355679278</v>
      </c>
      <c r="AA11" s="2">
        <f>SUM(AA8:AA10)</f>
        <v>1.2445447706504457E-2</v>
      </c>
    </row>
    <row r="12" spans="1:27" x14ac:dyDescent="0.25">
      <c r="A12" t="s">
        <v>20</v>
      </c>
      <c r="B12">
        <f t="shared" si="10"/>
        <v>2007</v>
      </c>
      <c r="C12" s="3">
        <v>1.6180598800000001</v>
      </c>
      <c r="D12" s="3">
        <v>19.338589842181317</v>
      </c>
      <c r="E12" s="3">
        <v>2.1272533359770001</v>
      </c>
      <c r="F12" s="3">
        <v>-3.9503593618889887</v>
      </c>
      <c r="G12" s="3">
        <v>-2.3730548615910871</v>
      </c>
      <c r="H12" s="3">
        <v>46.06465723905589</v>
      </c>
      <c r="I12" s="3">
        <v>7.0170903024099971</v>
      </c>
      <c r="J12" s="3">
        <v>1.4303358272291089</v>
      </c>
      <c r="K12" s="3">
        <v>-20.941319105762602</v>
      </c>
      <c r="L12" s="3">
        <v>12.904060309029205</v>
      </c>
      <c r="M12" s="2">
        <v>63.235313406639847</v>
      </c>
    </row>
    <row r="13" spans="1:27" x14ac:dyDescent="0.25">
      <c r="A13" t="s">
        <v>21</v>
      </c>
      <c r="B13">
        <f t="shared" si="10"/>
        <v>2007</v>
      </c>
      <c r="C13" s="3">
        <v>2.055303484011</v>
      </c>
      <c r="D13" s="3">
        <v>22.015638555432147</v>
      </c>
      <c r="E13" s="3">
        <v>6.3546720512279995</v>
      </c>
      <c r="F13" s="3">
        <v>2.2514377115414863</v>
      </c>
      <c r="G13" s="3">
        <v>-0.32077029332060469</v>
      </c>
      <c r="H13" s="3">
        <v>-19.920049336281775</v>
      </c>
      <c r="I13" s="3">
        <v>112.91340087371</v>
      </c>
      <c r="J13" s="3">
        <v>5.0908675563102799</v>
      </c>
      <c r="K13" s="3">
        <v>27.899648450373959</v>
      </c>
      <c r="L13" s="3">
        <v>76.784452485573738</v>
      </c>
      <c r="M13" s="2">
        <v>235.12460153857825</v>
      </c>
    </row>
    <row r="14" spans="1:27" x14ac:dyDescent="0.25">
      <c r="A14" t="s">
        <v>22</v>
      </c>
      <c r="B14">
        <f t="shared" si="10"/>
        <v>2007</v>
      </c>
      <c r="C14" s="3">
        <v>0.86523454789199994</v>
      </c>
      <c r="D14" s="3">
        <v>23.54627975296307</v>
      </c>
      <c r="E14" s="3">
        <v>-2.4230722804000004</v>
      </c>
      <c r="F14" s="3">
        <v>5.316224509452903</v>
      </c>
      <c r="G14" s="3">
        <v>1.3833755477810614</v>
      </c>
      <c r="H14" s="3">
        <v>58.936541369660269</v>
      </c>
      <c r="I14" s="3">
        <v>89.46431258470696</v>
      </c>
      <c r="J14" s="3">
        <v>4.8637809675786858</v>
      </c>
      <c r="K14" s="3">
        <v>77.810780291434213</v>
      </c>
      <c r="L14" s="3">
        <v>41.946159508797216</v>
      </c>
      <c r="M14" s="2">
        <v>301.70961679986635</v>
      </c>
    </row>
    <row r="15" spans="1:27" x14ac:dyDescent="0.25">
      <c r="A15" t="s">
        <v>23</v>
      </c>
      <c r="B15">
        <f t="shared" si="10"/>
        <v>2007</v>
      </c>
      <c r="C15" s="3">
        <v>-1.3161432025170001</v>
      </c>
      <c r="D15" s="3">
        <v>25.502822256652177</v>
      </c>
      <c r="E15" s="3">
        <v>0.9589201871330002</v>
      </c>
      <c r="F15" s="3">
        <v>18.099990571197043</v>
      </c>
      <c r="G15" s="3">
        <v>10.550939692932394</v>
      </c>
      <c r="H15" s="3">
        <v>57.49614594277363</v>
      </c>
      <c r="I15" s="3">
        <v>110.34624442298799</v>
      </c>
      <c r="J15" s="3">
        <v>6.7400316779629064</v>
      </c>
      <c r="K15" s="3">
        <v>77.937173316628119</v>
      </c>
      <c r="L15" s="3">
        <v>46.936907549079216</v>
      </c>
      <c r="M15" s="2">
        <v>353.25303241482948</v>
      </c>
    </row>
    <row r="16" spans="1:27" x14ac:dyDescent="0.25">
      <c r="A16" t="s">
        <v>24</v>
      </c>
      <c r="B16">
        <f t="shared" si="10"/>
        <v>2008</v>
      </c>
      <c r="C16" s="3">
        <v>-4.7712528270000006E-2</v>
      </c>
      <c r="D16" s="3">
        <v>36.16880184411086</v>
      </c>
      <c r="E16" s="3">
        <v>12.127859111715999</v>
      </c>
      <c r="F16" s="3">
        <v>4.3230155601811857</v>
      </c>
      <c r="G16" s="3">
        <v>5.0138384094979536</v>
      </c>
      <c r="H16" s="3">
        <v>83.687324782724176</v>
      </c>
      <c r="I16" s="3">
        <v>175.84006984523799</v>
      </c>
      <c r="J16" s="3">
        <v>4.2699388231370801</v>
      </c>
      <c r="K16" s="3">
        <v>84.626924521760245</v>
      </c>
      <c r="L16" s="3">
        <v>-4.0277090940000351</v>
      </c>
      <c r="M16" s="2">
        <v>401.98235127609541</v>
      </c>
    </row>
    <row r="17" spans="1:13" x14ac:dyDescent="0.25">
      <c r="A17" t="s">
        <v>25</v>
      </c>
      <c r="B17">
        <f t="shared" si="10"/>
        <v>2008</v>
      </c>
      <c r="C17" s="3">
        <v>1.7067620767230001</v>
      </c>
      <c r="D17" s="3">
        <v>25.352731060551978</v>
      </c>
      <c r="E17" s="3">
        <v>2.3436141860520001</v>
      </c>
      <c r="F17" s="3">
        <v>22.060065098516919</v>
      </c>
      <c r="G17" s="3">
        <v>0.78431484633662585</v>
      </c>
      <c r="H17" s="3">
        <v>-66.237481091587341</v>
      </c>
      <c r="I17" s="3">
        <v>42.016598893558999</v>
      </c>
      <c r="J17" s="3">
        <v>5.0010358672772801</v>
      </c>
      <c r="K17" s="3">
        <v>86.562974915390072</v>
      </c>
      <c r="L17" s="3">
        <v>21.04346479294</v>
      </c>
      <c r="M17" s="2">
        <v>140.63408064575952</v>
      </c>
    </row>
    <row r="18" spans="1:13" x14ac:dyDescent="0.25">
      <c r="A18" t="s">
        <v>26</v>
      </c>
      <c r="B18">
        <f t="shared" si="10"/>
        <v>2008</v>
      </c>
      <c r="C18" s="3">
        <v>2.0157683230079999</v>
      </c>
      <c r="D18" s="3">
        <v>67.159489070489485</v>
      </c>
      <c r="E18" s="3">
        <v>14.797385326034501</v>
      </c>
      <c r="F18" s="3">
        <v>14.267328421259007</v>
      </c>
      <c r="G18" s="3">
        <v>-8.4188349123397916</v>
      </c>
      <c r="H18" s="3">
        <v>72.962168858143087</v>
      </c>
      <c r="I18" s="3">
        <v>136.52598505926005</v>
      </c>
      <c r="J18" s="3">
        <v>15.007589640382468</v>
      </c>
      <c r="K18" s="3">
        <v>106.13786464751526</v>
      </c>
      <c r="L18" s="3">
        <v>26.139428796692002</v>
      </c>
      <c r="M18" s="2">
        <v>446.59417323044408</v>
      </c>
    </row>
    <row r="19" spans="1:13" x14ac:dyDescent="0.25">
      <c r="A19" t="s">
        <v>27</v>
      </c>
      <c r="B19">
        <f t="shared" si="10"/>
        <v>2008</v>
      </c>
      <c r="C19" s="3">
        <v>0.62956893681000003</v>
      </c>
      <c r="D19" s="3">
        <v>63.360573120713127</v>
      </c>
      <c r="E19" s="3">
        <v>-0.73998350000000002</v>
      </c>
      <c r="F19" s="3">
        <v>10.982224039019055</v>
      </c>
      <c r="G19" s="3">
        <v>-12.834689611485922</v>
      </c>
      <c r="H19" s="3">
        <v>11.73873024873687</v>
      </c>
      <c r="I19" s="3">
        <v>123.39993252000001</v>
      </c>
      <c r="J19" s="3">
        <v>1.6839762720000002</v>
      </c>
      <c r="K19" s="3">
        <v>99.17152015398753</v>
      </c>
      <c r="L19" s="3">
        <v>15.416031559264001</v>
      </c>
      <c r="M19" s="2">
        <v>312.80788373904471</v>
      </c>
    </row>
    <row r="20" spans="1:13" x14ac:dyDescent="0.25">
      <c r="A20" t="s">
        <v>28</v>
      </c>
      <c r="B20">
        <f t="shared" si="10"/>
        <v>2009</v>
      </c>
      <c r="C20" s="3">
        <v>1.681330695138</v>
      </c>
      <c r="D20" s="3">
        <v>24.805249839429756</v>
      </c>
      <c r="E20" s="3">
        <v>5.4619982861415011</v>
      </c>
      <c r="F20" s="3">
        <v>1.721475496644657</v>
      </c>
      <c r="G20" s="3">
        <v>-2.4599567957615482</v>
      </c>
      <c r="H20" s="3">
        <v>70.739149782313234</v>
      </c>
      <c r="I20" s="3">
        <v>44.42233917749158</v>
      </c>
      <c r="J20" s="3">
        <v>1.4969217998651241</v>
      </c>
      <c r="K20" s="3">
        <v>73.722122238239606</v>
      </c>
      <c r="L20" s="3">
        <v>23.382316681179184</v>
      </c>
      <c r="M20" s="3">
        <v>244.97294720068112</v>
      </c>
    </row>
    <row r="21" spans="1:13" x14ac:dyDescent="0.25">
      <c r="A21" t="s">
        <v>29</v>
      </c>
      <c r="B21">
        <f t="shared" si="10"/>
        <v>2009</v>
      </c>
      <c r="C21" s="3">
        <v>1.1485089054259998</v>
      </c>
      <c r="D21" s="3">
        <v>18.143032375164395</v>
      </c>
      <c r="E21" s="3">
        <v>-1.2685523587959999</v>
      </c>
      <c r="F21" s="3">
        <v>9.7859740682038527</v>
      </c>
      <c r="G21" s="3">
        <v>3.8779060568926909</v>
      </c>
      <c r="H21" s="3">
        <v>-62.23532443355888</v>
      </c>
      <c r="I21" s="3">
        <v>59.283692440998884</v>
      </c>
      <c r="J21" s="3">
        <v>0.21952502724196132</v>
      </c>
      <c r="K21" s="3">
        <v>65.047811452145197</v>
      </c>
      <c r="L21" s="3">
        <v>22.260302001207044</v>
      </c>
      <c r="M21" s="3">
        <v>116.26287553492514</v>
      </c>
    </row>
    <row r="22" spans="1:13" x14ac:dyDescent="0.25">
      <c r="A22" t="s">
        <v>30</v>
      </c>
      <c r="B22">
        <f t="shared" si="10"/>
        <v>2009</v>
      </c>
      <c r="C22" s="3">
        <v>-0.18592674089823941</v>
      </c>
      <c r="D22" s="3">
        <v>17.905098338942746</v>
      </c>
      <c r="E22" s="3">
        <v>0.29946970200400003</v>
      </c>
      <c r="F22" s="3">
        <v>9.1961601739104726</v>
      </c>
      <c r="G22" s="3">
        <v>4.8901884935284254</v>
      </c>
      <c r="H22" s="3">
        <v>24.487392108759092</v>
      </c>
      <c r="I22" s="3">
        <v>-10.946790714429689</v>
      </c>
      <c r="J22" s="3">
        <v>0.56191950743734387</v>
      </c>
      <c r="K22" s="3">
        <v>68.085161749844261</v>
      </c>
      <c r="L22" s="3">
        <v>24.992726853494009</v>
      </c>
      <c r="M22" s="3">
        <v>139.28539947259242</v>
      </c>
    </row>
    <row r="23" spans="1:13" x14ac:dyDescent="0.25">
      <c r="A23" t="s">
        <v>31</v>
      </c>
      <c r="B23">
        <f t="shared" si="10"/>
        <v>2009</v>
      </c>
      <c r="C23" s="3">
        <v>0</v>
      </c>
      <c r="D23" s="3">
        <v>22.782008919212586</v>
      </c>
      <c r="E23" s="3">
        <v>0.72855220200399995</v>
      </c>
      <c r="F23" s="3">
        <v>4.1219399877463268</v>
      </c>
      <c r="G23" s="3">
        <v>9.2068709568363136</v>
      </c>
      <c r="H23" s="3">
        <v>15.836834367010052</v>
      </c>
      <c r="I23" s="3">
        <v>-1.1610221504</v>
      </c>
      <c r="J23" s="3">
        <v>-1.1078531200000002E-2</v>
      </c>
      <c r="K23" s="3">
        <v>118.58250818934387</v>
      </c>
      <c r="L23" s="3">
        <v>16.03878709122727</v>
      </c>
      <c r="M23" s="3">
        <v>186.12540103178043</v>
      </c>
    </row>
    <row r="24" spans="1:13" x14ac:dyDescent="0.25">
      <c r="A24" t="s">
        <v>32</v>
      </c>
      <c r="B24">
        <f t="shared" si="10"/>
        <v>2010</v>
      </c>
      <c r="C24" s="3">
        <v>0</v>
      </c>
      <c r="D24" s="3">
        <v>20.135488897631891</v>
      </c>
      <c r="E24" s="3">
        <v>0.34498082902287647</v>
      </c>
      <c r="F24" s="3">
        <v>-0.95793915056285384</v>
      </c>
      <c r="G24" s="3">
        <v>50.49378906278821</v>
      </c>
      <c r="H24" s="3">
        <v>15.674037810240787</v>
      </c>
      <c r="I24" s="3">
        <v>29.344767846779774</v>
      </c>
      <c r="J24" s="3">
        <v>0.8823689127013673</v>
      </c>
      <c r="K24" s="3">
        <v>48.985445337380007</v>
      </c>
      <c r="L24" s="3">
        <v>20.869823483775722</v>
      </c>
      <c r="M24" s="3">
        <v>185.77276302975778</v>
      </c>
    </row>
    <row r="25" spans="1:13" x14ac:dyDescent="0.25">
      <c r="A25" t="s">
        <v>33</v>
      </c>
      <c r="B25">
        <f t="shared" si="10"/>
        <v>2010</v>
      </c>
      <c r="C25" s="3">
        <v>0.44627723046898249</v>
      </c>
      <c r="D25" s="3">
        <v>9.5461661004872873</v>
      </c>
      <c r="E25" s="3">
        <v>0.86672725911195025</v>
      </c>
      <c r="F25" s="3">
        <v>4.9286085295681215</v>
      </c>
      <c r="G25" s="3">
        <v>8.6494041521770093</v>
      </c>
      <c r="H25" s="3">
        <v>124.79483196126964</v>
      </c>
      <c r="I25" s="3">
        <v>9.1347312984772202</v>
      </c>
      <c r="J25" s="3">
        <v>0.76441590051363173</v>
      </c>
      <c r="K25" s="3">
        <v>54.960948831140662</v>
      </c>
      <c r="L25" s="3">
        <v>18.764065715028664</v>
      </c>
      <c r="M25" s="3">
        <v>232.85617697824316</v>
      </c>
    </row>
    <row r="26" spans="1:13" x14ac:dyDescent="0.25">
      <c r="A26" t="s">
        <v>34</v>
      </c>
      <c r="B26">
        <f t="shared" si="10"/>
        <v>2010</v>
      </c>
      <c r="C26" s="3">
        <v>1.1800383243177617</v>
      </c>
      <c r="D26" s="3">
        <v>15.147346828277284</v>
      </c>
      <c r="E26" s="3">
        <v>0</v>
      </c>
      <c r="F26" s="3">
        <v>-13.476567119063999</v>
      </c>
      <c r="G26" s="3">
        <v>3.849348325173592</v>
      </c>
      <c r="H26" s="3">
        <v>62.345066792572581</v>
      </c>
      <c r="I26" s="3">
        <v>173.70475310387155</v>
      </c>
      <c r="J26" s="3">
        <v>-1.3808016980906571E-2</v>
      </c>
      <c r="K26" s="3">
        <v>76.103240403157116</v>
      </c>
      <c r="L26" s="3">
        <v>-13.84253545890631</v>
      </c>
      <c r="M26" s="3">
        <v>304.99688318241869</v>
      </c>
    </row>
    <row r="27" spans="1:13" x14ac:dyDescent="0.25">
      <c r="A27" t="s">
        <v>35</v>
      </c>
      <c r="B27">
        <f t="shared" si="10"/>
        <v>2010</v>
      </c>
      <c r="C27" s="3">
        <v>0</v>
      </c>
      <c r="D27" s="3">
        <v>13.108157915813145</v>
      </c>
      <c r="E27" s="3">
        <v>0</v>
      </c>
      <c r="F27" s="3">
        <v>3.0066463657560845</v>
      </c>
      <c r="G27" s="3">
        <v>3.4498855750208168</v>
      </c>
      <c r="H27" s="3">
        <v>69.015189145391659</v>
      </c>
      <c r="I27" s="3">
        <v>9.0293490000000004E-2</v>
      </c>
      <c r="J27" s="3">
        <v>0.9065900835103381</v>
      </c>
      <c r="K27" s="3">
        <v>120.75611294483002</v>
      </c>
      <c r="L27" s="3">
        <v>1.6629380646063749</v>
      </c>
      <c r="M27" s="3">
        <v>211.99581358492844</v>
      </c>
    </row>
    <row r="28" spans="1:13" x14ac:dyDescent="0.25">
      <c r="A28" t="s">
        <v>36</v>
      </c>
      <c r="B28">
        <f t="shared" si="10"/>
        <v>2011</v>
      </c>
      <c r="C28" s="3">
        <v>0</v>
      </c>
      <c r="D28" s="3">
        <v>21.227775993604833</v>
      </c>
      <c r="E28" s="3">
        <v>0</v>
      </c>
      <c r="F28" s="3">
        <v>11.014206275838648</v>
      </c>
      <c r="G28" s="3">
        <v>-6.8759260109429954E-2</v>
      </c>
      <c r="H28" s="3">
        <v>87.540110274786429</v>
      </c>
      <c r="I28" s="3">
        <v>19.5085672425</v>
      </c>
      <c r="J28" s="3">
        <v>3.9301732354000002E-2</v>
      </c>
      <c r="K28" s="3">
        <v>83.994541565922091</v>
      </c>
      <c r="L28" s="3">
        <v>19.613606172431599</v>
      </c>
      <c r="M28" s="3">
        <v>242.86934999732816</v>
      </c>
    </row>
    <row r="29" spans="1:13" x14ac:dyDescent="0.25">
      <c r="A29" t="s">
        <v>37</v>
      </c>
      <c r="B29">
        <f t="shared" si="10"/>
        <v>2011</v>
      </c>
      <c r="C29" s="3">
        <v>0</v>
      </c>
      <c r="D29" s="3">
        <v>13.1898810301628</v>
      </c>
      <c r="E29" s="3">
        <v>0</v>
      </c>
      <c r="F29" s="3">
        <v>5.0767519835093875</v>
      </c>
      <c r="G29" s="3">
        <v>8.0661312249780632</v>
      </c>
      <c r="H29" s="3">
        <v>59.714578808015602</v>
      </c>
      <c r="I29" s="3">
        <v>22.173097034696099</v>
      </c>
      <c r="J29" s="3">
        <v>0.807307314</v>
      </c>
      <c r="K29" s="3">
        <v>86.900215756406055</v>
      </c>
      <c r="L29" s="3">
        <v>20.3062284513782</v>
      </c>
      <c r="M29" s="3">
        <v>216.23419160314617</v>
      </c>
    </row>
    <row r="30" spans="1:13" x14ac:dyDescent="0.25">
      <c r="A30" t="s">
        <v>38</v>
      </c>
      <c r="B30">
        <f t="shared" si="10"/>
        <v>2011</v>
      </c>
      <c r="C30" s="3">
        <v>0</v>
      </c>
      <c r="D30" s="3">
        <v>2.3461534135099993</v>
      </c>
      <c r="E30" s="3">
        <v>0</v>
      </c>
      <c r="F30" s="3">
        <v>2.3227670967171696</v>
      </c>
      <c r="G30" s="3">
        <v>7.4614410975754986</v>
      </c>
      <c r="H30" s="3">
        <v>62.405366799879751</v>
      </c>
      <c r="I30" s="3">
        <v>196.63834779309198</v>
      </c>
      <c r="J30" s="3">
        <v>0.65047400999999994</v>
      </c>
      <c r="K30" s="3">
        <v>131.8462750832858</v>
      </c>
      <c r="L30" s="3">
        <v>20.317080207</v>
      </c>
      <c r="M30" s="3">
        <v>423.98790550106014</v>
      </c>
    </row>
    <row r="31" spans="1:13" x14ac:dyDescent="0.25">
      <c r="A31" t="s">
        <v>39</v>
      </c>
      <c r="B31">
        <f t="shared" si="10"/>
        <v>2011</v>
      </c>
      <c r="C31" s="3">
        <v>0</v>
      </c>
      <c r="D31" s="3">
        <v>7.4144872252000003</v>
      </c>
      <c r="E31" s="3">
        <v>0</v>
      </c>
      <c r="F31" s="3">
        <v>4.5767008318850149</v>
      </c>
      <c r="G31" s="3">
        <v>8.405513227794712</v>
      </c>
      <c r="H31" s="3">
        <v>7.0613190617342001</v>
      </c>
      <c r="I31" s="3">
        <v>0.111157248</v>
      </c>
      <c r="J31" s="3">
        <v>0.13700683309999998</v>
      </c>
      <c r="K31" s="3">
        <v>81.136950242024341</v>
      </c>
      <c r="L31" s="3">
        <v>41.363168801248001</v>
      </c>
      <c r="M31" s="3">
        <v>150.20630347098626</v>
      </c>
    </row>
    <row r="32" spans="1:13" x14ac:dyDescent="0.25">
      <c r="A32" t="s">
        <v>40</v>
      </c>
      <c r="B32">
        <f t="shared" si="10"/>
        <v>2012</v>
      </c>
      <c r="C32" s="3">
        <v>0.28399999999999997</v>
      </c>
      <c r="D32" s="3">
        <v>11.110906195638199</v>
      </c>
      <c r="E32" s="3">
        <v>0</v>
      </c>
      <c r="F32" s="3">
        <v>14.772811757557772</v>
      </c>
      <c r="G32" s="3">
        <v>41.40794062616002</v>
      </c>
      <c r="H32" s="3">
        <v>84.013672711399423</v>
      </c>
      <c r="I32" s="3">
        <v>53.571744458189997</v>
      </c>
      <c r="J32" s="3">
        <v>5.1115474599999954E-2</v>
      </c>
      <c r="K32" s="3">
        <v>140.68795588330241</v>
      </c>
      <c r="L32" s="3">
        <v>26.731134524627997</v>
      </c>
      <c r="M32" s="3">
        <v>372.63128163147582</v>
      </c>
    </row>
    <row r="33" spans="1:13" x14ac:dyDescent="0.25">
      <c r="A33" t="s">
        <v>41</v>
      </c>
      <c r="B33">
        <f t="shared" si="10"/>
        <v>2012</v>
      </c>
      <c r="C33" s="3">
        <v>0.2</v>
      </c>
      <c r="D33" s="3">
        <v>-3.3996395710000007</v>
      </c>
      <c r="E33" s="3">
        <v>0</v>
      </c>
      <c r="F33" s="3">
        <v>3.448377405979302</v>
      </c>
      <c r="G33" s="3">
        <v>6.1867221244584591</v>
      </c>
      <c r="H33" s="3">
        <v>-7.4447499889614424</v>
      </c>
      <c r="I33" s="3">
        <v>47.574606882153795</v>
      </c>
      <c r="J33" s="3">
        <v>0.61559241570000012</v>
      </c>
      <c r="K33" s="3">
        <v>277.45856668160405</v>
      </c>
      <c r="L33" s="3">
        <v>27.560795318628003</v>
      </c>
      <c r="M33" s="3">
        <v>352.20027126856218</v>
      </c>
    </row>
    <row r="34" spans="1:13" x14ac:dyDescent="0.25">
      <c r="A34" t="s">
        <v>42</v>
      </c>
      <c r="B34">
        <f t="shared" si="10"/>
        <v>2012</v>
      </c>
      <c r="C34" s="3">
        <v>0.128416</v>
      </c>
      <c r="D34" s="3">
        <v>25.153726601000002</v>
      </c>
      <c r="E34" s="3">
        <v>0</v>
      </c>
      <c r="F34" s="3">
        <v>1.7785362757065091</v>
      </c>
      <c r="G34" s="3">
        <v>14.301853580996891</v>
      </c>
      <c r="H34" s="3">
        <v>58.469069347315198</v>
      </c>
      <c r="I34" s="3">
        <v>63.447559075953798</v>
      </c>
      <c r="J34" s="3">
        <v>0.3766158295</v>
      </c>
      <c r="K34" s="3">
        <v>312.16960316969897</v>
      </c>
      <c r="L34" s="3">
        <v>7.7481023936280016</v>
      </c>
      <c r="M34" s="3">
        <v>483.57348227379936</v>
      </c>
    </row>
    <row r="35" spans="1:13" x14ac:dyDescent="0.25">
      <c r="A35" t="s">
        <v>43</v>
      </c>
      <c r="B35">
        <f t="shared" si="10"/>
        <v>2012</v>
      </c>
      <c r="C35" s="3">
        <v>0</v>
      </c>
      <c r="D35" s="3">
        <v>3.81663575466</v>
      </c>
      <c r="E35" s="3">
        <v>0</v>
      </c>
      <c r="F35" s="3">
        <v>-8.3881188486745799</v>
      </c>
      <c r="G35" s="3">
        <v>70.629201130770355</v>
      </c>
      <c r="H35" s="3">
        <v>-27.174104864566896</v>
      </c>
      <c r="I35" s="3">
        <v>54.276944844053794</v>
      </c>
      <c r="J35" s="3">
        <v>0.21318093999999999</v>
      </c>
      <c r="K35" s="3">
        <v>215.91711926443867</v>
      </c>
      <c r="L35" s="3">
        <v>-12.449377191896598</v>
      </c>
      <c r="M35" s="3">
        <v>296.84148102878476</v>
      </c>
    </row>
    <row r="36" spans="1:13" x14ac:dyDescent="0.25">
      <c r="A36" t="s">
        <v>44</v>
      </c>
      <c r="B36">
        <f t="shared" si="10"/>
        <v>2013</v>
      </c>
      <c r="C36" s="3">
        <v>0</v>
      </c>
      <c r="D36" s="3">
        <v>6.0813308543600009</v>
      </c>
      <c r="E36" s="3">
        <v>0</v>
      </c>
      <c r="F36" s="3">
        <v>5.9161330936535004</v>
      </c>
      <c r="G36" s="3">
        <v>16.725169890887003</v>
      </c>
      <c r="H36" s="3">
        <v>97.593979980673694</v>
      </c>
      <c r="I36" s="3">
        <v>43.0979283881504</v>
      </c>
      <c r="J36" s="3">
        <v>0.19968054100000002</v>
      </c>
      <c r="K36" s="3">
        <v>244.84409433623358</v>
      </c>
      <c r="L36" s="3">
        <v>23.910933500657997</v>
      </c>
      <c r="M36" s="3">
        <v>438.36925058561616</v>
      </c>
    </row>
    <row r="37" spans="1:13" x14ac:dyDescent="0.25">
      <c r="A37" t="s">
        <v>45</v>
      </c>
      <c r="B37">
        <f t="shared" si="10"/>
        <v>2013</v>
      </c>
      <c r="C37" s="3">
        <v>0</v>
      </c>
      <c r="D37" s="3">
        <v>3.1218912797999998</v>
      </c>
      <c r="E37" s="3">
        <v>0</v>
      </c>
      <c r="F37" s="3">
        <v>1.4978356347570001</v>
      </c>
      <c r="G37" s="3">
        <v>17.152097779155003</v>
      </c>
      <c r="H37" s="3">
        <v>97.191468142849914</v>
      </c>
      <c r="I37" s="3">
        <v>36.435736179720003</v>
      </c>
      <c r="J37" s="3">
        <v>2E-8</v>
      </c>
      <c r="K37" s="3">
        <v>407.12025583784441</v>
      </c>
      <c r="L37" s="3">
        <v>20.358298607427241</v>
      </c>
      <c r="M37" s="3">
        <v>582.87758348155364</v>
      </c>
    </row>
    <row r="38" spans="1:13" x14ac:dyDescent="0.25">
      <c r="A38" t="s">
        <v>46</v>
      </c>
      <c r="B38">
        <f t="shared" si="10"/>
        <v>2013</v>
      </c>
      <c r="C38" s="3">
        <v>0</v>
      </c>
      <c r="D38" s="3">
        <v>2.0390080184000001</v>
      </c>
      <c r="E38" s="3">
        <v>0</v>
      </c>
      <c r="F38" s="3">
        <v>0.54949006723350036</v>
      </c>
      <c r="G38" s="3">
        <v>26.071391406412999</v>
      </c>
      <c r="H38" s="3">
        <v>79.006955574408508</v>
      </c>
      <c r="I38" s="3">
        <v>36.435736179720003</v>
      </c>
      <c r="J38" s="3">
        <v>0</v>
      </c>
      <c r="K38" s="3">
        <v>342.57187607389699</v>
      </c>
      <c r="L38" s="3">
        <v>3.284185261177238</v>
      </c>
      <c r="M38" s="3">
        <v>489.95864258124925</v>
      </c>
    </row>
    <row r="39" spans="1:13" x14ac:dyDescent="0.25">
      <c r="A39" t="s">
        <v>47</v>
      </c>
      <c r="B39">
        <f t="shared" si="10"/>
        <v>2013</v>
      </c>
      <c r="C39" s="3">
        <v>0</v>
      </c>
      <c r="D39" s="3">
        <v>5.7226983040207999</v>
      </c>
      <c r="E39" s="3">
        <v>0</v>
      </c>
      <c r="F39" s="3">
        <v>3.0166999572659998</v>
      </c>
      <c r="G39" s="3">
        <v>24.999400767627606</v>
      </c>
      <c r="H39" s="3">
        <v>32.624348126809998</v>
      </c>
      <c r="I39" s="3">
        <v>34.982260680000003</v>
      </c>
      <c r="J39" s="3">
        <v>6.2459999999999998E-3</v>
      </c>
      <c r="K39" s="3">
        <v>404.92877385542988</v>
      </c>
      <c r="L39" s="3">
        <v>12.361047113210001</v>
      </c>
      <c r="M39" s="3">
        <v>518.64147480436429</v>
      </c>
    </row>
    <row r="40" spans="1:13" x14ac:dyDescent="0.25">
      <c r="A40" t="s">
        <v>48</v>
      </c>
      <c r="B40">
        <f t="shared" si="10"/>
        <v>2014</v>
      </c>
      <c r="C40" s="3">
        <v>0</v>
      </c>
      <c r="D40" s="3">
        <v>21.998067843156743</v>
      </c>
      <c r="E40" s="3">
        <v>0</v>
      </c>
      <c r="F40" s="3">
        <v>-14.331320635384479</v>
      </c>
      <c r="G40" s="3">
        <v>24.532896840074002</v>
      </c>
      <c r="H40" s="3">
        <v>70.408090647186242</v>
      </c>
      <c r="I40" s="3">
        <v>32.799892383237697</v>
      </c>
      <c r="J40" s="3">
        <v>0.345961079156</v>
      </c>
      <c r="K40" s="3">
        <v>401.14373360749846</v>
      </c>
      <c r="L40" s="3">
        <v>28.804103638377999</v>
      </c>
      <c r="M40" s="3">
        <v>565.70142540330266</v>
      </c>
    </row>
    <row r="41" spans="1:13" x14ac:dyDescent="0.25">
      <c r="A41" t="s">
        <v>49</v>
      </c>
      <c r="B41">
        <f t="shared" si="10"/>
        <v>2014</v>
      </c>
      <c r="C41" s="3">
        <v>0</v>
      </c>
      <c r="D41" s="3">
        <v>26.244487037841129</v>
      </c>
      <c r="E41" s="3">
        <v>7.0486388958921999</v>
      </c>
      <c r="F41" s="3">
        <v>-8.8296163017781897</v>
      </c>
      <c r="G41" s="3">
        <v>19.607348780401399</v>
      </c>
      <c r="H41" s="3">
        <v>111.27195113934511</v>
      </c>
      <c r="I41" s="3">
        <v>54.057868644628293</v>
      </c>
      <c r="J41" s="3">
        <v>0.63355225293600015</v>
      </c>
      <c r="K41" s="3">
        <v>363.67853135117593</v>
      </c>
      <c r="L41" s="3">
        <v>-20.613800791052288</v>
      </c>
      <c r="M41" s="3">
        <v>553.09896100938954</v>
      </c>
    </row>
    <row r="42" spans="1:13" x14ac:dyDescent="0.25">
      <c r="A42" t="s">
        <v>50</v>
      </c>
      <c r="B42">
        <f t="shared" si="10"/>
        <v>2014</v>
      </c>
      <c r="C42" s="3">
        <v>0</v>
      </c>
      <c r="D42" s="3">
        <v>5.2343092041222192</v>
      </c>
      <c r="E42" s="3">
        <v>-8.3266023082041016</v>
      </c>
      <c r="F42" s="3">
        <v>-8.0169692266839139</v>
      </c>
      <c r="G42" s="3">
        <v>21.949296741755024</v>
      </c>
      <c r="H42" s="3">
        <v>60.531973715677204</v>
      </c>
      <c r="I42" s="3">
        <v>49.011322317906505</v>
      </c>
      <c r="J42" s="3">
        <v>0.74327229533040007</v>
      </c>
      <c r="K42" s="3">
        <v>239.38519881323174</v>
      </c>
      <c r="L42" s="3">
        <v>8.7010256964746269</v>
      </c>
      <c r="M42" s="3">
        <v>369.21282724960969</v>
      </c>
    </row>
    <row r="43" spans="1:13" x14ac:dyDescent="0.25">
      <c r="A43" t="s">
        <v>51</v>
      </c>
      <c r="B43">
        <f t="shared" si="10"/>
        <v>2014</v>
      </c>
      <c r="C43" s="3">
        <v>0</v>
      </c>
      <c r="D43" s="3">
        <v>12.841767236372869</v>
      </c>
      <c r="E43" s="3">
        <v>-4.0945917770000007</v>
      </c>
      <c r="F43" s="3">
        <v>-4.3670524809674491</v>
      </c>
      <c r="G43" s="3">
        <v>29.006231822666955</v>
      </c>
      <c r="H43" s="3">
        <v>183.75379517499647</v>
      </c>
      <c r="I43" s="3">
        <v>71.327750508517099</v>
      </c>
      <c r="J43" s="3">
        <v>0.85260217028399998</v>
      </c>
      <c r="K43" s="3">
        <v>346.6010494674984</v>
      </c>
      <c r="L43" s="3">
        <v>-2.2981567158369747</v>
      </c>
      <c r="M43" s="3">
        <v>633.62339540653136</v>
      </c>
    </row>
    <row r="44" spans="1:13" x14ac:dyDescent="0.25">
      <c r="A44" t="s">
        <v>52</v>
      </c>
      <c r="B44">
        <f t="shared" si="10"/>
        <v>2015</v>
      </c>
      <c r="C44" s="3">
        <v>0.48030811110000005</v>
      </c>
      <c r="D44" s="3">
        <v>4.6360650864318558</v>
      </c>
      <c r="E44" s="3">
        <v>41.393196259999996</v>
      </c>
      <c r="F44" s="3">
        <v>1.2485795688762451</v>
      </c>
      <c r="G44" s="3">
        <v>-25.136451384583996</v>
      </c>
      <c r="H44" s="3">
        <v>78.29858554302821</v>
      </c>
      <c r="I44" s="3">
        <v>32.072695048149662</v>
      </c>
      <c r="J44" s="3">
        <v>0.61295264266960015</v>
      </c>
      <c r="K44" s="3">
        <v>259.69304965912772</v>
      </c>
      <c r="L44" s="3">
        <v>27.030987368476833</v>
      </c>
      <c r="M44" s="3">
        <v>420.3299679032761</v>
      </c>
    </row>
    <row r="45" spans="1:13" x14ac:dyDescent="0.25">
      <c r="A45" t="s">
        <v>53</v>
      </c>
      <c r="B45">
        <f t="shared" si="10"/>
        <v>2015</v>
      </c>
      <c r="C45" s="3">
        <v>0</v>
      </c>
      <c r="D45" s="3">
        <v>13.063672108879576</v>
      </c>
      <c r="E45" s="3">
        <v>18.451880420000002</v>
      </c>
      <c r="F45" s="3">
        <v>2.1022815896923102</v>
      </c>
      <c r="G45" s="3">
        <v>15.523085245139601</v>
      </c>
      <c r="H45" s="3">
        <v>38.103435515650425</v>
      </c>
      <c r="I45" s="3">
        <v>47.843683616876859</v>
      </c>
      <c r="J45" s="3">
        <v>4.2418044607457999</v>
      </c>
      <c r="K45" s="3">
        <v>266.0520577456727</v>
      </c>
      <c r="L45" s="3">
        <v>11.651504462877844</v>
      </c>
      <c r="M45" s="3">
        <v>417.0334051655351</v>
      </c>
    </row>
    <row r="46" spans="1:13" x14ac:dyDescent="0.25">
      <c r="A46" t="s">
        <v>54</v>
      </c>
      <c r="B46">
        <f t="shared" si="10"/>
        <v>2015</v>
      </c>
      <c r="C46" s="3">
        <v>0</v>
      </c>
      <c r="D46" s="3">
        <v>12.103325060456125</v>
      </c>
      <c r="E46" s="3">
        <v>0</v>
      </c>
      <c r="F46" s="3">
        <v>-6.0556124556831907</v>
      </c>
      <c r="G46" s="3">
        <v>11.956097170426599</v>
      </c>
      <c r="H46" s="3">
        <v>-117.6359637226025</v>
      </c>
      <c r="I46" s="3">
        <v>31.350589988779952</v>
      </c>
      <c r="J46" s="3">
        <v>4.0009697568957989</v>
      </c>
      <c r="K46" s="3">
        <v>184.44373569555634</v>
      </c>
      <c r="L46" s="3">
        <v>18.71680702620386</v>
      </c>
      <c r="M46" s="3">
        <v>138.87994852003297</v>
      </c>
    </row>
    <row r="47" spans="1:13" x14ac:dyDescent="0.25">
      <c r="A47" t="s">
        <v>55</v>
      </c>
      <c r="B47">
        <f t="shared" si="10"/>
        <v>2015</v>
      </c>
      <c r="C47" s="3">
        <v>0</v>
      </c>
      <c r="D47" s="3">
        <v>4.1824011506713319</v>
      </c>
      <c r="E47" s="3">
        <v>0</v>
      </c>
      <c r="F47" s="3">
        <v>-2.1873497838027895</v>
      </c>
      <c r="G47" s="3">
        <v>32.414705698686397</v>
      </c>
      <c r="H47" s="3">
        <v>28.790542358666279</v>
      </c>
      <c r="I47" s="3">
        <v>68.704577483665432</v>
      </c>
      <c r="J47" s="3">
        <v>4.8825861737230003</v>
      </c>
      <c r="K47" s="3">
        <v>25.764306291429691</v>
      </c>
      <c r="L47" s="3">
        <v>27.36418237993507</v>
      </c>
      <c r="M47" s="3">
        <v>189.91595175297442</v>
      </c>
    </row>
    <row r="48" spans="1:13" x14ac:dyDescent="0.25">
      <c r="A48" t="s">
        <v>56</v>
      </c>
      <c r="B48">
        <f t="shared" si="10"/>
        <v>2016</v>
      </c>
      <c r="C48" s="3">
        <v>0</v>
      </c>
      <c r="D48" s="3">
        <v>56.787764485836675</v>
      </c>
      <c r="E48" s="3">
        <v>38.028252426213712</v>
      </c>
      <c r="F48" s="3">
        <v>-2.6878373859094453</v>
      </c>
      <c r="G48" s="3">
        <v>10.020922982191001</v>
      </c>
      <c r="H48" s="3">
        <v>75.585878034806385</v>
      </c>
      <c r="I48" s="3">
        <v>-4.551554132291356</v>
      </c>
      <c r="J48" s="3">
        <v>3.41301968830048</v>
      </c>
      <c r="K48" s="3">
        <v>115.09592840205995</v>
      </c>
      <c r="L48" s="3">
        <v>28.579328108426932</v>
      </c>
      <c r="M48" s="3">
        <v>320.2717026096343</v>
      </c>
    </row>
    <row r="49" spans="1:13" x14ac:dyDescent="0.25">
      <c r="A49" t="s">
        <v>57</v>
      </c>
      <c r="B49">
        <f t="shared" si="10"/>
        <v>2016</v>
      </c>
      <c r="C49" s="3">
        <v>0</v>
      </c>
      <c r="D49" s="3">
        <v>28.227067299876385</v>
      </c>
      <c r="E49" s="3">
        <v>48.945229048284908</v>
      </c>
      <c r="F49" s="3">
        <v>2.9343553156837197</v>
      </c>
      <c r="G49" s="3">
        <v>12.692755728200998</v>
      </c>
      <c r="H49" s="3">
        <v>71.306588427521916</v>
      </c>
      <c r="I49" s="3">
        <v>-15.85231141986511</v>
      </c>
      <c r="J49" s="3">
        <v>165.58903947892813</v>
      </c>
      <c r="K49" s="3">
        <v>145.31812545092646</v>
      </c>
      <c r="L49" s="3">
        <v>-10.718843612733584</v>
      </c>
      <c r="M49" s="3">
        <v>448.44200571682381</v>
      </c>
    </row>
    <row r="50" spans="1:13" x14ac:dyDescent="0.25">
      <c r="A50" t="s">
        <v>58</v>
      </c>
      <c r="B50">
        <f t="shared" si="10"/>
        <v>2016</v>
      </c>
      <c r="C50" s="3">
        <v>0</v>
      </c>
      <c r="D50" s="3">
        <v>20.315032515040222</v>
      </c>
      <c r="E50" s="3">
        <v>24.766972567887919</v>
      </c>
      <c r="F50" s="3">
        <v>-6.5746508800574555</v>
      </c>
      <c r="G50" s="3">
        <v>23.725337358331</v>
      </c>
      <c r="H50" s="3">
        <v>95.071444443150796</v>
      </c>
      <c r="I50" s="3">
        <v>-4.6597393174718107</v>
      </c>
      <c r="J50" s="3">
        <v>9.0269706202929338</v>
      </c>
      <c r="K50" s="3">
        <v>77.029712245031618</v>
      </c>
      <c r="L50" s="3">
        <v>21.640337916863551</v>
      </c>
      <c r="M50" s="3">
        <v>260.34141746906874</v>
      </c>
    </row>
    <row r="51" spans="1:13" x14ac:dyDescent="0.25">
      <c r="A51" t="s">
        <v>59</v>
      </c>
      <c r="B51">
        <f t="shared" si="10"/>
        <v>2016</v>
      </c>
      <c r="C51" s="3">
        <v>0</v>
      </c>
      <c r="D51" s="3">
        <v>12.906157958794974</v>
      </c>
      <c r="E51" s="3">
        <v>50.252918402007481</v>
      </c>
      <c r="F51" s="3">
        <v>0.95383789453984469</v>
      </c>
      <c r="G51" s="3">
        <v>35.516449194350201</v>
      </c>
      <c r="H51" s="3">
        <v>-99.395683636279117</v>
      </c>
      <c r="I51" s="3">
        <v>66.630796140876072</v>
      </c>
      <c r="J51" s="3">
        <v>3.4732319559530045E-2</v>
      </c>
      <c r="K51" s="3">
        <v>-7.148512019404837</v>
      </c>
      <c r="L51" s="3">
        <v>11.914296338193491</v>
      </c>
      <c r="M51" s="3">
        <v>71.664992592637645</v>
      </c>
    </row>
    <row r="52" spans="1:13" x14ac:dyDescent="0.25">
      <c r="A52" t="s">
        <v>60</v>
      </c>
      <c r="B52">
        <f t="shared" si="10"/>
        <v>2017</v>
      </c>
      <c r="C52" s="3">
        <v>0</v>
      </c>
      <c r="D52" s="3">
        <v>27.132372349614222</v>
      </c>
      <c r="E52" s="3">
        <v>40.070786436748136</v>
      </c>
      <c r="F52" s="3">
        <v>4.4621983555914397</v>
      </c>
      <c r="G52" s="3">
        <v>1.6766707661200004</v>
      </c>
      <c r="H52" s="3">
        <v>71.163687443581438</v>
      </c>
      <c r="I52" s="3">
        <v>29.190891036499689</v>
      </c>
      <c r="J52" s="3">
        <v>-2.9960805666919392</v>
      </c>
      <c r="K52" s="3">
        <v>62.44057775970569</v>
      </c>
      <c r="L52" s="3">
        <v>28.171512942719026</v>
      </c>
      <c r="M52" s="3">
        <v>261.3126165238877</v>
      </c>
    </row>
    <row r="53" spans="1:13" x14ac:dyDescent="0.25">
      <c r="A53" t="s">
        <v>61</v>
      </c>
      <c r="B53">
        <f t="shared" si="10"/>
        <v>2017</v>
      </c>
      <c r="C53" s="3">
        <v>0</v>
      </c>
      <c r="D53" s="3">
        <v>36.340591090002022</v>
      </c>
      <c r="E53" s="3">
        <v>-2.6382868449590902</v>
      </c>
      <c r="F53" s="3">
        <v>7.7365370854194389</v>
      </c>
      <c r="G53" s="3">
        <v>2.8174783954366056</v>
      </c>
      <c r="H53" s="3">
        <v>11.004091750686312</v>
      </c>
      <c r="I53" s="3">
        <v>72.370009300558792</v>
      </c>
      <c r="J53" s="3">
        <v>16.808706418204299</v>
      </c>
      <c r="K53" s="3">
        <v>120.08306107614067</v>
      </c>
      <c r="L53" s="3">
        <v>23.487430602585533</v>
      </c>
      <c r="M53" s="3">
        <v>288.00961887407459</v>
      </c>
    </row>
    <row r="54" spans="1:13" x14ac:dyDescent="0.25">
      <c r="A54" t="s">
        <v>62</v>
      </c>
      <c r="B54">
        <f t="shared" si="10"/>
        <v>2017</v>
      </c>
      <c r="C54" s="3">
        <v>0</v>
      </c>
      <c r="D54" s="3">
        <v>-12.609289944084271</v>
      </c>
      <c r="E54" s="3">
        <v>16.697176524998817</v>
      </c>
      <c r="F54" s="3">
        <v>-10.999438941078751</v>
      </c>
      <c r="G54" s="3">
        <v>25.155621369428097</v>
      </c>
      <c r="H54" s="3">
        <v>69.706146061893364</v>
      </c>
      <c r="I54" s="3">
        <v>82.272941596724081</v>
      </c>
      <c r="J54" s="3">
        <v>20.646660492043672</v>
      </c>
      <c r="K54" s="3">
        <v>133.69162360495233</v>
      </c>
      <c r="L54" s="3">
        <v>30.223744930907998</v>
      </c>
      <c r="M54" s="3">
        <v>354.78518569578534</v>
      </c>
    </row>
    <row r="55" spans="1:13" x14ac:dyDescent="0.25">
      <c r="A55" t="s">
        <v>63</v>
      </c>
      <c r="B55">
        <f t="shared" si="10"/>
        <v>2017</v>
      </c>
      <c r="C55" s="3">
        <v>0</v>
      </c>
      <c r="D55" s="3">
        <v>6.7674608695613481</v>
      </c>
      <c r="E55" s="3">
        <v>32.078440247290999</v>
      </c>
      <c r="F55" s="3">
        <v>-0.22471486512374586</v>
      </c>
      <c r="G55" s="3">
        <v>33.925130335110197</v>
      </c>
      <c r="H55" s="3">
        <v>106.68073323166725</v>
      </c>
      <c r="I55" s="3">
        <v>67.94910374894377</v>
      </c>
      <c r="J55" s="3">
        <v>1.6303161184614388</v>
      </c>
      <c r="K55" s="3">
        <v>69.759120528631556</v>
      </c>
      <c r="L55" s="3">
        <v>-13.532068421955294</v>
      </c>
      <c r="M55" s="3">
        <v>305.03352179258752</v>
      </c>
    </row>
    <row r="56" spans="1:13" x14ac:dyDescent="0.25">
      <c r="A56" t="s">
        <v>64</v>
      </c>
      <c r="B56">
        <f t="shared" si="10"/>
        <v>2018</v>
      </c>
      <c r="C56" s="3">
        <v>0</v>
      </c>
      <c r="D56" s="3">
        <v>42.008246751356815</v>
      </c>
      <c r="E56" s="3">
        <v>17.501473791742786</v>
      </c>
      <c r="F56" s="3">
        <v>-4.6828966751394212</v>
      </c>
      <c r="G56" s="3">
        <v>18.197679175484325</v>
      </c>
      <c r="H56" s="3">
        <v>105.71092488479695</v>
      </c>
      <c r="I56" s="3">
        <v>-0.76107655317619605</v>
      </c>
      <c r="J56" s="3">
        <v>-2.6150608759459306</v>
      </c>
      <c r="K56" s="3">
        <v>55.868591190183281</v>
      </c>
      <c r="L56" s="3">
        <v>11.174669009277848</v>
      </c>
      <c r="M56" s="3">
        <v>242.40255069858043</v>
      </c>
    </row>
    <row r="57" spans="1:13" x14ac:dyDescent="0.25">
      <c r="A57" t="s">
        <v>65</v>
      </c>
      <c r="B57">
        <f t="shared" si="10"/>
        <v>2018</v>
      </c>
      <c r="C57" s="3">
        <v>0</v>
      </c>
      <c r="D57" s="3">
        <v>24.491613081512142</v>
      </c>
      <c r="E57" s="3">
        <v>22.799826161476243</v>
      </c>
      <c r="F57" s="3">
        <v>-1.5078714616724123</v>
      </c>
      <c r="G57" s="3">
        <v>23.749138510050987</v>
      </c>
      <c r="H57" s="3">
        <v>21.607306697945283</v>
      </c>
      <c r="I57" s="3">
        <v>40.294765797877737</v>
      </c>
      <c r="J57" s="3">
        <v>3.3323780486327328</v>
      </c>
      <c r="K57" s="3">
        <v>137.23353960862775</v>
      </c>
      <c r="L57" s="3">
        <v>4.4907709546603432</v>
      </c>
      <c r="M57" s="3">
        <v>276.49146739911077</v>
      </c>
    </row>
    <row r="58" spans="1:13" x14ac:dyDescent="0.25">
      <c r="A58" t="s">
        <v>66</v>
      </c>
      <c r="B58">
        <f t="shared" si="10"/>
        <v>2018</v>
      </c>
      <c r="C58" s="3">
        <v>0</v>
      </c>
      <c r="D58" s="3">
        <v>25.733555881918939</v>
      </c>
      <c r="E58" s="3">
        <v>18.516992715945211</v>
      </c>
      <c r="F58" s="3">
        <v>-0.19714597916279372</v>
      </c>
      <c r="G58" s="3">
        <v>26.905251538925228</v>
      </c>
      <c r="H58" s="3">
        <v>-89.04508011042347</v>
      </c>
      <c r="I58" s="3">
        <v>54.460133234849252</v>
      </c>
      <c r="J58" s="3">
        <v>-3.3786527016692469</v>
      </c>
      <c r="K58" s="3">
        <v>34.102833435014816</v>
      </c>
      <c r="L58" s="3">
        <v>-10.918183579881108</v>
      </c>
      <c r="M58" s="3">
        <v>56.179704435516847</v>
      </c>
    </row>
    <row r="59" spans="1:13" x14ac:dyDescent="0.25">
      <c r="A59" t="s">
        <v>67</v>
      </c>
      <c r="B59">
        <f t="shared" si="10"/>
        <v>2018</v>
      </c>
      <c r="C59" s="3">
        <v>0</v>
      </c>
      <c r="D59" s="3">
        <v>33.129752864837393</v>
      </c>
      <c r="E59" s="3">
        <v>14.575884006325468</v>
      </c>
      <c r="F59" s="3">
        <v>2.0372467411774409</v>
      </c>
      <c r="G59" s="3">
        <v>31.177732866454502</v>
      </c>
      <c r="H59" s="3">
        <v>113.49992943848817</v>
      </c>
      <c r="I59" s="3">
        <v>38.708687949106867</v>
      </c>
      <c r="J59" s="3">
        <v>9.0634768652669084</v>
      </c>
      <c r="K59" s="3">
        <v>88.367072292826592</v>
      </c>
      <c r="L59" s="3">
        <v>-1.073745464231405</v>
      </c>
      <c r="M59" s="3">
        <v>329.48603756025193</v>
      </c>
    </row>
    <row r="60" spans="1:13" x14ac:dyDescent="0.25">
      <c r="A60" t="s">
        <v>68</v>
      </c>
      <c r="B60">
        <f t="shared" si="10"/>
        <v>2019</v>
      </c>
      <c r="C60" s="3">
        <v>0</v>
      </c>
      <c r="D60" s="3">
        <v>21.41643945622662</v>
      </c>
      <c r="E60" s="3">
        <v>-14.180314234288989</v>
      </c>
      <c r="F60" s="3">
        <v>-0.43807982919999988</v>
      </c>
      <c r="G60" s="3">
        <v>-27.360209157422176</v>
      </c>
      <c r="H60" s="3">
        <v>73.931137983229561</v>
      </c>
      <c r="I60" s="3">
        <v>-11.892051962505137</v>
      </c>
      <c r="J60" s="3">
        <v>30.795968213169388</v>
      </c>
      <c r="K60" s="3">
        <v>51.321710018663715</v>
      </c>
      <c r="L60" s="3">
        <v>58.424387769651474</v>
      </c>
      <c r="M60" s="3">
        <v>182.01898825752446</v>
      </c>
    </row>
    <row r="61" spans="1:13" x14ac:dyDescent="0.25">
      <c r="A61" t="s">
        <v>69</v>
      </c>
      <c r="B61">
        <f t="shared" si="10"/>
        <v>2019</v>
      </c>
      <c r="C61" s="3">
        <v>0</v>
      </c>
      <c r="D61" s="3">
        <v>17.502160505597335</v>
      </c>
      <c r="E61" s="3">
        <v>-0.72145020668965554</v>
      </c>
      <c r="F61" s="3">
        <v>-7.9844307892012925</v>
      </c>
      <c r="G61" s="3">
        <v>25.401143412675854</v>
      </c>
      <c r="H61" s="3">
        <v>20.57123585423205</v>
      </c>
      <c r="I61" s="3">
        <v>10.187142568403765</v>
      </c>
      <c r="J61" s="3">
        <v>-14.583682803476778</v>
      </c>
      <c r="K61" s="3">
        <v>116.87612286246883</v>
      </c>
      <c r="L61" s="3">
        <v>-7.316253857261386</v>
      </c>
      <c r="M61" s="3">
        <v>159.93198754674873</v>
      </c>
    </row>
    <row r="62" spans="1:13" x14ac:dyDescent="0.25">
      <c r="A62" t="s">
        <v>70</v>
      </c>
      <c r="B62">
        <f t="shared" si="10"/>
        <v>2019</v>
      </c>
      <c r="C62" s="3">
        <v>0</v>
      </c>
      <c r="D62" s="3">
        <v>23.715932702706752</v>
      </c>
      <c r="E62" s="3">
        <v>-0.20366658461609172</v>
      </c>
      <c r="F62" s="3">
        <v>0.58625009540172157</v>
      </c>
      <c r="G62" s="3">
        <v>38.595426292607044</v>
      </c>
      <c r="H62" s="3">
        <v>-31.389868725222264</v>
      </c>
      <c r="I62" s="3">
        <v>-4.3169597700372719</v>
      </c>
      <c r="J62" s="3">
        <v>-10.023379515562493</v>
      </c>
      <c r="K62" s="3">
        <v>70.410684995762864</v>
      </c>
      <c r="L62" s="3">
        <v>-21.624259016605382</v>
      </c>
      <c r="M62" s="3">
        <v>65.750160474434878</v>
      </c>
    </row>
    <row r="63" spans="1:13" x14ac:dyDescent="0.25">
      <c r="A63" t="s">
        <v>71</v>
      </c>
      <c r="B63">
        <f t="shared" si="10"/>
        <v>2019</v>
      </c>
      <c r="C63" s="3">
        <v>-8.9043558307410004E-4</v>
      </c>
      <c r="D63" s="3">
        <v>19.92817237399381</v>
      </c>
      <c r="E63" s="3">
        <v>2.0416803522735636</v>
      </c>
      <c r="F63" s="3">
        <v>1.1313225649989296</v>
      </c>
      <c r="G63" s="3">
        <v>40.228311738033497</v>
      </c>
      <c r="H63" s="3">
        <v>91.433973434146921</v>
      </c>
      <c r="I63" s="3">
        <v>19.399207230600947</v>
      </c>
      <c r="J63" s="3">
        <v>1.2912384008392799</v>
      </c>
      <c r="K63" s="3">
        <v>-30.86245977192765</v>
      </c>
      <c r="L63" s="3">
        <v>-1.6123397063241469</v>
      </c>
      <c r="M63" s="3">
        <v>142.97821618105209</v>
      </c>
    </row>
    <row r="64" spans="1:13" x14ac:dyDescent="0.25">
      <c r="A64" t="s">
        <v>72</v>
      </c>
      <c r="B64">
        <f t="shared" si="10"/>
        <v>2020</v>
      </c>
      <c r="C64" s="3">
        <v>0</v>
      </c>
      <c r="D64" s="3">
        <v>44.865484165330557</v>
      </c>
      <c r="E64" s="3">
        <v>0.67780425160000046</v>
      </c>
      <c r="F64" s="3">
        <v>0.43795353082572391</v>
      </c>
      <c r="G64" s="3">
        <v>-5.0470484573206953</v>
      </c>
      <c r="H64" s="3">
        <v>69.242191379980753</v>
      </c>
      <c r="I64" s="3">
        <v>-59.434114053562027</v>
      </c>
      <c r="J64" s="3">
        <v>13.30040463399188</v>
      </c>
      <c r="K64" s="3">
        <v>82.232143540672638</v>
      </c>
      <c r="L64" s="3">
        <v>-5.5112229585684176</v>
      </c>
      <c r="M64" s="3">
        <v>140.7635960329504</v>
      </c>
    </row>
    <row r="65" spans="1:13" x14ac:dyDescent="0.25">
      <c r="A65" t="s">
        <v>73</v>
      </c>
      <c r="B65">
        <f t="shared" si="10"/>
        <v>2020</v>
      </c>
      <c r="C65" s="3">
        <v>0</v>
      </c>
      <c r="D65" s="3">
        <v>1.7609413453789982</v>
      </c>
      <c r="E65" s="3">
        <v>4.7278552070000011</v>
      </c>
      <c r="F65" s="3">
        <v>5.6309611837164661</v>
      </c>
      <c r="G65" s="3">
        <v>6.0297146299296145</v>
      </c>
      <c r="H65" s="3">
        <v>-25.65477711431523</v>
      </c>
      <c r="I65" s="3">
        <v>-1.878408970480077</v>
      </c>
      <c r="J65" s="3">
        <v>10.470617248494539</v>
      </c>
      <c r="K65" s="3">
        <v>-49.192373221659906</v>
      </c>
      <c r="L65" s="3">
        <v>-11.984106798136825</v>
      </c>
      <c r="M65" s="3">
        <v>-60.089576490072417</v>
      </c>
    </row>
    <row r="66" spans="1:13" x14ac:dyDescent="0.25">
      <c r="M66" s="3">
        <f>SUM(M4:M65)</f>
        <v>16649.998235524938</v>
      </c>
    </row>
  </sheetData>
  <conditionalFormatting sqref="Q4:Z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L65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5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AS30" sqref="AS30"/>
    </sheetView>
  </sheetViews>
  <sheetFormatPr baseColWidth="10" defaultRowHeight="15" x14ac:dyDescent="0.25"/>
  <cols>
    <col min="1" max="1" width="23.28515625" customWidth="1"/>
    <col min="2" max="2" width="18" bestFit="1" customWidth="1"/>
    <col min="3" max="64" width="1.7109375" customWidth="1"/>
  </cols>
  <sheetData>
    <row r="1" spans="1:66" ht="26.25" x14ac:dyDescent="0.4">
      <c r="A1" s="1" t="s">
        <v>74</v>
      </c>
    </row>
    <row r="4" spans="1:66" ht="16.5" customHeight="1" x14ac:dyDescent="0.25">
      <c r="B4" t="s">
        <v>0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  <c r="Q4" t="s">
        <v>26</v>
      </c>
      <c r="R4" t="s">
        <v>27</v>
      </c>
      <c r="S4" t="s">
        <v>28</v>
      </c>
      <c r="T4" t="s">
        <v>29</v>
      </c>
      <c r="U4" t="s">
        <v>30</v>
      </c>
      <c r="V4" t="s">
        <v>31</v>
      </c>
      <c r="W4" t="s">
        <v>32</v>
      </c>
      <c r="X4" t="s">
        <v>33</v>
      </c>
      <c r="Y4" t="s">
        <v>34</v>
      </c>
      <c r="Z4" t="s">
        <v>35</v>
      </c>
      <c r="AA4" t="s">
        <v>36</v>
      </c>
      <c r="AB4" t="s">
        <v>37</v>
      </c>
      <c r="AC4" t="s">
        <v>38</v>
      </c>
      <c r="AD4" t="s">
        <v>39</v>
      </c>
      <c r="AE4" t="s">
        <v>40</v>
      </c>
      <c r="AF4" t="s">
        <v>41</v>
      </c>
      <c r="AG4" t="s">
        <v>42</v>
      </c>
      <c r="AH4" t="s">
        <v>43</v>
      </c>
      <c r="AI4" t="s">
        <v>44</v>
      </c>
      <c r="AJ4" t="s">
        <v>45</v>
      </c>
      <c r="AK4" t="s">
        <v>46</v>
      </c>
      <c r="AL4" t="s">
        <v>47</v>
      </c>
      <c r="AM4" t="s">
        <v>48</v>
      </c>
      <c r="AN4" t="s">
        <v>49</v>
      </c>
      <c r="AO4" t="s">
        <v>50</v>
      </c>
      <c r="AP4" t="s">
        <v>51</v>
      </c>
      <c r="AQ4" t="s">
        <v>52</v>
      </c>
      <c r="AR4" t="s">
        <v>53</v>
      </c>
      <c r="AS4" t="s">
        <v>54</v>
      </c>
      <c r="AT4" t="s">
        <v>55</v>
      </c>
      <c r="AU4" t="s">
        <v>56</v>
      </c>
      <c r="AV4" t="s">
        <v>57</v>
      </c>
      <c r="AW4" t="s">
        <v>58</v>
      </c>
      <c r="AX4" t="s">
        <v>59</v>
      </c>
      <c r="AY4" t="s">
        <v>60</v>
      </c>
      <c r="AZ4" t="s">
        <v>61</v>
      </c>
      <c r="BA4" t="s">
        <v>62</v>
      </c>
      <c r="BB4" t="s">
        <v>63</v>
      </c>
      <c r="BC4" t="s">
        <v>64</v>
      </c>
      <c r="BD4" t="s">
        <v>65</v>
      </c>
      <c r="BE4" t="s">
        <v>66</v>
      </c>
      <c r="BF4" t="s">
        <v>67</v>
      </c>
      <c r="BG4" t="s">
        <v>68</v>
      </c>
      <c r="BH4" t="s">
        <v>69</v>
      </c>
      <c r="BI4" t="s">
        <v>70</v>
      </c>
      <c r="BJ4" t="s">
        <v>71</v>
      </c>
      <c r="BK4" t="s">
        <v>72</v>
      </c>
      <c r="BL4" t="s">
        <v>73</v>
      </c>
    </row>
    <row r="5" spans="1:66" ht="17.25" customHeight="1" x14ac:dyDescent="0.25">
      <c r="B5" t="s">
        <v>80</v>
      </c>
      <c r="C5" s="5">
        <v>8.3471701001138943</v>
      </c>
      <c r="D5" s="5">
        <v>1.8526111619688552</v>
      </c>
      <c r="E5" s="5">
        <v>6.4288498775146925</v>
      </c>
      <c r="F5" s="5">
        <v>12.231666979328377</v>
      </c>
      <c r="G5" s="5">
        <v>21.221972192846984</v>
      </c>
      <c r="H5" s="5">
        <v>1.3228610165815669</v>
      </c>
      <c r="I5" s="5">
        <v>10.816170318438854</v>
      </c>
      <c r="J5" s="5">
        <v>16.820875183546342</v>
      </c>
      <c r="K5" s="5">
        <v>-20.941319105762602</v>
      </c>
      <c r="L5" s="5">
        <v>27.899648450373959</v>
      </c>
      <c r="M5" s="5">
        <v>77.810780291434213</v>
      </c>
      <c r="N5" s="5">
        <v>77.937173316628119</v>
      </c>
      <c r="O5" s="5">
        <v>84.626924521760245</v>
      </c>
      <c r="P5" s="5">
        <v>86.562974915390072</v>
      </c>
      <c r="Q5" s="5">
        <v>106.13786464751526</v>
      </c>
      <c r="R5" s="5">
        <v>99.17152015398753</v>
      </c>
      <c r="S5" s="5">
        <v>73.722122238239606</v>
      </c>
      <c r="T5" s="5">
        <v>65.047811452145197</v>
      </c>
      <c r="U5" s="5">
        <v>68.085161749844261</v>
      </c>
      <c r="V5" s="5">
        <v>118.58250818934387</v>
      </c>
      <c r="W5" s="5">
        <v>48.985445337380007</v>
      </c>
      <c r="X5" s="5">
        <v>54.960948831140662</v>
      </c>
      <c r="Y5" s="5">
        <v>76.103240403157116</v>
      </c>
      <c r="Z5" s="5">
        <v>120.75611294483002</v>
      </c>
      <c r="AA5" s="5">
        <v>83.994541565922091</v>
      </c>
      <c r="AB5" s="5">
        <v>86.900215756406055</v>
      </c>
      <c r="AC5" s="5">
        <v>131.8462750832858</v>
      </c>
      <c r="AD5" s="5">
        <v>81.136950242024341</v>
      </c>
      <c r="AE5" s="5">
        <v>140.68795588330241</v>
      </c>
      <c r="AF5" s="5">
        <v>277.45856668160405</v>
      </c>
      <c r="AG5" s="5">
        <v>312.16960316969897</v>
      </c>
      <c r="AH5" s="5">
        <v>215.91711926443867</v>
      </c>
      <c r="AI5" s="5">
        <v>244.84409433623358</v>
      </c>
      <c r="AJ5" s="5">
        <v>407.12025583784441</v>
      </c>
      <c r="AK5" s="5">
        <v>342.57187607389699</v>
      </c>
      <c r="AL5" s="5">
        <v>404.92877385542988</v>
      </c>
      <c r="AM5" s="5">
        <v>401.14373360749846</v>
      </c>
      <c r="AN5" s="5">
        <v>363.67853135117593</v>
      </c>
      <c r="AO5" s="5">
        <v>239.38519881323174</v>
      </c>
      <c r="AP5" s="5">
        <v>346.6010494674984</v>
      </c>
      <c r="AQ5" s="5">
        <v>259.69304965912772</v>
      </c>
      <c r="AR5" s="5">
        <v>266.0520577456727</v>
      </c>
      <c r="AS5" s="5">
        <v>184.44373569555634</v>
      </c>
      <c r="AT5" s="5">
        <v>25.764306291429691</v>
      </c>
      <c r="AU5" s="5">
        <v>115.09592840205995</v>
      </c>
      <c r="AV5" s="5">
        <v>145.31812545092646</v>
      </c>
      <c r="AW5" s="5">
        <v>77.029712245031618</v>
      </c>
      <c r="AX5" s="5">
        <v>-7.148512019404837</v>
      </c>
      <c r="AY5" s="5">
        <v>62.44057775970569</v>
      </c>
      <c r="AZ5" s="5">
        <v>120.08306107614067</v>
      </c>
      <c r="BA5" s="5">
        <v>133.69162360495233</v>
      </c>
      <c r="BB5" s="5">
        <v>69.759120528631556</v>
      </c>
      <c r="BC5" s="5">
        <v>55.868591190183281</v>
      </c>
      <c r="BD5" s="5">
        <v>137.23353960862775</v>
      </c>
      <c r="BE5" s="5">
        <v>34.102833435014816</v>
      </c>
      <c r="BF5" s="5">
        <v>88.367072292826592</v>
      </c>
      <c r="BG5" s="5">
        <v>51.321710018663715</v>
      </c>
      <c r="BH5" s="5">
        <v>116.87612286246883</v>
      </c>
      <c r="BI5" s="5">
        <v>70.410684995762864</v>
      </c>
      <c r="BJ5" s="5">
        <v>-30.86245977192765</v>
      </c>
      <c r="BK5" s="5">
        <v>82.232143540672638</v>
      </c>
      <c r="BL5" s="5">
        <v>-49.192373221659906</v>
      </c>
      <c r="BN5" s="2">
        <f>SUM(C5:BL5)</f>
        <v>7333.4564875477008</v>
      </c>
    </row>
    <row r="6" spans="1:66" ht="17.25" customHeight="1" x14ac:dyDescent="0.25">
      <c r="B6" t="s">
        <v>79</v>
      </c>
      <c r="C6" s="5">
        <v>53.035106454290926</v>
      </c>
      <c r="D6" s="5">
        <v>43.905967665881079</v>
      </c>
      <c r="E6" s="5">
        <v>95.46551679019133</v>
      </c>
      <c r="F6" s="5">
        <v>95.580232465456504</v>
      </c>
      <c r="G6" s="5">
        <v>63.042429323988664</v>
      </c>
      <c r="H6" s="5">
        <v>71.516224217444659</v>
      </c>
      <c r="I6" s="5">
        <v>77.05240019615087</v>
      </c>
      <c r="J6" s="5">
        <v>128.4427737577</v>
      </c>
      <c r="K6" s="5">
        <v>7.0170903024099971</v>
      </c>
      <c r="L6" s="5">
        <v>112.91340087371</v>
      </c>
      <c r="M6" s="5">
        <v>89.46431258470696</v>
      </c>
      <c r="N6" s="5">
        <v>110.34624442298799</v>
      </c>
      <c r="O6" s="5">
        <v>175.84006984523799</v>
      </c>
      <c r="P6" s="5">
        <v>42.016598893558999</v>
      </c>
      <c r="Q6" s="5">
        <v>136.52598505926005</v>
      </c>
      <c r="R6" s="5">
        <v>123.39993252000001</v>
      </c>
      <c r="S6" s="5">
        <v>44.42233917749158</v>
      </c>
      <c r="T6" s="5">
        <v>59.283692440998884</v>
      </c>
      <c r="U6" s="5">
        <v>-10.946790714429689</v>
      </c>
      <c r="V6" s="5">
        <v>-1.1610221504</v>
      </c>
      <c r="W6" s="5">
        <v>29.344767846779774</v>
      </c>
      <c r="X6" s="5">
        <v>9.1347312984772202</v>
      </c>
      <c r="Y6" s="5">
        <v>173.70475310387155</v>
      </c>
      <c r="Z6" s="5">
        <v>9.0293490000000004E-2</v>
      </c>
      <c r="AA6" s="5">
        <v>19.5085672425</v>
      </c>
      <c r="AB6" s="5">
        <v>22.173097034696099</v>
      </c>
      <c r="AC6" s="5">
        <v>196.63834779309198</v>
      </c>
      <c r="AD6" s="5">
        <v>0.111157248</v>
      </c>
      <c r="AE6" s="5">
        <v>53.571744458189997</v>
      </c>
      <c r="AF6" s="5">
        <v>47.574606882153795</v>
      </c>
      <c r="AG6" s="5">
        <v>63.447559075953798</v>
      </c>
      <c r="AH6" s="5">
        <v>54.276944844053794</v>
      </c>
      <c r="AI6" s="5">
        <v>43.0979283881504</v>
      </c>
      <c r="AJ6" s="5">
        <v>36.435736179720003</v>
      </c>
      <c r="AK6" s="5">
        <v>36.435736179720003</v>
      </c>
      <c r="AL6" s="5">
        <v>34.982260680000003</v>
      </c>
      <c r="AM6" s="5">
        <v>32.799892383237697</v>
      </c>
      <c r="AN6" s="5">
        <v>54.057868644628293</v>
      </c>
      <c r="AO6" s="5">
        <v>49.011322317906505</v>
      </c>
      <c r="AP6" s="5">
        <v>71.327750508517099</v>
      </c>
      <c r="AQ6" s="5">
        <v>32.072695048149662</v>
      </c>
      <c r="AR6" s="5">
        <v>47.843683616876859</v>
      </c>
      <c r="AS6" s="5">
        <v>31.350589988779952</v>
      </c>
      <c r="AT6" s="5">
        <v>68.704577483665432</v>
      </c>
      <c r="AU6" s="5">
        <v>-4.551554132291356</v>
      </c>
      <c r="AV6" s="5">
        <v>-15.85231141986511</v>
      </c>
      <c r="AW6" s="5">
        <v>-4.6597393174718107</v>
      </c>
      <c r="AX6" s="5">
        <v>66.630796140876072</v>
      </c>
      <c r="AY6" s="5">
        <v>29.190891036499689</v>
      </c>
      <c r="AZ6" s="5">
        <v>72.370009300558792</v>
      </c>
      <c r="BA6" s="5">
        <v>82.272941596724081</v>
      </c>
      <c r="BB6" s="5">
        <v>67.94910374894377</v>
      </c>
      <c r="BC6" s="5">
        <v>-0.76107655317619605</v>
      </c>
      <c r="BD6" s="5">
        <v>40.294765797877737</v>
      </c>
      <c r="BE6" s="5">
        <v>54.460133234849252</v>
      </c>
      <c r="BF6" s="5">
        <v>38.708687949106867</v>
      </c>
      <c r="BG6" s="5">
        <v>-11.892051962505137</v>
      </c>
      <c r="BH6" s="5">
        <v>10.187142568403765</v>
      </c>
      <c r="BI6" s="5">
        <v>-4.3169597700372719</v>
      </c>
      <c r="BJ6" s="5">
        <v>19.399207230600947</v>
      </c>
      <c r="BK6" s="5">
        <v>-59.434114053562027</v>
      </c>
      <c r="BL6" s="5">
        <v>-1.878408970480077</v>
      </c>
      <c r="BN6" s="2">
        <f t="shared" ref="BN6:BN14" si="0">SUM(C6:BL6)</f>
        <v>3102.9765782888089</v>
      </c>
    </row>
    <row r="7" spans="1:66" ht="17.25" customHeight="1" x14ac:dyDescent="0.25">
      <c r="B7" t="s">
        <v>75</v>
      </c>
      <c r="C7" s="5">
        <v>-1.638569994289955E-2</v>
      </c>
      <c r="D7" s="5">
        <v>7.872461208255889E-2</v>
      </c>
      <c r="E7" s="5">
        <v>-2.5607155950978632E-2</v>
      </c>
      <c r="F7" s="5">
        <v>-8.4642646911643735E-2</v>
      </c>
      <c r="G7" s="5">
        <v>-8.6322996836999996E-2</v>
      </c>
      <c r="H7" s="5">
        <v>0.41473629222300001</v>
      </c>
      <c r="I7" s="5">
        <v>-0.13490338831199999</v>
      </c>
      <c r="J7" s="5">
        <v>-0.44591363000000001</v>
      </c>
      <c r="K7" s="5">
        <v>1.6180598800000001</v>
      </c>
      <c r="L7" s="5">
        <v>2.055303484011</v>
      </c>
      <c r="M7" s="5">
        <v>0.86523454789199994</v>
      </c>
      <c r="N7" s="5">
        <v>-1.3161432025170001</v>
      </c>
      <c r="O7" s="5">
        <v>-4.7712528270000006E-2</v>
      </c>
      <c r="P7" s="5">
        <v>1.7067620767230001</v>
      </c>
      <c r="Q7" s="5">
        <v>2.0157683230079999</v>
      </c>
      <c r="R7" s="5">
        <v>0.62956893681000003</v>
      </c>
      <c r="S7" s="5">
        <v>1.681330695138</v>
      </c>
      <c r="T7" s="5">
        <v>1.1485089054259998</v>
      </c>
      <c r="U7" s="5">
        <v>-0.18592674089823941</v>
      </c>
      <c r="V7" s="5">
        <v>0</v>
      </c>
      <c r="W7" s="5">
        <v>0</v>
      </c>
      <c r="X7" s="5">
        <v>0.44627723046898249</v>
      </c>
      <c r="Y7" s="5">
        <v>1.1800383243177617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0.28399999999999997</v>
      </c>
      <c r="AF7" s="5">
        <v>0.2</v>
      </c>
      <c r="AG7" s="5">
        <v>0.128416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0.48030811110000005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-8.9043558307410004E-4</v>
      </c>
      <c r="BK7" s="5">
        <v>0</v>
      </c>
      <c r="BL7" s="5">
        <v>0</v>
      </c>
      <c r="BN7" s="2">
        <f t="shared" si="0"/>
        <v>12.588588993977469</v>
      </c>
    </row>
    <row r="8" spans="1:66" ht="17.25" customHeight="1" x14ac:dyDescent="0.25">
      <c r="B8" t="s">
        <v>78</v>
      </c>
      <c r="C8" s="5">
        <v>4.6367973854521063</v>
      </c>
      <c r="D8" s="5">
        <v>-2.2900585273383527</v>
      </c>
      <c r="E8" s="5">
        <v>7.4626341060414294</v>
      </c>
      <c r="F8" s="5">
        <v>8.7824373573415109</v>
      </c>
      <c r="G8" s="5">
        <v>17.052876644937221</v>
      </c>
      <c r="H8" s="5">
        <v>-22.202473633437386</v>
      </c>
      <c r="I8" s="5">
        <v>27.756825162435444</v>
      </c>
      <c r="J8" s="5">
        <v>29.660499326195655</v>
      </c>
      <c r="K8" s="5">
        <v>46.06465723905589</v>
      </c>
      <c r="L8" s="5">
        <v>-19.920049336281775</v>
      </c>
      <c r="M8" s="5">
        <v>58.936541369660269</v>
      </c>
      <c r="N8" s="5">
        <v>57.49614594277363</v>
      </c>
      <c r="O8" s="5">
        <v>83.687324782724176</v>
      </c>
      <c r="P8" s="5">
        <v>-66.237481091587341</v>
      </c>
      <c r="Q8" s="5">
        <v>72.962168858143087</v>
      </c>
      <c r="R8" s="5">
        <v>11.73873024873687</v>
      </c>
      <c r="S8" s="5">
        <v>70.739149782313234</v>
      </c>
      <c r="T8" s="5">
        <v>-62.23532443355888</v>
      </c>
      <c r="U8" s="5">
        <v>24.487392108759092</v>
      </c>
      <c r="V8" s="5">
        <v>15.836834367010052</v>
      </c>
      <c r="W8" s="5">
        <v>15.674037810240787</v>
      </c>
      <c r="X8" s="5">
        <v>124.79483196126964</v>
      </c>
      <c r="Y8" s="5">
        <v>62.345066792572581</v>
      </c>
      <c r="Z8" s="5">
        <v>69.015189145391659</v>
      </c>
      <c r="AA8" s="5">
        <v>87.540110274786429</v>
      </c>
      <c r="AB8" s="5">
        <v>59.714578808015602</v>
      </c>
      <c r="AC8" s="5">
        <v>62.405366799879751</v>
      </c>
      <c r="AD8" s="5">
        <v>7.0613190617342001</v>
      </c>
      <c r="AE8" s="5">
        <v>84.013672711399423</v>
      </c>
      <c r="AF8" s="5">
        <v>-7.4447499889614424</v>
      </c>
      <c r="AG8" s="5">
        <v>58.469069347315198</v>
      </c>
      <c r="AH8" s="5">
        <v>-27.174104864566896</v>
      </c>
      <c r="AI8" s="5">
        <v>97.593979980673694</v>
      </c>
      <c r="AJ8" s="5">
        <v>97.191468142849914</v>
      </c>
      <c r="AK8" s="5">
        <v>79.006955574408508</v>
      </c>
      <c r="AL8" s="5">
        <v>32.624348126809998</v>
      </c>
      <c r="AM8" s="5">
        <v>70.408090647186242</v>
      </c>
      <c r="AN8" s="5">
        <v>111.27195113934511</v>
      </c>
      <c r="AO8" s="5">
        <v>60.531973715677204</v>
      </c>
      <c r="AP8" s="5">
        <v>183.75379517499647</v>
      </c>
      <c r="AQ8" s="5">
        <v>78.29858554302821</v>
      </c>
      <c r="AR8" s="5">
        <v>38.103435515650425</v>
      </c>
      <c r="AS8" s="5">
        <v>-117.6359637226025</v>
      </c>
      <c r="AT8" s="5">
        <v>28.790542358666279</v>
      </c>
      <c r="AU8" s="5">
        <v>75.585878034806385</v>
      </c>
      <c r="AV8" s="5">
        <v>71.306588427521916</v>
      </c>
      <c r="AW8" s="5">
        <v>95.071444443150796</v>
      </c>
      <c r="AX8" s="5">
        <v>-99.395683636279117</v>
      </c>
      <c r="AY8" s="5">
        <v>71.163687443581438</v>
      </c>
      <c r="AZ8" s="5">
        <v>11.004091750686312</v>
      </c>
      <c r="BA8" s="5">
        <v>69.706146061893364</v>
      </c>
      <c r="BB8" s="5">
        <v>106.68073323166725</v>
      </c>
      <c r="BC8" s="5">
        <v>105.71092488479695</v>
      </c>
      <c r="BD8" s="5">
        <v>21.607306697945283</v>
      </c>
      <c r="BE8" s="5">
        <v>-89.04508011042347</v>
      </c>
      <c r="BF8" s="5">
        <v>113.49992943848817</v>
      </c>
      <c r="BG8" s="5">
        <v>73.931137983229561</v>
      </c>
      <c r="BH8" s="5">
        <v>20.57123585423205</v>
      </c>
      <c r="BI8" s="5">
        <v>-31.389868725222264</v>
      </c>
      <c r="BJ8" s="5">
        <v>91.433973434146921</v>
      </c>
      <c r="BK8" s="5">
        <v>69.242191379980753</v>
      </c>
      <c r="BL8" s="5">
        <v>-25.65477711431523</v>
      </c>
      <c r="BN8" s="2">
        <f>SUM(C8:BL8)</f>
        <v>2471.7990371950305</v>
      </c>
    </row>
    <row r="9" spans="1:66" ht="17.25" customHeight="1" x14ac:dyDescent="0.25">
      <c r="B9" t="s">
        <v>2</v>
      </c>
      <c r="C9" s="5">
        <v>13.666820507356942</v>
      </c>
      <c r="D9" s="5">
        <v>1.8115275277708882</v>
      </c>
      <c r="E9" s="5">
        <v>2.4535688320278366</v>
      </c>
      <c r="F9" s="5">
        <v>6.6950995393947741</v>
      </c>
      <c r="G9" s="5">
        <v>14.326376752215475</v>
      </c>
      <c r="H9" s="5">
        <v>3.2520386056161641</v>
      </c>
      <c r="I9" s="5">
        <v>5.3685297915609835</v>
      </c>
      <c r="J9" s="5">
        <v>9.4719547488758877</v>
      </c>
      <c r="K9" s="5">
        <v>19.338589842181317</v>
      </c>
      <c r="L9" s="5">
        <v>22.015638555432147</v>
      </c>
      <c r="M9" s="5">
        <v>23.54627975296307</v>
      </c>
      <c r="N9" s="5">
        <v>25.502822256652177</v>
      </c>
      <c r="O9" s="5">
        <v>36.16880184411086</v>
      </c>
      <c r="P9" s="5">
        <v>25.352731060551978</v>
      </c>
      <c r="Q9" s="5">
        <v>67.159489070489485</v>
      </c>
      <c r="R9" s="5">
        <v>63.360573120713127</v>
      </c>
      <c r="S9" s="5">
        <v>24.805249839429756</v>
      </c>
      <c r="T9" s="5">
        <v>18.143032375164395</v>
      </c>
      <c r="U9" s="5">
        <v>17.905098338942746</v>
      </c>
      <c r="V9" s="5">
        <v>22.782008919212586</v>
      </c>
      <c r="W9" s="5">
        <v>20.135488897631891</v>
      </c>
      <c r="X9" s="5">
        <v>9.5461661004872873</v>
      </c>
      <c r="Y9" s="5">
        <v>15.147346828277284</v>
      </c>
      <c r="Z9" s="5">
        <v>13.108157915813145</v>
      </c>
      <c r="AA9" s="5">
        <v>21.227775993604833</v>
      </c>
      <c r="AB9" s="5">
        <v>13.1898810301628</v>
      </c>
      <c r="AC9" s="5">
        <v>2.3461534135099993</v>
      </c>
      <c r="AD9" s="5">
        <v>7.4144872252000003</v>
      </c>
      <c r="AE9" s="5">
        <v>11.110906195638199</v>
      </c>
      <c r="AF9" s="5">
        <v>-3.3996395710000007</v>
      </c>
      <c r="AG9" s="5">
        <v>25.153726601000002</v>
      </c>
      <c r="AH9" s="5">
        <v>3.81663575466</v>
      </c>
      <c r="AI9" s="5">
        <v>6.0813308543600009</v>
      </c>
      <c r="AJ9" s="5">
        <v>3.1218912797999998</v>
      </c>
      <c r="AK9" s="5">
        <v>2.0390080184000001</v>
      </c>
      <c r="AL9" s="5">
        <v>5.7226983040207999</v>
      </c>
      <c r="AM9" s="5">
        <v>21.998067843156743</v>
      </c>
      <c r="AN9" s="5">
        <v>26.244487037841129</v>
      </c>
      <c r="AO9" s="5">
        <v>5.2343092041222192</v>
      </c>
      <c r="AP9" s="5">
        <v>12.841767236372869</v>
      </c>
      <c r="AQ9" s="5">
        <v>4.6360650864318558</v>
      </c>
      <c r="AR9" s="5">
        <v>13.063672108879576</v>
      </c>
      <c r="AS9" s="5">
        <v>12.103325060456125</v>
      </c>
      <c r="AT9" s="5">
        <v>4.1824011506713319</v>
      </c>
      <c r="AU9" s="5">
        <v>56.787764485836675</v>
      </c>
      <c r="AV9" s="5">
        <v>28.227067299876385</v>
      </c>
      <c r="AW9" s="5">
        <v>20.315032515040222</v>
      </c>
      <c r="AX9" s="5">
        <v>12.906157958794974</v>
      </c>
      <c r="AY9" s="5">
        <v>27.132372349614222</v>
      </c>
      <c r="AZ9" s="5">
        <v>36.340591090002022</v>
      </c>
      <c r="BA9" s="5">
        <v>-12.609289944084271</v>
      </c>
      <c r="BB9" s="5">
        <v>6.7674608695613481</v>
      </c>
      <c r="BC9" s="5">
        <v>42.008246751356815</v>
      </c>
      <c r="BD9" s="5">
        <v>24.491613081512142</v>
      </c>
      <c r="BE9" s="5">
        <v>25.733555881918939</v>
      </c>
      <c r="BF9" s="5">
        <v>33.129752864837393</v>
      </c>
      <c r="BG9" s="5">
        <v>21.41643945622662</v>
      </c>
      <c r="BH9" s="5">
        <v>17.502160505597335</v>
      </c>
      <c r="BI9" s="5">
        <v>23.715932702706752</v>
      </c>
      <c r="BJ9" s="5">
        <v>19.92817237399381</v>
      </c>
      <c r="BK9" s="5">
        <v>44.865484165330557</v>
      </c>
      <c r="BL9" s="5">
        <v>1.7609413453789982</v>
      </c>
      <c r="BN9" s="2">
        <f>SUM(C9:BL9)</f>
        <v>1109.611796603662</v>
      </c>
    </row>
    <row r="10" spans="1:66" ht="17.25" customHeight="1" x14ac:dyDescent="0.25">
      <c r="B10" t="s">
        <v>77</v>
      </c>
      <c r="C10" s="5">
        <v>18.202304027641841</v>
      </c>
      <c r="D10" s="5">
        <v>15.249883276297648</v>
      </c>
      <c r="E10" s="5">
        <v>27.977053896376141</v>
      </c>
      <c r="F10" s="5">
        <v>33.690422265921057</v>
      </c>
      <c r="G10" s="5">
        <v>-1.0380610023285932</v>
      </c>
      <c r="H10" s="5">
        <v>0.23438984041336242</v>
      </c>
      <c r="I10" s="5">
        <v>0.64625814800061243</v>
      </c>
      <c r="J10" s="5">
        <v>8.1844703978300366</v>
      </c>
      <c r="K10" s="5">
        <v>-2.3730548615910871</v>
      </c>
      <c r="L10" s="5">
        <v>-0.32077029332060469</v>
      </c>
      <c r="M10" s="5">
        <v>1.3833755477810614</v>
      </c>
      <c r="N10" s="5">
        <v>10.550939692932394</v>
      </c>
      <c r="O10" s="5">
        <v>5.0138384094979536</v>
      </c>
      <c r="P10" s="5">
        <v>0.78431484633662585</v>
      </c>
      <c r="Q10" s="5">
        <v>-8.4188349123397916</v>
      </c>
      <c r="R10" s="5">
        <v>-12.834689611485922</v>
      </c>
      <c r="S10" s="5">
        <v>-2.4599567957615482</v>
      </c>
      <c r="T10" s="5">
        <v>3.8779060568926909</v>
      </c>
      <c r="U10" s="5">
        <v>4.8901884935284254</v>
      </c>
      <c r="V10" s="5">
        <v>9.2068709568363136</v>
      </c>
      <c r="W10" s="5">
        <v>50.49378906278821</v>
      </c>
      <c r="X10" s="5">
        <v>8.6494041521770093</v>
      </c>
      <c r="Y10" s="5">
        <v>3.849348325173592</v>
      </c>
      <c r="Z10" s="5">
        <v>3.4498855750208168</v>
      </c>
      <c r="AA10" s="5">
        <v>-6.8759260109429954E-2</v>
      </c>
      <c r="AB10" s="5">
        <v>8.0661312249780632</v>
      </c>
      <c r="AC10" s="5">
        <v>7.4614410975754986</v>
      </c>
      <c r="AD10" s="5">
        <v>8.405513227794712</v>
      </c>
      <c r="AE10" s="5">
        <v>41.40794062616002</v>
      </c>
      <c r="AF10" s="5">
        <v>6.1867221244584591</v>
      </c>
      <c r="AG10" s="5">
        <v>14.301853580996891</v>
      </c>
      <c r="AH10" s="5">
        <v>70.629201130770355</v>
      </c>
      <c r="AI10" s="5">
        <v>16.725169890887003</v>
      </c>
      <c r="AJ10" s="5">
        <v>17.152097779155003</v>
      </c>
      <c r="AK10" s="5">
        <v>26.071391406412999</v>
      </c>
      <c r="AL10" s="5">
        <v>24.999400767627606</v>
      </c>
      <c r="AM10" s="5">
        <v>24.532896840074002</v>
      </c>
      <c r="AN10" s="5">
        <v>19.607348780401399</v>
      </c>
      <c r="AO10" s="5">
        <v>21.949296741755024</v>
      </c>
      <c r="AP10" s="5">
        <v>29.006231822666955</v>
      </c>
      <c r="AQ10" s="5">
        <v>-25.136451384583996</v>
      </c>
      <c r="AR10" s="5">
        <v>15.523085245139601</v>
      </c>
      <c r="AS10" s="5">
        <v>11.956097170426599</v>
      </c>
      <c r="AT10" s="5">
        <v>32.414705698686397</v>
      </c>
      <c r="AU10" s="5">
        <v>10.020922982191001</v>
      </c>
      <c r="AV10" s="5">
        <v>12.692755728200998</v>
      </c>
      <c r="AW10" s="5">
        <v>23.725337358331</v>
      </c>
      <c r="AX10" s="5">
        <v>35.516449194350201</v>
      </c>
      <c r="AY10" s="5">
        <v>1.6766707661200004</v>
      </c>
      <c r="AZ10" s="5">
        <v>2.8174783954366056</v>
      </c>
      <c r="BA10" s="5">
        <v>25.155621369428097</v>
      </c>
      <c r="BB10" s="5">
        <v>33.925130335110197</v>
      </c>
      <c r="BC10" s="5">
        <v>18.197679175484325</v>
      </c>
      <c r="BD10" s="5">
        <v>23.749138510050987</v>
      </c>
      <c r="BE10" s="5">
        <v>26.905251538925228</v>
      </c>
      <c r="BF10" s="5">
        <v>31.177732866454502</v>
      </c>
      <c r="BG10" s="5">
        <v>-27.360209157422176</v>
      </c>
      <c r="BH10" s="5">
        <v>25.401143412675854</v>
      </c>
      <c r="BI10" s="5">
        <v>38.595426292607044</v>
      </c>
      <c r="BJ10" s="5">
        <v>40.228311738033497</v>
      </c>
      <c r="BK10" s="5">
        <v>-5.0470484573206953</v>
      </c>
      <c r="BL10" s="5">
        <v>6.0297146299296145</v>
      </c>
      <c r="BN10" s="2">
        <f>SUM(C10:BL10)</f>
        <v>873.48809668447745</v>
      </c>
    </row>
    <row r="11" spans="1:66" ht="17.25" customHeight="1" x14ac:dyDescent="0.25">
      <c r="B11" t="s">
        <v>81</v>
      </c>
      <c r="C11" s="5">
        <v>1.4731731878253393</v>
      </c>
      <c r="D11" s="5">
        <v>2.5097782696040052</v>
      </c>
      <c r="E11" s="5">
        <v>4.938919563982112</v>
      </c>
      <c r="F11" s="5">
        <v>4.2343731950445118</v>
      </c>
      <c r="G11" s="5">
        <v>7.7609577177755087</v>
      </c>
      <c r="H11" s="5">
        <v>13.221991271876057</v>
      </c>
      <c r="I11" s="5">
        <v>21.155996866437444</v>
      </c>
      <c r="J11" s="5">
        <v>20.136634834804813</v>
      </c>
      <c r="K11" s="5">
        <v>12.904060309029205</v>
      </c>
      <c r="L11" s="5">
        <v>76.784452485573738</v>
      </c>
      <c r="M11" s="5">
        <v>41.946159508797216</v>
      </c>
      <c r="N11" s="5">
        <v>46.936907549079216</v>
      </c>
      <c r="O11" s="5">
        <v>-4.0277090940000351</v>
      </c>
      <c r="P11" s="5">
        <v>21.04346479294</v>
      </c>
      <c r="Q11" s="5">
        <v>26.139428796692002</v>
      </c>
      <c r="R11" s="5">
        <v>15.416031559264001</v>
      </c>
      <c r="S11" s="5">
        <v>23.382316681179184</v>
      </c>
      <c r="T11" s="5">
        <v>22.260302001207044</v>
      </c>
      <c r="U11" s="5">
        <v>24.992726853494009</v>
      </c>
      <c r="V11" s="5">
        <v>16.03878709122727</v>
      </c>
      <c r="W11" s="5">
        <v>20.869823483775722</v>
      </c>
      <c r="X11" s="5">
        <v>18.764065715028664</v>
      </c>
      <c r="Y11" s="5">
        <v>-13.84253545890631</v>
      </c>
      <c r="Z11" s="5">
        <v>1.6629380646063749</v>
      </c>
      <c r="AA11" s="5">
        <v>19.613606172431599</v>
      </c>
      <c r="AB11" s="5">
        <v>20.3062284513782</v>
      </c>
      <c r="AC11" s="5">
        <v>20.317080207</v>
      </c>
      <c r="AD11" s="5">
        <v>41.363168801248001</v>
      </c>
      <c r="AE11" s="5">
        <v>26.731134524627997</v>
      </c>
      <c r="AF11" s="5">
        <v>27.560795318628003</v>
      </c>
      <c r="AG11" s="5">
        <v>7.7481023936280016</v>
      </c>
      <c r="AH11" s="5">
        <v>-12.449377191896598</v>
      </c>
      <c r="AI11" s="5">
        <v>23.910933500657997</v>
      </c>
      <c r="AJ11" s="5">
        <v>20.358298607427241</v>
      </c>
      <c r="AK11" s="5">
        <v>3.284185261177238</v>
      </c>
      <c r="AL11" s="5">
        <v>12.361047113210001</v>
      </c>
      <c r="AM11" s="5">
        <v>28.804103638377999</v>
      </c>
      <c r="AN11" s="5">
        <v>-20.613800791052288</v>
      </c>
      <c r="AO11" s="5">
        <v>8.7010256964746269</v>
      </c>
      <c r="AP11" s="5">
        <v>-2.2981567158369747</v>
      </c>
      <c r="AQ11" s="5">
        <v>27.030987368476833</v>
      </c>
      <c r="AR11" s="5">
        <v>11.651504462877844</v>
      </c>
      <c r="AS11" s="5">
        <v>18.71680702620386</v>
      </c>
      <c r="AT11" s="5">
        <v>27.36418237993507</v>
      </c>
      <c r="AU11" s="5">
        <v>28.579328108426932</v>
      </c>
      <c r="AV11" s="5">
        <v>-10.718843612733584</v>
      </c>
      <c r="AW11" s="5">
        <v>21.640337916863551</v>
      </c>
      <c r="AX11" s="5">
        <v>11.914296338193491</v>
      </c>
      <c r="AY11" s="5">
        <v>28.171512942719026</v>
      </c>
      <c r="AZ11" s="5">
        <v>23.487430602585533</v>
      </c>
      <c r="BA11" s="5">
        <v>30.223744930907998</v>
      </c>
      <c r="BB11" s="5">
        <v>-13.532068421955294</v>
      </c>
      <c r="BC11" s="5">
        <v>11.174669009277848</v>
      </c>
      <c r="BD11" s="5">
        <v>4.4907709546603432</v>
      </c>
      <c r="BE11" s="5">
        <v>-10.918183579881108</v>
      </c>
      <c r="BF11" s="5">
        <v>-1.073745464231405</v>
      </c>
      <c r="BG11" s="5">
        <v>58.424387769651474</v>
      </c>
      <c r="BH11" s="5">
        <v>-7.316253857261386</v>
      </c>
      <c r="BI11" s="5">
        <v>-21.624259016605382</v>
      </c>
      <c r="BJ11" s="5">
        <v>-1.6123397063241469</v>
      </c>
      <c r="BK11" s="5">
        <v>-5.5112229585684176</v>
      </c>
      <c r="BL11" s="5">
        <v>-11.984106798136825</v>
      </c>
      <c r="BN11" s="2">
        <f>SUM(C11:BL11)</f>
        <v>870.98035662890049</v>
      </c>
    </row>
    <row r="12" spans="1:66" ht="17.25" customHeight="1" x14ac:dyDescent="0.25">
      <c r="B12" t="s">
        <v>3</v>
      </c>
      <c r="C12" s="5">
        <v>5.6443385835391888</v>
      </c>
      <c r="D12" s="5">
        <v>-0.70863440299342861</v>
      </c>
      <c r="E12" s="5">
        <v>1.3787432868597544</v>
      </c>
      <c r="F12" s="5">
        <v>5.165907110128523</v>
      </c>
      <c r="G12" s="5">
        <v>5.8691129164000007</v>
      </c>
      <c r="H12" s="5">
        <v>-3.7332213784799997</v>
      </c>
      <c r="I12" s="5">
        <v>7.2634829641319998</v>
      </c>
      <c r="J12" s="5">
        <v>4.4516415437333334</v>
      </c>
      <c r="K12" s="5">
        <v>2.1272533359770001</v>
      </c>
      <c r="L12" s="5">
        <v>6.3546720512279995</v>
      </c>
      <c r="M12" s="5">
        <v>-2.4230722804000004</v>
      </c>
      <c r="N12" s="5">
        <v>0.9589201871330002</v>
      </c>
      <c r="O12" s="5">
        <v>12.127859111715999</v>
      </c>
      <c r="P12" s="5">
        <v>2.3436141860520001</v>
      </c>
      <c r="Q12" s="5">
        <v>14.797385326034501</v>
      </c>
      <c r="R12" s="5">
        <v>-0.73998350000000002</v>
      </c>
      <c r="S12" s="5">
        <v>5.4619982861415011</v>
      </c>
      <c r="T12" s="5">
        <v>-1.2685523587959999</v>
      </c>
      <c r="U12" s="5">
        <v>0.29946970200400003</v>
      </c>
      <c r="V12" s="5">
        <v>0.72855220200399995</v>
      </c>
      <c r="W12" s="5">
        <v>0.34498082902287647</v>
      </c>
      <c r="X12" s="5">
        <v>0.86672725911195025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7.0486388958921999</v>
      </c>
      <c r="AO12" s="5">
        <v>-8.3266023082041016</v>
      </c>
      <c r="AP12" s="5">
        <v>-4.0945917770000007</v>
      </c>
      <c r="AQ12" s="5">
        <v>41.393196259999996</v>
      </c>
      <c r="AR12" s="5">
        <v>18.451880420000002</v>
      </c>
      <c r="AS12" s="5">
        <v>0</v>
      </c>
      <c r="AT12" s="5">
        <v>0</v>
      </c>
      <c r="AU12" s="5">
        <v>38.028252426213712</v>
      </c>
      <c r="AV12" s="5">
        <v>48.945229048284908</v>
      </c>
      <c r="AW12" s="5">
        <v>24.766972567887919</v>
      </c>
      <c r="AX12" s="5">
        <v>50.252918402007481</v>
      </c>
      <c r="AY12" s="5">
        <v>40.070786436748136</v>
      </c>
      <c r="AZ12" s="5">
        <v>-2.6382868449590902</v>
      </c>
      <c r="BA12" s="5">
        <v>16.697176524998817</v>
      </c>
      <c r="BB12" s="5">
        <v>32.078440247290999</v>
      </c>
      <c r="BC12" s="5">
        <v>17.501473791742786</v>
      </c>
      <c r="BD12" s="5">
        <v>22.799826161476243</v>
      </c>
      <c r="BE12" s="5">
        <v>18.516992715945211</v>
      </c>
      <c r="BF12" s="5">
        <v>14.575884006325468</v>
      </c>
      <c r="BG12" s="5">
        <v>-14.180314234288989</v>
      </c>
      <c r="BH12" s="5">
        <v>-0.72145020668965554</v>
      </c>
      <c r="BI12" s="5">
        <v>-0.20366658461609172</v>
      </c>
      <c r="BJ12" s="5">
        <v>2.0416803522735636</v>
      </c>
      <c r="BK12" s="5">
        <v>0.67780425160000046</v>
      </c>
      <c r="BL12" s="5">
        <v>4.7278552070000011</v>
      </c>
      <c r="BN12" s="2">
        <f t="shared" si="0"/>
        <v>435.72129072047761</v>
      </c>
    </row>
    <row r="13" spans="1:66" ht="17.25" customHeight="1" x14ac:dyDescent="0.25">
      <c r="B13" t="s">
        <v>8</v>
      </c>
      <c r="C13" s="5">
        <v>0.91525822841195692</v>
      </c>
      <c r="D13" s="5">
        <v>0.6842606536257082</v>
      </c>
      <c r="E13" s="5">
        <v>0.15463366728446076</v>
      </c>
      <c r="F13" s="5">
        <v>1.4186262533404861</v>
      </c>
      <c r="G13" s="5">
        <v>2.447717373629243</v>
      </c>
      <c r="H13" s="5">
        <v>2.9257837552423327</v>
      </c>
      <c r="I13" s="5">
        <v>0.4839013886463488</v>
      </c>
      <c r="J13" s="5">
        <v>3.4023140880147982</v>
      </c>
      <c r="K13" s="5">
        <v>1.4303358272291089</v>
      </c>
      <c r="L13" s="5">
        <v>5.0908675563102799</v>
      </c>
      <c r="M13" s="5">
        <v>4.8637809675786858</v>
      </c>
      <c r="N13" s="5">
        <v>6.7400316779629064</v>
      </c>
      <c r="O13" s="5">
        <v>4.2699388231370801</v>
      </c>
      <c r="P13" s="5">
        <v>5.0010358672772801</v>
      </c>
      <c r="Q13" s="5">
        <v>15.007589640382468</v>
      </c>
      <c r="R13" s="5">
        <v>1.6839762720000002</v>
      </c>
      <c r="S13" s="5">
        <v>1.4969217998651241</v>
      </c>
      <c r="T13" s="5">
        <v>0.21952502724196132</v>
      </c>
      <c r="U13" s="5">
        <v>0.56191950743734387</v>
      </c>
      <c r="V13" s="5">
        <v>-1.1078531200000002E-2</v>
      </c>
      <c r="W13" s="5">
        <v>0.8823689127013673</v>
      </c>
      <c r="X13" s="5">
        <v>0.76441590051363173</v>
      </c>
      <c r="Y13" s="5">
        <v>-1.3808016980906571E-2</v>
      </c>
      <c r="Z13" s="5">
        <v>0.9065900835103381</v>
      </c>
      <c r="AA13" s="5">
        <v>3.9301732354000002E-2</v>
      </c>
      <c r="AB13" s="5">
        <v>0.807307314</v>
      </c>
      <c r="AC13" s="5">
        <v>0.65047400999999994</v>
      </c>
      <c r="AD13" s="5">
        <v>0.13700683309999998</v>
      </c>
      <c r="AE13" s="5">
        <v>5.1115474599999954E-2</v>
      </c>
      <c r="AF13" s="5">
        <v>0.61559241570000012</v>
      </c>
      <c r="AG13" s="5">
        <v>0.3766158295</v>
      </c>
      <c r="AH13" s="5">
        <v>0.21318093999999999</v>
      </c>
      <c r="AI13" s="5">
        <v>0.19968054100000002</v>
      </c>
      <c r="AJ13" s="5">
        <v>2E-8</v>
      </c>
      <c r="AK13" s="5">
        <v>0</v>
      </c>
      <c r="AL13" s="5">
        <v>6.2459999999999998E-3</v>
      </c>
      <c r="AM13" s="5">
        <v>0.345961079156</v>
      </c>
      <c r="AN13" s="5">
        <v>0.63355225293600015</v>
      </c>
      <c r="AO13" s="5">
        <v>0.74327229533040007</v>
      </c>
      <c r="AP13" s="5">
        <v>0.85260217028399998</v>
      </c>
      <c r="AQ13" s="5">
        <v>0.61295264266960015</v>
      </c>
      <c r="AR13" s="5">
        <v>4.2418044607457999</v>
      </c>
      <c r="AS13" s="5">
        <v>4.0009697568957989</v>
      </c>
      <c r="AT13" s="5">
        <v>4.8825861737230003</v>
      </c>
      <c r="AU13" s="5">
        <v>3.41301968830048</v>
      </c>
      <c r="AV13" s="5">
        <v>165.58903947892813</v>
      </c>
      <c r="AW13" s="5">
        <v>9.0269706202929338</v>
      </c>
      <c r="AX13" s="5">
        <v>3.4732319559530045E-2</v>
      </c>
      <c r="AY13" s="5">
        <v>-2.9960805666919392</v>
      </c>
      <c r="AZ13" s="5">
        <v>16.808706418204299</v>
      </c>
      <c r="BA13" s="5">
        <v>20.646660492043672</v>
      </c>
      <c r="BB13" s="5">
        <v>1.6303161184614388</v>
      </c>
      <c r="BC13" s="5">
        <v>-2.6150608759459306</v>
      </c>
      <c r="BD13" s="5">
        <v>3.3323780486327328</v>
      </c>
      <c r="BE13" s="5">
        <v>-3.3786527016692469</v>
      </c>
      <c r="BF13" s="5">
        <v>9.0634768652669084</v>
      </c>
      <c r="BG13" s="5">
        <v>30.795968213169388</v>
      </c>
      <c r="BH13" s="5">
        <v>-14.583682803476778</v>
      </c>
      <c r="BI13" s="5">
        <v>-10.023379515562493</v>
      </c>
      <c r="BJ13" s="5">
        <v>1.2912384008392799</v>
      </c>
      <c r="BK13" s="5">
        <v>13.30040463399188</v>
      </c>
      <c r="BL13" s="5">
        <v>10.470617248494539</v>
      </c>
      <c r="BN13" s="2">
        <f>SUM(C13:BL13)</f>
        <v>332.54380074799542</v>
      </c>
    </row>
    <row r="14" spans="1:66" ht="17.25" customHeight="1" x14ac:dyDescent="0.25">
      <c r="B14" t="s">
        <v>76</v>
      </c>
      <c r="C14" s="5">
        <v>0.17925058372089886</v>
      </c>
      <c r="D14" s="5">
        <v>2.7498906583836531</v>
      </c>
      <c r="E14" s="5">
        <v>1.4865392776788608</v>
      </c>
      <c r="F14" s="5">
        <v>0.82075108525740814</v>
      </c>
      <c r="G14" s="5">
        <v>-1.0143732817050042</v>
      </c>
      <c r="H14" s="5">
        <v>3.487356226861587</v>
      </c>
      <c r="I14" s="5">
        <v>7.4670495784926407</v>
      </c>
      <c r="J14" s="5">
        <v>4.2207853172269294</v>
      </c>
      <c r="K14" s="5">
        <v>-3.9503593618889887</v>
      </c>
      <c r="L14" s="5">
        <v>2.2514377115414863</v>
      </c>
      <c r="M14" s="5">
        <v>5.316224509452903</v>
      </c>
      <c r="N14" s="5">
        <v>18.099990571197043</v>
      </c>
      <c r="O14" s="5">
        <v>4.3230155601811857</v>
      </c>
      <c r="P14" s="5">
        <v>22.060065098516919</v>
      </c>
      <c r="Q14" s="5">
        <v>14.267328421259007</v>
      </c>
      <c r="R14" s="5">
        <v>10.982224039019055</v>
      </c>
      <c r="S14" s="5">
        <v>1.721475496644657</v>
      </c>
      <c r="T14" s="5">
        <v>9.7859740682038527</v>
      </c>
      <c r="U14" s="5">
        <v>9.1961601739104726</v>
      </c>
      <c r="V14" s="5">
        <v>4.1219399877463268</v>
      </c>
      <c r="W14" s="5">
        <v>-0.95793915056285384</v>
      </c>
      <c r="X14" s="5">
        <v>4.9286085295681215</v>
      </c>
      <c r="Y14" s="5">
        <v>-13.476567119063999</v>
      </c>
      <c r="Z14" s="5">
        <v>3.0066463657560845</v>
      </c>
      <c r="AA14" s="5">
        <v>11.014206275838648</v>
      </c>
      <c r="AB14" s="5">
        <v>5.0767519835093875</v>
      </c>
      <c r="AC14" s="5">
        <v>2.3227670967171696</v>
      </c>
      <c r="AD14" s="5">
        <v>4.5767008318850149</v>
      </c>
      <c r="AE14" s="5">
        <v>14.772811757557772</v>
      </c>
      <c r="AF14" s="5">
        <v>3.448377405979302</v>
      </c>
      <c r="AG14" s="5">
        <v>1.7785362757065091</v>
      </c>
      <c r="AH14" s="5">
        <v>-8.3881188486745799</v>
      </c>
      <c r="AI14" s="5">
        <v>5.9161330936535004</v>
      </c>
      <c r="AJ14" s="5">
        <v>1.4978356347570001</v>
      </c>
      <c r="AK14" s="5">
        <v>0.54949006723350036</v>
      </c>
      <c r="AL14" s="5">
        <v>3.0166999572659998</v>
      </c>
      <c r="AM14" s="5">
        <v>-14.331320635384479</v>
      </c>
      <c r="AN14" s="5">
        <v>-8.8296163017781897</v>
      </c>
      <c r="AO14" s="5">
        <v>-8.0169692266839139</v>
      </c>
      <c r="AP14" s="5">
        <v>-4.3670524809674491</v>
      </c>
      <c r="AQ14" s="5">
        <v>1.2485795688762451</v>
      </c>
      <c r="AR14" s="5">
        <v>2.1022815896923102</v>
      </c>
      <c r="AS14" s="5">
        <v>-6.0556124556831907</v>
      </c>
      <c r="AT14" s="5">
        <v>-2.1873497838027895</v>
      </c>
      <c r="AU14" s="5">
        <v>-2.6878373859094453</v>
      </c>
      <c r="AV14" s="5">
        <v>2.9343553156837197</v>
      </c>
      <c r="AW14" s="5">
        <v>-6.5746508800574555</v>
      </c>
      <c r="AX14" s="5">
        <v>0.95383789453984469</v>
      </c>
      <c r="AY14" s="5">
        <v>4.4621983555914397</v>
      </c>
      <c r="AZ14" s="5">
        <v>7.7365370854194389</v>
      </c>
      <c r="BA14" s="5">
        <v>-10.999438941078751</v>
      </c>
      <c r="BB14" s="5">
        <v>-0.22471486512374586</v>
      </c>
      <c r="BC14" s="5">
        <v>-4.6828966751394212</v>
      </c>
      <c r="BD14" s="5">
        <v>-1.5078714616724123</v>
      </c>
      <c r="BE14" s="5">
        <v>-0.19714597916279372</v>
      </c>
      <c r="BF14" s="5">
        <v>2.0372467411774409</v>
      </c>
      <c r="BG14" s="5">
        <v>-0.43807982919999988</v>
      </c>
      <c r="BH14" s="5">
        <v>-7.9844307892012925</v>
      </c>
      <c r="BI14" s="5">
        <v>0.58625009540172157</v>
      </c>
      <c r="BJ14" s="5">
        <v>1.1313225649989296</v>
      </c>
      <c r="BK14" s="5">
        <v>0.43795353082572391</v>
      </c>
      <c r="BL14" s="5">
        <v>5.6309611837164661</v>
      </c>
      <c r="BN14" s="2">
        <f t="shared" si="0"/>
        <v>106.83220211390542</v>
      </c>
    </row>
    <row r="15" spans="1:66" x14ac:dyDescent="0.25">
      <c r="B15" t="s">
        <v>11</v>
      </c>
      <c r="C15">
        <v>106.08383335841019</v>
      </c>
      <c r="D15">
        <v>65.843950895282603</v>
      </c>
      <c r="E15">
        <v>147.72085214200564</v>
      </c>
      <c r="F15">
        <v>168.53487360430148</v>
      </c>
      <c r="G15">
        <v>129.58268564092251</v>
      </c>
      <c r="H15">
        <v>70.43968621434135</v>
      </c>
      <c r="I15">
        <v>157.87571102598321</v>
      </c>
      <c r="J15">
        <v>224.3460355679278</v>
      </c>
      <c r="K15">
        <v>63.235313406639847</v>
      </c>
      <c r="L15">
        <v>235.12460153857825</v>
      </c>
      <c r="M15">
        <v>301.70961679986635</v>
      </c>
      <c r="N15">
        <v>353.25303241482948</v>
      </c>
      <c r="O15">
        <v>401.98235127609541</v>
      </c>
      <c r="P15">
        <v>140.63408064575952</v>
      </c>
      <c r="Q15">
        <v>446.59417323044408</v>
      </c>
      <c r="R15">
        <v>312.80788373904471</v>
      </c>
      <c r="S15">
        <v>244.97294720068112</v>
      </c>
      <c r="T15">
        <v>116.26287553492514</v>
      </c>
      <c r="U15">
        <v>139.28539947259242</v>
      </c>
      <c r="V15">
        <v>186.12540103178043</v>
      </c>
      <c r="W15">
        <v>185.77276302975778</v>
      </c>
      <c r="X15">
        <v>232.85617697824316</v>
      </c>
      <c r="Y15">
        <v>304.99688318241869</v>
      </c>
      <c r="Z15">
        <v>211.99581358492844</v>
      </c>
      <c r="AA15">
        <v>242.86934999732816</v>
      </c>
      <c r="AB15">
        <v>216.23419160314617</v>
      </c>
      <c r="AC15">
        <v>423.98790550106014</v>
      </c>
      <c r="AD15">
        <v>150.20630347098626</v>
      </c>
      <c r="AE15">
        <v>372.63128163147582</v>
      </c>
      <c r="AF15">
        <v>352.20027126856218</v>
      </c>
      <c r="AG15">
        <v>483.57348227379936</v>
      </c>
      <c r="AH15">
        <v>296.84148102878476</v>
      </c>
      <c r="AI15">
        <v>438.36925058561616</v>
      </c>
      <c r="AJ15">
        <v>582.87758348155364</v>
      </c>
      <c r="AK15">
        <v>489.95864258124925</v>
      </c>
      <c r="AL15">
        <v>518.64147480436429</v>
      </c>
      <c r="AM15">
        <v>565.70142540330266</v>
      </c>
      <c r="AN15">
        <v>553.09896100938954</v>
      </c>
      <c r="AO15">
        <v>369.21282724960969</v>
      </c>
      <c r="AP15">
        <v>633.62339540653136</v>
      </c>
      <c r="AQ15">
        <v>420.3299679032761</v>
      </c>
      <c r="AR15">
        <v>417.0334051655351</v>
      </c>
      <c r="AS15">
        <v>138.87994852003297</v>
      </c>
      <c r="AT15">
        <v>189.91595175297442</v>
      </c>
      <c r="AU15">
        <v>320.2717026096343</v>
      </c>
      <c r="AV15">
        <v>448.44200571682381</v>
      </c>
      <c r="AW15">
        <v>260.34141746906874</v>
      </c>
      <c r="AX15">
        <v>71.664992592637645</v>
      </c>
      <c r="AY15">
        <v>261.3126165238877</v>
      </c>
      <c r="AZ15">
        <v>288.00961887407459</v>
      </c>
      <c r="BA15">
        <v>354.78518569578534</v>
      </c>
      <c r="BB15">
        <v>305.03352179258752</v>
      </c>
      <c r="BC15">
        <v>242.40255069858043</v>
      </c>
      <c r="BD15">
        <v>276.49146739911077</v>
      </c>
      <c r="BE15">
        <v>56.179704435516847</v>
      </c>
      <c r="BF15">
        <v>329.48603756025193</v>
      </c>
      <c r="BG15">
        <v>182.01898825752446</v>
      </c>
      <c r="BH15">
        <v>159.93198754674873</v>
      </c>
      <c r="BI15">
        <v>65.750160474434878</v>
      </c>
      <c r="BJ15">
        <v>142.97821618105209</v>
      </c>
      <c r="BK15">
        <v>140.7635960329504</v>
      </c>
      <c r="BL15">
        <v>-60.089576490072417</v>
      </c>
    </row>
  </sheetData>
  <conditionalFormatting sqref="C5:BL14">
    <cfRule type="colorScale" priority="10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HeatMap!C5:BL5</xm:f>
              <xm:sqref>BM5</xm:sqref>
            </x14:sparkline>
            <x14:sparkline>
              <xm:f>HeatMap!C6:BL6</xm:f>
              <xm:sqref>BM6</xm:sqref>
            </x14:sparkline>
            <x14:sparkline>
              <xm:f>HeatMap!C7:BL7</xm:f>
              <xm:sqref>BM7</xm:sqref>
            </x14:sparkline>
            <x14:sparkline>
              <xm:f>HeatMap!C8:BL8</xm:f>
              <xm:sqref>BM8</xm:sqref>
            </x14:sparkline>
            <x14:sparkline>
              <xm:f>HeatMap!C9:BL9</xm:f>
              <xm:sqref>BM9</xm:sqref>
            </x14:sparkline>
            <x14:sparkline>
              <xm:f>HeatMap!C10:BL10</xm:f>
              <xm:sqref>BM10</xm:sqref>
            </x14:sparkline>
            <x14:sparkline>
              <xm:f>HeatMap!C11:BL11</xm:f>
              <xm:sqref>BM11</xm:sqref>
            </x14:sparkline>
            <x14:sparkline>
              <xm:f>HeatMap!C12:BL12</xm:f>
              <xm:sqref>BM12</xm:sqref>
            </x14:sparkline>
            <x14:sparkline>
              <xm:f>HeatMap!C13:BL13</xm:f>
              <xm:sqref>BM13</xm:sqref>
            </x14:sparkline>
            <x14:sparkline>
              <xm:f>HeatMap!C14:BL14</xm:f>
              <xm:sqref>BM14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Treemap</vt:lpstr>
      <vt:lpstr>HeatMap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Serdan Wilder</dc:creator>
  <cp:lastModifiedBy>Serdan Wilder</cp:lastModifiedBy>
  <dcterms:created xsi:type="dcterms:W3CDTF">2021-09-29T17:25:12Z</dcterms:created>
  <dcterms:modified xsi:type="dcterms:W3CDTF">2021-10-28T21:25:16Z</dcterms:modified>
</cp:coreProperties>
</file>