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10500" firstSheet="2"/>
  </bookViews>
  <sheets>
    <sheet name="JK25154D spare parts list" sheetId="3" r:id="rId1"/>
  </sheets>
  <externalReferences>
    <externalReference r:id="rId2"/>
  </externalReferences>
  <definedNames>
    <definedName name="_xlnm._FilterDatabase" localSheetId="0" hidden="1">'JK25154D spare parts list'!$A$1:$R$77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<sst xmlns="http://schemas.openxmlformats.org/spreadsheetml/2006/main" count="684" uniqueCount="310">
  <si>
    <t>ORDER</t>
  </si>
  <si>
    <t>Model</t>
  </si>
  <si>
    <t>No.</t>
  </si>
  <si>
    <t>Parts name</t>
  </si>
  <si>
    <t>Chinese info</t>
  </si>
  <si>
    <t>U8 Code</t>
  </si>
  <si>
    <t>Qty</t>
  </si>
  <si>
    <t>Unit price
CNY</t>
  </si>
  <si>
    <t>Unit price
USD</t>
  </si>
  <si>
    <t>Subtotal
USD</t>
  </si>
  <si>
    <t>Ctn no.</t>
  </si>
  <si>
    <t>Size</t>
  </si>
  <si>
    <t>Gross Weight
(KGS)</t>
  </si>
  <si>
    <t>Net Weight
(KGS)</t>
  </si>
  <si>
    <t>MRF CODE</t>
  </si>
  <si>
    <t>MATERIAL</t>
  </si>
  <si>
    <t>REMARKS</t>
  </si>
  <si>
    <t>Type of vehicle</t>
  </si>
  <si>
    <t>TK25001A</t>
  </si>
  <si>
    <t>TS90</t>
  </si>
  <si>
    <t>Hamulec przedni kompletny pitbike TS90 KAYO</t>
  </si>
  <si>
    <t>前小单碟刹</t>
  </si>
  <si>
    <t>404000-0168-02</t>
  </si>
  <si>
    <t>128#-142#</t>
  </si>
  <si>
    <t>404000-0168</t>
  </si>
  <si>
    <t>STEEL</t>
  </si>
  <si>
    <t>Moto</t>
  </si>
  <si>
    <t>K5</t>
  </si>
  <si>
    <t>Mocowanie/wspornik plastiku dirt bike K4/K5 dirt bike KAYO</t>
  </si>
  <si>
    <t>水箱护罩支架</t>
  </si>
  <si>
    <t>555000-0163</t>
  </si>
  <si>
    <t>127#</t>
  </si>
  <si>
    <t>PLASTIC</t>
  </si>
  <si>
    <t>ATV</t>
  </si>
  <si>
    <t>T4</t>
  </si>
  <si>
    <t>Uszczelniacz piasty koła tylnego dirt bike T4 Kayo</t>
  </si>
  <si>
    <t>油封</t>
  </si>
  <si>
    <t>908001-0016</t>
  </si>
  <si>
    <t>126#</t>
  </si>
  <si>
    <t>DIRT-320</t>
  </si>
  <si>
    <t>RUBBER</t>
  </si>
  <si>
    <t>K2 PRO</t>
  </si>
  <si>
    <t>Zbiornik paliwa dirt bike K2 PRO KAYO</t>
  </si>
  <si>
    <t>油箱总成</t>
  </si>
  <si>
    <t>805001-0029-05</t>
  </si>
  <si>
    <t>149#, 152#, 156#, 157#, 158#, 161#, 162#, 164#-175#, 177#, 178#</t>
  </si>
  <si>
    <t>805001-0029-03</t>
  </si>
  <si>
    <t>K2</t>
  </si>
  <si>
    <t>Szprycha 18" dirt bike K2/T2 Kayo</t>
  </si>
  <si>
    <t>辐条</t>
  </si>
  <si>
    <t>402004-0016</t>
  </si>
  <si>
    <t>DIRT-739</t>
  </si>
  <si>
    <t>402004-0015</t>
  </si>
  <si>
    <t>DIRT-740</t>
  </si>
  <si>
    <t>AU200</t>
  </si>
  <si>
    <t>Lampa świateł pozycyjnych oraz stop quad AU110/AU125/AU200 Kayo</t>
  </si>
  <si>
    <t>后尾灯</t>
  </si>
  <si>
    <t>308002-0008</t>
  </si>
  <si>
    <t>125#</t>
  </si>
  <si>
    <t>ATV-561</t>
  </si>
  <si>
    <t>AU125</t>
  </si>
  <si>
    <t>Zacisk hamulcowy tylny quad Kayo</t>
  </si>
  <si>
    <t>后碟刹下泵体总成</t>
  </si>
  <si>
    <t>405007-0014</t>
  </si>
  <si>
    <t>122#</t>
  </si>
  <si>
    <t>ATV-014</t>
  </si>
  <si>
    <t>AU180</t>
  </si>
  <si>
    <t>Hamulec przedni kompletny quad AU180 KAYO</t>
  </si>
  <si>
    <t>前碟刹总成</t>
  </si>
  <si>
    <t>404000-0167</t>
  </si>
  <si>
    <t>146#-148#</t>
  </si>
  <si>
    <t>Hamulec tylny kompletny quad AU180 KAYO</t>
  </si>
  <si>
    <t>后碟刹总成</t>
  </si>
  <si>
    <t>405000-0121</t>
  </si>
  <si>
    <t>143#-145#</t>
  </si>
  <si>
    <t>Korek okna rewizyjnego magneta mały ZS300 dirt bike KAYO</t>
  </si>
  <si>
    <r>
      <t>ZS/CBB200 C100</t>
    </r>
    <r>
      <rPr>
        <sz val="11"/>
        <rFont val="宋体"/>
        <charset val="134"/>
      </rPr>
      <t>小视孔盖</t>
    </r>
    <r>
      <rPr>
        <sz val="11"/>
        <rFont val="Calibri"/>
        <charset val="134"/>
      </rPr>
      <t>(8805)</t>
    </r>
  </si>
  <si>
    <t>101028-0349</t>
  </si>
  <si>
    <t>Korek okna rewizyjnego magneta duży ZS300 dirt bike KAYO</t>
  </si>
  <si>
    <r>
      <t>ZS/CBB200 C100</t>
    </r>
    <r>
      <rPr>
        <sz val="11"/>
        <rFont val="宋体"/>
        <charset val="134"/>
      </rPr>
      <t>大视孔盖</t>
    </r>
    <r>
      <rPr>
        <sz val="11"/>
        <rFont val="Calibri"/>
        <charset val="134"/>
      </rPr>
      <t>(8805)</t>
    </r>
  </si>
  <si>
    <t>101028-0354</t>
  </si>
  <si>
    <t>Śruba głowicy M14x1 ZS300 dirt bike KAYO</t>
  </si>
  <si>
    <r>
      <t>ZS/NC250</t>
    </r>
    <r>
      <rPr>
        <sz val="11"/>
        <rFont val="宋体"/>
        <charset val="134"/>
      </rPr>
      <t>摇臂轴定位螺栓</t>
    </r>
    <r>
      <rPr>
        <sz val="11"/>
        <rFont val="Calibri"/>
        <charset val="134"/>
      </rPr>
      <t>M14*1</t>
    </r>
  </si>
  <si>
    <t>101029-1336</t>
  </si>
  <si>
    <t>Korek spustowy oleju ZS300 dirt bike KAYO</t>
  </si>
  <si>
    <r>
      <t>ZS/CBB200 CG125D</t>
    </r>
    <r>
      <rPr>
        <sz val="11"/>
        <rFont val="宋体"/>
        <charset val="134"/>
      </rPr>
      <t>放油螺塞</t>
    </r>
    <r>
      <rPr>
        <sz val="11"/>
        <rFont val="Calibri"/>
        <charset val="134"/>
      </rPr>
      <t>(</t>
    </r>
    <r>
      <rPr>
        <sz val="11"/>
        <rFont val="宋体"/>
        <charset val="134"/>
      </rPr>
      <t>兰白锌</t>
    </r>
    <r>
      <rPr>
        <sz val="11"/>
        <rFont val="Calibri"/>
        <charset val="134"/>
      </rPr>
      <t>)</t>
    </r>
  </si>
  <si>
    <t>101028-0428</t>
  </si>
  <si>
    <t>Pokrywa pompy wody ZS300 dirt bike KAYO</t>
  </si>
  <si>
    <r>
      <t>ZS/NB300 CB250</t>
    </r>
    <r>
      <rPr>
        <sz val="11"/>
        <rFont val="宋体"/>
        <charset val="134"/>
      </rPr>
      <t>水冷四气门水泵盖</t>
    </r>
    <r>
      <rPr>
        <sz val="11"/>
        <rFont val="Calibri"/>
        <charset val="134"/>
      </rPr>
      <t>(</t>
    </r>
    <r>
      <rPr>
        <sz val="11"/>
        <rFont val="宋体"/>
        <charset val="134"/>
      </rPr>
      <t>水嘴外径</t>
    </r>
    <r>
      <rPr>
        <sz val="11"/>
        <rFont val="Calibri"/>
        <charset val="134"/>
      </rPr>
      <t>Φ14.5_</t>
    </r>
    <r>
      <rPr>
        <sz val="11"/>
        <rFont val="宋体"/>
        <charset val="134"/>
      </rPr>
      <t>白铬</t>
    </r>
    <r>
      <rPr>
        <sz val="11"/>
        <rFont val="Calibri"/>
        <charset val="134"/>
      </rPr>
      <t>)</t>
    </r>
  </si>
  <si>
    <t>101045-0064</t>
  </si>
  <si>
    <t>124#</t>
  </si>
  <si>
    <t>Łożysko TM6202Z ZS300 dirt bike KAYO</t>
  </si>
  <si>
    <r>
      <t>ZS/CP250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E6-15</t>
    </r>
    <r>
      <rPr>
        <sz val="11"/>
        <rFont val="宋体"/>
        <charset val="134"/>
      </rPr>
      <t>】轴承</t>
    </r>
    <r>
      <rPr>
        <sz val="11"/>
        <rFont val="Calibri"/>
        <charset val="134"/>
      </rPr>
      <t>(TM6202Z)</t>
    </r>
  </si>
  <si>
    <t>101029-0945</t>
  </si>
  <si>
    <t>Tarczka sprzęgła ZS300 dirt bike KAYO</t>
  </si>
  <si>
    <r>
      <t>ZS/PR300 CG200-A</t>
    </r>
    <r>
      <rPr>
        <sz val="11"/>
        <rFont val="宋体"/>
        <charset val="134"/>
      </rPr>
      <t>水冷离合器主动摩擦片</t>
    </r>
    <r>
      <rPr>
        <sz val="11"/>
        <rFont val="Calibri"/>
        <charset val="134"/>
      </rPr>
      <t>(</t>
    </r>
    <r>
      <rPr>
        <sz val="11"/>
        <rFont val="宋体"/>
        <charset val="134"/>
      </rPr>
      <t>富士摩擦片</t>
    </r>
    <r>
      <rPr>
        <sz val="11"/>
        <rFont val="Calibri"/>
        <charset val="134"/>
      </rPr>
      <t>)</t>
    </r>
  </si>
  <si>
    <t>101045-0002</t>
  </si>
  <si>
    <t>123#</t>
  </si>
  <si>
    <t>STEEL&amp;FIBER</t>
  </si>
  <si>
    <t>Przekładka tarczki sprzęgła ZS300 dirt bike K</t>
  </si>
  <si>
    <r>
      <t>ZS/CBB200 CG150D</t>
    </r>
    <r>
      <rPr>
        <sz val="11"/>
        <rFont val="宋体"/>
        <charset val="134"/>
      </rPr>
      <t>离合器从动摩擦片</t>
    </r>
    <r>
      <rPr>
        <sz val="11"/>
        <rFont val="Calibri"/>
        <charset val="134"/>
      </rPr>
      <t>(</t>
    </r>
    <r>
      <rPr>
        <sz val="11"/>
        <rFont val="宋体"/>
        <charset val="134"/>
      </rPr>
      <t>六柱</t>
    </r>
    <r>
      <rPr>
        <sz val="11"/>
        <rFont val="Calibri"/>
        <charset val="134"/>
      </rPr>
      <t>)</t>
    </r>
  </si>
  <si>
    <t>101028-0377</t>
  </si>
  <si>
    <t>Zębatka rozrusznika mod3 ZS300 dirt bike KAYO</t>
  </si>
  <si>
    <r>
      <t>ZS/NB300 CB250</t>
    </r>
    <r>
      <rPr>
        <sz val="11"/>
        <rFont val="宋体"/>
        <charset val="134"/>
      </rPr>
      <t>水冷四气门启动大齿轮组合</t>
    </r>
    <r>
      <rPr>
        <sz val="11"/>
        <rFont val="Calibri"/>
        <charset val="134"/>
      </rPr>
      <t>(2#)</t>
    </r>
  </si>
  <si>
    <t>101045-0104</t>
  </si>
  <si>
    <t>Magneto ZS300 dirt bike KAYO</t>
  </si>
  <si>
    <r>
      <t>ZS/NB300 CG150D</t>
    </r>
    <r>
      <rPr>
        <sz val="11"/>
        <rFont val="宋体"/>
        <charset val="134"/>
      </rPr>
      <t>电喷磁电机定子组合</t>
    </r>
    <r>
      <rPr>
        <sz val="11"/>
        <rFont val="Calibri"/>
        <charset val="134"/>
      </rPr>
      <t>(2#_12V18</t>
    </r>
    <r>
      <rPr>
        <sz val="11"/>
        <rFont val="宋体"/>
        <charset val="134"/>
      </rPr>
      <t>极</t>
    </r>
    <r>
      <rPr>
        <sz val="11"/>
        <rFont val="Calibri"/>
        <charset val="134"/>
      </rPr>
      <t>_</t>
    </r>
    <r>
      <rPr>
        <sz val="11"/>
        <rFont val="宋体"/>
        <charset val="134"/>
      </rPr>
      <t>三相全波直流</t>
    </r>
    <r>
      <rPr>
        <sz val="11"/>
        <rFont val="Calibri"/>
        <charset val="134"/>
      </rPr>
      <t>_</t>
    </r>
    <r>
      <rPr>
        <sz val="11"/>
        <rFont val="宋体"/>
        <charset val="134"/>
      </rPr>
      <t>接口</t>
    </r>
    <r>
      <rPr>
        <sz val="11"/>
        <rFont val="Calibri"/>
        <charset val="134"/>
      </rPr>
      <t>SQBZ-M6_L1:430)</t>
    </r>
  </si>
  <si>
    <t>101045-0098</t>
  </si>
  <si>
    <t>117#</t>
  </si>
  <si>
    <t>Łożysko igiełkowe NK15×27×12 ZS300 dirt bike KAYO</t>
  </si>
  <si>
    <r>
      <t xml:space="preserve">ZS/PR250 </t>
    </r>
    <r>
      <rPr>
        <sz val="11"/>
        <rFont val="宋体"/>
        <charset val="134"/>
      </rPr>
      <t>轴承</t>
    </r>
    <r>
      <rPr>
        <sz val="11"/>
        <rFont val="Calibri"/>
        <charset val="134"/>
      </rPr>
      <t>(NK15×27×12_</t>
    </r>
    <r>
      <rPr>
        <sz val="11"/>
        <rFont val="宋体"/>
        <charset val="134"/>
      </rPr>
      <t>滚针</t>
    </r>
    <r>
      <rPr>
        <sz val="11"/>
        <rFont val="Calibri"/>
        <charset val="134"/>
      </rPr>
      <t>_</t>
    </r>
    <r>
      <rPr>
        <sz val="11"/>
        <rFont val="宋体"/>
        <charset val="134"/>
      </rPr>
      <t>加强型</t>
    </r>
    <r>
      <rPr>
        <sz val="11"/>
        <rFont val="Calibri"/>
        <charset val="134"/>
      </rPr>
      <t>)</t>
    </r>
  </si>
  <si>
    <t>101029-1610</t>
  </si>
  <si>
    <t>Łożysko igiełkowe HK1812-B ZS300 dirt bike KAYO</t>
  </si>
  <si>
    <r>
      <t xml:space="preserve">ZS/NB300 </t>
    </r>
    <r>
      <rPr>
        <sz val="11"/>
        <rFont val="宋体"/>
        <charset val="134"/>
      </rPr>
      <t>轴承</t>
    </r>
    <r>
      <rPr>
        <sz val="11"/>
        <rFont val="Calibri"/>
        <charset val="134"/>
      </rPr>
      <t>(HK1812-B_</t>
    </r>
    <r>
      <rPr>
        <sz val="11"/>
        <rFont val="宋体"/>
        <charset val="134"/>
      </rPr>
      <t>滚针</t>
    </r>
    <r>
      <rPr>
        <sz val="11"/>
        <rFont val="Calibri"/>
        <charset val="134"/>
      </rPr>
      <t>)</t>
    </r>
  </si>
  <si>
    <t>101045-0018</t>
  </si>
  <si>
    <t>Uszczelka pod głowice ZS300 dirt bike KAYO</t>
  </si>
  <si>
    <r>
      <t>ZS/NB300 NB300</t>
    </r>
    <r>
      <rPr>
        <sz val="11"/>
        <rFont val="宋体"/>
        <charset val="134"/>
      </rPr>
      <t>国四气缸头密封垫组合</t>
    </r>
  </si>
  <si>
    <t>101045-0048</t>
  </si>
  <si>
    <t>FIBER</t>
  </si>
  <si>
    <t>przęgło komplet ZS300 dirt bike KAYO</t>
  </si>
  <si>
    <r>
      <t>ZS/NB300 CBS250</t>
    </r>
    <r>
      <rPr>
        <sz val="11"/>
        <rFont val="宋体"/>
        <charset val="134"/>
      </rPr>
      <t>六档离合器总成</t>
    </r>
    <r>
      <rPr>
        <sz val="11"/>
        <rFont val="Calibri"/>
        <charset val="134"/>
      </rPr>
      <t>(68</t>
    </r>
    <r>
      <rPr>
        <sz val="11"/>
        <rFont val="宋体"/>
        <charset val="134"/>
      </rPr>
      <t>齿</t>
    </r>
    <r>
      <rPr>
        <sz val="11"/>
        <rFont val="Calibri"/>
        <charset val="134"/>
      </rPr>
      <t>6</t>
    </r>
    <r>
      <rPr>
        <sz val="11"/>
        <rFont val="宋体"/>
        <charset val="134"/>
      </rPr>
      <t>柱</t>
    </r>
    <r>
      <rPr>
        <sz val="11"/>
        <rFont val="Calibri"/>
        <charset val="134"/>
      </rPr>
      <t>7</t>
    </r>
    <r>
      <rPr>
        <sz val="11"/>
        <rFont val="宋体"/>
        <charset val="134"/>
      </rPr>
      <t>片</t>
    </r>
    <r>
      <rPr>
        <sz val="11"/>
        <rFont val="Calibri"/>
        <charset val="134"/>
      </rPr>
      <t>_</t>
    </r>
    <r>
      <rPr>
        <sz val="11"/>
        <rFont val="宋体"/>
        <charset val="134"/>
      </rPr>
      <t>富士摩擦片</t>
    </r>
    <r>
      <rPr>
        <sz val="11"/>
        <rFont val="Calibri"/>
        <charset val="134"/>
      </rPr>
      <t>_</t>
    </r>
    <r>
      <rPr>
        <sz val="11"/>
        <rFont val="宋体"/>
        <charset val="134"/>
      </rPr>
      <t>无轴承</t>
    </r>
    <r>
      <rPr>
        <sz val="11"/>
        <rFont val="Calibri"/>
        <charset val="134"/>
      </rPr>
      <t>)</t>
    </r>
  </si>
  <si>
    <t>101045-0067</t>
  </si>
  <si>
    <t>120#</t>
  </si>
  <si>
    <t>Świeca zapłonowa U24ESR-NB dirt bike KAYO</t>
  </si>
  <si>
    <r>
      <t>ZS/NB300 HIPER50</t>
    </r>
    <r>
      <rPr>
        <sz val="11"/>
        <rFont val="宋体"/>
        <charset val="134"/>
      </rPr>
      <t>火花塞</t>
    </r>
    <r>
      <rPr>
        <sz val="11"/>
        <rFont val="Calibri"/>
        <charset val="134"/>
      </rPr>
      <t>(</t>
    </r>
    <r>
      <rPr>
        <sz val="11"/>
        <rFont val="宋体"/>
        <charset val="134"/>
      </rPr>
      <t>日本</t>
    </r>
    <r>
      <rPr>
        <sz val="11"/>
        <rFont val="Calibri"/>
        <charset val="134"/>
      </rPr>
      <t>DENSO_U24ESR-NB)</t>
    </r>
  </si>
  <si>
    <t>101045-0044</t>
  </si>
  <si>
    <t>Śruba uchwytu linki sprzęgła M6x70 ZS300 dirt bike KAYO</t>
  </si>
  <si>
    <r>
      <t>ZS/CP250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E6-42</t>
    </r>
    <r>
      <rPr>
        <sz val="11"/>
        <rFont val="宋体"/>
        <charset val="134"/>
      </rPr>
      <t>】</t>
    </r>
    <r>
      <rPr>
        <sz val="11"/>
        <rFont val="Calibri"/>
        <charset val="134"/>
      </rPr>
      <t>GB16674</t>
    </r>
    <r>
      <rPr>
        <sz val="11"/>
        <rFont val="宋体"/>
        <charset val="134"/>
      </rPr>
      <t>小盘螺栓</t>
    </r>
    <r>
      <rPr>
        <sz val="11"/>
        <rFont val="Calibri"/>
        <charset val="134"/>
      </rPr>
      <t>M6×70(</t>
    </r>
    <r>
      <rPr>
        <sz val="11"/>
        <rFont val="宋体"/>
        <charset val="134"/>
      </rPr>
      <t>兰白锌</t>
    </r>
    <r>
      <rPr>
        <sz val="11"/>
        <rFont val="Calibri"/>
        <charset val="134"/>
      </rPr>
      <t>)</t>
    </r>
  </si>
  <si>
    <t>101029-0972</t>
  </si>
  <si>
    <t>Tulejka karterów 13x14 ZS300 dirt bike KAYO</t>
  </si>
  <si>
    <r>
      <t xml:space="preserve">ZS/NC250 </t>
    </r>
    <r>
      <rPr>
        <sz val="11"/>
        <rFont val="宋体"/>
        <charset val="134"/>
      </rPr>
      <t>定位销</t>
    </r>
    <r>
      <rPr>
        <sz val="11"/>
        <rFont val="Calibri"/>
        <charset val="134"/>
      </rPr>
      <t>φ13×14</t>
    </r>
  </si>
  <si>
    <t>101029-1483</t>
  </si>
  <si>
    <t>Tuleka karterów mod1 ZS300 dirt bike KAYO</t>
  </si>
  <si>
    <r>
      <t>ZS/CP250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E6-34</t>
    </r>
    <r>
      <rPr>
        <sz val="11"/>
        <rFont val="宋体"/>
        <charset val="134"/>
      </rPr>
      <t>】</t>
    </r>
    <r>
      <rPr>
        <sz val="11"/>
        <rFont val="Calibri"/>
        <charset val="134"/>
      </rPr>
      <t>CG200-A</t>
    </r>
    <r>
      <rPr>
        <sz val="11"/>
        <rFont val="宋体"/>
        <charset val="134"/>
      </rPr>
      <t>水冷右体后挂机减震套</t>
    </r>
  </si>
  <si>
    <t>101029-0964</t>
  </si>
  <si>
    <t>Tulejka karterów mod2 ZS300 dirt bike KAYO</t>
  </si>
  <si>
    <r>
      <t>ZS/CP250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E6-33</t>
    </r>
    <r>
      <rPr>
        <sz val="11"/>
        <rFont val="宋体"/>
        <charset val="134"/>
      </rPr>
      <t>】</t>
    </r>
    <r>
      <rPr>
        <sz val="11"/>
        <rFont val="Calibri"/>
        <charset val="134"/>
      </rPr>
      <t>CG200-A</t>
    </r>
    <r>
      <rPr>
        <sz val="11"/>
        <rFont val="宋体"/>
        <charset val="134"/>
      </rPr>
      <t>水冷右体前挂机减震套</t>
    </r>
  </si>
  <si>
    <t>101029-0963</t>
  </si>
  <si>
    <t>Zębatka rozrusznika mod2 ZS300 dirt bike KAYO</t>
  </si>
  <si>
    <r>
      <t>ZS/NB300 CBS300</t>
    </r>
    <r>
      <rPr>
        <sz val="11"/>
        <rFont val="宋体"/>
        <charset val="134"/>
      </rPr>
      <t>双联齿轮组合一</t>
    </r>
    <r>
      <rPr>
        <sz val="11"/>
        <rFont val="Calibri"/>
        <charset val="134"/>
      </rPr>
      <t>(2#_</t>
    </r>
    <r>
      <rPr>
        <sz val="11"/>
        <rFont val="宋体"/>
        <charset val="134"/>
      </rPr>
      <t>摩擦式</t>
    </r>
    <r>
      <rPr>
        <sz val="11"/>
        <rFont val="Calibri"/>
        <charset val="134"/>
      </rPr>
      <t>_</t>
    </r>
    <r>
      <rPr>
        <sz val="11"/>
        <rFont val="宋体"/>
        <charset val="134"/>
      </rPr>
      <t>整体式轴套</t>
    </r>
    <r>
      <rPr>
        <sz val="11"/>
        <rFont val="Calibri"/>
        <charset val="134"/>
      </rPr>
      <t>)</t>
    </r>
  </si>
  <si>
    <t>101045-0106</t>
  </si>
  <si>
    <t>Filtr oleju - sitko grzybek ZS300 dirt bike KAYO</t>
  </si>
  <si>
    <r>
      <t>ZS/CBB200 CB125</t>
    </r>
    <r>
      <rPr>
        <sz val="11"/>
        <rFont val="宋体"/>
        <charset val="134"/>
      </rPr>
      <t>脚机油过滤网组合</t>
    </r>
  </si>
  <si>
    <t>101028-0417</t>
  </si>
  <si>
    <t>Podkładka zębatki rozrusznika 10.5×0.5×18 ZS300 dirt bike KAYO</t>
  </si>
  <si>
    <r>
      <t xml:space="preserve">ZS/CBB200 </t>
    </r>
    <r>
      <rPr>
        <sz val="11"/>
        <rFont val="宋体"/>
        <charset val="134"/>
      </rPr>
      <t>平垫圈</t>
    </r>
    <r>
      <rPr>
        <sz val="11"/>
        <rFont val="Calibri"/>
        <charset val="134"/>
      </rPr>
      <t>(Φ10.5×0.5×Φ18)</t>
    </r>
  </si>
  <si>
    <t>101028-0522</t>
  </si>
  <si>
    <t>Stator ZS300 dirt bike KAYO</t>
  </si>
  <si>
    <r>
      <t>ZS/NB300 CG150D</t>
    </r>
    <r>
      <rPr>
        <sz val="11"/>
        <rFont val="宋体"/>
        <charset val="134"/>
      </rPr>
      <t>电喷磁电机转子组合</t>
    </r>
    <r>
      <rPr>
        <sz val="11"/>
        <rFont val="Calibri"/>
        <charset val="134"/>
      </rPr>
      <t>(2#_12V18</t>
    </r>
    <r>
      <rPr>
        <sz val="11"/>
        <rFont val="宋体"/>
        <charset val="134"/>
      </rPr>
      <t>极</t>
    </r>
    <r>
      <rPr>
        <sz val="11"/>
        <rFont val="Calibri"/>
        <charset val="134"/>
      </rPr>
      <t>_</t>
    </r>
    <r>
      <rPr>
        <sz val="11"/>
        <rFont val="宋体"/>
        <charset val="134"/>
      </rPr>
      <t>楔块式超离</t>
    </r>
    <r>
      <rPr>
        <sz val="11"/>
        <rFont val="Calibri"/>
        <charset val="134"/>
      </rPr>
      <t>_</t>
    </r>
    <r>
      <rPr>
        <sz val="11"/>
        <rFont val="宋体"/>
        <charset val="134"/>
      </rPr>
      <t>南方超离</t>
    </r>
    <r>
      <rPr>
        <sz val="11"/>
        <rFont val="Calibri"/>
        <charset val="134"/>
      </rPr>
      <t>_</t>
    </r>
    <r>
      <rPr>
        <sz val="11"/>
        <rFont val="宋体"/>
        <charset val="134"/>
      </rPr>
      <t>凸包个数</t>
    </r>
    <r>
      <rPr>
        <sz val="11"/>
        <rFont val="Calibri"/>
        <charset val="134"/>
      </rPr>
      <t>23)</t>
    </r>
  </si>
  <si>
    <t>101045-0099</t>
  </si>
  <si>
    <t>118#</t>
  </si>
  <si>
    <t>Regulator napięcia ZS300 dirt bike KAYO</t>
  </si>
  <si>
    <r>
      <t xml:space="preserve">ZS/NB300 </t>
    </r>
    <r>
      <rPr>
        <sz val="11"/>
        <rFont val="宋体"/>
        <charset val="134"/>
      </rPr>
      <t>整流调压器</t>
    </r>
    <r>
      <rPr>
        <sz val="11"/>
        <rFont val="Calibri"/>
        <charset val="134"/>
      </rPr>
      <t>(</t>
    </r>
    <r>
      <rPr>
        <sz val="11"/>
        <rFont val="宋体"/>
        <charset val="134"/>
      </rPr>
      <t>三相全波</t>
    </r>
    <r>
      <rPr>
        <sz val="11"/>
        <rFont val="Calibri"/>
        <charset val="134"/>
      </rPr>
      <t>_MT12V18-ZS07_</t>
    </r>
    <r>
      <rPr>
        <sz val="11"/>
        <rFont val="宋体"/>
        <charset val="134"/>
      </rPr>
      <t>五线</t>
    </r>
    <r>
      <rPr>
        <sz val="11"/>
        <rFont val="Calibri"/>
        <charset val="134"/>
      </rPr>
      <t>)</t>
    </r>
  </si>
  <si>
    <t>101045-0116</t>
  </si>
  <si>
    <t>Łańcuszek rozrządu ZS300 dirt bike KAYO</t>
  </si>
  <si>
    <r>
      <t>ZS/NB300 CB250D-G</t>
    </r>
    <r>
      <rPr>
        <sz val="11"/>
        <rFont val="宋体"/>
        <charset val="134"/>
      </rPr>
      <t>正时链条组合</t>
    </r>
    <r>
      <rPr>
        <sz val="11"/>
        <rFont val="Calibri"/>
        <charset val="134"/>
      </rPr>
      <t>(7×104_</t>
    </r>
    <r>
      <rPr>
        <sz val="11"/>
        <rFont val="宋体"/>
        <charset val="134"/>
      </rPr>
      <t>齿形链</t>
    </r>
    <r>
      <rPr>
        <sz val="11"/>
        <rFont val="Calibri"/>
        <charset val="134"/>
      </rPr>
      <t>_DID)</t>
    </r>
  </si>
  <si>
    <t>101045-0059</t>
  </si>
  <si>
    <t>Uszczelka śruby pokrywy głowicy górnej ZS300 dirt bike KAYO</t>
  </si>
  <si>
    <r>
      <t>ZS/NC250S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E1-2</t>
    </r>
    <r>
      <rPr>
        <sz val="11"/>
        <rFont val="宋体"/>
        <charset val="134"/>
      </rPr>
      <t>】</t>
    </r>
    <r>
      <rPr>
        <sz val="11"/>
        <rFont val="Calibri"/>
        <charset val="134"/>
      </rPr>
      <t>Derbi125</t>
    </r>
    <r>
      <rPr>
        <sz val="11"/>
        <rFont val="宋体"/>
        <charset val="134"/>
      </rPr>
      <t>头盖螺栓缓冲垫圈</t>
    </r>
  </si>
  <si>
    <t>101029-1115</t>
  </si>
  <si>
    <t>O-ring sitka oleju 35x3 ZS300 dirt bike KAYO</t>
  </si>
  <si>
    <r>
      <t>ZS/CP250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E6-25</t>
    </r>
    <r>
      <rPr>
        <sz val="11"/>
        <rFont val="宋体"/>
        <charset val="134"/>
      </rPr>
      <t>】</t>
    </r>
    <r>
      <rPr>
        <sz val="11"/>
        <rFont val="Calibri"/>
        <charset val="134"/>
      </rPr>
      <t>O</t>
    </r>
    <r>
      <rPr>
        <sz val="11"/>
        <rFont val="宋体"/>
        <charset val="134"/>
      </rPr>
      <t>型圈</t>
    </r>
    <r>
      <rPr>
        <sz val="11"/>
        <rFont val="Calibri"/>
        <charset val="134"/>
      </rPr>
      <t>(φ35×3_</t>
    </r>
    <r>
      <rPr>
        <sz val="11"/>
        <rFont val="宋体"/>
        <charset val="134"/>
      </rPr>
      <t>氟硅胶</t>
    </r>
    <r>
      <rPr>
        <sz val="11"/>
        <rFont val="Calibri"/>
        <charset val="134"/>
      </rPr>
      <t>)</t>
    </r>
  </si>
  <si>
    <t>101029-0955</t>
  </si>
  <si>
    <t>Zabezpieczenie seger sprzęgła ZS300 dirt bike KAYO</t>
  </si>
  <si>
    <r>
      <t>ZS/CBB200 CG125D</t>
    </r>
    <r>
      <rPr>
        <sz val="11"/>
        <rFont val="宋体"/>
        <charset val="134"/>
      </rPr>
      <t>离合器挡圈</t>
    </r>
    <r>
      <rPr>
        <sz val="11"/>
        <rFont val="Calibri"/>
        <charset val="134"/>
      </rPr>
      <t>(Φ20)</t>
    </r>
  </si>
  <si>
    <t>101028-0373</t>
  </si>
  <si>
    <t>Separator oleju ZS300 dirt bike KAYO</t>
  </si>
  <si>
    <r>
      <t>ZS/PR250 CG250</t>
    </r>
    <r>
      <rPr>
        <sz val="11"/>
        <rFont val="宋体"/>
        <charset val="134"/>
      </rPr>
      <t>油气分离器</t>
    </r>
    <r>
      <rPr>
        <sz val="11"/>
        <rFont val="Calibri"/>
        <charset val="134"/>
      </rPr>
      <t>(</t>
    </r>
    <r>
      <rPr>
        <sz val="11"/>
        <rFont val="宋体"/>
        <charset val="134"/>
      </rPr>
      <t>两通</t>
    </r>
    <r>
      <rPr>
        <sz val="11"/>
        <rFont val="Calibri"/>
        <charset val="134"/>
      </rPr>
      <t>)</t>
    </r>
  </si>
  <si>
    <t>101029-1703</t>
  </si>
  <si>
    <t>Zabezpieczenie zębatki zdawczej ZS300 dirt bike KAYO</t>
  </si>
  <si>
    <r>
      <t>ZS/CBB200 CB125</t>
    </r>
    <r>
      <rPr>
        <sz val="11"/>
        <rFont val="宋体"/>
        <charset val="134"/>
      </rPr>
      <t>脚主动链轮固定板</t>
    </r>
  </si>
  <si>
    <t>101028-0463</t>
  </si>
  <si>
    <t>Śruba zębatki zdawczej M6x10 ZS300 dirt bike KAYO</t>
  </si>
  <si>
    <r>
      <t>ZS/CBB200 GB5783</t>
    </r>
    <r>
      <rPr>
        <sz val="11"/>
        <rFont val="宋体"/>
        <charset val="134"/>
      </rPr>
      <t>螺栓</t>
    </r>
    <r>
      <rPr>
        <sz val="11"/>
        <rFont val="Calibri"/>
        <charset val="134"/>
      </rPr>
      <t>M6×10(</t>
    </r>
    <r>
      <rPr>
        <sz val="11"/>
        <rFont val="宋体"/>
        <charset val="134"/>
      </rPr>
      <t>兰白锌</t>
    </r>
    <r>
      <rPr>
        <sz val="11"/>
        <rFont val="Calibri"/>
        <charset val="134"/>
      </rPr>
      <t>)</t>
    </r>
  </si>
  <si>
    <t>101028-0462</t>
  </si>
  <si>
    <t>Śruba pokrywy silnika lewej M6x25 ZS300 dirt bike KAYO</t>
  </si>
  <si>
    <r>
      <t>ZS/CBB200 GB16674</t>
    </r>
    <r>
      <rPr>
        <sz val="11"/>
        <rFont val="宋体"/>
        <charset val="134"/>
      </rPr>
      <t>小盘螺栓</t>
    </r>
    <r>
      <rPr>
        <sz val="11"/>
        <rFont val="Calibri"/>
        <charset val="134"/>
      </rPr>
      <t>M6×25(</t>
    </r>
    <r>
      <rPr>
        <sz val="11"/>
        <rFont val="宋体"/>
        <charset val="134"/>
      </rPr>
      <t>兰白锌</t>
    </r>
    <r>
      <rPr>
        <sz val="11"/>
        <rFont val="Calibri"/>
        <charset val="134"/>
      </rPr>
      <t>)</t>
    </r>
  </si>
  <si>
    <t>101028-0355</t>
  </si>
  <si>
    <t>Śruba pokrywy silnika lewej M6x35 ZS300 dirt bike KAYO</t>
  </si>
  <si>
    <r>
      <t>ZS/CBB200 GB16674</t>
    </r>
    <r>
      <rPr>
        <sz val="11"/>
        <rFont val="宋体"/>
        <charset val="134"/>
      </rPr>
      <t>小盘螺栓</t>
    </r>
    <r>
      <rPr>
        <sz val="11"/>
        <rFont val="Calibri"/>
        <charset val="134"/>
      </rPr>
      <t>M6×35(</t>
    </r>
    <r>
      <rPr>
        <sz val="11"/>
        <rFont val="宋体"/>
        <charset val="134"/>
      </rPr>
      <t>兰白锌</t>
    </r>
    <r>
      <rPr>
        <sz val="11"/>
        <rFont val="Calibri"/>
        <charset val="134"/>
      </rPr>
      <t>)</t>
    </r>
  </si>
  <si>
    <t>101028-0284</t>
  </si>
  <si>
    <t>Śruba pokrywy silnika lewej M6x28 ZS300 dirt bike KAYO</t>
  </si>
  <si>
    <r>
      <t>ZS/CBB200 GB16674</t>
    </r>
    <r>
      <rPr>
        <sz val="11"/>
        <rFont val="宋体"/>
        <charset val="134"/>
      </rPr>
      <t>小盘螺栓</t>
    </r>
    <r>
      <rPr>
        <sz val="11"/>
        <rFont val="Calibri"/>
        <charset val="134"/>
      </rPr>
      <t>M6×28(</t>
    </r>
    <r>
      <rPr>
        <sz val="11"/>
        <rFont val="宋体"/>
        <charset val="134"/>
      </rPr>
      <t>兰白锌</t>
    </r>
    <r>
      <rPr>
        <sz val="11"/>
        <rFont val="Calibri"/>
        <charset val="134"/>
      </rPr>
      <t>)</t>
    </r>
  </si>
  <si>
    <t>101028-0359</t>
  </si>
  <si>
    <t>TD125 YX125</t>
  </si>
  <si>
    <t>Uszczelniacze zaworowe 125 pitbike KAYO</t>
  </si>
  <si>
    <r>
      <t>YX</t>
    </r>
    <r>
      <rPr>
        <sz val="11"/>
        <rFont val="宋体"/>
        <charset val="134"/>
      </rPr>
      <t>普</t>
    </r>
    <r>
      <rPr>
        <sz val="11"/>
        <rFont val="Calibri"/>
        <charset val="134"/>
      </rPr>
      <t>125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E3-1</t>
    </r>
    <r>
      <rPr>
        <sz val="11"/>
        <rFont val="宋体"/>
        <charset val="134"/>
      </rPr>
      <t>】挡油罩</t>
    </r>
  </si>
  <si>
    <t>101019-0032</t>
  </si>
  <si>
    <t>MRF 155 SM-r</t>
  </si>
  <si>
    <t>Uszczelniacze zaworowe pitbike Z150</t>
  </si>
  <si>
    <r>
      <t>ZS/W150-G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E2-9</t>
    </r>
    <r>
      <rPr>
        <sz val="11"/>
        <rFont val="宋体"/>
        <charset val="134"/>
      </rPr>
      <t>】</t>
    </r>
    <r>
      <rPr>
        <sz val="11"/>
        <rFont val="Calibri"/>
        <charset val="134"/>
      </rPr>
      <t>CG125D</t>
    </r>
    <r>
      <rPr>
        <sz val="11"/>
        <rFont val="宋体"/>
        <charset val="134"/>
      </rPr>
      <t>挡油罩组合</t>
    </r>
  </si>
  <si>
    <t>101027-0320</t>
  </si>
  <si>
    <t>Z150-02-9</t>
  </si>
  <si>
    <t>Au200</t>
  </si>
  <si>
    <t>Wałek rozrządu quad AU200 T3B KAYO</t>
  </si>
  <si>
    <r>
      <t>LX-CVT175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E2-17</t>
    </r>
    <r>
      <rPr>
        <sz val="11"/>
        <rFont val="宋体"/>
        <charset val="134"/>
      </rPr>
      <t>】凸轮轴组合</t>
    </r>
  </si>
  <si>
    <t>101031-0023</t>
  </si>
  <si>
    <t>121#</t>
  </si>
  <si>
    <t>AU200-02-17</t>
  </si>
  <si>
    <t>Wałek dźwigieńki zaworowej quad AU200 T3B KAYO</t>
  </si>
  <si>
    <r>
      <t>LX-CVT175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E2-5</t>
    </r>
    <r>
      <rPr>
        <sz val="11"/>
        <rFont val="宋体"/>
        <charset val="134"/>
      </rPr>
      <t>】气门摇臂轴</t>
    </r>
  </si>
  <si>
    <t>101031-0017</t>
  </si>
  <si>
    <t>AU200-02-5</t>
  </si>
  <si>
    <t>Dźwigienka zaworowa quad AU200 T3B KAYO</t>
  </si>
  <si>
    <r>
      <t>LX-CVT175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E2-1</t>
    </r>
    <r>
      <rPr>
        <sz val="11"/>
        <rFont val="宋体"/>
        <charset val="134"/>
      </rPr>
      <t>】气门摇臂组合</t>
    </r>
  </si>
  <si>
    <t>101031-0015</t>
  </si>
  <si>
    <t>AU200-02-1</t>
  </si>
  <si>
    <t>Zębatka rozrusznika quad AU200 T3B KAYO</t>
  </si>
  <si>
    <r>
      <t>LX-CVT200</t>
    </r>
    <r>
      <rPr>
        <sz val="11"/>
        <rFont val="宋体"/>
        <charset val="134"/>
      </rPr>
      <t>盘形齿轮组合</t>
    </r>
  </si>
  <si>
    <t>101031-0221</t>
  </si>
  <si>
    <t>AU200-11-6</t>
  </si>
  <si>
    <t>Wariator komplet quad AU200 T3B KAYO</t>
  </si>
  <si>
    <r>
      <t>LX-CVT175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E7-4</t>
    </r>
    <r>
      <rPr>
        <sz val="11"/>
        <rFont val="宋体"/>
        <charset val="134"/>
      </rPr>
      <t>】主动皮带轮部件</t>
    </r>
  </si>
  <si>
    <t>101031-0069</t>
  </si>
  <si>
    <t>119#</t>
  </si>
  <si>
    <t>AU200-07-4</t>
  </si>
  <si>
    <t>Osłona zębatki zdawczej quad AU200 T3B KAYO</t>
  </si>
  <si>
    <r>
      <t>LX-CTV175</t>
    </r>
    <r>
      <rPr>
        <sz val="11"/>
        <rFont val="宋体"/>
        <charset val="134"/>
      </rPr>
      <t>链轮罩</t>
    </r>
  </si>
  <si>
    <t>101031-0150</t>
  </si>
  <si>
    <t>AU200-13-19</t>
  </si>
  <si>
    <t>Pasek wariatora quad AU200 T3B Kayo</t>
  </si>
  <si>
    <t>驱动皮带</t>
  </si>
  <si>
    <t>101031-0072</t>
  </si>
  <si>
    <t>AU200-07-11</t>
  </si>
  <si>
    <t>Zębatka kosza sprzęgłowego 90 z rozrusznikiem pitbike KAYO</t>
  </si>
  <si>
    <r>
      <t>YX90</t>
    </r>
    <r>
      <rPr>
        <sz val="11"/>
        <rFont val="宋体"/>
        <charset val="134"/>
      </rPr>
      <t>下电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从动齿轮</t>
    </r>
    <r>
      <rPr>
        <sz val="11"/>
        <rFont val="Calibri"/>
        <charset val="134"/>
      </rPr>
      <t>/69</t>
    </r>
    <r>
      <rPr>
        <sz val="11"/>
        <rFont val="宋体"/>
        <charset val="134"/>
      </rPr>
      <t>齿</t>
    </r>
  </si>
  <si>
    <t>101017-0299</t>
  </si>
  <si>
    <t>116#</t>
  </si>
  <si>
    <t>Wałek rozrządu quad AU180 KAYO</t>
  </si>
  <si>
    <r>
      <t xml:space="preserve">JN/GY6 </t>
    </r>
    <r>
      <rPr>
        <sz val="11"/>
        <rFont val="宋体"/>
        <charset val="134"/>
      </rPr>
      <t>凸轮轴组合（</t>
    </r>
    <r>
      <rPr>
        <sz val="11"/>
        <rFont val="Calibri"/>
        <charset val="134"/>
      </rPr>
      <t>GY7-125#</t>
    </r>
    <r>
      <rPr>
        <sz val="11"/>
        <rFont val="宋体"/>
        <charset val="134"/>
      </rPr>
      <t>带一个</t>
    </r>
    <r>
      <rPr>
        <sz val="11"/>
        <rFont val="Calibri"/>
        <charset val="134"/>
      </rPr>
      <t>TPI</t>
    </r>
    <r>
      <rPr>
        <sz val="11"/>
        <rFont val="宋体"/>
        <charset val="134"/>
      </rPr>
      <t>轴承）</t>
    </r>
  </si>
  <si>
    <t>101041-0001</t>
  </si>
  <si>
    <t>AU180-04-1</t>
  </si>
  <si>
    <t>Mostek wałka rozrządu komplet quad AU180 KAYO</t>
  </si>
  <si>
    <r>
      <t xml:space="preserve">JN/GY6 </t>
    </r>
    <r>
      <rPr>
        <sz val="11"/>
        <rFont val="宋体"/>
        <charset val="134"/>
      </rPr>
      <t>气门摇臂</t>
    </r>
  </si>
  <si>
    <t>101041-0215</t>
  </si>
  <si>
    <t>AU180-04-2</t>
  </si>
  <si>
    <r>
      <t xml:space="preserve">JN/GY6 </t>
    </r>
    <r>
      <rPr>
        <sz val="11"/>
        <rFont val="宋体"/>
        <charset val="134"/>
      </rPr>
      <t>进气门摇臂轴</t>
    </r>
  </si>
  <si>
    <t>101041-0216</t>
  </si>
  <si>
    <r>
      <t xml:space="preserve">JN/GY6 </t>
    </r>
    <r>
      <rPr>
        <sz val="11"/>
        <rFont val="宋体"/>
        <charset val="134"/>
      </rPr>
      <t>排气门摇臂轴</t>
    </r>
  </si>
  <si>
    <t>101041-0217</t>
  </si>
  <si>
    <r>
      <t xml:space="preserve">JN/GY6 </t>
    </r>
    <r>
      <rPr>
        <sz val="11"/>
        <rFont val="宋体"/>
        <charset val="134"/>
      </rPr>
      <t>止动板（</t>
    </r>
    <r>
      <rPr>
        <sz val="11"/>
        <rFont val="Calibri"/>
        <charset val="134"/>
      </rPr>
      <t>GY6-125#</t>
    </r>
    <r>
      <rPr>
        <sz val="11"/>
        <rFont val="宋体"/>
        <charset val="134"/>
      </rPr>
      <t>）</t>
    </r>
  </si>
  <si>
    <t>101041-0156</t>
  </si>
  <si>
    <t>Łańcuszek rozrządu quad AU180 KAYO</t>
  </si>
  <si>
    <r>
      <t xml:space="preserve">JN/GY6 </t>
    </r>
    <r>
      <rPr>
        <sz val="11"/>
        <rFont val="宋体"/>
        <charset val="134"/>
      </rPr>
      <t>正时链条（</t>
    </r>
    <r>
      <rPr>
        <sz val="11"/>
        <rFont val="Calibri"/>
        <charset val="134"/>
      </rPr>
      <t>GY6-180</t>
    </r>
    <r>
      <rPr>
        <sz val="11"/>
        <rFont val="宋体"/>
        <charset val="134"/>
      </rPr>
      <t>油冷</t>
    </r>
    <r>
      <rPr>
        <sz val="11"/>
        <rFont val="Calibri"/>
        <charset val="134"/>
      </rPr>
      <t>#94</t>
    </r>
    <r>
      <rPr>
        <sz val="11"/>
        <rFont val="宋体"/>
        <charset val="134"/>
      </rPr>
      <t>节）</t>
    </r>
  </si>
  <si>
    <t>101041-0394</t>
  </si>
  <si>
    <t>AU180-05-1</t>
  </si>
  <si>
    <t>AT110/AU110</t>
  </si>
  <si>
    <t>Stator quad AT110/AU110 Kayo</t>
  </si>
  <si>
    <r>
      <t>YX110/1+1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E8-6</t>
    </r>
    <r>
      <rPr>
        <sz val="11"/>
        <rFont val="宋体"/>
        <charset val="134"/>
      </rPr>
      <t>】磁电机定子组件</t>
    </r>
    <r>
      <rPr>
        <sz val="11"/>
        <rFont val="Calibri"/>
        <charset val="134"/>
      </rPr>
      <t>C100</t>
    </r>
    <r>
      <rPr>
        <sz val="11"/>
        <rFont val="宋体"/>
        <charset val="134"/>
      </rPr>
      <t>电</t>
    </r>
    <r>
      <rPr>
        <sz val="11"/>
        <rFont val="Calibri"/>
        <charset val="134"/>
      </rPr>
      <t>/</t>
    </r>
    <r>
      <rPr>
        <sz val="11"/>
        <rFont val="宋体"/>
        <charset val="134"/>
      </rPr>
      <t>六极全波交流</t>
    </r>
    <r>
      <rPr>
        <sz val="11"/>
        <rFont val="Calibri"/>
        <charset val="134"/>
      </rPr>
      <t>/</t>
    </r>
    <r>
      <rPr>
        <sz val="11"/>
        <rFont val="宋体"/>
        <charset val="134"/>
      </rPr>
      <t>线长</t>
    </r>
    <r>
      <rPr>
        <sz val="11"/>
        <rFont val="Calibri"/>
        <charset val="134"/>
      </rPr>
      <t>500mm/</t>
    </r>
    <r>
      <rPr>
        <sz val="11"/>
        <rFont val="宋体"/>
        <charset val="134"/>
      </rPr>
      <t>防水插头</t>
    </r>
    <r>
      <rPr>
        <sz val="11"/>
        <rFont val="Calibri"/>
        <charset val="134"/>
      </rPr>
      <t>/21#</t>
    </r>
    <r>
      <rPr>
        <sz val="11"/>
        <rFont val="宋体"/>
        <charset val="134"/>
      </rPr>
      <t>接插图</t>
    </r>
    <r>
      <rPr>
        <sz val="11"/>
        <rFont val="Calibri"/>
        <charset val="134"/>
      </rPr>
      <t>DJ7061Y-2.3-21</t>
    </r>
  </si>
  <si>
    <t>101018-0316</t>
  </si>
  <si>
    <t>YX110-08-6</t>
  </si>
  <si>
    <t>Tłok quad AT110/AU110 KAYO</t>
  </si>
  <si>
    <r>
      <t>YX110/1+1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E13-3</t>
    </r>
    <r>
      <rPr>
        <sz val="11"/>
        <rFont val="宋体"/>
        <charset val="134"/>
      </rPr>
      <t>】活塞</t>
    </r>
  </si>
  <si>
    <t>101018-0366</t>
  </si>
  <si>
    <t>YX110-13-3</t>
  </si>
  <si>
    <t>A150</t>
  </si>
  <si>
    <t>Pokrywa zębatki zdawczej quad A150 KAYO</t>
  </si>
  <si>
    <r>
      <t>YX150</t>
    </r>
    <r>
      <rPr>
        <sz val="11"/>
        <rFont val="宋体"/>
        <charset val="134"/>
      </rPr>
      <t>上电【</t>
    </r>
    <r>
      <rPr>
        <sz val="11"/>
        <rFont val="Calibri"/>
        <charset val="134"/>
      </rPr>
      <t>E7-2</t>
    </r>
    <r>
      <rPr>
        <sz val="11"/>
        <rFont val="宋体"/>
        <charset val="134"/>
      </rPr>
      <t>】左后盖</t>
    </r>
  </si>
  <si>
    <t>101021-0552</t>
  </si>
  <si>
    <t>AY70</t>
  </si>
  <si>
    <t>Króciec quad AY70 KAYO</t>
  </si>
  <si>
    <r>
      <t>HS70</t>
    </r>
    <r>
      <rPr>
        <sz val="11"/>
        <rFont val="宋体"/>
        <charset val="134"/>
      </rPr>
      <t>上电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进气管负压嘴</t>
    </r>
    <r>
      <rPr>
        <sz val="11"/>
        <rFont val="Calibri"/>
        <charset val="134"/>
      </rPr>
      <t>43</t>
    </r>
    <r>
      <rPr>
        <sz val="11"/>
        <rFont val="宋体"/>
        <charset val="134"/>
      </rPr>
      <t>弯</t>
    </r>
  </si>
  <si>
    <t>101043-0014</t>
  </si>
  <si>
    <t>ZS125</t>
  </si>
  <si>
    <t>Magneto Z125 pitbike KAYO</t>
  </si>
  <si>
    <r>
      <t>ZS/W125-G W125</t>
    </r>
    <r>
      <rPr>
        <sz val="11"/>
        <rFont val="宋体"/>
        <charset val="134"/>
      </rPr>
      <t>磁电机转子组合</t>
    </r>
  </si>
  <si>
    <t>101038-0395</t>
  </si>
  <si>
    <t>A180</t>
  </si>
  <si>
    <t>Pokrywka sitka oleju quad A180 KAYO</t>
  </si>
  <si>
    <r>
      <t xml:space="preserve">JN/GY6 </t>
    </r>
    <r>
      <rPr>
        <sz val="11"/>
        <rFont val="宋体"/>
        <charset val="134"/>
      </rPr>
      <t>机油滤网螺帽盖（</t>
    </r>
    <r>
      <rPr>
        <sz val="11"/>
        <rFont val="Calibri"/>
        <charset val="134"/>
      </rPr>
      <t>GY6-125#</t>
    </r>
    <r>
      <rPr>
        <sz val="11"/>
        <rFont val="宋体"/>
        <charset val="134"/>
      </rPr>
      <t>）</t>
    </r>
  </si>
  <si>
    <t>101041-0105</t>
  </si>
  <si>
    <t>A180-07-3</t>
  </si>
  <si>
    <t>Tłok quad A180 KAYO</t>
  </si>
  <si>
    <r>
      <t xml:space="preserve">JN/GY6 </t>
    </r>
    <r>
      <rPr>
        <sz val="11"/>
        <rFont val="宋体"/>
        <charset val="134"/>
      </rPr>
      <t>活塞（</t>
    </r>
    <r>
      <rPr>
        <sz val="11"/>
        <rFont val="Calibri"/>
        <charset val="134"/>
      </rPr>
      <t>GY6-180</t>
    </r>
    <r>
      <rPr>
        <sz val="11"/>
        <rFont val="宋体"/>
        <charset val="134"/>
      </rPr>
      <t>油冷</t>
    </r>
    <r>
      <rPr>
        <sz val="11"/>
        <rFont val="Calibri"/>
        <charset val="134"/>
      </rPr>
      <t>#</t>
    </r>
    <r>
      <rPr>
        <sz val="11"/>
        <rFont val="宋体"/>
        <charset val="134"/>
      </rPr>
      <t>加高，阳极氧化）</t>
    </r>
  </si>
  <si>
    <t>101041-0047</t>
  </si>
  <si>
    <t>A180-19-3</t>
  </si>
  <si>
    <t>Pompa oleju 250-72 dirt bike KAYO</t>
  </si>
  <si>
    <r>
      <t>ZS/CP250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E5-23</t>
    </r>
    <r>
      <rPr>
        <sz val="11"/>
        <rFont val="宋体"/>
        <charset val="134"/>
      </rPr>
      <t>】</t>
    </r>
    <r>
      <rPr>
        <sz val="11"/>
        <rFont val="Calibri"/>
        <charset val="134"/>
      </rPr>
      <t>CB200</t>
    </r>
    <r>
      <rPr>
        <sz val="11"/>
        <rFont val="宋体"/>
        <charset val="134"/>
      </rPr>
      <t>机油泵部件</t>
    </r>
    <r>
      <rPr>
        <sz val="11"/>
        <rFont val="Calibri"/>
        <charset val="134"/>
      </rPr>
      <t>(37</t>
    </r>
    <r>
      <rPr>
        <sz val="11"/>
        <rFont val="宋体"/>
        <charset val="134"/>
      </rPr>
      <t>齿</t>
    </r>
    <r>
      <rPr>
        <sz val="11"/>
        <rFont val="Calibri"/>
        <charset val="134"/>
      </rPr>
      <t>_</t>
    </r>
    <r>
      <rPr>
        <sz val="11"/>
        <rFont val="宋体"/>
        <charset val="134"/>
      </rPr>
      <t>电感式</t>
    </r>
    <r>
      <rPr>
        <sz val="11"/>
        <rFont val="Calibri"/>
        <charset val="134"/>
      </rPr>
      <t>)</t>
    </r>
  </si>
  <si>
    <t>101029-0930</t>
  </si>
  <si>
    <t>T4-05-23</t>
  </si>
  <si>
    <t>Rozrusznik 250-72 dirt bike KAYO</t>
  </si>
  <si>
    <r>
      <t>ZS/CP250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E11-1</t>
    </r>
    <r>
      <rPr>
        <sz val="11"/>
        <rFont val="宋体"/>
        <charset val="134"/>
      </rPr>
      <t>】</t>
    </r>
    <r>
      <rPr>
        <sz val="11"/>
        <rFont val="Calibri"/>
        <charset val="134"/>
      </rPr>
      <t>CB250-G</t>
    </r>
    <r>
      <rPr>
        <sz val="11"/>
        <rFont val="宋体"/>
        <charset val="134"/>
      </rPr>
      <t>水冷启动电机</t>
    </r>
    <r>
      <rPr>
        <sz val="11"/>
        <rFont val="Calibri"/>
        <charset val="134"/>
      </rPr>
      <t>(</t>
    </r>
    <r>
      <rPr>
        <sz val="11"/>
        <rFont val="宋体"/>
        <charset val="134"/>
      </rPr>
      <t>单线</t>
    </r>
    <r>
      <rPr>
        <sz val="11"/>
        <rFont val="Calibri"/>
        <charset val="134"/>
      </rPr>
      <t>_</t>
    </r>
    <r>
      <rPr>
        <sz val="11"/>
        <rFont val="宋体"/>
        <charset val="134"/>
      </rPr>
      <t>圆形</t>
    </r>
    <r>
      <rPr>
        <sz val="11"/>
        <rFont val="Calibri"/>
        <charset val="134"/>
      </rPr>
      <t>_510_8805)</t>
    </r>
  </si>
  <si>
    <t>101029-1058</t>
  </si>
  <si>
    <t>T4-11-1</t>
  </si>
  <si>
    <t>Wałek rozrządu 250-72 dirt bike KAYO</t>
  </si>
  <si>
    <r>
      <t>ZS/CP250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E2-9</t>
    </r>
    <r>
      <rPr>
        <sz val="11"/>
        <rFont val="宋体"/>
        <charset val="134"/>
      </rPr>
      <t>】</t>
    </r>
    <r>
      <rPr>
        <sz val="11"/>
        <rFont val="Calibri"/>
        <charset val="134"/>
      </rPr>
      <t>CPS250</t>
    </r>
    <r>
      <rPr>
        <sz val="11"/>
        <rFont val="宋体"/>
        <charset val="134"/>
      </rPr>
      <t>凸轮轴部件</t>
    </r>
  </si>
  <si>
    <t>101029-0851</t>
  </si>
  <si>
    <t>T4-02-9</t>
  </si>
  <si>
    <t>Dźwigienka zaworowa 250-72 dirt bike Kayo</t>
  </si>
  <si>
    <r>
      <t>ZS/CP250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E2-1</t>
    </r>
    <r>
      <rPr>
        <sz val="11"/>
        <rFont val="宋体"/>
        <charset val="134"/>
      </rPr>
      <t>】</t>
    </r>
    <r>
      <rPr>
        <sz val="11"/>
        <rFont val="Calibri"/>
        <charset val="134"/>
      </rPr>
      <t>CPS250</t>
    </r>
    <r>
      <rPr>
        <sz val="11"/>
        <rFont val="宋体"/>
        <charset val="134"/>
      </rPr>
      <t>气门摇臂组合</t>
    </r>
  </si>
  <si>
    <t>101029-0843</t>
  </si>
  <si>
    <t>T4-02-1</t>
  </si>
  <si>
    <t>KT250</t>
  </si>
  <si>
    <t>Głowica dirtbike KT250 KAYO</t>
  </si>
  <si>
    <r>
      <t>LX-MT250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E1-12</t>
    </r>
    <r>
      <rPr>
        <sz val="11"/>
        <rFont val="宋体"/>
        <charset val="134"/>
      </rPr>
      <t>】气缸头</t>
    </r>
  </si>
  <si>
    <t>101030-0263</t>
  </si>
  <si>
    <t>Engine MINI GP</t>
  </si>
  <si>
    <t>Stator 8 cewkowy MR150 Mini GP K</t>
  </si>
  <si>
    <r>
      <t>ZS/ZY150</t>
    </r>
    <r>
      <rPr>
        <sz val="11"/>
        <rFont val="宋体"/>
        <charset val="134"/>
      </rPr>
      <t>【</t>
    </r>
    <r>
      <rPr>
        <sz val="11"/>
        <rFont val="Calibri"/>
        <charset val="134"/>
      </rPr>
      <t>E10-2</t>
    </r>
    <r>
      <rPr>
        <sz val="11"/>
        <rFont val="宋体"/>
        <charset val="134"/>
      </rPr>
      <t>】</t>
    </r>
    <r>
      <rPr>
        <sz val="11"/>
        <rFont val="Calibri"/>
        <charset val="134"/>
      </rPr>
      <t>2#</t>
    </r>
    <r>
      <rPr>
        <sz val="11"/>
        <rFont val="宋体"/>
        <charset val="134"/>
      </rPr>
      <t>磁电机定子组合</t>
    </r>
    <r>
      <rPr>
        <sz val="11"/>
        <rFont val="Calibri"/>
        <charset val="134"/>
      </rPr>
      <t>[(12V8</t>
    </r>
    <r>
      <rPr>
        <sz val="11"/>
        <rFont val="宋体"/>
        <charset val="134"/>
      </rPr>
      <t>极全波直流散线</t>
    </r>
    <r>
      <rPr>
        <sz val="11"/>
        <rFont val="Calibri"/>
        <charset val="134"/>
      </rPr>
      <t>) L:430]</t>
    </r>
    <r>
      <rPr>
        <sz val="11"/>
        <rFont val="宋体"/>
        <charset val="134"/>
      </rPr>
      <t>接口</t>
    </r>
    <r>
      <rPr>
        <sz val="11"/>
        <rFont val="Calibri"/>
        <charset val="134"/>
      </rPr>
      <t>68</t>
    </r>
  </si>
  <si>
    <t>101027-0725</t>
  </si>
  <si>
    <t>MR150-10-2</t>
  </si>
  <si>
    <t>TK25552A</t>
  </si>
  <si>
    <t>Plastik główny tylny quad AU180 KAYO</t>
  </si>
  <si>
    <t>后车体</t>
  </si>
  <si>
    <t>803009-0004-02</t>
  </si>
  <si>
    <t>1#</t>
  </si>
  <si>
    <t>Okleina komplet quad AU180 KAYO</t>
  </si>
  <si>
    <r>
      <t>21</t>
    </r>
    <r>
      <rPr>
        <sz val="11"/>
        <rFont val="宋体"/>
        <charset val="238"/>
      </rPr>
      <t>款</t>
    </r>
    <r>
      <rPr>
        <sz val="11"/>
        <rFont val="Calibri"/>
        <charset val="238"/>
      </rPr>
      <t>AU180</t>
    </r>
    <r>
      <rPr>
        <sz val="11"/>
        <rFont val="宋体"/>
        <charset val="238"/>
      </rPr>
      <t>贴花</t>
    </r>
    <r>
      <rPr>
        <sz val="11"/>
        <rFont val="Calibri"/>
        <charset val="238"/>
      </rPr>
      <t xml:space="preserve"> 3M 468</t>
    </r>
    <r>
      <rPr>
        <sz val="11"/>
        <rFont val="宋体"/>
        <charset val="238"/>
      </rPr>
      <t>胶</t>
    </r>
  </si>
  <si>
    <t>804014-0001-02</t>
  </si>
  <si>
    <t>55CTNS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</si>
</sst>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US$&quot;#,##0.00;\-&quot;US$&quot;#,##0.00"/>
    <numFmt numFmtId="177" formatCode="\$#,##0.00;\-\$#,##0.00"/>
    <numFmt numFmtId="178" formatCode="0.00_ "/>
    <numFmt numFmtId="179" formatCode="0.0_ "/>
  </numFmts>
  <fonts count="30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name val="宋体"/>
      <charset val="134"/>
      <scheme val="minor"/>
    </font>
    <font>
      <sz val="11"/>
      <name val="Calibri"/>
      <charset val="238"/>
    </font>
    <font>
      <sz val="11"/>
      <name val="宋体"/>
      <charset val="134"/>
    </font>
    <font>
      <b/>
      <sz val="11"/>
      <color theme="1"/>
      <name val="Calibri"/>
      <charset val="134"/>
    </font>
    <font>
      <sz val="11"/>
      <name val="宋体"/>
      <charset val="238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2"/>
      <name val="Times New Roman"/>
      <charset val="134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/>
    <xf numFmtId="0" fontId="28" fillId="0" borderId="0">
      <protection locked="0"/>
    </xf>
    <xf numFmtId="0" fontId="29" fillId="0" borderId="0"/>
    <xf numFmtId="0" fontId="28" fillId="0" borderId="0"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7" fontId="1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7" fontId="4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5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left" vertical="center" wrapText="1"/>
    </xf>
    <xf numFmtId="177" fontId="4" fillId="0" borderId="1" xfId="0" applyNumberFormat="1" applyFont="1" applyFill="1" applyBorder="1" applyAlignment="1">
      <alignment horizontal="left" vertical="center" wrapText="1"/>
    </xf>
    <xf numFmtId="0" fontId="2" fillId="0" borderId="1" xfId="50" applyFont="1" applyFill="1" applyBorder="1" applyAlignment="1" applyProtection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7" fontId="4" fillId="0" borderId="1" xfId="0" applyNumberFormat="1" applyFont="1" applyFill="1" applyBorder="1" applyAlignment="1">
      <alignment horizontal="left" vertical="center" wrapText="1"/>
    </xf>
    <xf numFmtId="177" fontId="4" fillId="0" borderId="1" xfId="0" applyNumberFormat="1" applyFont="1" applyFill="1" applyBorder="1" applyAlignment="1">
      <alignment horizontal="left" vertical="center" wrapText="1"/>
    </xf>
    <xf numFmtId="177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8" fontId="3" fillId="0" borderId="0" xfId="0" applyNumberFormat="1" applyFont="1" applyFill="1" applyAlignment="1">
      <alignment horizontal="left" vertical="center"/>
    </xf>
    <xf numFmtId="179" fontId="3" fillId="0" borderId="0" xfId="0" applyNumberFormat="1" applyFont="1" applyFill="1" applyAlignment="1">
      <alignment horizontal="left" vertical="center"/>
    </xf>
    <xf numFmtId="0" fontId="2" fillId="0" borderId="1" xfId="0" applyFont="1" applyFill="1" applyBorder="1" applyAlignment="1" quotePrefix="1">
      <alignment horizontal="left" vertical="center"/>
    </xf>
    <xf numFmtId="0" fontId="5" fillId="0" borderId="1" xfId="0" applyFont="1" applyFill="1" applyBorder="1" applyAlignment="1" quotePrefix="1">
      <alignment horizontal="left" vertical="center" wrapText="1"/>
    </xf>
    <xf numFmtId="0" fontId="2" fillId="0" borderId="1" xfId="0" applyFont="1" applyFill="1" applyBorder="1" applyAlignment="1" quotePrefix="1">
      <alignment horizontal="left" vertical="center" wrapText="1"/>
    </xf>
    <xf numFmtId="0" fontId="4" fillId="0" borderId="1" xfId="51" applyFont="1" applyFill="1" applyBorder="1" applyAlignment="1" quotePrefix="1">
      <alignment horizontal="left" vertical="center"/>
    </xf>
    <xf numFmtId="0" fontId="2" fillId="0" borderId="1" xfId="0" applyFont="1" applyFill="1" applyBorder="1" applyAlignment="1" quotePrefix="1">
      <alignment horizontal="left" vertical="center"/>
    </xf>
    <xf numFmtId="176" fontId="2" fillId="0" borderId="1" xfId="0" applyNumberFormat="1" applyFont="1" applyFill="1" applyBorder="1" applyAlignment="1" quotePrefix="1">
      <alignment horizontal="left" vertical="center"/>
    </xf>
    <xf numFmtId="0" fontId="4" fillId="0" borderId="1" xfId="0" applyFont="1" applyFill="1" applyBorder="1" applyAlignment="1" quotePrefix="1">
      <alignment horizontal="left" vertical="center"/>
    </xf>
    <xf numFmtId="0" fontId="7" fillId="0" borderId="1" xfId="0" applyFont="1" applyFill="1" applyBorder="1" applyAlignment="1" quotePrefix="1">
      <alignment horizontal="left" vertical="center" wrapText="1"/>
    </xf>
    <xf numFmtId="0" fontId="4" fillId="0" borderId="1" xfId="0" applyFont="1" applyFill="1" applyBorder="1" applyAlignment="1" quotePrefix="1">
      <alignment horizontal="left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Normalny 2" xfId="50"/>
    <cellStyle name="常规 3" xfId="51"/>
    <cellStyle name="Normalny" xfId="52"/>
  </cellStyles>
  <tableStyles count="0" defaultTableStyle="TableStyleMedium2" defaultPivotStyle="PivotStyleLight16"/>
  <colors>
    <mruColors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UAWEI\AppData\Roaming\ZhiXin\file\&#37197;&#20214;&#35013;&#31665;&#28165;&#21333;\TK25001A%20&#37197;&#20214;&#37319;&#36141;&#35746;&#21333;&#65292;&#38543;&#2658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配件采购订单"/>
      <sheetName val="配件采购订单 (2)"/>
      <sheetName val="配件采购订单 (4)"/>
      <sheetName val="配件采购订单 (3)"/>
      <sheetName val="Sheet1"/>
      <sheetName val="KAYO配件，每个包装箱外的标贴"/>
      <sheetName val="KAYO配件，每个单独配件上的标贴"/>
      <sheetName val="Sheet2"/>
      <sheetName val="Sheet3"/>
      <sheetName val="辅料"/>
      <sheetName val="辅料2"/>
    </sheetNames>
    <sheetDataSet>
      <sheetData sheetId="0">
        <row r="1">
          <cell r="G1" t="str">
            <v>浙江华洋赛车股份有限公司</v>
          </cell>
        </row>
        <row r="2">
          <cell r="F2" t="str">
            <v>配件采购订单</v>
          </cell>
        </row>
        <row r="3">
          <cell r="G3" t="str">
            <v>订单号：</v>
          </cell>
          <cell r="H3" t="str">
            <v>TK25001A</v>
          </cell>
        </row>
        <row r="3">
          <cell r="M3" t="str">
            <v>客户代号：PL01</v>
          </cell>
        </row>
        <row r="4">
          <cell r="E4" t="str">
            <v>ERP编码</v>
          </cell>
          <cell r="F4" t="str">
            <v>车型号</v>
          </cell>
          <cell r="G4" t="str">
            <v>物料名称</v>
          </cell>
          <cell r="H4" t="str">
            <v>物料规格</v>
          </cell>
          <cell r="I4" t="str">
            <v>单位</v>
          </cell>
          <cell r="J4" t="str">
            <v>数量</v>
          </cell>
          <cell r="K4" t="str">
            <v>装箱号</v>
          </cell>
          <cell r="L4" t="str">
            <v>体积(M3)</v>
          </cell>
          <cell r="M4" t="str">
            <v>总重量(KG)</v>
          </cell>
          <cell r="N4" t="str">
            <v>单件净重</v>
          </cell>
        </row>
        <row r="5">
          <cell r="E5" t="str">
            <v>205001-0006</v>
          </cell>
          <cell r="F5" t="str">
            <v>TS</v>
          </cell>
          <cell r="G5" t="str">
            <v>钢制后链轮</v>
          </cell>
          <cell r="H5" t="str">
            <v>黑色 420/39齿</v>
          </cell>
          <cell r="I5" t="str">
            <v>PCS</v>
          </cell>
          <cell r="J5">
            <v>40</v>
          </cell>
          <cell r="K5" t="str">
            <v>248#</v>
          </cell>
          <cell r="L5">
            <v>0.01734</v>
          </cell>
          <cell r="M5">
            <v>20.7</v>
          </cell>
        </row>
        <row r="6">
          <cell r="E6" t="str">
            <v>401006-0047</v>
          </cell>
          <cell r="F6">
            <v>0</v>
          </cell>
          <cell r="G6" t="str">
            <v>前轮外胎</v>
          </cell>
          <cell r="H6" t="str">
            <v>2.50-12   越野P397 远星</v>
          </cell>
          <cell r="I6" t="str">
            <v>PCS</v>
          </cell>
          <cell r="J6">
            <v>20</v>
          </cell>
          <cell r="K6" t="str">
            <v>96#115#</v>
          </cell>
          <cell r="L6">
            <v>0.1936</v>
          </cell>
          <cell r="M6">
            <v>34</v>
          </cell>
        </row>
        <row r="7">
          <cell r="E7" t="str">
            <v>404000-0168-02</v>
          </cell>
          <cell r="F7" t="str">
            <v>21款TS90</v>
          </cell>
          <cell r="G7" t="str">
            <v>前小单碟刹</v>
          </cell>
          <cell r="H7" t="str">
            <v>L=890 19款不折把/新1号支架Φ43H16/W450115/普通蹄块/白移管400 银色上下泵体/含油管夹/制动管接制动钳端角度调整</v>
          </cell>
          <cell r="I7" t="str">
            <v>套</v>
          </cell>
          <cell r="J7">
            <v>15</v>
          </cell>
          <cell r="K7" t="str">
            <v>128#-142#</v>
          </cell>
          <cell r="L7">
            <v>0.135</v>
          </cell>
          <cell r="M7">
            <v>22.5</v>
          </cell>
        </row>
        <row r="8">
          <cell r="E8" t="str">
            <v>313002-0007-02</v>
          </cell>
          <cell r="F8" t="str">
            <v>TT</v>
          </cell>
          <cell r="G8" t="str">
            <v>启动开关</v>
          </cell>
          <cell r="H8" t="str">
            <v>黄色橡胶帽按钮 自复位 防水母插件 线长650 圆头 按扭式/带锁片-丝印启动符号</v>
          </cell>
          <cell r="I8" t="str">
            <v>PCS</v>
          </cell>
          <cell r="J8">
            <v>15</v>
          </cell>
          <cell r="K8" t="str">
            <v>52#</v>
          </cell>
        </row>
        <row r="9">
          <cell r="E9" t="str">
            <v>203004-0032</v>
          </cell>
          <cell r="F9" t="str">
            <v>KMB</v>
          </cell>
          <cell r="G9" t="str">
            <v>链条防护罩</v>
          </cell>
          <cell r="H9" t="str">
            <v>黑色 塑料 全包型</v>
          </cell>
          <cell r="I9" t="str">
            <v>PCS</v>
          </cell>
          <cell r="J9">
            <v>20</v>
          </cell>
          <cell r="K9" t="str">
            <v>250#</v>
          </cell>
          <cell r="L9">
            <v>0.072</v>
          </cell>
          <cell r="M9">
            <v>5.3</v>
          </cell>
        </row>
        <row r="10">
          <cell r="E10" t="str">
            <v>554000-0050</v>
          </cell>
          <cell r="F10" t="str">
            <v>TSD</v>
          </cell>
          <cell r="G10" t="str">
            <v>单撑</v>
          </cell>
          <cell r="H10" t="str">
            <v>亚  黑 L=290 带槽销钉</v>
          </cell>
          <cell r="I10" t="str">
            <v>PCS</v>
          </cell>
          <cell r="J10">
            <v>15</v>
          </cell>
          <cell r="K10" t="str">
            <v>245#</v>
          </cell>
        </row>
        <row r="11">
          <cell r="E11" t="str">
            <v>601003-0021</v>
          </cell>
          <cell r="F11" t="str">
            <v>TSD</v>
          </cell>
          <cell r="G11" t="str">
            <v>上压块</v>
          </cell>
          <cell r="H11" t="str">
            <v>银色 喷砂 铝型材 分体 孔距35</v>
          </cell>
          <cell r="I11" t="str">
            <v>PCS</v>
          </cell>
          <cell r="J11">
            <v>10</v>
          </cell>
          <cell r="K11" t="str">
            <v>51#</v>
          </cell>
        </row>
        <row r="12">
          <cell r="E12" t="str">
            <v>903017-0007-04</v>
          </cell>
          <cell r="F12" t="str">
            <v>ATV</v>
          </cell>
          <cell r="G12" t="str">
            <v>外六角对边螺栓 GB5783</v>
          </cell>
          <cell r="H12" t="str">
            <v>三价彩 M8*40 S10 全螺纹 48小时盐雾</v>
          </cell>
          <cell r="I12" t="str">
            <v>PCS</v>
          </cell>
          <cell r="J12">
            <v>30</v>
          </cell>
          <cell r="K12" t="str">
            <v>255#</v>
          </cell>
        </row>
        <row r="13">
          <cell r="E13" t="str">
            <v>309001-0140-02</v>
          </cell>
          <cell r="F13" t="str">
            <v>TD</v>
          </cell>
          <cell r="G13" t="str">
            <v>主线缆</v>
          </cell>
          <cell r="H13" t="str">
            <v>配ZS150/小时表 带电门锁线/橡胶防尘套/带护套</v>
          </cell>
          <cell r="I13" t="str">
            <v>套</v>
          </cell>
          <cell r="J13">
            <v>20</v>
          </cell>
          <cell r="K13" t="str">
            <v>54#</v>
          </cell>
        </row>
        <row r="14">
          <cell r="E14" t="str">
            <v>105000-0033</v>
          </cell>
          <cell r="F14" t="str">
            <v>TT</v>
          </cell>
          <cell r="G14" t="str">
            <v>空滤器总成</v>
          </cell>
          <cell r="H14" t="str">
            <v>黑  色   Φ47含2号胶管/40-60卡箍 防水/三角形</v>
          </cell>
          <cell r="I14" t="str">
            <v>PCS</v>
          </cell>
          <cell r="J14">
            <v>36</v>
          </cell>
          <cell r="K14" t="str">
            <v>66#</v>
          </cell>
          <cell r="L14">
            <v>0.166294</v>
          </cell>
          <cell r="M14">
            <v>16.3</v>
          </cell>
        </row>
        <row r="15">
          <cell r="E15" t="str">
            <v>105000-0033</v>
          </cell>
          <cell r="F15" t="str">
            <v>TT</v>
          </cell>
          <cell r="G15" t="str">
            <v>空滤器总成</v>
          </cell>
          <cell r="H15" t="str">
            <v>黑  色   Φ47含2号胶管/40-60卡箍 防水/三角形</v>
          </cell>
          <cell r="I15" t="str">
            <v>PCS</v>
          </cell>
          <cell r="J15">
            <v>14</v>
          </cell>
          <cell r="K15" t="str">
            <v>67#</v>
          </cell>
          <cell r="L15">
            <v>0.072</v>
          </cell>
          <cell r="M15">
            <v>6.5</v>
          </cell>
        </row>
        <row r="16">
          <cell r="E16" t="str">
            <v>309001-0140-02</v>
          </cell>
          <cell r="F16" t="str">
            <v>TD</v>
          </cell>
          <cell r="G16" t="str">
            <v>主线缆</v>
          </cell>
          <cell r="H16" t="str">
            <v>配ZS150/小时表 带电门锁线/橡胶防尘套/带护套</v>
          </cell>
          <cell r="I16" t="str">
            <v>套</v>
          </cell>
          <cell r="J16">
            <v>30</v>
          </cell>
          <cell r="K16" t="str">
            <v>54#</v>
          </cell>
          <cell r="L16">
            <v>0.0528</v>
          </cell>
          <cell r="M16">
            <v>6.3</v>
          </cell>
        </row>
        <row r="17">
          <cell r="E17" t="str">
            <v>306001-0001</v>
          </cell>
          <cell r="F17" t="str">
            <v>TD</v>
          </cell>
          <cell r="G17" t="str">
            <v>高压包</v>
          </cell>
          <cell r="H17" t="str">
            <v>黑色 黑/绿2脚</v>
          </cell>
          <cell r="I17" t="str">
            <v>PCS</v>
          </cell>
          <cell r="J17">
            <v>50</v>
          </cell>
          <cell r="K17" t="str">
            <v>63#</v>
          </cell>
        </row>
        <row r="18">
          <cell r="E18" t="str">
            <v>203000-0098</v>
          </cell>
          <cell r="F18" t="str">
            <v>K4</v>
          </cell>
          <cell r="G18" t="str">
            <v>链条</v>
          </cell>
          <cell r="H18" t="str">
            <v>灰色 CHOHO 520H 116L</v>
          </cell>
          <cell r="I18" t="str">
            <v>PCS</v>
          </cell>
          <cell r="J18">
            <v>5</v>
          </cell>
          <cell r="K18" t="str">
            <v>252#</v>
          </cell>
        </row>
        <row r="19">
          <cell r="E19" t="str">
            <v>203000-0098</v>
          </cell>
          <cell r="F19" t="str">
            <v>K4</v>
          </cell>
          <cell r="G19" t="str">
            <v>链条</v>
          </cell>
          <cell r="H19" t="str">
            <v>灰色 CHOHO 520H 116L</v>
          </cell>
          <cell r="I19" t="str">
            <v>PCS</v>
          </cell>
          <cell r="J19">
            <v>10</v>
          </cell>
          <cell r="K19" t="str">
            <v>253#</v>
          </cell>
          <cell r="L19">
            <v>0.01156</v>
          </cell>
          <cell r="M19">
            <v>20.1</v>
          </cell>
        </row>
        <row r="20">
          <cell r="E20" t="str">
            <v>205001-0027</v>
          </cell>
          <cell r="F20" t="str">
            <v>T6-L</v>
          </cell>
          <cell r="G20" t="str">
            <v>钢制后链轮</v>
          </cell>
          <cell r="H20" t="str">
            <v>黑色 520/49齿-平面</v>
          </cell>
          <cell r="I20" t="str">
            <v>PCS</v>
          </cell>
          <cell r="J20">
            <v>20</v>
          </cell>
          <cell r="K20" t="str">
            <v>247#</v>
          </cell>
          <cell r="L20">
            <v>0.01734</v>
          </cell>
          <cell r="M20">
            <v>15.9</v>
          </cell>
        </row>
        <row r="21">
          <cell r="E21" t="str">
            <v>401000-0075-03</v>
          </cell>
          <cell r="F21" t="str">
            <v>K5</v>
          </cell>
          <cell r="G21" t="str">
            <v>前轮辋</v>
          </cell>
          <cell r="H21" t="str">
            <v>黑铝圈 黑色毂 1.6*21 含油封 带胎夹孔 黑色辐条 打白色KAYO标</v>
          </cell>
          <cell r="I21" t="str">
            <v>PCS</v>
          </cell>
          <cell r="J21">
            <v>10</v>
          </cell>
          <cell r="K21" t="str">
            <v>71#-80#</v>
          </cell>
          <cell r="L21">
            <v>0.35739</v>
          </cell>
          <cell r="M21">
            <v>49</v>
          </cell>
        </row>
        <row r="22">
          <cell r="E22" t="str">
            <v>601003-0020</v>
          </cell>
          <cell r="F22" t="str">
            <v>K3</v>
          </cell>
          <cell r="G22" t="str">
            <v>上压块</v>
          </cell>
          <cell r="H22" t="str">
            <v>氧化亚白 锻造 Φ28配192联板/变径/分体</v>
          </cell>
          <cell r="I22" t="str">
            <v>PCS</v>
          </cell>
          <cell r="J22">
            <v>10</v>
          </cell>
          <cell r="K22" t="str">
            <v>51#</v>
          </cell>
        </row>
        <row r="23">
          <cell r="E23" t="str">
            <v>551000-0147-01</v>
          </cell>
          <cell r="F23" t="str">
            <v>K5</v>
          </cell>
          <cell r="G23" t="str">
            <v>车架总成/金工</v>
          </cell>
          <cell r="H23" t="str">
            <v>亚  黑 K5 前悬管带安装孔Φ16.5</v>
          </cell>
          <cell r="I23" t="str">
            <v>PCS</v>
          </cell>
          <cell r="J23">
            <v>1</v>
          </cell>
          <cell r="K23" t="str">
            <v>239#</v>
          </cell>
          <cell r="L23">
            <v>0.260544</v>
          </cell>
          <cell r="M23">
            <v>15.9</v>
          </cell>
        </row>
        <row r="24">
          <cell r="E24" t="str">
            <v>551000-0147-01</v>
          </cell>
          <cell r="F24" t="str">
            <v>K5</v>
          </cell>
          <cell r="G24" t="str">
            <v>车架总成/金工</v>
          </cell>
          <cell r="H24" t="str">
            <v>亚  黑 K5 前悬管带安装孔Φ16.5</v>
          </cell>
          <cell r="I24" t="str">
            <v>PCS</v>
          </cell>
          <cell r="J24">
            <v>2</v>
          </cell>
          <cell r="K24" t="str">
            <v>240#</v>
          </cell>
          <cell r="L24">
            <v>0.260544</v>
          </cell>
          <cell r="M24">
            <v>28.1</v>
          </cell>
        </row>
        <row r="25">
          <cell r="E25" t="str">
            <v>555000-0163</v>
          </cell>
          <cell r="F25" t="str">
            <v>K4</v>
          </cell>
          <cell r="G25" t="str">
            <v>水箱护罩支架</v>
          </cell>
          <cell r="H25" t="str">
            <v>亚  黑 Z型折弯</v>
          </cell>
          <cell r="I25" t="str">
            <v>PCS</v>
          </cell>
          <cell r="J25">
            <v>15</v>
          </cell>
          <cell r="K25" t="str">
            <v>127#</v>
          </cell>
        </row>
        <row r="26">
          <cell r="E26" t="str">
            <v>902002-0061</v>
          </cell>
          <cell r="F26" t="str">
            <v>K4</v>
          </cell>
          <cell r="G26" t="str">
            <v>后左台阶套</v>
          </cell>
          <cell r="H26" t="str">
            <v>兰白锌 Φ15*40*H34+Φ32.5*H30</v>
          </cell>
          <cell r="I26" t="str">
            <v>PCS</v>
          </cell>
          <cell r="J26">
            <v>5</v>
          </cell>
          <cell r="K26" t="str">
            <v>241#</v>
          </cell>
        </row>
        <row r="27">
          <cell r="E27" t="str">
            <v>102000-0032</v>
          </cell>
          <cell r="F27" t="str">
            <v>T4</v>
          </cell>
          <cell r="G27" t="str">
            <v>化油器</v>
          </cell>
          <cell r="H27" t="str">
            <v>PE28J-04 主量孔120/副40 手动风门 含滤清器 打KAYO.std</v>
          </cell>
          <cell r="I27" t="str">
            <v>PCS</v>
          </cell>
          <cell r="J27">
            <v>15</v>
          </cell>
          <cell r="K27" t="str">
            <v>241#</v>
          </cell>
        </row>
        <row r="28">
          <cell r="E28" t="str">
            <v>908001-0016</v>
          </cell>
          <cell r="F28" t="str">
            <v>T4</v>
          </cell>
          <cell r="G28" t="str">
            <v>油封</v>
          </cell>
          <cell r="H28" t="str">
            <v>33*43*7/后轮用</v>
          </cell>
          <cell r="I28" t="str">
            <v>PCS</v>
          </cell>
          <cell r="J28">
            <v>10</v>
          </cell>
          <cell r="K28" t="str">
            <v>126#</v>
          </cell>
        </row>
        <row r="29">
          <cell r="E29" t="str">
            <v>908007-0010</v>
          </cell>
          <cell r="F29" t="str">
            <v>TT</v>
          </cell>
          <cell r="G29" t="str">
            <v>工字型橡胶圈</v>
          </cell>
          <cell r="H29" t="str">
            <v>黑色 Φ9*12+Φ18*H7</v>
          </cell>
          <cell r="I29" t="str">
            <v>PCS</v>
          </cell>
          <cell r="J29">
            <v>20</v>
          </cell>
          <cell r="K29" t="str">
            <v>255#</v>
          </cell>
        </row>
        <row r="30">
          <cell r="E30" t="str">
            <v>105002-0020</v>
          </cell>
          <cell r="F30" t="str">
            <v>19款T4</v>
          </cell>
          <cell r="G30" t="str">
            <v>空滤器海绵</v>
          </cell>
          <cell r="H30" t="str">
            <v>黄，黑/中间带橡胶垫 NB</v>
          </cell>
          <cell r="I30" t="str">
            <v>PCS</v>
          </cell>
          <cell r="J30">
            <v>30</v>
          </cell>
          <cell r="K30" t="str">
            <v>64#</v>
          </cell>
        </row>
        <row r="31">
          <cell r="E31" t="str">
            <v>805001-0029-05</v>
          </cell>
          <cell r="F31" t="str">
            <v>K2</v>
          </cell>
          <cell r="G31" t="str">
            <v>油箱总成</v>
          </cell>
          <cell r="H31" t="str">
            <v>黑色 K2 配CP250 含开关 油箱盖Ф47/油箱开关单管O型圈密封</v>
          </cell>
          <cell r="I31" t="str">
            <v>PCS</v>
          </cell>
          <cell r="J31">
            <v>30</v>
          </cell>
          <cell r="K31" t="str">
            <v>149#-178#</v>
          </cell>
          <cell r="L31">
            <v>1.584</v>
          </cell>
          <cell r="M31">
            <v>99</v>
          </cell>
        </row>
        <row r="32">
          <cell r="L32">
            <v>1.584</v>
          </cell>
          <cell r="M32">
            <v>99</v>
          </cell>
        </row>
        <row r="33">
          <cell r="E33" t="str">
            <v>801009-0001-03</v>
          </cell>
          <cell r="F33" t="str">
            <v>K2</v>
          </cell>
          <cell r="G33" t="str">
            <v>前泥板</v>
          </cell>
          <cell r="H33" t="str">
            <v>黑色 K2</v>
          </cell>
          <cell r="I33" t="str">
            <v>PCS</v>
          </cell>
          <cell r="J33">
            <v>30</v>
          </cell>
          <cell r="K33" t="str">
            <v>257#</v>
          </cell>
        </row>
        <row r="34">
          <cell r="E34" t="str">
            <v>801009-0014</v>
          </cell>
          <cell r="F34" t="str">
            <v>K2</v>
          </cell>
          <cell r="G34" t="str">
            <v>后小泥板</v>
          </cell>
          <cell r="H34" t="str">
            <v>黑色 K2</v>
          </cell>
          <cell r="I34" t="str">
            <v>PCS</v>
          </cell>
          <cell r="J34">
            <v>30</v>
          </cell>
          <cell r="K34" t="str">
            <v>257#</v>
          </cell>
          <cell r="L34">
            <v>0.3418675</v>
          </cell>
          <cell r="M34">
            <v>21.3</v>
          </cell>
        </row>
        <row r="35">
          <cell r="E35" t="str">
            <v>401000-0069</v>
          </cell>
          <cell r="F35" t="str">
            <v>T2/K2</v>
          </cell>
          <cell r="G35" t="str">
            <v>前轮辋</v>
          </cell>
          <cell r="H35" t="str">
            <v>银铝圈 喷砂毂 1.6*21 带胎夹孔 含左22*35*7油封/右20*35*7油封</v>
          </cell>
          <cell r="I35" t="str">
            <v>PCS</v>
          </cell>
          <cell r="J35">
            <v>15</v>
          </cell>
          <cell r="K35" t="str">
            <v>81#-95#</v>
          </cell>
          <cell r="L35">
            <v>0.536085</v>
          </cell>
          <cell r="M35">
            <v>67.5</v>
          </cell>
        </row>
        <row r="36">
          <cell r="E36" t="str">
            <v>801009-0001-03</v>
          </cell>
          <cell r="F36" t="str">
            <v>K2</v>
          </cell>
          <cell r="G36" t="str">
            <v>前泥板</v>
          </cell>
          <cell r="H36" t="str">
            <v>黑色 K2</v>
          </cell>
          <cell r="I36" t="str">
            <v>PCS</v>
          </cell>
          <cell r="J36">
            <v>50</v>
          </cell>
          <cell r="K36" t="str">
            <v>261#-310#</v>
          </cell>
          <cell r="L36">
            <v>3.276</v>
          </cell>
          <cell r="M36">
            <v>155</v>
          </cell>
        </row>
        <row r="37">
          <cell r="E37" t="str">
            <v>801009-0003-02</v>
          </cell>
          <cell r="F37" t="str">
            <v>K2</v>
          </cell>
          <cell r="G37" t="str">
            <v>前左上护板</v>
          </cell>
          <cell r="H37" t="str">
            <v>黑色 K2</v>
          </cell>
          <cell r="I37" t="str">
            <v>PCS</v>
          </cell>
          <cell r="J37">
            <v>50</v>
          </cell>
        </row>
        <row r="38">
          <cell r="E38" t="str">
            <v>801009-0004-02</v>
          </cell>
          <cell r="F38" t="str">
            <v>K2</v>
          </cell>
          <cell r="G38" t="str">
            <v>前左中护板</v>
          </cell>
          <cell r="H38" t="str">
            <v>黑色 K2</v>
          </cell>
          <cell r="I38" t="str">
            <v>PCS</v>
          </cell>
          <cell r="J38">
            <v>50</v>
          </cell>
        </row>
        <row r="39">
          <cell r="E39" t="str">
            <v>801009-0005-02</v>
          </cell>
          <cell r="F39" t="str">
            <v>K2</v>
          </cell>
          <cell r="G39" t="str">
            <v>前左下护板</v>
          </cell>
          <cell r="H39" t="str">
            <v>黑色 K2</v>
          </cell>
          <cell r="I39" t="str">
            <v>PCS</v>
          </cell>
          <cell r="J39">
            <v>50</v>
          </cell>
        </row>
        <row r="40">
          <cell r="E40" t="str">
            <v>801009-0006-02</v>
          </cell>
          <cell r="F40" t="str">
            <v>K2</v>
          </cell>
          <cell r="G40" t="str">
            <v>前右上护板</v>
          </cell>
          <cell r="H40" t="str">
            <v>黑色 K2</v>
          </cell>
          <cell r="I40" t="str">
            <v>PCS</v>
          </cell>
          <cell r="J40">
            <v>50</v>
          </cell>
        </row>
        <row r="41">
          <cell r="E41" t="str">
            <v>801009-0007-02</v>
          </cell>
          <cell r="F41" t="str">
            <v>K2</v>
          </cell>
          <cell r="G41" t="str">
            <v>前右中护板</v>
          </cell>
          <cell r="H41" t="str">
            <v>黑色 K2</v>
          </cell>
          <cell r="I41" t="str">
            <v>PCS</v>
          </cell>
          <cell r="J41">
            <v>50</v>
          </cell>
        </row>
        <row r="42">
          <cell r="E42" t="str">
            <v>801009-0008-02</v>
          </cell>
          <cell r="F42" t="str">
            <v>K2</v>
          </cell>
          <cell r="G42" t="str">
            <v>前右下护板</v>
          </cell>
          <cell r="H42" t="str">
            <v>黑色 K2</v>
          </cell>
          <cell r="I42" t="str">
            <v>PCS</v>
          </cell>
          <cell r="J42">
            <v>50</v>
          </cell>
        </row>
        <row r="43">
          <cell r="E43" t="str">
            <v>801009-0009-02</v>
          </cell>
          <cell r="F43" t="str">
            <v>K2</v>
          </cell>
          <cell r="G43" t="str">
            <v>后左上侧板</v>
          </cell>
          <cell r="H43" t="str">
            <v>黑色 K2</v>
          </cell>
          <cell r="I43" t="str">
            <v>PCS</v>
          </cell>
          <cell r="J43">
            <v>50</v>
          </cell>
        </row>
        <row r="44">
          <cell r="E44" t="str">
            <v>801009-0010-02</v>
          </cell>
          <cell r="F44" t="str">
            <v>K2</v>
          </cell>
          <cell r="G44" t="str">
            <v>后左下侧板</v>
          </cell>
          <cell r="H44" t="str">
            <v>黑色 K2</v>
          </cell>
          <cell r="I44" t="str">
            <v>PCS</v>
          </cell>
          <cell r="J44">
            <v>50</v>
          </cell>
        </row>
        <row r="45">
          <cell r="E45" t="str">
            <v>801009-0011-02</v>
          </cell>
          <cell r="F45" t="str">
            <v>K2</v>
          </cell>
          <cell r="G45" t="str">
            <v>后右侧板总成</v>
          </cell>
          <cell r="H45" t="str">
            <v>黑色 K2 带空滤壳体</v>
          </cell>
          <cell r="I45" t="str">
            <v>PCS</v>
          </cell>
          <cell r="J45">
            <v>50</v>
          </cell>
        </row>
        <row r="46">
          <cell r="E46" t="str">
            <v>801009-0012-02</v>
          </cell>
          <cell r="F46" t="str">
            <v>K2</v>
          </cell>
          <cell r="G46" t="str">
            <v>后左右护板</v>
          </cell>
          <cell r="H46" t="str">
            <v>黑色 K2</v>
          </cell>
          <cell r="I46" t="str">
            <v>PCS</v>
          </cell>
          <cell r="J46">
            <v>50</v>
          </cell>
        </row>
        <row r="47">
          <cell r="E47" t="str">
            <v>801009-0013-02</v>
          </cell>
          <cell r="F47" t="str">
            <v>K2</v>
          </cell>
          <cell r="G47" t="str">
            <v>后中心护板</v>
          </cell>
          <cell r="H47" t="str">
            <v>黑色 K2</v>
          </cell>
          <cell r="I47" t="str">
            <v>PCS</v>
          </cell>
          <cell r="J47">
            <v>50</v>
          </cell>
        </row>
        <row r="48">
          <cell r="E48" t="str">
            <v>801009-0014</v>
          </cell>
          <cell r="F48" t="str">
            <v>K2</v>
          </cell>
          <cell r="G48" t="str">
            <v>后小泥板</v>
          </cell>
          <cell r="H48" t="str">
            <v>黑色 K2</v>
          </cell>
          <cell r="I48" t="str">
            <v>PCS</v>
          </cell>
          <cell r="J48">
            <v>50</v>
          </cell>
        </row>
        <row r="49">
          <cell r="E49" t="str">
            <v>402004-0016</v>
          </cell>
          <cell r="F49" t="str">
            <v>T2</v>
          </cell>
          <cell r="G49" t="str">
            <v>辐条</v>
          </cell>
          <cell r="H49" t="str">
            <v>兰白锌 后外18寸含帽</v>
          </cell>
          <cell r="I49" t="str">
            <v>PCS</v>
          </cell>
          <cell r="J49">
            <v>200</v>
          </cell>
          <cell r="K49" t="str">
            <v>127#</v>
          </cell>
        </row>
        <row r="50">
          <cell r="E50" t="str">
            <v>402004-0015</v>
          </cell>
          <cell r="F50" t="str">
            <v>T2</v>
          </cell>
          <cell r="G50" t="str">
            <v>辐条</v>
          </cell>
          <cell r="H50" t="str">
            <v>兰白锌 后内18寸含帽</v>
          </cell>
          <cell r="I50" t="str">
            <v>PCS</v>
          </cell>
          <cell r="J50">
            <v>200</v>
          </cell>
          <cell r="K50" t="str">
            <v>127#</v>
          </cell>
        </row>
        <row r="51">
          <cell r="E51" t="str">
            <v>309001-0105-02</v>
          </cell>
          <cell r="F51" t="str">
            <v>K2</v>
          </cell>
          <cell r="G51" t="str">
            <v>主线缆</v>
          </cell>
          <cell r="H51" t="str">
            <v>配YX250-C/三档电门锁 防水 磁电机带护套</v>
          </cell>
          <cell r="I51" t="str">
            <v>PCS</v>
          </cell>
          <cell r="J51">
            <v>20</v>
          </cell>
          <cell r="K51" t="str">
            <v>63#</v>
          </cell>
          <cell r="L51">
            <v>0.082992</v>
          </cell>
          <cell r="M51">
            <v>13.1</v>
          </cell>
        </row>
        <row r="52">
          <cell r="E52" t="str">
            <v>203004-0018</v>
          </cell>
          <cell r="F52" t="str">
            <v>T2/T4</v>
          </cell>
          <cell r="G52" t="str">
            <v>导链套</v>
          </cell>
          <cell r="H52" t="str">
            <v>黑色 T4 橡塑</v>
          </cell>
          <cell r="I52" t="str">
            <v>PCS</v>
          </cell>
          <cell r="J52">
            <v>50</v>
          </cell>
          <cell r="K52" t="str">
            <v>249#</v>
          </cell>
          <cell r="L52">
            <v>0.04</v>
          </cell>
          <cell r="M52">
            <v>8.1</v>
          </cell>
        </row>
        <row r="53">
          <cell r="E53" t="str">
            <v>907001-0020</v>
          </cell>
          <cell r="F53">
            <v>0</v>
          </cell>
          <cell r="G53" t="str">
            <v>轴承</v>
          </cell>
          <cell r="H53" t="str">
            <v>6302RS/P6 CCXS</v>
          </cell>
          <cell r="I53" t="str">
            <v>PCS</v>
          </cell>
          <cell r="J53">
            <v>50</v>
          </cell>
          <cell r="K53" t="str">
            <v>245#</v>
          </cell>
        </row>
        <row r="54">
          <cell r="E54" t="str">
            <v>602007-0020-02</v>
          </cell>
          <cell r="F54" t="str">
            <v>T系</v>
          </cell>
          <cell r="G54" t="str">
            <v>离合把总成</v>
          </cell>
          <cell r="H54" t="str">
            <v>银把银座 不折叠/带风门把/带橡胶护套安装好</v>
          </cell>
          <cell r="I54" t="str">
            <v>PCS</v>
          </cell>
          <cell r="J54">
            <v>50</v>
          </cell>
          <cell r="K54" t="str">
            <v>244#</v>
          </cell>
          <cell r="L54">
            <v>0.04</v>
          </cell>
          <cell r="M54">
            <v>11.3</v>
          </cell>
        </row>
        <row r="55">
          <cell r="E55" t="str">
            <v>805001-0029-06</v>
          </cell>
          <cell r="F55" t="str">
            <v>K2</v>
          </cell>
          <cell r="G55" t="str">
            <v>油箱总成</v>
          </cell>
          <cell r="H55" t="str">
            <v>白色 K2 配CP250 含开关 油箱盖Ф47/油箱开关单管O型圈密封</v>
          </cell>
          <cell r="I55" t="str">
            <v>PCS</v>
          </cell>
          <cell r="J55">
            <v>40</v>
          </cell>
          <cell r="K55" t="str">
            <v>179#-218#</v>
          </cell>
          <cell r="L55">
            <v>2.112</v>
          </cell>
          <cell r="M55">
            <v>132</v>
          </cell>
        </row>
        <row r="56">
          <cell r="E56" t="str">
            <v>805003-0004-02</v>
          </cell>
          <cell r="F56" t="str">
            <v>TT</v>
          </cell>
          <cell r="G56" t="str">
            <v>塑料油箱盖</v>
          </cell>
          <cell r="H56" t="str">
            <v>黑色 4号 Φ47</v>
          </cell>
          <cell r="I56" t="str">
            <v>PCS</v>
          </cell>
          <cell r="J56">
            <v>20</v>
          </cell>
          <cell r="K56" t="str">
            <v>255#</v>
          </cell>
        </row>
        <row r="57">
          <cell r="E57" t="str">
            <v>601002-0016</v>
          </cell>
          <cell r="F57" t="str">
            <v>T2/K2</v>
          </cell>
          <cell r="G57" t="str">
            <v>下联板组件</v>
          </cell>
          <cell r="H57" t="str">
            <v>银色 喷砂 锻造 Φ51/孔距170 含方向柱/M6*20螺栓*4</v>
          </cell>
          <cell r="I57" t="str">
            <v>PCS</v>
          </cell>
          <cell r="J57">
            <v>15</v>
          </cell>
          <cell r="K57" t="str">
            <v>224#-238#</v>
          </cell>
          <cell r="L57">
            <v>0.2601</v>
          </cell>
          <cell r="M57">
            <v>52.5</v>
          </cell>
        </row>
        <row r="58">
          <cell r="E58" t="str">
            <v>601001-0006-02</v>
          </cell>
          <cell r="F58" t="str">
            <v>T2/K2</v>
          </cell>
          <cell r="G58" t="str">
            <v>上联板</v>
          </cell>
          <cell r="H58" t="str">
            <v>银色 喷砂 锻造 Φ48/孔距170 含M8*20螺栓*2</v>
          </cell>
          <cell r="I58" t="str">
            <v>PCS</v>
          </cell>
          <cell r="J58">
            <v>15</v>
          </cell>
        </row>
        <row r="59">
          <cell r="E59" t="str">
            <v>601003-0002-03</v>
          </cell>
          <cell r="F59" t="str">
            <v>T4</v>
          </cell>
          <cell r="G59" t="str">
            <v>上压块</v>
          </cell>
          <cell r="H59" t="str">
            <v>银色 喷砂 锻造 配192联板/变径/分体</v>
          </cell>
          <cell r="I59" t="str">
            <v>PCS</v>
          </cell>
          <cell r="J59">
            <v>30</v>
          </cell>
        </row>
        <row r="60">
          <cell r="E60" t="str">
            <v>601004-0003-03</v>
          </cell>
          <cell r="F60" t="str">
            <v>T4</v>
          </cell>
          <cell r="G60" t="str">
            <v>下压块</v>
          </cell>
          <cell r="H60" t="str">
            <v>银色 喷砂 锻造 配192联板/变径</v>
          </cell>
          <cell r="I60" t="str">
            <v>PCS</v>
          </cell>
          <cell r="J60">
            <v>30</v>
          </cell>
        </row>
        <row r="61">
          <cell r="E61" t="str">
            <v>601005-0002</v>
          </cell>
          <cell r="F61" t="str">
            <v>T4</v>
          </cell>
          <cell r="G61" t="str">
            <v>大螺母</v>
          </cell>
          <cell r="H61" t="str">
            <v>兰白锌 六角头 M26*1</v>
          </cell>
          <cell r="I61" t="str">
            <v>PCS</v>
          </cell>
          <cell r="J61">
            <v>15</v>
          </cell>
        </row>
        <row r="62">
          <cell r="E62" t="str">
            <v>601005-0014</v>
          </cell>
          <cell r="F62" t="str">
            <v>T4</v>
          </cell>
          <cell r="G62" t="str">
            <v>大垫片</v>
          </cell>
          <cell r="H62" t="str">
            <v>兰白锌 Φ27*40*1.5</v>
          </cell>
          <cell r="I62" t="str">
            <v>PCS</v>
          </cell>
          <cell r="J62">
            <v>15</v>
          </cell>
        </row>
        <row r="63">
          <cell r="E63" t="str">
            <v>601005-0006</v>
          </cell>
          <cell r="F63" t="str">
            <v>T4</v>
          </cell>
          <cell r="G63" t="str">
            <v>锁  母</v>
          </cell>
          <cell r="H63" t="str">
            <v>兰白锌 M30*1*H12</v>
          </cell>
          <cell r="I63" t="str">
            <v>PCS</v>
          </cell>
          <cell r="J63">
            <v>15</v>
          </cell>
        </row>
        <row r="64">
          <cell r="E64" t="str">
            <v>601005-0010</v>
          </cell>
          <cell r="F64" t="str">
            <v>T4</v>
          </cell>
          <cell r="G64" t="str">
            <v>防尘盖</v>
          </cell>
          <cell r="H64" t="str">
            <v>黑  色 包黑色橡胶</v>
          </cell>
          <cell r="I64" t="str">
            <v>PCS</v>
          </cell>
          <cell r="J64">
            <v>15</v>
          </cell>
        </row>
        <row r="65">
          <cell r="E65" t="str">
            <v>907002-0008</v>
          </cell>
          <cell r="F65" t="str">
            <v>T4</v>
          </cell>
          <cell r="G65" t="str">
            <v>圆锥滚针轴承</v>
          </cell>
          <cell r="H65" t="str">
            <v>32906</v>
          </cell>
          <cell r="I65" t="str">
            <v>PCS</v>
          </cell>
          <cell r="J65">
            <v>15</v>
          </cell>
        </row>
        <row r="66">
          <cell r="E66" t="str">
            <v>908004-0004</v>
          </cell>
          <cell r="F66" t="str">
            <v>T4</v>
          </cell>
          <cell r="G66" t="str">
            <v>方向轴堵头</v>
          </cell>
          <cell r="H66" t="str">
            <v>黑色 橡胶</v>
          </cell>
          <cell r="I66" t="str">
            <v>PCS</v>
          </cell>
          <cell r="J66">
            <v>15</v>
          </cell>
        </row>
        <row r="67">
          <cell r="E67" t="str">
            <v>903013-0033-03</v>
          </cell>
          <cell r="F67" t="str">
            <v>T2</v>
          </cell>
          <cell r="G67" t="str">
            <v>内六角圆柱头螺丝 GB70-85</v>
          </cell>
          <cell r="H67" t="str">
            <v>三价彩 M8*110 48小时盐雾</v>
          </cell>
          <cell r="I67" t="str">
            <v>PCS</v>
          </cell>
          <cell r="J67">
            <v>60</v>
          </cell>
        </row>
        <row r="68">
          <cell r="E68" t="str">
            <v>903007-0005</v>
          </cell>
          <cell r="F68">
            <v>0</v>
          </cell>
          <cell r="G68" t="str">
            <v>六角法兰自锁螺母 MT</v>
          </cell>
          <cell r="H68" t="str">
            <v>三价彩 M8 90309-KV8-8400</v>
          </cell>
          <cell r="I68" t="str">
            <v>PCS</v>
          </cell>
          <cell r="J68">
            <v>60</v>
          </cell>
        </row>
        <row r="69">
          <cell r="E69" t="str">
            <v>501001-0003</v>
          </cell>
          <cell r="F69">
            <v>0</v>
          </cell>
          <cell r="G69" t="str">
            <v>前左减震护板</v>
          </cell>
          <cell r="H69" t="str">
            <v>黑色 K-02 270mm 含螺栓*5/螺母*2/管卡*2</v>
          </cell>
          <cell r="I69" t="str">
            <v>PCS</v>
          </cell>
          <cell r="J69">
            <v>50</v>
          </cell>
          <cell r="K69" t="str">
            <v>68#</v>
          </cell>
        </row>
        <row r="70">
          <cell r="E70" t="str">
            <v>501001-0004</v>
          </cell>
          <cell r="F70">
            <v>0</v>
          </cell>
          <cell r="G70" t="str">
            <v>前右减震护板</v>
          </cell>
          <cell r="H70" t="str">
            <v>黑色 K-02 270mm 含螺栓*3</v>
          </cell>
          <cell r="I70" t="str">
            <v>PCS</v>
          </cell>
          <cell r="J70">
            <v>50</v>
          </cell>
          <cell r="K70" t="str">
            <v>68#</v>
          </cell>
          <cell r="L70">
            <v>0.082992</v>
          </cell>
          <cell r="M70">
            <v>11.1</v>
          </cell>
        </row>
        <row r="71">
          <cell r="E71" t="str">
            <v>402006-0008</v>
          </cell>
          <cell r="F71">
            <v>0</v>
          </cell>
          <cell r="G71" t="str">
            <v>越野外胎</v>
          </cell>
          <cell r="H71" t="str">
            <v>110/90-18 P153-02 远星</v>
          </cell>
          <cell r="I71" t="str">
            <v>PCS</v>
          </cell>
          <cell r="J71">
            <v>50</v>
          </cell>
          <cell r="K71" t="str">
            <v>1#-50#</v>
          </cell>
          <cell r="L71">
            <v>2.2528</v>
          </cell>
          <cell r="M71">
            <v>270</v>
          </cell>
        </row>
        <row r="72">
          <cell r="E72" t="str">
            <v>903007-0009-02</v>
          </cell>
          <cell r="F72" t="str">
            <v>TT</v>
          </cell>
          <cell r="G72" t="str">
            <v>六角法兰自锁螺母 GB6187-86</v>
          </cell>
          <cell r="H72" t="str">
            <v>三价彩 M14*1.5 48小时盐雾</v>
          </cell>
          <cell r="I72" t="str">
            <v>PCS</v>
          </cell>
          <cell r="J72">
            <v>40</v>
          </cell>
          <cell r="K72" t="str">
            <v>255#</v>
          </cell>
        </row>
        <row r="73">
          <cell r="E73" t="str">
            <v>902001-0058</v>
          </cell>
          <cell r="F73" t="str">
            <v>T2</v>
          </cell>
          <cell r="G73" t="str">
            <v>平衬套</v>
          </cell>
          <cell r="H73" t="str">
            <v>兰白锌 Φ15*25*H11</v>
          </cell>
          <cell r="I73" t="str">
            <v>PCS</v>
          </cell>
          <cell r="J73">
            <v>20</v>
          </cell>
          <cell r="K73" t="str">
            <v>255#</v>
          </cell>
        </row>
        <row r="74">
          <cell r="E74" t="str">
            <v>402003-0023</v>
          </cell>
          <cell r="F74" t="str">
            <v>AY70-2</v>
          </cell>
          <cell r="G74" t="str">
            <v>后轮毂法兰</v>
          </cell>
          <cell r="H74" t="str">
            <v>电泳黑 孔距88 M8*22*1.25螺栓*3/花键17T</v>
          </cell>
          <cell r="I74" t="str">
            <v>PCS</v>
          </cell>
          <cell r="J74">
            <v>20</v>
          </cell>
          <cell r="K74" t="str">
            <v>246#</v>
          </cell>
        </row>
        <row r="75">
          <cell r="E75" t="str">
            <v>401011-0001</v>
          </cell>
          <cell r="F75" t="str">
            <v>AY70</v>
          </cell>
          <cell r="G75" t="str">
            <v>轮毂盖</v>
          </cell>
          <cell r="H75" t="str">
            <v>黑色</v>
          </cell>
          <cell r="I75" t="str">
            <v>PCS</v>
          </cell>
          <cell r="J75">
            <v>20</v>
          </cell>
          <cell r="K75" t="str">
            <v>255#</v>
          </cell>
        </row>
        <row r="76">
          <cell r="E76" t="str">
            <v>803001-0004</v>
          </cell>
          <cell r="F76" t="str">
            <v>AY70-2</v>
          </cell>
          <cell r="G76" t="str">
            <v>塑料右脚踏</v>
          </cell>
          <cell r="H76" t="str">
            <v>黑  色 新小川崎</v>
          </cell>
          <cell r="I76" t="str">
            <v>PCS</v>
          </cell>
          <cell r="J76">
            <v>10</v>
          </cell>
          <cell r="K76" t="str">
            <v>256#</v>
          </cell>
        </row>
        <row r="77">
          <cell r="E77" t="str">
            <v>602014-0021</v>
          </cell>
          <cell r="F77" t="str">
            <v>A250</v>
          </cell>
          <cell r="G77" t="str">
            <v>油门线</v>
          </cell>
          <cell r="H77" t="str">
            <v>黑色 皮长936弯头尾长83 线芯304不锈钢</v>
          </cell>
          <cell r="I77" t="str">
            <v>PCS</v>
          </cell>
          <cell r="J77">
            <v>20</v>
          </cell>
          <cell r="K77" t="str">
            <v>53#</v>
          </cell>
        </row>
        <row r="78">
          <cell r="E78" t="str">
            <v>803006-0018</v>
          </cell>
          <cell r="F78" t="str">
            <v>AU200</v>
          </cell>
          <cell r="G78" t="str">
            <v>后平叉下护板</v>
          </cell>
          <cell r="H78" t="str">
            <v>黑  色 带KAYO标识 383mm*295mm*115mm</v>
          </cell>
          <cell r="I78" t="str">
            <v>PCS</v>
          </cell>
          <cell r="J78">
            <v>10</v>
          </cell>
          <cell r="K78" t="str">
            <v>256#</v>
          </cell>
        </row>
        <row r="79">
          <cell r="E79" t="str">
            <v>316005-0002</v>
          </cell>
          <cell r="F79" t="str">
            <v>A125</v>
          </cell>
          <cell r="G79" t="str">
            <v>档位显示插件</v>
          </cell>
          <cell r="H79" t="str">
            <v>单位数码显示R-N-1-2-3-4 线长400</v>
          </cell>
          <cell r="I79" t="str">
            <v>PCS</v>
          </cell>
          <cell r="J79">
            <v>20</v>
          </cell>
          <cell r="K79" t="str">
            <v>52#</v>
          </cell>
        </row>
        <row r="80">
          <cell r="E80" t="str">
            <v>203000-0100</v>
          </cell>
          <cell r="F80" t="str">
            <v>AU200</v>
          </cell>
          <cell r="G80" t="str">
            <v>链条</v>
          </cell>
          <cell r="H80" t="str">
            <v>灰色 CHOHO 530H 88L</v>
          </cell>
          <cell r="I80" t="str">
            <v>PCS</v>
          </cell>
          <cell r="J80">
            <v>10</v>
          </cell>
          <cell r="K80" t="str">
            <v>251#</v>
          </cell>
          <cell r="L80">
            <v>0.01156</v>
          </cell>
          <cell r="M80">
            <v>17.1</v>
          </cell>
        </row>
        <row r="81">
          <cell r="E81" t="str">
            <v>203000-0100</v>
          </cell>
          <cell r="F81" t="str">
            <v>AU200</v>
          </cell>
          <cell r="G81" t="str">
            <v>链条</v>
          </cell>
          <cell r="H81" t="str">
            <v>灰色 CHOHO 530H 88L</v>
          </cell>
          <cell r="I81" t="str">
            <v>PCS</v>
          </cell>
          <cell r="J81">
            <v>5</v>
          </cell>
          <cell r="K81" t="str">
            <v>252#</v>
          </cell>
          <cell r="L81">
            <v>0.01156</v>
          </cell>
          <cell r="M81">
            <v>18.5</v>
          </cell>
        </row>
        <row r="82">
          <cell r="E82" t="str">
            <v>704000-0006-01</v>
          </cell>
          <cell r="F82" t="str">
            <v>AU200</v>
          </cell>
          <cell r="G82" t="str">
            <v>前防护总成</v>
          </cell>
          <cell r="H82" t="str">
            <v>亚  黑 AU200 安装管加长463*446.8</v>
          </cell>
          <cell r="I82" t="str">
            <v>PCS</v>
          </cell>
          <cell r="J82">
            <v>10</v>
          </cell>
          <cell r="K82" t="str">
            <v>316#</v>
          </cell>
          <cell r="L82">
            <v>0.2832</v>
          </cell>
          <cell r="M82">
            <v>26</v>
          </cell>
        </row>
        <row r="83">
          <cell r="E83" t="str">
            <v>903007-0011-02</v>
          </cell>
          <cell r="F83" t="str">
            <v>T2</v>
          </cell>
          <cell r="G83" t="str">
            <v>六角法兰自锁螺母 GB6187-86</v>
          </cell>
          <cell r="H83" t="str">
            <v>三价彩 M16*1.5 高14.8 48小时盐雾</v>
          </cell>
          <cell r="I83" t="str">
            <v>PCS</v>
          </cell>
          <cell r="J83">
            <v>20</v>
          </cell>
          <cell r="K83" t="str">
            <v>255#</v>
          </cell>
        </row>
        <row r="84">
          <cell r="E84" t="str">
            <v>308002-0008</v>
          </cell>
          <cell r="F84" t="str">
            <v>AU200</v>
          </cell>
          <cell r="G84" t="str">
            <v>后尾灯</v>
          </cell>
          <cell r="H84" t="str">
            <v>红  色 LED 带插件 E4-7R-028580</v>
          </cell>
          <cell r="I84" t="str">
            <v>PCS</v>
          </cell>
          <cell r="J84">
            <v>10</v>
          </cell>
          <cell r="K84" t="str">
            <v>125#</v>
          </cell>
        </row>
        <row r="85">
          <cell r="E85" t="str">
            <v>402000-0067</v>
          </cell>
          <cell r="F85" t="str">
            <v>A250/A300</v>
          </cell>
          <cell r="G85" t="str">
            <v>后轮辋</v>
          </cell>
          <cell r="H85" t="str">
            <v>黑色 9*8.0AT-4/115 90</v>
          </cell>
          <cell r="I85" t="str">
            <v>PCS</v>
          </cell>
          <cell r="J85">
            <v>8</v>
          </cell>
          <cell r="K85" t="str">
            <v>55#-62#</v>
          </cell>
          <cell r="L85">
            <v>0.0243</v>
          </cell>
          <cell r="M85">
            <v>28</v>
          </cell>
        </row>
        <row r="86">
          <cell r="E86" t="str">
            <v>803007-0001</v>
          </cell>
          <cell r="F86" t="str">
            <v>A250</v>
          </cell>
          <cell r="G86" t="str">
            <v>前主体</v>
          </cell>
          <cell r="H86" t="str">
            <v>白  色 大霸王1220g</v>
          </cell>
          <cell r="I86" t="str">
            <v>PCS</v>
          </cell>
          <cell r="J86">
            <v>3</v>
          </cell>
          <cell r="K86" t="str">
            <v>256#</v>
          </cell>
        </row>
        <row r="87">
          <cell r="E87" t="str">
            <v>203004-0017</v>
          </cell>
          <cell r="F87" t="str">
            <v>TS</v>
          </cell>
          <cell r="G87" t="str">
            <v>导链套</v>
          </cell>
          <cell r="H87" t="str">
            <v>黑色 V型条状</v>
          </cell>
          <cell r="I87" t="str">
            <v>PCS</v>
          </cell>
          <cell r="J87">
            <v>7</v>
          </cell>
          <cell r="K87" t="str">
            <v>255#</v>
          </cell>
        </row>
        <row r="88">
          <cell r="E88" t="str">
            <v>603003-0011</v>
          </cell>
          <cell r="F88" t="str">
            <v>AT110</v>
          </cell>
          <cell r="G88" t="str">
            <v>摇臂球头组件</v>
          </cell>
          <cell r="H88" t="str">
            <v>白锌 可拆卸球头座/含橡胶套/卡簧/卡圈/开槽螺母M10/垫片Φ10*18*1</v>
          </cell>
          <cell r="I88" t="str">
            <v>PCS</v>
          </cell>
          <cell r="J88">
            <v>50</v>
          </cell>
          <cell r="K88" t="str">
            <v>254#</v>
          </cell>
          <cell r="L88">
            <v>0.009375</v>
          </cell>
          <cell r="M88">
            <v>9.9</v>
          </cell>
        </row>
        <row r="89">
          <cell r="E89" t="str">
            <v>203001-0002</v>
          </cell>
          <cell r="F89">
            <v>0</v>
          </cell>
          <cell r="G89" t="str">
            <v>链条接头</v>
          </cell>
          <cell r="H89" t="str">
            <v>灰色 420H</v>
          </cell>
          <cell r="I89" t="str">
            <v>PCS</v>
          </cell>
          <cell r="J89">
            <v>20</v>
          </cell>
          <cell r="K89" t="str">
            <v>246#</v>
          </cell>
        </row>
        <row r="90">
          <cell r="E90" t="str">
            <v>405006-0009</v>
          </cell>
          <cell r="F90" t="str">
            <v>AT110</v>
          </cell>
          <cell r="G90" t="str">
            <v>后碟刹油管</v>
          </cell>
          <cell r="H90" t="str">
            <v>L=1400mm 含螺栓与垫片</v>
          </cell>
          <cell r="I90" t="str">
            <v>PCS</v>
          </cell>
          <cell r="J90">
            <v>15</v>
          </cell>
          <cell r="K90" t="str">
            <v>64#</v>
          </cell>
        </row>
        <row r="91">
          <cell r="E91" t="str">
            <v>903008-0010-04</v>
          </cell>
          <cell r="F91" t="str">
            <v>ATV</v>
          </cell>
          <cell r="G91" t="str">
            <v>开槽螺母 GB9457-1988</v>
          </cell>
          <cell r="H91" t="str">
            <v>三价彩 M12*1.25 48小时盐雾</v>
          </cell>
          <cell r="I91" t="str">
            <v>PCS</v>
          </cell>
          <cell r="J91">
            <v>20</v>
          </cell>
          <cell r="K91" t="str">
            <v>255#</v>
          </cell>
        </row>
        <row r="92">
          <cell r="E92" t="str">
            <v>603004-0004-02</v>
          </cell>
          <cell r="F92" t="str">
            <v>AU150</v>
          </cell>
          <cell r="G92" t="str">
            <v>转向柱夹块</v>
          </cell>
          <cell r="H92" t="str">
            <v>黑  色 尼龙加衬套 H25*孔距51/Φ8.5</v>
          </cell>
          <cell r="I92" t="str">
            <v>PCS</v>
          </cell>
          <cell r="J92">
            <v>20</v>
          </cell>
          <cell r="K92" t="str">
            <v>52#</v>
          </cell>
        </row>
        <row r="93">
          <cell r="E93" t="str">
            <v>902001-0040</v>
          </cell>
          <cell r="F93" t="str">
            <v>AT110</v>
          </cell>
          <cell r="G93" t="str">
            <v>上摇臂钢衬套</v>
          </cell>
          <cell r="H93" t="str">
            <v>无心磨 Φ10.2*16*H163</v>
          </cell>
          <cell r="I93" t="str">
            <v>PCS</v>
          </cell>
          <cell r="J93">
            <v>20</v>
          </cell>
          <cell r="K93" t="str">
            <v>245#</v>
          </cell>
        </row>
        <row r="94">
          <cell r="E94" t="str">
            <v>405007-0014</v>
          </cell>
          <cell r="F94" t="str">
            <v>AY70-2</v>
          </cell>
          <cell r="G94" t="str">
            <v>后碟刹下泵体总成</v>
          </cell>
          <cell r="H94" t="str">
            <v>黑色 如意下泵/248支架14mm 全套附件安装好</v>
          </cell>
          <cell r="I94" t="str">
            <v>套</v>
          </cell>
          <cell r="J94">
            <v>20</v>
          </cell>
          <cell r="K94" t="str">
            <v>122#</v>
          </cell>
        </row>
        <row r="95">
          <cell r="E95" t="str">
            <v>501000-0094</v>
          </cell>
          <cell r="F95" t="str">
            <v>AT110</v>
          </cell>
          <cell r="G95" t="str">
            <v>前左右减震</v>
          </cell>
          <cell r="H95" t="str">
            <v>银  座 L=265 Φ5.5黑簧 内带回位弹簧 下座打A</v>
          </cell>
          <cell r="I95" t="str">
            <v>PCS</v>
          </cell>
          <cell r="J95">
            <v>25</v>
          </cell>
          <cell r="K95" t="str">
            <v>326#</v>
          </cell>
        </row>
        <row r="96">
          <cell r="E96" t="str">
            <v>902001-0040</v>
          </cell>
          <cell r="F96" t="str">
            <v>AT110</v>
          </cell>
          <cell r="G96" t="str">
            <v>上摇臂钢衬套</v>
          </cell>
          <cell r="H96" t="str">
            <v>无心磨 Φ10.2*16*H163</v>
          </cell>
          <cell r="I96" t="str">
            <v>PCS</v>
          </cell>
          <cell r="J96">
            <v>20</v>
          </cell>
          <cell r="K96" t="str">
            <v>241#</v>
          </cell>
        </row>
        <row r="97">
          <cell r="E97" t="str">
            <v>805002-0011</v>
          </cell>
          <cell r="F97" t="str">
            <v>19款AT110</v>
          </cell>
          <cell r="G97" t="str">
            <v>油箱总成</v>
          </cell>
          <cell r="H97" t="str">
            <v>黑电泳 螺纹口 4.5L 铁油箱/含塑包铝油箱盖</v>
          </cell>
          <cell r="I97" t="str">
            <v>PCS</v>
          </cell>
          <cell r="J97">
            <v>5</v>
          </cell>
          <cell r="K97" t="str">
            <v>219#-223#</v>
          </cell>
          <cell r="L97">
            <v>0.10948</v>
          </cell>
          <cell r="M97">
            <v>8.5</v>
          </cell>
        </row>
        <row r="98">
          <cell r="E98" t="str">
            <v>502000-0049</v>
          </cell>
          <cell r="F98" t="str">
            <v>AT110</v>
          </cell>
          <cell r="G98" t="str">
            <v>后减震总成</v>
          </cell>
          <cell r="H98" t="str">
            <v>彩锌座黑簧 L=265 Φ8簧 AS70A</v>
          </cell>
          <cell r="I98" t="str">
            <v>PCS</v>
          </cell>
          <cell r="J98">
            <v>15</v>
          </cell>
          <cell r="K98" t="str">
            <v>323#</v>
          </cell>
          <cell r="L98">
            <v>0.021896</v>
          </cell>
          <cell r="M98">
            <v>14.3</v>
          </cell>
        </row>
        <row r="99">
          <cell r="E99" t="str">
            <v>502000-0049</v>
          </cell>
          <cell r="F99" t="str">
            <v>AT110</v>
          </cell>
          <cell r="G99" t="str">
            <v>后减震总成</v>
          </cell>
          <cell r="H99" t="str">
            <v>彩锌座黑簧 L=265 Φ8簧 AS70A</v>
          </cell>
          <cell r="I99" t="str">
            <v>PCS</v>
          </cell>
          <cell r="J99">
            <v>15</v>
          </cell>
          <cell r="K99" t="str">
            <v>324#</v>
          </cell>
          <cell r="L99">
            <v>0.01156</v>
          </cell>
          <cell r="M99">
            <v>7.2</v>
          </cell>
        </row>
        <row r="100">
          <cell r="E100" t="str">
            <v>903019-0025-02</v>
          </cell>
          <cell r="F100" t="str">
            <v>ATV</v>
          </cell>
          <cell r="G100" t="str">
            <v>外六角大头法兰螺栓 GB5787</v>
          </cell>
          <cell r="H100" t="str">
            <v>银灰色达克罗 M12*30*1.25 S15 48小时盐雾</v>
          </cell>
          <cell r="I100" t="str">
            <v>PCS</v>
          </cell>
          <cell r="J100">
            <v>20</v>
          </cell>
          <cell r="K100" t="str">
            <v>255#</v>
          </cell>
          <cell r="L100">
            <v>0.04</v>
          </cell>
          <cell r="M100">
            <v>7.5</v>
          </cell>
        </row>
        <row r="101">
          <cell r="E101" t="str">
            <v>308002-0009</v>
          </cell>
          <cell r="F101" t="str">
            <v>AU150</v>
          </cell>
          <cell r="G101" t="str">
            <v>后尾灯</v>
          </cell>
          <cell r="H101" t="str">
            <v>LED款 孔距110 M6*22 防水</v>
          </cell>
          <cell r="I101" t="str">
            <v>PCS</v>
          </cell>
          <cell r="J101">
            <v>10</v>
          </cell>
          <cell r="K101" t="str">
            <v>51#</v>
          </cell>
        </row>
        <row r="102">
          <cell r="E102" t="str">
            <v>563000-0033-01</v>
          </cell>
          <cell r="F102" t="str">
            <v>18款AU180</v>
          </cell>
          <cell r="G102" t="str">
            <v>平叉总成/金工</v>
          </cell>
          <cell r="H102" t="str">
            <v>亚  黑 AU180 L=280 圆管/线夹*2</v>
          </cell>
          <cell r="I102" t="str">
            <v>PCS</v>
          </cell>
          <cell r="J102">
            <v>4</v>
          </cell>
          <cell r="K102" t="str">
            <v>314#</v>
          </cell>
          <cell r="L102">
            <v>0.04</v>
          </cell>
          <cell r="M102">
            <v>12.3</v>
          </cell>
        </row>
        <row r="103">
          <cell r="E103" t="str">
            <v>563000-0033-01</v>
          </cell>
          <cell r="F103" t="str">
            <v>18款AU180</v>
          </cell>
          <cell r="G103" t="str">
            <v>平叉总成/金工</v>
          </cell>
          <cell r="H103" t="str">
            <v>亚  黑 AU180 L=280 圆管/线夹*2</v>
          </cell>
          <cell r="I103" t="str">
            <v>PCS</v>
          </cell>
          <cell r="J103">
            <v>1</v>
          </cell>
          <cell r="K103" t="str">
            <v>315#</v>
          </cell>
          <cell r="L103">
            <v>0.0235</v>
          </cell>
          <cell r="M103">
            <v>3.7</v>
          </cell>
        </row>
        <row r="104">
          <cell r="E104" t="str">
            <v>308006-0014</v>
          </cell>
          <cell r="F104" t="str">
            <v>AU125</v>
          </cell>
          <cell r="G104" t="str">
            <v>前灯架总成</v>
          </cell>
          <cell r="H104" t="str">
            <v>黑  色 大公牛 含左右大灯LED-15W</v>
          </cell>
          <cell r="I104" t="str">
            <v>PCS</v>
          </cell>
          <cell r="J104">
            <v>10</v>
          </cell>
          <cell r="K104" t="str">
            <v>64#</v>
          </cell>
          <cell r="L104">
            <v>0.221088</v>
          </cell>
        </row>
        <row r="104">
          <cell r="N104">
            <v>16.1</v>
          </cell>
        </row>
        <row r="105">
          <cell r="E105" t="str">
            <v>302001-0009</v>
          </cell>
          <cell r="F105" t="str">
            <v>ATV</v>
          </cell>
          <cell r="G105" t="str">
            <v>稳压整流器</v>
          </cell>
          <cell r="H105" t="str">
            <v>8级串联开关滤波式/防水插头 HY12Q-3A</v>
          </cell>
          <cell r="I105" t="str">
            <v>PCS</v>
          </cell>
          <cell r="J105">
            <v>15</v>
          </cell>
          <cell r="K105" t="str">
            <v>51#</v>
          </cell>
        </row>
        <row r="106">
          <cell r="E106" t="str">
            <v>603001-0025</v>
          </cell>
          <cell r="F106" t="str">
            <v>A200</v>
          </cell>
          <cell r="G106" t="str">
            <v>转向拉杆组件</v>
          </cell>
          <cell r="H106" t="str">
            <v>白  锌 L=260  M10*1.25*26+M10*1.25*26镜面球头/六丁胶防尘套/带M10开槽螺母*2 1∶10两头锥度</v>
          </cell>
          <cell r="I106" t="str">
            <v>PCS</v>
          </cell>
          <cell r="J106">
            <v>7</v>
          </cell>
          <cell r="K106" t="str">
            <v>245#</v>
          </cell>
          <cell r="L106">
            <v>0.0235</v>
          </cell>
          <cell r="M106">
            <v>17.5</v>
          </cell>
        </row>
        <row r="107">
          <cell r="E107" t="str">
            <v>203003-0009</v>
          </cell>
          <cell r="F107" t="str">
            <v>AT110</v>
          </cell>
          <cell r="G107" t="str">
            <v>调链器</v>
          </cell>
          <cell r="H107" t="str">
            <v>彩  锌 Φ13*M8*85/方形</v>
          </cell>
          <cell r="I107" t="str">
            <v>PCS</v>
          </cell>
          <cell r="J107">
            <v>5</v>
          </cell>
          <cell r="K107" t="str">
            <v>246#</v>
          </cell>
        </row>
        <row r="108">
          <cell r="E108" t="str">
            <v>803002-0017</v>
          </cell>
          <cell r="F108" t="str">
            <v>19款AT110</v>
          </cell>
          <cell r="G108" t="str">
            <v>左脚踏板</v>
          </cell>
          <cell r="H108" t="str">
            <v>黑  色 19款AT110</v>
          </cell>
          <cell r="I108" t="str">
            <v>PCS</v>
          </cell>
          <cell r="J108">
            <v>5</v>
          </cell>
          <cell r="K108" t="str">
            <v>256#</v>
          </cell>
        </row>
        <row r="109">
          <cell r="E109" t="str">
            <v>567000-0016</v>
          </cell>
          <cell r="F109" t="str">
            <v>A180</v>
          </cell>
          <cell r="G109" t="str">
            <v>脚踏卡扣</v>
          </cell>
          <cell r="H109" t="str">
            <v>镀  锌 A180 32*23*3</v>
          </cell>
          <cell r="I109" t="str">
            <v>PCS</v>
          </cell>
          <cell r="J109">
            <v>5</v>
          </cell>
          <cell r="K109" t="str">
            <v>246#</v>
          </cell>
        </row>
        <row r="110">
          <cell r="E110" t="str">
            <v>308006-0006</v>
          </cell>
          <cell r="F110" t="str">
            <v>AU150</v>
          </cell>
          <cell r="G110" t="str">
            <v>前灯架总成</v>
          </cell>
          <cell r="H110" t="str">
            <v>黑  色 大公牛 含左右大灯35W 灯罩打胶</v>
          </cell>
          <cell r="I110" t="str">
            <v>PCS</v>
          </cell>
          <cell r="J110">
            <v>10</v>
          </cell>
          <cell r="K110" t="str">
            <v>65#</v>
          </cell>
          <cell r="L110">
            <v>0.166294</v>
          </cell>
          <cell r="M110">
            <v>11.7</v>
          </cell>
        </row>
        <row r="111">
          <cell r="E111" t="str">
            <v>901001-0009</v>
          </cell>
          <cell r="F111" t="str">
            <v>AU180</v>
          </cell>
          <cell r="G111" t="str">
            <v>法兰轴</v>
          </cell>
          <cell r="H111" t="str">
            <v>兰白锌 Φ10*210*M10*1.25mm</v>
          </cell>
          <cell r="I111" t="str">
            <v>PCS</v>
          </cell>
          <cell r="J111">
            <v>15</v>
          </cell>
          <cell r="K111" t="str">
            <v>241#</v>
          </cell>
        </row>
        <row r="112">
          <cell r="E112" t="str">
            <v>C90004-0078</v>
          </cell>
          <cell r="F112" t="str">
            <v>21款AU180</v>
          </cell>
          <cell r="G112" t="str">
            <v>左右上摇臂组件</v>
          </cell>
          <cell r="H112" t="str">
            <v>安装好含565000-0067-01*1/603003-0001*1/902001-0142*1/902002-0029*2/908007-0006*2</v>
          </cell>
          <cell r="I112" t="str">
            <v>套</v>
          </cell>
          <cell r="J112">
            <v>10</v>
          </cell>
          <cell r="K112" t="str">
            <v>319#</v>
          </cell>
          <cell r="L112">
            <v>0.021896</v>
          </cell>
          <cell r="M112">
            <v>12.5</v>
          </cell>
        </row>
        <row r="113">
          <cell r="E113" t="str">
            <v>C90004-0079</v>
          </cell>
          <cell r="F113" t="str">
            <v>21款AU180</v>
          </cell>
          <cell r="G113" t="str">
            <v>左下摇臂/金工</v>
          </cell>
          <cell r="H113" t="str">
            <v>安装好含565000-0068-01*1/603003-0006*1/902001-0026*2/902002-0029*4/908007-0006*4</v>
          </cell>
          <cell r="I113" t="str">
            <v>套</v>
          </cell>
          <cell r="J113">
            <v>10</v>
          </cell>
          <cell r="K113" t="str">
            <v>318#</v>
          </cell>
          <cell r="L113">
            <v>0.04</v>
          </cell>
          <cell r="M113">
            <v>21.5</v>
          </cell>
        </row>
        <row r="114">
          <cell r="E114" t="str">
            <v>C90004-0080</v>
          </cell>
          <cell r="F114" t="str">
            <v>21款AU180</v>
          </cell>
          <cell r="G114" t="str">
            <v>右下摇臂/金工</v>
          </cell>
          <cell r="H114" t="str">
            <v>安装好含565000-0069-01*1/603003-0006*1/902001-0026*2/902002-0029*4/908007-0006*4</v>
          </cell>
          <cell r="I114" t="str">
            <v>套</v>
          </cell>
          <cell r="J114">
            <v>10</v>
          </cell>
          <cell r="K114" t="str">
            <v>317#</v>
          </cell>
          <cell r="L114">
            <v>0.04</v>
          </cell>
          <cell r="M114">
            <v>21.5</v>
          </cell>
        </row>
        <row r="115">
          <cell r="E115" t="str">
            <v>C90004-0129</v>
          </cell>
          <cell r="F115" t="str">
            <v>21款AU180</v>
          </cell>
          <cell r="G115" t="str">
            <v>平叉总成组件</v>
          </cell>
          <cell r="H115" t="str">
            <v>安装好含563000-0034-01*1/902002-0060*1/902002-0028*2/908007-0002*2/203004-0025-02*1/901001-0025*1/903007-0009-02*1/902002-0065*2</v>
          </cell>
          <cell r="I115" t="str">
            <v>套</v>
          </cell>
          <cell r="J115">
            <v>4</v>
          </cell>
          <cell r="K115" t="str">
            <v>311#</v>
          </cell>
          <cell r="L115">
            <v>0.0625</v>
          </cell>
          <cell r="M115">
            <v>21.9</v>
          </cell>
        </row>
        <row r="116">
          <cell r="E116" t="str">
            <v>C90004-0129</v>
          </cell>
          <cell r="F116" t="str">
            <v>21款AU180</v>
          </cell>
          <cell r="G116" t="str">
            <v>平叉总成组件</v>
          </cell>
          <cell r="H116" t="str">
            <v>安装好含563000-0034-01*1/902002-0060*1/902002-0028*2/908007-0002*2/203004-0025-02*1/901001-0025*1/903007-0009-02*1/902002-0065*2</v>
          </cell>
          <cell r="I116" t="str">
            <v>套</v>
          </cell>
          <cell r="J116">
            <v>1</v>
          </cell>
          <cell r="K116" t="str">
            <v>312#</v>
          </cell>
          <cell r="L116">
            <v>0.03</v>
          </cell>
          <cell r="M116">
            <v>5.9</v>
          </cell>
        </row>
        <row r="117">
          <cell r="E117" t="str">
            <v>901001-0025</v>
          </cell>
          <cell r="F117" t="str">
            <v>AU200</v>
          </cell>
          <cell r="G117" t="str">
            <v>法兰轴</v>
          </cell>
          <cell r="H117" t="str">
            <v>兰白锌 Φ14*265*M14*1.5mm</v>
          </cell>
          <cell r="I117" t="str">
            <v>PCS</v>
          </cell>
          <cell r="J117">
            <v>10</v>
          </cell>
          <cell r="K117" t="str">
            <v>241#</v>
          </cell>
        </row>
        <row r="118">
          <cell r="E118" t="str">
            <v>563000-0034-01</v>
          </cell>
          <cell r="F118" t="str">
            <v>21款AU180</v>
          </cell>
          <cell r="G118" t="str">
            <v>平叉总成/金工</v>
          </cell>
          <cell r="H118" t="str">
            <v>亚  黑 21款AU180 铝后桥状态/线夹*2</v>
          </cell>
          <cell r="I118" t="str">
            <v>PCS</v>
          </cell>
          <cell r="J118">
            <v>5</v>
          </cell>
          <cell r="K118" t="str">
            <v>313#</v>
          </cell>
          <cell r="L118">
            <v>0.0625</v>
          </cell>
          <cell r="M118">
            <v>23.3</v>
          </cell>
        </row>
        <row r="119">
          <cell r="E119" t="str">
            <v>505001-0017</v>
          </cell>
          <cell r="F119" t="str">
            <v>21款AU180</v>
          </cell>
          <cell r="G119" t="str">
            <v>后轮轴</v>
          </cell>
          <cell r="H119" t="str">
            <v>兰白锌 L=770*M18*1.5/含锁紧螺母</v>
          </cell>
          <cell r="I119" t="str">
            <v>PCS</v>
          </cell>
          <cell r="J119">
            <v>5</v>
          </cell>
          <cell r="K119" t="str">
            <v>243#</v>
          </cell>
          <cell r="L119" t="str">
            <v>0.83*0.22*0.16</v>
          </cell>
          <cell r="M119">
            <v>21.5</v>
          </cell>
        </row>
        <row r="120">
          <cell r="E120" t="str">
            <v>309001-0133-02</v>
          </cell>
          <cell r="F120" t="str">
            <v>21款AU180</v>
          </cell>
          <cell r="G120" t="str">
            <v>主线缆</v>
          </cell>
          <cell r="H120" t="str">
            <v>配21款AU180 防水 优化</v>
          </cell>
          <cell r="I120" t="str">
            <v>套</v>
          </cell>
          <cell r="J120">
            <v>5</v>
          </cell>
          <cell r="K120" t="str">
            <v>52#</v>
          </cell>
          <cell r="L120">
            <v>0.0528</v>
          </cell>
          <cell r="M120">
            <v>6.9</v>
          </cell>
        </row>
        <row r="121">
          <cell r="E121" t="str">
            <v>308001-0028-02</v>
          </cell>
          <cell r="F121" t="str">
            <v>21款AU180</v>
          </cell>
          <cell r="G121" t="str">
            <v>前左边大灯</v>
          </cell>
          <cell r="H121" t="str">
            <v>远光20W 近光7W 位置灯3W 线长500 带认证E24 149R00 06 0759 00/E24 148R00 04 0759 00</v>
          </cell>
          <cell r="I121" t="str">
            <v>PCS</v>
          </cell>
          <cell r="J121">
            <v>5</v>
          </cell>
          <cell r="K121" t="str">
            <v>51#</v>
          </cell>
        </row>
        <row r="122">
          <cell r="E122" t="str">
            <v>308001-0029-02</v>
          </cell>
          <cell r="F122" t="str">
            <v>21款AU180</v>
          </cell>
          <cell r="G122" t="str">
            <v>前右边大灯</v>
          </cell>
          <cell r="H122" t="str">
            <v>远光20W 近光7W 位置灯3W 线长500 带认证E24 149R00 06 0759 00/E24 148R00 04 0759 00</v>
          </cell>
          <cell r="I122" t="str">
            <v>PCS</v>
          </cell>
          <cell r="J122">
            <v>5</v>
          </cell>
          <cell r="K122" t="str">
            <v>51#</v>
          </cell>
        </row>
        <row r="123">
          <cell r="E123" t="str">
            <v>803009-0003-04</v>
          </cell>
          <cell r="F123" t="str">
            <v>21款AU180</v>
          </cell>
          <cell r="G123" t="str">
            <v>前车体</v>
          </cell>
          <cell r="H123" t="str">
            <v>白  色 21款AU180 PP-KF15/HCP9W-S1049 带黑圈标记</v>
          </cell>
          <cell r="I123" t="str">
            <v>PCS</v>
          </cell>
          <cell r="J123">
            <v>5</v>
          </cell>
          <cell r="K123" t="str">
            <v>259#</v>
          </cell>
          <cell r="L123">
            <v>0.74368</v>
          </cell>
          <cell r="M123">
            <v>23.3</v>
          </cell>
        </row>
        <row r="124">
          <cell r="E124" t="str">
            <v>803009-0004-02</v>
          </cell>
          <cell r="F124" t="str">
            <v>21款AU180</v>
          </cell>
          <cell r="G124" t="str">
            <v>后车体</v>
          </cell>
          <cell r="H124" t="str">
            <v>黑  色 21款AU180 PP-KF15/HCP2B-S2315 带白圈标记</v>
          </cell>
          <cell r="I124" t="str">
            <v>PCS</v>
          </cell>
          <cell r="J124">
            <v>5</v>
          </cell>
          <cell r="K124" t="str">
            <v>260#</v>
          </cell>
          <cell r="L124">
            <v>0.74368</v>
          </cell>
          <cell r="M124">
            <v>24</v>
          </cell>
        </row>
        <row r="125">
          <cell r="E125" t="str">
            <v>404000-0167</v>
          </cell>
          <cell r="F125" t="str">
            <v>21款AU180</v>
          </cell>
          <cell r="G125" t="str">
            <v>前碟刹总成</v>
          </cell>
          <cell r="H125" t="str">
            <v>L=540+580*2 1拖2 4号驻车手柄/如意下泵/普通蹄块</v>
          </cell>
          <cell r="I125" t="str">
            <v>套</v>
          </cell>
          <cell r="J125">
            <v>3</v>
          </cell>
          <cell r="K125" t="str">
            <v>146#-148#</v>
          </cell>
          <cell r="L125">
            <v>0.027</v>
          </cell>
          <cell r="M125">
            <v>7.5</v>
          </cell>
        </row>
        <row r="126">
          <cell r="E126" t="str">
            <v>405000-0121</v>
          </cell>
          <cell r="F126" t="str">
            <v>21款AU180</v>
          </cell>
          <cell r="G126" t="str">
            <v>后碟刹总成</v>
          </cell>
          <cell r="H126" t="str">
            <v>L=1600 4号驻车手柄/03机械下泵/普通蹄块</v>
          </cell>
          <cell r="I126" t="str">
            <v>套</v>
          </cell>
          <cell r="J126">
            <v>3</v>
          </cell>
          <cell r="K126" t="str">
            <v>143#-145#</v>
          </cell>
          <cell r="L126">
            <v>0.027</v>
          </cell>
          <cell r="M126">
            <v>5.7</v>
          </cell>
        </row>
        <row r="127">
          <cell r="E127" t="str">
            <v>566000-0016-01</v>
          </cell>
          <cell r="F127" t="str">
            <v>21款AU180</v>
          </cell>
          <cell r="G127" t="str">
            <v>转向柱</v>
          </cell>
          <cell r="H127" t="str">
            <v>橘  黄 21款AU180 L618 AKS</v>
          </cell>
          <cell r="I127" t="str">
            <v>PCS</v>
          </cell>
          <cell r="J127">
            <v>5</v>
          </cell>
          <cell r="K127" t="str">
            <v>242#</v>
          </cell>
          <cell r="L127">
            <v>0.0408</v>
          </cell>
          <cell r="M127">
            <v>9.5</v>
          </cell>
        </row>
        <row r="128">
          <cell r="E128" t="str">
            <v>803001-0010</v>
          </cell>
          <cell r="F128" t="str">
            <v>AY70-B</v>
          </cell>
          <cell r="G128" t="str">
            <v>主体塑件</v>
          </cell>
          <cell r="H128" t="str">
            <v>白  色 AY70-B</v>
          </cell>
          <cell r="I128" t="str">
            <v>PCS</v>
          </cell>
          <cell r="J128">
            <v>3</v>
          </cell>
          <cell r="K128" t="str">
            <v>258#</v>
          </cell>
          <cell r="L128">
            <v>0.637938</v>
          </cell>
          <cell r="M128">
            <v>13.7</v>
          </cell>
        </row>
        <row r="129">
          <cell r="E129" t="str">
            <v>804015-0005-02</v>
          </cell>
          <cell r="F129" t="str">
            <v>eA70</v>
          </cell>
          <cell r="G129" t="str">
            <v>eA70贴花 513胶</v>
          </cell>
          <cell r="H129" t="str">
            <v>GNZ1000-151</v>
          </cell>
          <cell r="I129" t="str">
            <v>套</v>
          </cell>
          <cell r="J129">
            <v>3</v>
          </cell>
          <cell r="K129" t="str">
            <v>53#</v>
          </cell>
        </row>
        <row r="130">
          <cell r="E130" t="str">
            <v>803001-0011</v>
          </cell>
          <cell r="F130" t="str">
            <v>AY70-B</v>
          </cell>
          <cell r="G130" t="str">
            <v>塑料保险杠</v>
          </cell>
          <cell r="H130" t="str">
            <v>黑  色 AY70-B</v>
          </cell>
          <cell r="I130" t="str">
            <v>PCS</v>
          </cell>
          <cell r="J130">
            <v>4</v>
          </cell>
          <cell r="K130" t="str">
            <v>256#</v>
          </cell>
          <cell r="L130">
            <v>0.343</v>
          </cell>
          <cell r="M130">
            <v>20.1</v>
          </cell>
        </row>
        <row r="131">
          <cell r="E131" t="str">
            <v>101028-0349</v>
          </cell>
          <cell r="F131" t="str">
            <v>ZS/CBB200</v>
          </cell>
          <cell r="G131" t="str">
            <v>ZS/CBB200 C100小视孔盖(8805)</v>
          </cell>
          <cell r="H131" t="str">
            <v>100103059-0025</v>
          </cell>
          <cell r="I131" t="str">
            <v>PCS</v>
          </cell>
          <cell r="J131">
            <v>10</v>
          </cell>
          <cell r="K131" t="str">
            <v>126#</v>
          </cell>
        </row>
        <row r="131">
          <cell r="N131">
            <v>0.004</v>
          </cell>
        </row>
        <row r="132">
          <cell r="E132" t="str">
            <v>101028-0354</v>
          </cell>
          <cell r="F132" t="str">
            <v>ZS/CBB200</v>
          </cell>
          <cell r="G132" t="str">
            <v>ZS/CBB200 C100大视孔盖(8805)</v>
          </cell>
          <cell r="H132" t="str">
            <v>100103062-0024</v>
          </cell>
          <cell r="I132" t="str">
            <v>PCS</v>
          </cell>
          <cell r="J132">
            <v>10</v>
          </cell>
          <cell r="K132" t="str">
            <v>126#</v>
          </cell>
        </row>
        <row r="132">
          <cell r="N132">
            <v>0.02</v>
          </cell>
        </row>
        <row r="133">
          <cell r="E133" t="str">
            <v>101045-0060</v>
          </cell>
          <cell r="F133" t="str">
            <v>ZS/NB300</v>
          </cell>
          <cell r="G133" t="str">
            <v>ZS/NB300 CBS300左曲轴箱前盖密封垫</v>
          </cell>
          <cell r="H133" t="str">
            <v>100104548</v>
          </cell>
          <cell r="I133" t="str">
            <v>PCS</v>
          </cell>
          <cell r="J133">
            <v>15</v>
          </cell>
          <cell r="K133" t="str">
            <v>241#</v>
          </cell>
        </row>
        <row r="134">
          <cell r="E134" t="str">
            <v>201002-0024</v>
          </cell>
          <cell r="F134" t="str">
            <v>T4</v>
          </cell>
          <cell r="G134" t="str">
            <v>变档杆</v>
          </cell>
          <cell r="H134" t="str">
            <v>银色 6#</v>
          </cell>
          <cell r="I134" t="str">
            <v>PCS</v>
          </cell>
          <cell r="J134">
            <v>10</v>
          </cell>
          <cell r="K134" t="str">
            <v>246#</v>
          </cell>
        </row>
        <row r="135">
          <cell r="E135" t="str">
            <v>101029-1336</v>
          </cell>
          <cell r="F135" t="str">
            <v>ZS/NC250S</v>
          </cell>
          <cell r="G135" t="str">
            <v>ZS/NC250摇臂轴定位螺栓M14*1</v>
          </cell>
          <cell r="H135" t="str">
            <v>100105195</v>
          </cell>
          <cell r="I135" t="str">
            <v>PCS</v>
          </cell>
          <cell r="J135">
            <v>5</v>
          </cell>
          <cell r="K135" t="str">
            <v>126#</v>
          </cell>
        </row>
        <row r="136">
          <cell r="E136" t="str">
            <v>101028-0428</v>
          </cell>
          <cell r="F136" t="str">
            <v>ZS/CBB200</v>
          </cell>
          <cell r="G136" t="str">
            <v>ZS/CBB200 CG125D放油螺塞(兰白锌)</v>
          </cell>
          <cell r="H136" t="str">
            <v>100100331-0006</v>
          </cell>
          <cell r="I136" t="str">
            <v>PCS</v>
          </cell>
          <cell r="J136">
            <v>10</v>
          </cell>
          <cell r="K136" t="str">
            <v>126#</v>
          </cell>
        </row>
        <row r="136">
          <cell r="N136">
            <v>0.038</v>
          </cell>
        </row>
        <row r="137">
          <cell r="E137" t="str">
            <v>101045-0064</v>
          </cell>
          <cell r="F137" t="str">
            <v>ZS/NB300</v>
          </cell>
          <cell r="G137" t="str">
            <v>ZS/NB300 CB250水冷四气门水泵盖(水嘴外径Φ14.5_白铬)</v>
          </cell>
          <cell r="H137" t="str">
            <v>100102471-0006</v>
          </cell>
          <cell r="I137" t="str">
            <v>PCS</v>
          </cell>
          <cell r="J137">
            <v>10</v>
          </cell>
          <cell r="K137" t="str">
            <v>124#</v>
          </cell>
        </row>
        <row r="138">
          <cell r="E138" t="str">
            <v>101029-0945</v>
          </cell>
          <cell r="F138" t="str">
            <v>ZS/CP250</v>
          </cell>
          <cell r="G138" t="str">
            <v>ZS/CP250【E6-15】轴承(TM6202Z)</v>
          </cell>
          <cell r="H138" t="str">
            <v>100101026</v>
          </cell>
          <cell r="I138" t="str">
            <v>PCS</v>
          </cell>
          <cell r="J138">
            <v>10</v>
          </cell>
          <cell r="K138" t="str">
            <v>126#</v>
          </cell>
        </row>
        <row r="138">
          <cell r="N138">
            <v>0.05</v>
          </cell>
        </row>
        <row r="139">
          <cell r="E139" t="str">
            <v>101045-0002</v>
          </cell>
          <cell r="F139" t="str">
            <v>ZS/PR300</v>
          </cell>
          <cell r="G139" t="str">
            <v>ZS/PR300 CG200-A水冷离合器主动摩擦片(富士摩擦片)</v>
          </cell>
          <cell r="H139" t="str">
            <v>100203044</v>
          </cell>
          <cell r="I139" t="str">
            <v>PCS</v>
          </cell>
          <cell r="J139">
            <v>70</v>
          </cell>
          <cell r="K139" t="str">
            <v>123#</v>
          </cell>
        </row>
        <row r="140">
          <cell r="E140" t="str">
            <v>101028-0377</v>
          </cell>
          <cell r="F140" t="str">
            <v>ZS/CBB200</v>
          </cell>
          <cell r="G140" t="str">
            <v>ZS/CBB200 CG150D离合器从动摩擦片(六柱)</v>
          </cell>
          <cell r="H140" t="str">
            <v>100103422</v>
          </cell>
          <cell r="I140" t="str">
            <v>PCS</v>
          </cell>
          <cell r="J140">
            <v>70</v>
          </cell>
          <cell r="K140" t="str">
            <v>126#</v>
          </cell>
        </row>
        <row r="140">
          <cell r="N140">
            <v>0.04</v>
          </cell>
        </row>
        <row r="141">
          <cell r="E141" t="str">
            <v>101045-0104</v>
          </cell>
          <cell r="F141" t="str">
            <v>ZS/NB300</v>
          </cell>
          <cell r="G141" t="str">
            <v>ZS/NB300 CB250水冷四气门启动大齿轮组合(2#)</v>
          </cell>
          <cell r="H141" t="str">
            <v>100765827</v>
          </cell>
          <cell r="I141" t="str">
            <v>PCS</v>
          </cell>
          <cell r="J141">
            <v>5</v>
          </cell>
          <cell r="K141" t="str">
            <v>127#</v>
          </cell>
        </row>
        <row r="142">
          <cell r="E142" t="str">
            <v>101045-0098</v>
          </cell>
          <cell r="F142" t="str">
            <v>ZS/NB300</v>
          </cell>
          <cell r="G142" t="str">
            <v>ZS/NB300 CG150D电喷磁电机定子组合(2#_12V18极_三相全波直流_接口SQBZ-M6_L1:430)</v>
          </cell>
          <cell r="H142" t="str">
            <v>100077799-0001</v>
          </cell>
          <cell r="I142" t="str">
            <v>套</v>
          </cell>
          <cell r="J142">
            <v>5</v>
          </cell>
          <cell r="K142" t="str">
            <v>117#</v>
          </cell>
        </row>
        <row r="143">
          <cell r="E143" t="str">
            <v>101045-0060</v>
          </cell>
          <cell r="F143" t="str">
            <v>ZS/NB300</v>
          </cell>
          <cell r="G143" t="str">
            <v>ZS/NB300 CBS300左曲轴箱前盖密封垫</v>
          </cell>
          <cell r="H143" t="str">
            <v>100104548</v>
          </cell>
          <cell r="I143" t="str">
            <v>PCS</v>
          </cell>
          <cell r="J143">
            <v>5</v>
          </cell>
          <cell r="K143" t="str">
            <v>241#</v>
          </cell>
        </row>
        <row r="144">
          <cell r="E144" t="str">
            <v>101029-1610</v>
          </cell>
          <cell r="F144" t="str">
            <v>ZS/PR250</v>
          </cell>
          <cell r="G144" t="str">
            <v>ZS/PR250 轴承(NK15×27×12_滚针_加强型)</v>
          </cell>
          <cell r="H144" t="str">
            <v>100059484</v>
          </cell>
          <cell r="I144" t="str">
            <v>PCS</v>
          </cell>
          <cell r="J144">
            <v>5</v>
          </cell>
          <cell r="K144" t="str">
            <v>126#</v>
          </cell>
        </row>
        <row r="145">
          <cell r="E145" t="str">
            <v>101045-0018</v>
          </cell>
          <cell r="F145" t="str">
            <v>ZS/NB300</v>
          </cell>
          <cell r="G145" t="str">
            <v>ZS/NB300 轴承(HK1812-B_滚针)</v>
          </cell>
          <cell r="H145" t="str">
            <v>100094319</v>
          </cell>
          <cell r="I145" t="str">
            <v>PCS</v>
          </cell>
          <cell r="J145">
            <v>5</v>
          </cell>
          <cell r="K145" t="str">
            <v>126#</v>
          </cell>
        </row>
        <row r="146">
          <cell r="E146" t="str">
            <v>101045-0048</v>
          </cell>
          <cell r="F146" t="str">
            <v>ZS/NB300</v>
          </cell>
          <cell r="G146" t="str">
            <v>ZS/NB300 NB300国四气缸头密封垫组合</v>
          </cell>
          <cell r="H146" t="str">
            <v>100135774</v>
          </cell>
          <cell r="I146" t="str">
            <v>PCS</v>
          </cell>
          <cell r="J146">
            <v>10</v>
          </cell>
          <cell r="K146" t="str">
            <v>126#</v>
          </cell>
        </row>
        <row r="147">
          <cell r="E147" t="str">
            <v>101045-0047</v>
          </cell>
          <cell r="F147" t="str">
            <v>ZS/NB300</v>
          </cell>
          <cell r="G147" t="str">
            <v>ZS/NB300 CBS300气缸体密封垫</v>
          </cell>
          <cell r="H147" t="str">
            <v>100104564</v>
          </cell>
          <cell r="I147" t="str">
            <v>PCS</v>
          </cell>
          <cell r="J147">
            <v>10</v>
          </cell>
          <cell r="K147" t="str">
            <v>241#</v>
          </cell>
        </row>
        <row r="148">
          <cell r="E148" t="str">
            <v>101045-0078</v>
          </cell>
          <cell r="F148" t="str">
            <v>ZS/NB300</v>
          </cell>
          <cell r="G148" t="str">
            <v>ZS/NB300 CBS300曲轴箱密封垫</v>
          </cell>
          <cell r="H148" t="str">
            <v>100104592</v>
          </cell>
          <cell r="I148" t="str">
            <v>PCS</v>
          </cell>
          <cell r="J148">
            <v>10</v>
          </cell>
          <cell r="K148" t="str">
            <v>241#</v>
          </cell>
        </row>
        <row r="149">
          <cell r="E149" t="str">
            <v>101045-0067</v>
          </cell>
          <cell r="F149" t="str">
            <v>ZS/NB300</v>
          </cell>
          <cell r="G149" t="str">
            <v>ZS/NB300 CBS250六档离合器总成(68齿6柱7片_富士摩擦片_无轴承)</v>
          </cell>
          <cell r="H149" t="str">
            <v>100103323</v>
          </cell>
          <cell r="I149" t="str">
            <v>套</v>
          </cell>
          <cell r="J149">
            <v>10</v>
          </cell>
          <cell r="K149" t="str">
            <v>120#</v>
          </cell>
          <cell r="L149">
            <v>0.01875</v>
          </cell>
          <cell r="M149">
            <v>18.9</v>
          </cell>
        </row>
        <row r="150">
          <cell r="E150" t="str">
            <v>101045-0044</v>
          </cell>
          <cell r="F150" t="str">
            <v>ZS/NB300</v>
          </cell>
          <cell r="G150" t="str">
            <v>ZS/NB300 HIPER50火花塞(日本DENSO_U24ESR-NB)</v>
          </cell>
          <cell r="H150" t="str">
            <v>100104123</v>
          </cell>
          <cell r="I150" t="str">
            <v>PCS</v>
          </cell>
          <cell r="J150">
            <v>10</v>
          </cell>
          <cell r="K150" t="str">
            <v>124#</v>
          </cell>
        </row>
        <row r="151">
          <cell r="E151" t="str">
            <v>101029-0972</v>
          </cell>
          <cell r="F151" t="str">
            <v>ZS/CP250</v>
          </cell>
          <cell r="G151" t="str">
            <v>ZS/CP250【E6-42】GB16674小盘螺栓M6×70(兰白锌)</v>
          </cell>
          <cell r="H151" t="str">
            <v>100031959-0007</v>
          </cell>
          <cell r="I151" t="str">
            <v>PCS</v>
          </cell>
          <cell r="J151">
            <v>5</v>
          </cell>
          <cell r="K151" t="str">
            <v>126#</v>
          </cell>
        </row>
        <row r="151">
          <cell r="N151">
            <v>0.02</v>
          </cell>
        </row>
        <row r="152">
          <cell r="E152" t="str">
            <v>101029-1483</v>
          </cell>
          <cell r="F152" t="str">
            <v>ZS/NC250</v>
          </cell>
          <cell r="G152" t="str">
            <v>ZS/NC250 定位销φ13×14</v>
          </cell>
          <cell r="H152" t="str">
            <v>100108525</v>
          </cell>
          <cell r="I152" t="str">
            <v>PCS</v>
          </cell>
          <cell r="J152">
            <v>15</v>
          </cell>
          <cell r="K152" t="str">
            <v>126#</v>
          </cell>
        </row>
        <row r="153">
          <cell r="E153" t="str">
            <v>101029-0964</v>
          </cell>
          <cell r="F153" t="str">
            <v>ZS/CP250</v>
          </cell>
          <cell r="G153" t="str">
            <v>ZS/CP250【E6-34】CG200-A水冷右体后挂机减震套</v>
          </cell>
          <cell r="H153" t="str">
            <v>100107406</v>
          </cell>
          <cell r="I153" t="str">
            <v>PCS</v>
          </cell>
          <cell r="J153">
            <v>10</v>
          </cell>
          <cell r="K153" t="str">
            <v>126#</v>
          </cell>
        </row>
        <row r="153">
          <cell r="N153">
            <v>0.03</v>
          </cell>
        </row>
        <row r="154">
          <cell r="E154" t="str">
            <v>101029-0963</v>
          </cell>
          <cell r="F154" t="str">
            <v>ZS/CP250</v>
          </cell>
          <cell r="G154" t="str">
            <v>ZS/CP250【E6-33】CG200-A水冷右体前挂机减震套</v>
          </cell>
          <cell r="H154" t="str">
            <v>100107409</v>
          </cell>
          <cell r="I154" t="str">
            <v>PCS</v>
          </cell>
          <cell r="J154">
            <v>10</v>
          </cell>
          <cell r="K154" t="str">
            <v>126#</v>
          </cell>
        </row>
        <row r="154">
          <cell r="N154">
            <v>0.02</v>
          </cell>
        </row>
        <row r="155">
          <cell r="E155" t="str">
            <v>101045-0113</v>
          </cell>
          <cell r="F155" t="str">
            <v>ZS/NB300</v>
          </cell>
          <cell r="G155" t="str">
            <v>ZS/NB300 CB250水冷四气门右曲轴箱盖密封垫</v>
          </cell>
          <cell r="H155" t="str">
            <v>100104575</v>
          </cell>
          <cell r="I155" t="str">
            <v>PCS</v>
          </cell>
          <cell r="J155">
            <v>15</v>
          </cell>
          <cell r="K155" t="str">
            <v>241#</v>
          </cell>
        </row>
        <row r="156">
          <cell r="E156" t="str">
            <v>101045-0106</v>
          </cell>
          <cell r="F156" t="str">
            <v>ZS/NB300</v>
          </cell>
          <cell r="G156" t="str">
            <v>ZS/NB300 CBS300双联齿轮组合一(2#_摩擦式_整体式轴套)</v>
          </cell>
          <cell r="H156" t="str">
            <v>100085851</v>
          </cell>
          <cell r="I156" t="str">
            <v>PCS</v>
          </cell>
          <cell r="J156">
            <v>5</v>
          </cell>
          <cell r="K156" t="str">
            <v>127#</v>
          </cell>
        </row>
        <row r="157">
          <cell r="E157" t="str">
            <v>101028-0417</v>
          </cell>
          <cell r="F157" t="str">
            <v>ZS/CBB200</v>
          </cell>
          <cell r="G157" t="str">
            <v>ZS/CBB200 CB125脚机油过滤网组合</v>
          </cell>
          <cell r="H157" t="str">
            <v>100104943</v>
          </cell>
          <cell r="I157" t="str">
            <v>PCS</v>
          </cell>
          <cell r="J157">
            <v>20</v>
          </cell>
          <cell r="K157" t="str">
            <v>125#</v>
          </cell>
        </row>
        <row r="157">
          <cell r="N157">
            <v>0.03</v>
          </cell>
        </row>
        <row r="158">
          <cell r="E158" t="str">
            <v>101028-0522</v>
          </cell>
          <cell r="F158" t="str">
            <v>ZS/CBB200</v>
          </cell>
          <cell r="G158" t="str">
            <v>ZS/CBB200 平垫圈(Φ10.5×0.5×Φ18)</v>
          </cell>
          <cell r="H158" t="str">
            <v>100106391</v>
          </cell>
          <cell r="I158" t="str">
            <v>PCS</v>
          </cell>
          <cell r="J158">
            <v>5</v>
          </cell>
          <cell r="K158" t="str">
            <v>126#</v>
          </cell>
        </row>
        <row r="158">
          <cell r="N158">
            <v>0.001</v>
          </cell>
        </row>
        <row r="159">
          <cell r="E159" t="str">
            <v>101045-0099</v>
          </cell>
          <cell r="F159" t="str">
            <v>ZS/NB300</v>
          </cell>
          <cell r="G159" t="str">
            <v>ZS/NB300 CG150D电喷磁电机转子组合(2#_12V18极_楔块式超离_南方超离_凸包个数23)</v>
          </cell>
          <cell r="H159" t="str">
            <v>100077798</v>
          </cell>
          <cell r="I159" t="str">
            <v>套</v>
          </cell>
          <cell r="J159">
            <v>10</v>
          </cell>
          <cell r="K159" t="str">
            <v>118#</v>
          </cell>
          <cell r="L159">
            <v>0.01875</v>
          </cell>
          <cell r="M159">
            <v>15.9</v>
          </cell>
        </row>
        <row r="160">
          <cell r="E160" t="str">
            <v>101045-0116</v>
          </cell>
          <cell r="F160" t="str">
            <v>ZS/NB300</v>
          </cell>
          <cell r="G160" t="str">
            <v>ZS/NB300 整流调压器(三相全波_MT12V18-ZS07_五线)</v>
          </cell>
          <cell r="H160" t="str">
            <v>100205441</v>
          </cell>
          <cell r="I160" t="str">
            <v>PCS</v>
          </cell>
          <cell r="J160">
            <v>10</v>
          </cell>
          <cell r="K160" t="str">
            <v>123#</v>
          </cell>
          <cell r="L160">
            <v>0.01734</v>
          </cell>
          <cell r="M160">
            <v>4.9</v>
          </cell>
        </row>
        <row r="161">
          <cell r="E161" t="str">
            <v>101045-0059</v>
          </cell>
          <cell r="F161" t="str">
            <v>ZS/NB300</v>
          </cell>
          <cell r="G161" t="str">
            <v>ZS/NB300 CB250D-G正时链条组合(7×104_齿形链_DID)</v>
          </cell>
          <cell r="H161" t="str">
            <v>100105131</v>
          </cell>
          <cell r="I161" t="str">
            <v>PCS</v>
          </cell>
          <cell r="J161">
            <v>10</v>
          </cell>
          <cell r="K161" t="str">
            <v>127#</v>
          </cell>
        </row>
        <row r="162">
          <cell r="E162" t="str">
            <v>101029-1115</v>
          </cell>
          <cell r="F162" t="str">
            <v>ZS/NC250S</v>
          </cell>
          <cell r="G162" t="str">
            <v>ZS/NC250S【E1-2】Derbi125头盖螺栓缓冲垫圈</v>
          </cell>
          <cell r="H162" t="str">
            <v>100102894</v>
          </cell>
          <cell r="I162" t="str">
            <v>PCS</v>
          </cell>
          <cell r="J162">
            <v>5</v>
          </cell>
          <cell r="K162" t="str">
            <v>126#</v>
          </cell>
        </row>
        <row r="162">
          <cell r="N162">
            <v>0.04</v>
          </cell>
        </row>
        <row r="163">
          <cell r="E163" t="str">
            <v>101029-0955</v>
          </cell>
          <cell r="F163" t="str">
            <v>ZS/CP250</v>
          </cell>
          <cell r="G163" t="str">
            <v>ZS/CP250【E6-25】O型圈(φ35×3_氟硅胶)</v>
          </cell>
          <cell r="H163" t="str">
            <v>100107766</v>
          </cell>
          <cell r="I163" t="str">
            <v>PCS</v>
          </cell>
          <cell r="J163">
            <v>5</v>
          </cell>
          <cell r="K163" t="str">
            <v>126#</v>
          </cell>
        </row>
        <row r="163">
          <cell r="N163">
            <v>0.05</v>
          </cell>
        </row>
        <row r="164">
          <cell r="E164" t="str">
            <v>101028-0373</v>
          </cell>
          <cell r="F164" t="str">
            <v>ZS/CBB200</v>
          </cell>
          <cell r="G164" t="str">
            <v>ZS/CBB200 CG125D离合器挡圈(Φ20)</v>
          </cell>
          <cell r="H164" t="str">
            <v>100100601</v>
          </cell>
          <cell r="I164" t="str">
            <v>PCS</v>
          </cell>
          <cell r="J164">
            <v>5</v>
          </cell>
          <cell r="K164" t="str">
            <v>126#</v>
          </cell>
        </row>
        <row r="164">
          <cell r="N164">
            <v>0.04</v>
          </cell>
        </row>
        <row r="165">
          <cell r="E165" t="str">
            <v>101029-1703</v>
          </cell>
          <cell r="F165" t="str">
            <v>ZS/PR250</v>
          </cell>
          <cell r="G165" t="str">
            <v>ZS/PR250 CG250油气分离器(两通)</v>
          </cell>
          <cell r="H165" t="str">
            <v>100206039</v>
          </cell>
          <cell r="I165" t="str">
            <v>PCS</v>
          </cell>
          <cell r="J165">
            <v>5</v>
          </cell>
          <cell r="K165" t="str">
            <v>126#</v>
          </cell>
        </row>
        <row r="166">
          <cell r="E166" t="str">
            <v>101028-0463</v>
          </cell>
          <cell r="F166" t="str">
            <v>ZS/CBB200</v>
          </cell>
          <cell r="G166" t="str">
            <v>ZS/CBB200 CB125脚主动链轮固定板</v>
          </cell>
          <cell r="H166" t="str">
            <v>100103850</v>
          </cell>
          <cell r="I166" t="str">
            <v>PCS</v>
          </cell>
          <cell r="J166">
            <v>5</v>
          </cell>
          <cell r="K166" t="str">
            <v>126#</v>
          </cell>
        </row>
        <row r="166">
          <cell r="N166">
            <v>0.09</v>
          </cell>
        </row>
        <row r="167">
          <cell r="E167" t="str">
            <v>101028-0462</v>
          </cell>
          <cell r="F167" t="str">
            <v>ZS/CBB200</v>
          </cell>
          <cell r="G167" t="str">
            <v>ZS/CBB200 GB5783螺栓M6×10(兰白锌)</v>
          </cell>
          <cell r="H167" t="str">
            <v>100031911-0004</v>
          </cell>
          <cell r="I167" t="str">
            <v>PCS</v>
          </cell>
          <cell r="J167">
            <v>10</v>
          </cell>
          <cell r="K167" t="str">
            <v>126#</v>
          </cell>
        </row>
        <row r="167">
          <cell r="N167">
            <v>0.04</v>
          </cell>
        </row>
        <row r="168">
          <cell r="E168" t="str">
            <v>101028-0355</v>
          </cell>
          <cell r="F168" t="str">
            <v>ZS/CBB200</v>
          </cell>
          <cell r="G168" t="str">
            <v>ZS/CBB200 GB16674小盘螺栓M6×25(兰白锌)</v>
          </cell>
          <cell r="H168" t="str">
            <v>100011534-0002</v>
          </cell>
          <cell r="I168" t="str">
            <v>PCS</v>
          </cell>
          <cell r="J168">
            <v>5</v>
          </cell>
          <cell r="K168" t="str">
            <v>126#</v>
          </cell>
        </row>
        <row r="168">
          <cell r="N168">
            <v>0.06</v>
          </cell>
        </row>
        <row r="169">
          <cell r="E169" t="str">
            <v>101028-0284</v>
          </cell>
          <cell r="F169" t="str">
            <v>ZS/CBB200</v>
          </cell>
          <cell r="G169" t="str">
            <v>ZS/CBB200 GB16674小盘螺栓M6×35(兰白锌)</v>
          </cell>
          <cell r="H169" t="str">
            <v>100011537-0002</v>
          </cell>
          <cell r="I169" t="str">
            <v>PCS</v>
          </cell>
          <cell r="J169">
            <v>5</v>
          </cell>
          <cell r="K169" t="str">
            <v>126#</v>
          </cell>
        </row>
        <row r="169">
          <cell r="N169">
            <v>0.09</v>
          </cell>
        </row>
        <row r="170">
          <cell r="E170" t="str">
            <v>101028-0359</v>
          </cell>
          <cell r="F170" t="str">
            <v>ZS/CBB200</v>
          </cell>
          <cell r="G170" t="str">
            <v>ZS/CBB200 GB16674小盘螺栓M6×28(兰白锌)</v>
          </cell>
          <cell r="H170" t="str">
            <v>100055587-0006</v>
          </cell>
          <cell r="I170" t="str">
            <v>PCS</v>
          </cell>
          <cell r="J170">
            <v>5</v>
          </cell>
          <cell r="K170" t="str">
            <v>126#</v>
          </cell>
        </row>
        <row r="170">
          <cell r="N170">
            <v>0.07</v>
          </cell>
        </row>
        <row r="171">
          <cell r="E171" t="str">
            <v>101019-0160</v>
          </cell>
          <cell r="F171" t="str">
            <v>YX普125</v>
          </cell>
          <cell r="G171" t="str">
            <v>YX普125【E9-22】放油螺塞</v>
          </cell>
          <cell r="H171" t="str">
            <v>D00E026</v>
          </cell>
          <cell r="I171" t="str">
            <v>PCS</v>
          </cell>
          <cell r="J171">
            <v>10</v>
          </cell>
          <cell r="K171" t="str">
            <v>322#</v>
          </cell>
        </row>
        <row r="172">
          <cell r="E172" t="str">
            <v>101019-0141</v>
          </cell>
          <cell r="F172" t="str">
            <v>YX普125</v>
          </cell>
          <cell r="G172" t="str">
            <v>YX普125【E9-3】左曲轴箱组件</v>
          </cell>
          <cell r="H172" t="str">
            <v>2041A010</v>
          </cell>
          <cell r="I172" t="str">
            <v>套</v>
          </cell>
          <cell r="J172">
            <v>5</v>
          </cell>
          <cell r="K172" t="str">
            <v>322#</v>
          </cell>
        </row>
        <row r="173">
          <cell r="E173" t="str">
            <v>101019-0032</v>
          </cell>
          <cell r="F173" t="str">
            <v>YX普125</v>
          </cell>
          <cell r="G173" t="str">
            <v>YX普125【E3-1】挡油罩</v>
          </cell>
          <cell r="H173" t="str">
            <v>D00C043</v>
          </cell>
          <cell r="I173" t="str">
            <v>PCS</v>
          </cell>
          <cell r="J173">
            <v>20</v>
          </cell>
          <cell r="K173" t="str">
            <v>126#</v>
          </cell>
        </row>
        <row r="173">
          <cell r="N173">
            <v>0.001</v>
          </cell>
        </row>
        <row r="174">
          <cell r="E174" t="str">
            <v>101019-0006</v>
          </cell>
          <cell r="F174" t="str">
            <v>YX普125</v>
          </cell>
          <cell r="G174" t="str">
            <v>YX普125【E1-6】气缸头右盖密封垫</v>
          </cell>
          <cell r="H174" t="str">
            <v>204B007</v>
          </cell>
          <cell r="I174" t="str">
            <v>PCS</v>
          </cell>
          <cell r="J174">
            <v>10</v>
          </cell>
          <cell r="K174" t="str">
            <v>241#</v>
          </cell>
        </row>
        <row r="174">
          <cell r="N174">
            <v>0.09</v>
          </cell>
        </row>
        <row r="175">
          <cell r="E175" t="str">
            <v>101027-0320</v>
          </cell>
          <cell r="F175" t="str">
            <v>ZS/W150-G</v>
          </cell>
          <cell r="G175" t="str">
            <v>ZS/W150-G【E2-9】CG125D挡油罩组合</v>
          </cell>
          <cell r="H175" t="str">
            <v>1572B-I008-0000</v>
          </cell>
          <cell r="I175" t="str">
            <v>套</v>
          </cell>
          <cell r="J175">
            <v>40</v>
          </cell>
          <cell r="K175" t="str">
            <v>126#</v>
          </cell>
        </row>
        <row r="175">
          <cell r="N175">
            <v>0.001</v>
          </cell>
        </row>
        <row r="176">
          <cell r="E176" t="str">
            <v>101031-0023</v>
          </cell>
          <cell r="F176" t="str">
            <v>LX-CVT175</v>
          </cell>
          <cell r="G176" t="str">
            <v>LX-CVT175【E2-17】凸轮轴组合</v>
          </cell>
          <cell r="H176" t="str">
            <v>140020026-0001</v>
          </cell>
          <cell r="I176" t="str">
            <v>PCS</v>
          </cell>
          <cell r="J176">
            <v>10</v>
          </cell>
          <cell r="K176" t="str">
            <v>121#</v>
          </cell>
        </row>
        <row r="177">
          <cell r="E177" t="str">
            <v>101031-0017</v>
          </cell>
          <cell r="F177" t="str">
            <v>LX-CVT175</v>
          </cell>
          <cell r="G177" t="str">
            <v>LX-CVT175【E2-5】气门摇臂轴</v>
          </cell>
          <cell r="H177" t="str">
            <v>140510016-0001</v>
          </cell>
          <cell r="I177" t="str">
            <v>PCS</v>
          </cell>
          <cell r="J177">
            <v>10</v>
          </cell>
          <cell r="K177" t="str">
            <v>126#</v>
          </cell>
        </row>
        <row r="178">
          <cell r="E178" t="str">
            <v>101031-0015</v>
          </cell>
          <cell r="F178" t="str">
            <v>LX-CVT175</v>
          </cell>
          <cell r="G178" t="str">
            <v>LX-CVT175【E2-1】气门摇臂组合</v>
          </cell>
          <cell r="H178" t="str">
            <v>140450011-0001</v>
          </cell>
          <cell r="I178" t="str">
            <v>套</v>
          </cell>
          <cell r="J178">
            <v>10</v>
          </cell>
          <cell r="K178" t="str">
            <v>124#</v>
          </cell>
        </row>
        <row r="179">
          <cell r="E179" t="str">
            <v>101031-0221</v>
          </cell>
          <cell r="F179" t="str">
            <v>LX-CVT200</v>
          </cell>
          <cell r="G179" t="str">
            <v>LX-CVT200盘形齿轮组合</v>
          </cell>
          <cell r="H179" t="str">
            <v>193240018-0001 21A0_Z=60_m=1.75;</v>
          </cell>
          <cell r="I179" t="str">
            <v>PCS</v>
          </cell>
          <cell r="J179">
            <v>10</v>
          </cell>
          <cell r="K179" t="str">
            <v>124#</v>
          </cell>
        </row>
        <row r="180">
          <cell r="E180" t="str">
            <v>101031-0069</v>
          </cell>
          <cell r="F180" t="str">
            <v>LX-CVT175</v>
          </cell>
          <cell r="G180" t="str">
            <v>LX-CVT175【E7-4】主动皮带轮部件</v>
          </cell>
          <cell r="H180" t="str">
            <v>192810002-0001</v>
          </cell>
          <cell r="I180" t="str">
            <v>PCS</v>
          </cell>
          <cell r="J180">
            <v>6</v>
          </cell>
          <cell r="K180" t="str">
            <v>119#</v>
          </cell>
        </row>
        <row r="181">
          <cell r="E181" t="str">
            <v>101031-0150</v>
          </cell>
          <cell r="F181" t="str">
            <v>LX-CVT175</v>
          </cell>
          <cell r="G181" t="str">
            <v>LX-CTV175链轮罩</v>
          </cell>
          <cell r="H181" t="str">
            <v>290450004-0001</v>
          </cell>
          <cell r="I181" t="str">
            <v>PCS</v>
          </cell>
          <cell r="J181">
            <v>10</v>
          </cell>
          <cell r="K181" t="str">
            <v>125#</v>
          </cell>
        </row>
        <row r="182">
          <cell r="E182" t="str">
            <v>101031-0072</v>
          </cell>
          <cell r="F182" t="e">
            <v>#N/A</v>
          </cell>
          <cell r="G182" t="str">
            <v>LX-CVT175【E7-11】驱动皮带</v>
          </cell>
          <cell r="H182" t="str">
            <v>0HA0_801.5×18.2×30-10_聚胺脂+纤维;</v>
          </cell>
          <cell r="I182" t="e">
            <v>#N/A</v>
          </cell>
          <cell r="J182">
            <v>7</v>
          </cell>
          <cell r="K182" t="str">
            <v>126#</v>
          </cell>
        </row>
        <row r="183">
          <cell r="E183" t="str">
            <v>101017-0237</v>
          </cell>
          <cell r="F183" t="str">
            <v>YX90下电</v>
          </cell>
          <cell r="G183" t="str">
            <v>YX90下电 起动电机组件</v>
          </cell>
          <cell r="H183">
            <v>0</v>
          </cell>
          <cell r="I183" t="str">
            <v>套</v>
          </cell>
          <cell r="J183">
            <v>5</v>
          </cell>
          <cell r="K183" t="str">
            <v>70#</v>
          </cell>
        </row>
        <row r="183">
          <cell r="N183">
            <v>1</v>
          </cell>
        </row>
        <row r="184">
          <cell r="E184" t="str">
            <v>101017-0333</v>
          </cell>
          <cell r="F184" t="str">
            <v>YX90下电</v>
          </cell>
          <cell r="G184" t="str">
            <v>YX90下电 铝垫圈/Φ12*Φ20*2/100型放油螺塞</v>
          </cell>
          <cell r="H184" t="str">
            <v>D00L022</v>
          </cell>
          <cell r="I184" t="str">
            <v>PCS</v>
          </cell>
          <cell r="J184">
            <v>10</v>
          </cell>
          <cell r="K184" t="str">
            <v>326#</v>
          </cell>
        </row>
        <row r="185">
          <cell r="E185" t="str">
            <v>101017-0299</v>
          </cell>
          <cell r="F185" t="str">
            <v>YX90下电</v>
          </cell>
          <cell r="G185" t="str">
            <v>YX90下电 从动齿轮/69齿</v>
          </cell>
          <cell r="H185" t="str">
            <v>D02K016</v>
          </cell>
          <cell r="I185" t="str">
            <v>PCS</v>
          </cell>
          <cell r="J185">
            <v>10</v>
          </cell>
          <cell r="K185" t="str">
            <v>116#</v>
          </cell>
        </row>
        <row r="185">
          <cell r="N185">
            <v>0.7</v>
          </cell>
        </row>
        <row r="186">
          <cell r="E186" t="str">
            <v>101017-0345</v>
          </cell>
          <cell r="F186" t="str">
            <v>YX90下电</v>
          </cell>
          <cell r="G186" t="str">
            <v>YX90下电 六角头螺栓 全螺纹/GB/T 5783/M6*8/蓝白锌</v>
          </cell>
          <cell r="H186" t="str">
            <v>578306008LBX</v>
          </cell>
          <cell r="I186" t="str">
            <v>PCS</v>
          </cell>
          <cell r="J186">
            <v>10</v>
          </cell>
          <cell r="K186" t="str">
            <v>326#</v>
          </cell>
        </row>
        <row r="187">
          <cell r="E187" t="str">
            <v>101041-0001</v>
          </cell>
          <cell r="F187" t="str">
            <v>JN/GY6</v>
          </cell>
          <cell r="G187" t="str">
            <v>JN/GY6 凸轮轴组合（GY7-125#带一个TPI轴承）</v>
          </cell>
          <cell r="H187" t="str">
            <v>052QMIB-0403000A0</v>
          </cell>
          <cell r="I187" t="str">
            <v>PCS</v>
          </cell>
          <cell r="J187">
            <v>5</v>
          </cell>
          <cell r="K187" t="str">
            <v>122#</v>
          </cell>
          <cell r="L187">
            <v>0.024</v>
          </cell>
          <cell r="M187" t="str">
            <v>\</v>
          </cell>
        </row>
        <row r="188">
          <cell r="E188" t="str">
            <v>101041-0215</v>
          </cell>
          <cell r="F188" t="str">
            <v>JN/GY6</v>
          </cell>
          <cell r="G188" t="str">
            <v>JN/GY6 气门摇臂</v>
          </cell>
          <cell r="H188" t="str">
            <v>052QMI0-040200300</v>
          </cell>
          <cell r="I188" t="str">
            <v>PCS</v>
          </cell>
          <cell r="J188">
            <v>20</v>
          </cell>
          <cell r="K188" t="str">
            <v>127#</v>
          </cell>
          <cell r="L188">
            <v>0.01734</v>
          </cell>
          <cell r="M188">
            <v>16.1</v>
          </cell>
        </row>
        <row r="189">
          <cell r="E189" t="str">
            <v>101041-0216</v>
          </cell>
          <cell r="F189" t="str">
            <v>JN/GY6</v>
          </cell>
          <cell r="G189" t="str">
            <v>JN/GY6 进气门摇臂轴</v>
          </cell>
          <cell r="H189" t="str">
            <v>052QMI0-040200600</v>
          </cell>
          <cell r="I189" t="str">
            <v>PCS</v>
          </cell>
          <cell r="J189">
            <v>10</v>
          </cell>
        </row>
        <row r="190">
          <cell r="E190" t="str">
            <v>101041-0217</v>
          </cell>
          <cell r="F190" t="str">
            <v>JN/GY6</v>
          </cell>
          <cell r="G190" t="str">
            <v>JN/GY6 排气门摇臂轴</v>
          </cell>
          <cell r="H190" t="str">
            <v>052QMI0-040200200</v>
          </cell>
          <cell r="I190" t="str">
            <v>PCS</v>
          </cell>
          <cell r="J190">
            <v>10</v>
          </cell>
        </row>
        <row r="191">
          <cell r="E191" t="str">
            <v>101041-0156</v>
          </cell>
          <cell r="F191" t="str">
            <v>JN/GY6</v>
          </cell>
          <cell r="G191" t="str">
            <v>JN/GY6 止动板（GY6-125#）</v>
          </cell>
          <cell r="H191" t="str">
            <v>052QMI0-040200700</v>
          </cell>
          <cell r="I191" t="str">
            <v>PCS</v>
          </cell>
          <cell r="J191">
            <v>10</v>
          </cell>
        </row>
        <row r="192">
          <cell r="E192" t="str">
            <v>101041-0394</v>
          </cell>
          <cell r="F192" t="str">
            <v>A180</v>
          </cell>
          <cell r="G192" t="str">
            <v>JN/GY6 正时链条（GY6-180油冷#94节）</v>
          </cell>
          <cell r="H192" t="str">
            <v>063YMK0-040420000</v>
          </cell>
          <cell r="I192" t="str">
            <v>PCS</v>
          </cell>
          <cell r="J192">
            <v>5</v>
          </cell>
          <cell r="K192" t="str">
            <v>124#</v>
          </cell>
        </row>
        <row r="193">
          <cell r="E193" t="str">
            <v>101018-0350</v>
          </cell>
          <cell r="F193" t="str">
            <v>YX110/1+1</v>
          </cell>
          <cell r="G193" t="str">
            <v>YX110/1+1【E11-1】起动电机组件D125/机座喷丸/机壳蓝白锌/单线850mm/密封垫不含石棉</v>
          </cell>
          <cell r="H193" t="str">
            <v>20021D000LBX</v>
          </cell>
          <cell r="I193" t="str">
            <v>套</v>
          </cell>
          <cell r="J193">
            <v>5</v>
          </cell>
          <cell r="K193" t="str">
            <v>70#</v>
          </cell>
          <cell r="L193">
            <v>0.0176</v>
          </cell>
          <cell r="M193">
            <v>11.1</v>
          </cell>
          <cell r="N193">
            <v>1.1</v>
          </cell>
        </row>
        <row r="194">
          <cell r="E194" t="str">
            <v>101018-0316</v>
          </cell>
          <cell r="F194" t="str">
            <v>YX110/1+1</v>
          </cell>
          <cell r="G194" t="str">
            <v>YX110/1+1【E8-6】磁电机定子组件C100电/六极全波交流/线长500mm/防水插头/21#接插图DJ7061Y-2.3-21</v>
          </cell>
          <cell r="H194" t="str">
            <v>D00335D070</v>
          </cell>
          <cell r="I194" t="str">
            <v>套</v>
          </cell>
          <cell r="J194">
            <v>5</v>
          </cell>
          <cell r="K194" t="str">
            <v>116#</v>
          </cell>
        </row>
        <row r="194">
          <cell r="N194">
            <v>0.4</v>
          </cell>
        </row>
        <row r="195">
          <cell r="E195" t="str">
            <v>101018-0366</v>
          </cell>
          <cell r="F195" t="str">
            <v>YX110/1+1</v>
          </cell>
          <cell r="G195" t="str">
            <v>YX110/1+1【E13-3】活塞</v>
          </cell>
          <cell r="H195" t="str">
            <v>E00J014</v>
          </cell>
          <cell r="I195" t="str">
            <v>PCS</v>
          </cell>
          <cell r="J195">
            <v>5</v>
          </cell>
          <cell r="K195" t="str">
            <v>126#</v>
          </cell>
        </row>
        <row r="195">
          <cell r="N195">
            <v>0.09</v>
          </cell>
        </row>
        <row r="196">
          <cell r="E196" t="str">
            <v>101021-0552</v>
          </cell>
          <cell r="F196" t="str">
            <v>YX150上电</v>
          </cell>
          <cell r="G196" t="str">
            <v>YX150上电【E7-2】左后盖</v>
          </cell>
          <cell r="H196" t="str">
            <v>13-38#/2#灰黑</v>
          </cell>
          <cell r="I196" t="str">
            <v>PCS</v>
          </cell>
          <cell r="J196">
            <v>5</v>
          </cell>
          <cell r="K196" t="str">
            <v>125#</v>
          </cell>
        </row>
        <row r="196">
          <cell r="N196">
            <v>0.16</v>
          </cell>
        </row>
        <row r="197">
          <cell r="E197" t="str">
            <v>101043-0014</v>
          </cell>
          <cell r="F197" t="str">
            <v>HS70上电</v>
          </cell>
          <cell r="G197" t="str">
            <v>HS70上电 进气管负压嘴43弯</v>
          </cell>
          <cell r="H197" t="str">
            <v>1100002-005-0000</v>
          </cell>
          <cell r="I197" t="str">
            <v>PCS</v>
          </cell>
          <cell r="J197">
            <v>7</v>
          </cell>
          <cell r="K197" t="str">
            <v>125#</v>
          </cell>
        </row>
        <row r="198">
          <cell r="E198" t="str">
            <v>101038-0395</v>
          </cell>
          <cell r="F198" t="str">
            <v>ZS/W125-G</v>
          </cell>
          <cell r="G198" t="str">
            <v>ZS/W125-G W125磁电机转子组合</v>
          </cell>
          <cell r="H198" t="str">
            <v>100205275</v>
          </cell>
          <cell r="I198" t="str">
            <v>套</v>
          </cell>
          <cell r="J198">
            <v>10</v>
          </cell>
          <cell r="K198" t="str">
            <v>119#</v>
          </cell>
          <cell r="L198">
            <v>0.03078</v>
          </cell>
          <cell r="M198">
            <v>13.5</v>
          </cell>
        </row>
        <row r="199">
          <cell r="E199" t="str">
            <v>101034-0132</v>
          </cell>
          <cell r="F199" t="str">
            <v>ZS/ZL60</v>
          </cell>
          <cell r="G199" t="str">
            <v>ZS/ZL60【E12-1】ZL60启动电机(单线_圆形_600_8801)</v>
          </cell>
          <cell r="H199" t="str">
            <v>100055322-0001</v>
          </cell>
          <cell r="I199" t="str">
            <v>PCS</v>
          </cell>
          <cell r="J199">
            <v>5</v>
          </cell>
          <cell r="K199" t="str">
            <v>51#</v>
          </cell>
          <cell r="L199">
            <v>0.0528</v>
          </cell>
          <cell r="M199">
            <v>15.9</v>
          </cell>
        </row>
        <row r="200">
          <cell r="E200" t="str">
            <v>101041-0105</v>
          </cell>
          <cell r="F200" t="str">
            <v>JN/GY6</v>
          </cell>
          <cell r="G200" t="str">
            <v>JN/GY6 机油滤网螺帽盖（GY6-125#）</v>
          </cell>
          <cell r="H200" t="str">
            <v>052QMI0-070200200</v>
          </cell>
          <cell r="I200" t="str">
            <v>PCS</v>
          </cell>
          <cell r="J200">
            <v>5</v>
          </cell>
          <cell r="K200" t="str">
            <v>125#</v>
          </cell>
        </row>
        <row r="201">
          <cell r="E201" t="str">
            <v>101041-0047</v>
          </cell>
          <cell r="F201" t="str">
            <v>JN/GY6</v>
          </cell>
          <cell r="G201" t="str">
            <v>JN/GY6 活塞（GY6-180油冷#加高，阳极氧化）</v>
          </cell>
          <cell r="H201" t="str">
            <v>063YMK0-0301001A0</v>
          </cell>
          <cell r="I201" t="str">
            <v>PCS</v>
          </cell>
          <cell r="J201">
            <v>10</v>
          </cell>
          <cell r="K201" t="str">
            <v>125#</v>
          </cell>
          <cell r="L201">
            <v>0.04</v>
          </cell>
          <cell r="M201">
            <v>5.9</v>
          </cell>
        </row>
        <row r="202">
          <cell r="E202" t="str">
            <v>101024-0475</v>
          </cell>
          <cell r="F202" t="str">
            <v>YX/CB250-C</v>
          </cell>
          <cell r="G202" t="str">
            <v>YX/CB250-C起动电机组件</v>
          </cell>
          <cell r="H202" t="str">
            <v>H24D000LBX</v>
          </cell>
          <cell r="I202" t="str">
            <v>PCS</v>
          </cell>
          <cell r="J202">
            <v>10</v>
          </cell>
          <cell r="K202" t="str">
            <v>69#</v>
          </cell>
          <cell r="L202">
            <v>0.0176</v>
          </cell>
          <cell r="M202">
            <v>14.1</v>
          </cell>
          <cell r="N202">
            <v>1.2</v>
          </cell>
        </row>
        <row r="203">
          <cell r="E203" t="str">
            <v>101029-0930</v>
          </cell>
          <cell r="F203" t="str">
            <v>ZS/CP250</v>
          </cell>
          <cell r="G203" t="str">
            <v>ZS/CP250【E5-23】CB200机油泵部件(37齿_电感式)</v>
          </cell>
          <cell r="H203" t="str">
            <v>100100061</v>
          </cell>
          <cell r="I203" t="str">
            <v>PCS</v>
          </cell>
          <cell r="J203">
            <v>10</v>
          </cell>
          <cell r="K203" t="str">
            <v>126#</v>
          </cell>
          <cell r="L203">
            <v>0.04</v>
          </cell>
          <cell r="M203">
            <v>11.3</v>
          </cell>
          <cell r="N203">
            <v>0.95</v>
          </cell>
        </row>
        <row r="204">
          <cell r="E204" t="str">
            <v>101029-1058</v>
          </cell>
          <cell r="F204" t="str">
            <v>ZS/CP250</v>
          </cell>
          <cell r="G204" t="str">
            <v>ZS/CP250【E11-1】CB250-G水冷启动电机(单线_圆形_510_8805)</v>
          </cell>
          <cell r="H204" t="str">
            <v>100104261-0011</v>
          </cell>
          <cell r="I204" t="str">
            <v>PCS</v>
          </cell>
          <cell r="J204">
            <v>7</v>
          </cell>
          <cell r="K204" t="str">
            <v>116#</v>
          </cell>
          <cell r="L204">
            <v>0.03078</v>
          </cell>
          <cell r="M204">
            <v>19.6</v>
          </cell>
          <cell r="N204">
            <v>1.4</v>
          </cell>
        </row>
        <row r="205">
          <cell r="E205" t="str">
            <v>101029-0851</v>
          </cell>
          <cell r="F205" t="str">
            <v>ZS/CP250</v>
          </cell>
          <cell r="G205" t="str">
            <v>ZS/CP250【E2-9】CPS250凸轮轴部件</v>
          </cell>
          <cell r="H205" t="str">
            <v>100104967</v>
          </cell>
          <cell r="I205" t="str">
            <v>PCS</v>
          </cell>
          <cell r="J205">
            <v>5</v>
          </cell>
          <cell r="K205" t="str">
            <v>121#</v>
          </cell>
        </row>
        <row r="205">
          <cell r="N205">
            <v>0.42</v>
          </cell>
        </row>
        <row r="206">
          <cell r="E206" t="str">
            <v>101029-0843</v>
          </cell>
          <cell r="F206" t="str">
            <v>ZS/CP250</v>
          </cell>
          <cell r="G206" t="str">
            <v>ZS/CP250【E2-1】CPS250气门摇臂组合</v>
          </cell>
          <cell r="H206" t="str">
            <v>100050892</v>
          </cell>
          <cell r="I206" t="str">
            <v>套</v>
          </cell>
          <cell r="J206">
            <v>10</v>
          </cell>
          <cell r="K206" t="str">
            <v>124#</v>
          </cell>
          <cell r="L206">
            <v>0.01734</v>
          </cell>
          <cell r="M206">
            <v>6.7</v>
          </cell>
          <cell r="N206">
            <v>0.07</v>
          </cell>
        </row>
        <row r="207">
          <cell r="E207" t="str">
            <v>101030-0263</v>
          </cell>
          <cell r="F207" t="str">
            <v>LX-MT250</v>
          </cell>
          <cell r="G207" t="str">
            <v>LX-MT250【E1-12】气缸头</v>
          </cell>
          <cell r="H207" t="str">
            <v>120080769-0002</v>
          </cell>
          <cell r="I207" t="str">
            <v>PCS</v>
          </cell>
          <cell r="J207">
            <v>5</v>
          </cell>
          <cell r="K207" t="str">
            <v>121#</v>
          </cell>
          <cell r="L207">
            <v>0.024</v>
          </cell>
          <cell r="M207">
            <v>10.9</v>
          </cell>
        </row>
        <row r="208">
          <cell r="E208" t="str">
            <v>101030-0243</v>
          </cell>
          <cell r="F208" t="str">
            <v>LX-MT250</v>
          </cell>
          <cell r="G208" t="str">
            <v>LX-MT250气缸头密封垫</v>
          </cell>
          <cell r="H208" t="str">
            <v>120150242-0001</v>
          </cell>
          <cell r="I208" t="str">
            <v>PCS</v>
          </cell>
          <cell r="J208">
            <v>5</v>
          </cell>
          <cell r="K208" t="str">
            <v>241#</v>
          </cell>
          <cell r="L208">
            <v>0.04</v>
          </cell>
          <cell r="M208">
            <v>19.7</v>
          </cell>
        </row>
        <row r="209">
          <cell r="E209" t="str">
            <v>907001-0015</v>
          </cell>
          <cell r="F209" t="str">
            <v>TT</v>
          </cell>
          <cell r="G209" t="str">
            <v>轴承</v>
          </cell>
          <cell r="H209" t="str">
            <v>6200Z-12/P6 XG</v>
          </cell>
          <cell r="I209" t="str">
            <v>PCS</v>
          </cell>
          <cell r="J209">
            <v>40</v>
          </cell>
          <cell r="K209" t="str">
            <v>246#</v>
          </cell>
        </row>
        <row r="210">
          <cell r="E210" t="str">
            <v>801012-0006</v>
          </cell>
          <cell r="F210" t="str">
            <v>MR</v>
          </cell>
          <cell r="G210" t="str">
            <v>油箱罩</v>
          </cell>
          <cell r="H210" t="str">
            <v>白色 MR</v>
          </cell>
          <cell r="I210" t="str">
            <v>PCS</v>
          </cell>
          <cell r="J210">
            <v>5</v>
          </cell>
          <cell r="K210" t="str">
            <v>320#</v>
          </cell>
        </row>
        <row r="211">
          <cell r="E211" t="str">
            <v>506004-0005</v>
          </cell>
          <cell r="F211" t="str">
            <v>MR</v>
          </cell>
          <cell r="G211" t="str">
            <v>左/右脚踏杆</v>
          </cell>
          <cell r="H211" t="str">
            <v>银  色</v>
          </cell>
          <cell r="I211" t="str">
            <v>PCS</v>
          </cell>
          <cell r="J211">
            <v>20</v>
          </cell>
          <cell r="K211" t="str">
            <v>246#</v>
          </cell>
          <cell r="L211">
            <v>0.031212</v>
          </cell>
          <cell r="M211">
            <v>11.5</v>
          </cell>
        </row>
        <row r="212">
          <cell r="E212" t="str">
            <v>908008-0003</v>
          </cell>
          <cell r="F212" t="str">
            <v>MR</v>
          </cell>
          <cell r="G212" t="str">
            <v>尼龙堵头</v>
          </cell>
          <cell r="H212" t="str">
            <v>黑色 Φ18*10+Φ24*12半圆</v>
          </cell>
          <cell r="I212" t="str">
            <v>PCS</v>
          </cell>
          <cell r="J212">
            <v>20</v>
          </cell>
        </row>
        <row r="213">
          <cell r="E213" t="str">
            <v>502000-0002</v>
          </cell>
          <cell r="F213" t="str">
            <v>MR</v>
          </cell>
          <cell r="G213" t="str">
            <v>后减震总成</v>
          </cell>
          <cell r="H213" t="str">
            <v>黑座白簧 L=215 分体 带气囊</v>
          </cell>
          <cell r="I213" t="str">
            <v>PCS</v>
          </cell>
          <cell r="J213">
            <v>15</v>
          </cell>
          <cell r="K213" t="str">
            <v>325#</v>
          </cell>
          <cell r="L213">
            <v>0.045414</v>
          </cell>
          <cell r="M213">
            <v>21.5</v>
          </cell>
        </row>
        <row r="214">
          <cell r="E214" t="str">
            <v>502000-0002</v>
          </cell>
          <cell r="F214" t="str">
            <v>MR</v>
          </cell>
          <cell r="G214" t="str">
            <v>后减震总成</v>
          </cell>
          <cell r="H214" t="str">
            <v>黑座白簧 L=215 分体 带气囊</v>
          </cell>
          <cell r="I214" t="str">
            <v>PCS</v>
          </cell>
          <cell r="J214">
            <v>15</v>
          </cell>
          <cell r="K214" t="str">
            <v>326#</v>
          </cell>
          <cell r="L214">
            <v>0.04</v>
          </cell>
          <cell r="M214">
            <v>30.1</v>
          </cell>
        </row>
        <row r="215">
          <cell r="E215" t="str">
            <v>801012-0005</v>
          </cell>
          <cell r="F215" t="str">
            <v>MR</v>
          </cell>
          <cell r="G215" t="str">
            <v>后  围</v>
          </cell>
          <cell r="H215" t="str">
            <v>白色 MR</v>
          </cell>
          <cell r="I215" t="str">
            <v>PCS</v>
          </cell>
          <cell r="J215">
            <v>4</v>
          </cell>
          <cell r="K215" t="str">
            <v>321#</v>
          </cell>
          <cell r="L215">
            <v>0.241224</v>
          </cell>
          <cell r="M215">
            <v>8.4</v>
          </cell>
        </row>
        <row r="216">
          <cell r="E216" t="str">
            <v>801012-0006</v>
          </cell>
          <cell r="F216" t="str">
            <v>MR</v>
          </cell>
          <cell r="G216" t="str">
            <v>油箱罩</v>
          </cell>
          <cell r="H216" t="str">
            <v>白色 MR</v>
          </cell>
          <cell r="I216" t="str">
            <v>PCS</v>
          </cell>
          <cell r="J216">
            <v>4</v>
          </cell>
          <cell r="K216" t="str">
            <v>320#</v>
          </cell>
          <cell r="L216">
            <v>0.23598</v>
          </cell>
          <cell r="M216">
            <v>8.7</v>
          </cell>
        </row>
        <row r="217">
          <cell r="E217" t="str">
            <v>101027-0725</v>
          </cell>
          <cell r="F217" t="str">
            <v>ZS/ZY150</v>
          </cell>
          <cell r="G217" t="str">
            <v>ZS/ZY150【E10-2】2#磁电机定子组合[(12V8极全波直流散线) L:430]接口68</v>
          </cell>
          <cell r="H217" t="str">
            <v>82120-JG03-010043</v>
          </cell>
          <cell r="I217" t="str">
            <v>PCS</v>
          </cell>
          <cell r="J217">
            <v>5</v>
          </cell>
          <cell r="K217" t="str">
            <v>117#</v>
          </cell>
          <cell r="L217">
            <v>0.01875</v>
          </cell>
          <cell r="M217">
            <v>6.7</v>
          </cell>
          <cell r="N217">
            <v>0.5</v>
          </cell>
        </row>
        <row r="218">
          <cell r="E218" t="str">
            <v>402000-0100</v>
          </cell>
          <cell r="F218" t="str">
            <v>S70</v>
          </cell>
          <cell r="G218" t="str">
            <v>后轮辋</v>
          </cell>
          <cell r="H218" t="str">
            <v>黑 色+橙色 6*3.15 H1.35</v>
          </cell>
          <cell r="I218" t="str">
            <v>PCS</v>
          </cell>
          <cell r="J218">
            <v>10</v>
          </cell>
          <cell r="K218" t="str">
            <v>53#</v>
          </cell>
        </row>
        <row r="219">
          <cell r="E219" t="str">
            <v>804010-0009-02</v>
          </cell>
          <cell r="F219" t="str">
            <v>AU180</v>
          </cell>
          <cell r="G219" t="str">
            <v>AU180贴花 468胶 白色</v>
          </cell>
          <cell r="H219" t="str">
            <v>GNZ1000-077-W/KAYO AU180</v>
          </cell>
          <cell r="I219" t="str">
            <v>套</v>
          </cell>
          <cell r="J219">
            <v>5</v>
          </cell>
          <cell r="K219" t="str">
            <v>53#</v>
          </cell>
          <cell r="L219">
            <v>0.082992</v>
          </cell>
          <cell r="M219">
            <v>14.1</v>
          </cell>
        </row>
        <row r="220">
          <cell r="K220" t="str">
            <v>321件+5件</v>
          </cell>
          <cell r="L220">
            <v>18.1257735</v>
          </cell>
          <cell r="M220">
            <v>1781.7</v>
          </cell>
        </row>
        <row r="221">
          <cell r="E221" t="str">
            <v>业务员：</v>
          </cell>
        </row>
        <row r="221">
          <cell r="I221" t="str">
            <v>审批：</v>
          </cell>
        </row>
        <row r="227">
          <cell r="E227" t="str">
            <v>Quantity
（数量）</v>
          </cell>
          <cell r="F227" t="str">
            <v>CARTON NO.（箱号）</v>
          </cell>
          <cell r="G227" t="str">
            <v>REMARK
（备注）</v>
          </cell>
        </row>
        <row r="228">
          <cell r="G228" t="str">
            <v>TK25001A</v>
          </cell>
        </row>
        <row r="229">
          <cell r="E229" t="str">
            <v>804010-0009</v>
          </cell>
          <cell r="F229" t="str">
            <v>AU180</v>
          </cell>
          <cell r="G229" t="str">
            <v>AU180贴花 513胶 白色</v>
          </cell>
          <cell r="H229" t="str">
            <v>GNZ1000-077-W/KAYO AU180</v>
          </cell>
          <cell r="I229" t="str">
            <v>套</v>
          </cell>
          <cell r="J229">
            <v>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tabSelected="1" topLeftCell="C1" workbookViewId="0">
      <pane ySplit="1" topLeftCell="A2" activePane="bottomLeft" state="frozen"/>
      <selection/>
      <selection pane="bottomLeft" activeCell="S8" sqref="S8"/>
    </sheetView>
  </sheetViews>
  <sheetFormatPr defaultColWidth="8.88888888888889" defaultRowHeight="14.4"/>
  <cols>
    <col min="1" max="2" width="8.88888888888889" style="4"/>
    <col min="3" max="3" width="5.11111111111111" style="4" customWidth="1"/>
    <col min="4" max="4" width="22.7777777777778" style="4" customWidth="1"/>
    <col min="5" max="5" width="15.1111111111111" style="4" customWidth="1"/>
    <col min="6" max="6" width="16" style="4" customWidth="1"/>
    <col min="7" max="7" width="8.88888888888889" style="4" customWidth="1"/>
    <col min="8" max="8" width="9.22222222222222" style="4" customWidth="1"/>
    <col min="9" max="9" width="8.88888888888889" style="4" customWidth="1"/>
    <col min="10" max="10" width="10.7777777777778" style="4" customWidth="1"/>
    <col min="11" max="11" width="14.6666666666667" style="4" customWidth="1"/>
    <col min="12" max="14" width="8.88888888888889" style="4"/>
    <col min="15" max="15" width="13.1111111111111" style="4" customWidth="1"/>
    <col min="16" max="16" width="10.2222222222222" style="4" customWidth="1"/>
    <col min="17" max="17" width="9.88888888888889" style="4" customWidth="1"/>
    <col min="18" max="16384" width="8.88888888888889" style="4"/>
  </cols>
  <sheetData>
    <row r="1" s="1" customFormat="1" ht="43.2" spans="1: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7" t="s">
        <v>8</v>
      </c>
      <c r="J1" s="17" t="s">
        <v>9</v>
      </c>
      <c r="K1" s="5" t="s">
        <v>10</v>
      </c>
      <c r="L1" s="5" t="s">
        <v>11</v>
      </c>
      <c r="M1" s="18" t="s">
        <v>12</v>
      </c>
      <c r="N1" s="18" t="s">
        <v>13</v>
      </c>
      <c r="O1" s="5" t="s">
        <v>14</v>
      </c>
      <c r="P1" s="5" t="s">
        <v>15</v>
      </c>
      <c r="Q1" s="5" t="s">
        <v>16</v>
      </c>
      <c r="R1" s="21" t="s">
        <v>17</v>
      </c>
    </row>
    <row r="2" s="2" customFormat="1" ht="43.2" spans="1:18">
      <c r="A2" s="7" t="s">
        <v>18</v>
      </c>
      <c r="B2" s="7" t="s">
        <v>19</v>
      </c>
      <c r="C2" s="7">
        <v>1</v>
      </c>
      <c r="D2" s="7" t="s">
        <v>20</v>
      </c>
      <c r="E2" s="8" t="s">
        <v>21</v>
      </c>
      <c r="F2" s="31" t="s">
        <v>22</v>
      </c>
      <c r="G2" s="7">
        <v>15</v>
      </c>
      <c r="H2" s="10">
        <v>78.624</v>
      </c>
      <c r="I2" s="19">
        <v>11.23</v>
      </c>
      <c r="J2" s="19">
        <v>168.45</v>
      </c>
      <c r="K2" s="7" t="s">
        <v>23</v>
      </c>
      <c r="L2" s="7">
        <v>0.135</v>
      </c>
      <c r="M2" s="7">
        <v>22.5</v>
      </c>
      <c r="N2" s="7">
        <v>16.5</v>
      </c>
      <c r="O2" s="7" t="s">
        <v>24</v>
      </c>
      <c r="P2" s="11" t="s">
        <v>25</v>
      </c>
      <c r="Q2" s="11"/>
      <c r="R2" s="22" t="s">
        <v>26</v>
      </c>
    </row>
    <row r="3" s="2" customFormat="1" ht="43.2" spans="1:18">
      <c r="A3" s="7" t="s">
        <v>18</v>
      </c>
      <c r="B3" s="7" t="s">
        <v>27</v>
      </c>
      <c r="C3" s="7">
        <v>2</v>
      </c>
      <c r="D3" s="7" t="s">
        <v>28</v>
      </c>
      <c r="E3" s="8" t="s">
        <v>29</v>
      </c>
      <c r="F3" s="7" t="s">
        <v>30</v>
      </c>
      <c r="G3" s="7">
        <v>15</v>
      </c>
      <c r="H3" s="10">
        <v>0.9912</v>
      </c>
      <c r="I3" s="19">
        <v>0.14</v>
      </c>
      <c r="J3" s="19">
        <v>2.1</v>
      </c>
      <c r="K3" s="7" t="s">
        <v>31</v>
      </c>
      <c r="L3" s="7"/>
      <c r="M3" s="7"/>
      <c r="N3" s="7">
        <v>0.225</v>
      </c>
      <c r="O3" s="7" t="s">
        <v>30</v>
      </c>
      <c r="P3" s="11" t="s">
        <v>32</v>
      </c>
      <c r="Q3" s="11"/>
      <c r="R3" s="22" t="s">
        <v>33</v>
      </c>
    </row>
    <row r="4" s="2" customFormat="1" ht="28.8" spans="1:18">
      <c r="A4" s="7" t="s">
        <v>18</v>
      </c>
      <c r="B4" s="7" t="s">
        <v>34</v>
      </c>
      <c r="C4" s="7">
        <v>3</v>
      </c>
      <c r="D4" s="7" t="s">
        <v>35</v>
      </c>
      <c r="E4" s="8" t="s">
        <v>36</v>
      </c>
      <c r="F4" s="7" t="s">
        <v>37</v>
      </c>
      <c r="G4" s="7">
        <v>10</v>
      </c>
      <c r="H4" s="10">
        <v>2.7888</v>
      </c>
      <c r="I4" s="19">
        <v>0.4</v>
      </c>
      <c r="J4" s="19">
        <v>4</v>
      </c>
      <c r="K4" s="12" t="s">
        <v>38</v>
      </c>
      <c r="L4" s="12"/>
      <c r="M4" s="12"/>
      <c r="N4" s="12">
        <v>0.1</v>
      </c>
      <c r="O4" s="7" t="s">
        <v>39</v>
      </c>
      <c r="P4" s="11" t="s">
        <v>40</v>
      </c>
      <c r="Q4" s="11"/>
      <c r="R4" s="22" t="s">
        <v>26</v>
      </c>
    </row>
    <row r="5" s="2" customFormat="1" ht="72" spans="1:18">
      <c r="A5" s="7" t="s">
        <v>18</v>
      </c>
      <c r="B5" s="7" t="s">
        <v>41</v>
      </c>
      <c r="C5" s="7">
        <v>4</v>
      </c>
      <c r="D5" s="7" t="s">
        <v>42</v>
      </c>
      <c r="E5" s="32" t="s">
        <v>43</v>
      </c>
      <c r="F5" s="33" t="s">
        <v>44</v>
      </c>
      <c r="G5" s="7">
        <v>21</v>
      </c>
      <c r="H5" s="10">
        <v>116.025</v>
      </c>
      <c r="I5" s="19">
        <v>16.58</v>
      </c>
      <c r="J5" s="19">
        <f>I5*G5</f>
        <v>348.18</v>
      </c>
      <c r="K5" s="7" t="s">
        <v>45</v>
      </c>
      <c r="L5" s="7">
        <f>1.584*G5/30</f>
        <v>1.1088</v>
      </c>
      <c r="M5" s="7">
        <f>99*G5/30</f>
        <v>69.3</v>
      </c>
      <c r="N5" s="7">
        <f>69*G5/30</f>
        <v>48.3</v>
      </c>
      <c r="O5" s="7" t="s">
        <v>46</v>
      </c>
      <c r="P5" s="11" t="s">
        <v>25</v>
      </c>
      <c r="Q5" s="11"/>
      <c r="R5" s="22" t="s">
        <v>26</v>
      </c>
    </row>
    <row r="6" s="2" customFormat="1" ht="28.8" spans="1:18">
      <c r="A6" s="7" t="s">
        <v>18</v>
      </c>
      <c r="B6" s="7" t="s">
        <v>47</v>
      </c>
      <c r="C6" s="7">
        <v>5</v>
      </c>
      <c r="D6" s="7" t="s">
        <v>48</v>
      </c>
      <c r="E6" s="8" t="s">
        <v>49</v>
      </c>
      <c r="F6" s="7" t="s">
        <v>50</v>
      </c>
      <c r="G6" s="7">
        <v>200</v>
      </c>
      <c r="H6" s="10">
        <v>0.6384</v>
      </c>
      <c r="I6" s="19">
        <v>0.09</v>
      </c>
      <c r="J6" s="19">
        <v>18</v>
      </c>
      <c r="K6" s="7" t="s">
        <v>31</v>
      </c>
      <c r="L6" s="7"/>
      <c r="M6" s="7"/>
      <c r="N6" s="7">
        <v>4</v>
      </c>
      <c r="O6" s="7" t="s">
        <v>51</v>
      </c>
      <c r="P6" s="11" t="s">
        <v>25</v>
      </c>
      <c r="Q6" s="11"/>
      <c r="R6" s="22" t="s">
        <v>33</v>
      </c>
    </row>
    <row r="7" s="2" customFormat="1" ht="28.8" spans="1:18">
      <c r="A7" s="7" t="s">
        <v>18</v>
      </c>
      <c r="B7" s="7" t="s">
        <v>47</v>
      </c>
      <c r="C7" s="7">
        <v>6</v>
      </c>
      <c r="D7" s="7" t="s">
        <v>48</v>
      </c>
      <c r="E7" s="8" t="s">
        <v>49</v>
      </c>
      <c r="F7" s="7" t="s">
        <v>52</v>
      </c>
      <c r="G7" s="7">
        <v>200</v>
      </c>
      <c r="H7" s="10">
        <v>0.6384</v>
      </c>
      <c r="I7" s="19">
        <v>0.09</v>
      </c>
      <c r="J7" s="19">
        <v>18</v>
      </c>
      <c r="K7" s="7" t="s">
        <v>31</v>
      </c>
      <c r="L7" s="7"/>
      <c r="M7" s="7"/>
      <c r="N7" s="7">
        <v>4</v>
      </c>
      <c r="O7" s="7" t="s">
        <v>53</v>
      </c>
      <c r="P7" s="11" t="s">
        <v>25</v>
      </c>
      <c r="Q7" s="11"/>
      <c r="R7" s="22" t="s">
        <v>33</v>
      </c>
    </row>
    <row r="8" s="2" customFormat="1" ht="57.6" spans="1:18">
      <c r="A8" s="7" t="s">
        <v>18</v>
      </c>
      <c r="B8" s="7" t="s">
        <v>54</v>
      </c>
      <c r="C8" s="7">
        <v>7</v>
      </c>
      <c r="D8" s="7" t="s">
        <v>55</v>
      </c>
      <c r="E8" s="8" t="s">
        <v>56</v>
      </c>
      <c r="F8" s="7" t="s">
        <v>57</v>
      </c>
      <c r="G8" s="7">
        <v>10</v>
      </c>
      <c r="H8" s="10">
        <v>43.68</v>
      </c>
      <c r="I8" s="19">
        <v>6.24</v>
      </c>
      <c r="J8" s="19">
        <v>62.4</v>
      </c>
      <c r="K8" s="7" t="s">
        <v>58</v>
      </c>
      <c r="L8" s="7"/>
      <c r="M8" s="7"/>
      <c r="N8" s="7">
        <v>0.75</v>
      </c>
      <c r="O8" s="7" t="s">
        <v>59</v>
      </c>
      <c r="P8" s="11" t="s">
        <v>32</v>
      </c>
      <c r="Q8" s="11"/>
      <c r="R8" s="22" t="s">
        <v>33</v>
      </c>
    </row>
    <row r="9" s="2" customFormat="1" ht="28.8" spans="1:18">
      <c r="A9" s="7" t="s">
        <v>18</v>
      </c>
      <c r="B9" s="7" t="s">
        <v>60</v>
      </c>
      <c r="C9" s="7">
        <v>8</v>
      </c>
      <c r="D9" s="7" t="s">
        <v>61</v>
      </c>
      <c r="E9" s="8" t="s">
        <v>62</v>
      </c>
      <c r="F9" s="7" t="s">
        <v>63</v>
      </c>
      <c r="G9" s="7">
        <v>20</v>
      </c>
      <c r="H9" s="10">
        <v>22.0941</v>
      </c>
      <c r="I9" s="19">
        <v>3.16</v>
      </c>
      <c r="J9" s="19">
        <v>63.2</v>
      </c>
      <c r="K9" s="7" t="s">
        <v>64</v>
      </c>
      <c r="L9" s="7"/>
      <c r="M9" s="7"/>
      <c r="N9" s="7">
        <v>12.2</v>
      </c>
      <c r="O9" s="7" t="s">
        <v>65</v>
      </c>
      <c r="P9" s="11" t="s">
        <v>25</v>
      </c>
      <c r="Q9" s="11"/>
      <c r="R9" s="22" t="s">
        <v>33</v>
      </c>
    </row>
    <row r="10" s="2" customFormat="1" ht="43.2" spans="1:18">
      <c r="A10" s="7" t="s">
        <v>18</v>
      </c>
      <c r="B10" s="7" t="s">
        <v>66</v>
      </c>
      <c r="C10" s="7">
        <v>9</v>
      </c>
      <c r="D10" s="11" t="s">
        <v>67</v>
      </c>
      <c r="E10" s="8" t="s">
        <v>68</v>
      </c>
      <c r="F10" s="11" t="s">
        <v>69</v>
      </c>
      <c r="G10" s="7">
        <v>3</v>
      </c>
      <c r="H10" s="10">
        <v>124.4061</v>
      </c>
      <c r="I10" s="19">
        <v>17.77</v>
      </c>
      <c r="J10" s="19">
        <v>53.31</v>
      </c>
      <c r="K10" s="7" t="s">
        <v>70</v>
      </c>
      <c r="L10" s="7">
        <v>0.027</v>
      </c>
      <c r="M10" s="7">
        <v>7.5</v>
      </c>
      <c r="N10" s="7">
        <v>6.3</v>
      </c>
      <c r="O10" s="11" t="s">
        <v>69</v>
      </c>
      <c r="P10" s="11" t="s">
        <v>25</v>
      </c>
      <c r="Q10" s="11"/>
      <c r="R10" s="22" t="s">
        <v>33</v>
      </c>
    </row>
    <row r="11" s="2" customFormat="1" ht="28.8" spans="1:18">
      <c r="A11" s="7" t="s">
        <v>18</v>
      </c>
      <c r="B11" s="7" t="s">
        <v>66</v>
      </c>
      <c r="C11" s="7">
        <v>10</v>
      </c>
      <c r="D11" s="11" t="s">
        <v>71</v>
      </c>
      <c r="E11" s="8" t="s">
        <v>72</v>
      </c>
      <c r="F11" s="11" t="s">
        <v>73</v>
      </c>
      <c r="G11" s="7">
        <v>3</v>
      </c>
      <c r="H11" s="10">
        <v>115.08315</v>
      </c>
      <c r="I11" s="19">
        <v>16.44</v>
      </c>
      <c r="J11" s="19">
        <v>49.32</v>
      </c>
      <c r="K11" s="7" t="s">
        <v>74</v>
      </c>
      <c r="L11" s="7">
        <v>0.027</v>
      </c>
      <c r="M11" s="7">
        <v>5.7</v>
      </c>
      <c r="N11" s="7">
        <v>4.8</v>
      </c>
      <c r="O11" s="11" t="s">
        <v>73</v>
      </c>
      <c r="P11" s="11" t="s">
        <v>25</v>
      </c>
      <c r="Q11" s="11"/>
      <c r="R11" s="22" t="s">
        <v>33</v>
      </c>
    </row>
    <row r="12" s="2" customFormat="1" ht="43.2" spans="1:18">
      <c r="A12" s="7" t="s">
        <v>18</v>
      </c>
      <c r="B12" s="7" t="s">
        <v>27</v>
      </c>
      <c r="C12" s="7">
        <v>11</v>
      </c>
      <c r="D12" s="7" t="s">
        <v>75</v>
      </c>
      <c r="E12" s="11" t="s">
        <v>76</v>
      </c>
      <c r="F12" s="7" t="s">
        <v>77</v>
      </c>
      <c r="G12" s="7">
        <v>10</v>
      </c>
      <c r="H12" s="10">
        <v>1.0416</v>
      </c>
      <c r="I12" s="19">
        <v>0.15</v>
      </c>
      <c r="J12" s="19">
        <v>1.5</v>
      </c>
      <c r="K12" s="12" t="s">
        <v>38</v>
      </c>
      <c r="L12" s="12"/>
      <c r="M12" s="12"/>
      <c r="N12" s="12">
        <v>0.1</v>
      </c>
      <c r="O12" s="7" t="s">
        <v>77</v>
      </c>
      <c r="P12" s="11" t="s">
        <v>25</v>
      </c>
      <c r="Q12" s="11"/>
      <c r="R12" s="22" t="s">
        <v>26</v>
      </c>
    </row>
    <row r="13" s="2" customFormat="1" ht="43.2" spans="1:18">
      <c r="A13" s="7" t="s">
        <v>18</v>
      </c>
      <c r="B13" s="7" t="s">
        <v>27</v>
      </c>
      <c r="C13" s="7">
        <v>12</v>
      </c>
      <c r="D13" s="7" t="s">
        <v>78</v>
      </c>
      <c r="E13" s="11" t="s">
        <v>79</v>
      </c>
      <c r="F13" s="7" t="s">
        <v>80</v>
      </c>
      <c r="G13" s="7">
        <v>10</v>
      </c>
      <c r="H13" s="10">
        <v>1.0416</v>
      </c>
      <c r="I13" s="19">
        <v>0.15</v>
      </c>
      <c r="J13" s="19">
        <v>1.5</v>
      </c>
      <c r="K13" s="12" t="s">
        <v>38</v>
      </c>
      <c r="L13" s="12"/>
      <c r="M13" s="12"/>
      <c r="N13" s="12">
        <f>VLOOKUP(F13,[1]配件采购订单!$E:$N,10,FALSE)</f>
        <v>0.02</v>
      </c>
      <c r="O13" s="7" t="s">
        <v>80</v>
      </c>
      <c r="P13" s="11" t="s">
        <v>25</v>
      </c>
      <c r="Q13" s="11"/>
      <c r="R13" s="22" t="s">
        <v>26</v>
      </c>
    </row>
    <row r="14" s="2" customFormat="1" ht="28.8" spans="1:18">
      <c r="A14" s="7" t="s">
        <v>18</v>
      </c>
      <c r="B14" s="7" t="s">
        <v>27</v>
      </c>
      <c r="C14" s="7">
        <v>13</v>
      </c>
      <c r="D14" s="12" t="s">
        <v>81</v>
      </c>
      <c r="E14" s="13" t="s">
        <v>82</v>
      </c>
      <c r="F14" s="12" t="s">
        <v>83</v>
      </c>
      <c r="G14" s="7">
        <v>5</v>
      </c>
      <c r="H14" s="10">
        <v>1.3608</v>
      </c>
      <c r="I14" s="19">
        <v>0.19</v>
      </c>
      <c r="J14" s="19">
        <v>0.95</v>
      </c>
      <c r="K14" s="12" t="s">
        <v>38</v>
      </c>
      <c r="L14" s="12"/>
      <c r="M14" s="12"/>
      <c r="N14" s="12">
        <v>0.1</v>
      </c>
      <c r="O14" s="7" t="s">
        <v>83</v>
      </c>
      <c r="P14" s="11" t="s">
        <v>25</v>
      </c>
      <c r="Q14" s="11"/>
      <c r="R14" s="22" t="s">
        <v>26</v>
      </c>
    </row>
    <row r="15" s="2" customFormat="1" ht="43.2" spans="1:18">
      <c r="A15" s="7" t="s">
        <v>18</v>
      </c>
      <c r="B15" s="7" t="s">
        <v>27</v>
      </c>
      <c r="C15" s="7">
        <v>14</v>
      </c>
      <c r="D15" s="7" t="s">
        <v>84</v>
      </c>
      <c r="E15" s="11" t="s">
        <v>85</v>
      </c>
      <c r="F15" s="7" t="s">
        <v>86</v>
      </c>
      <c r="G15" s="7">
        <v>10</v>
      </c>
      <c r="H15" s="10">
        <v>0.7896</v>
      </c>
      <c r="I15" s="19">
        <v>0.11</v>
      </c>
      <c r="J15" s="19">
        <v>1.1</v>
      </c>
      <c r="K15" s="12" t="s">
        <v>38</v>
      </c>
      <c r="L15" s="12"/>
      <c r="M15" s="12"/>
      <c r="N15" s="12">
        <f>VLOOKUP(F15,[1]配件采购订单!$E:$N,10,FALSE)</f>
        <v>0.038</v>
      </c>
      <c r="O15" s="7" t="s">
        <v>86</v>
      </c>
      <c r="P15" s="11" t="s">
        <v>25</v>
      </c>
      <c r="Q15" s="11"/>
      <c r="R15" s="22" t="s">
        <v>26</v>
      </c>
    </row>
    <row r="16" s="2" customFormat="1" ht="57.6" spans="1:18">
      <c r="A16" s="7" t="s">
        <v>18</v>
      </c>
      <c r="B16" s="7" t="s">
        <v>27</v>
      </c>
      <c r="C16" s="7">
        <v>15</v>
      </c>
      <c r="D16" s="7" t="s">
        <v>87</v>
      </c>
      <c r="E16" s="11" t="s">
        <v>88</v>
      </c>
      <c r="F16" s="7" t="s">
        <v>89</v>
      </c>
      <c r="G16" s="7">
        <v>10</v>
      </c>
      <c r="H16" s="10">
        <v>15.8172</v>
      </c>
      <c r="I16" s="19">
        <v>2.26</v>
      </c>
      <c r="J16" s="19">
        <v>22.6</v>
      </c>
      <c r="K16" s="7" t="s">
        <v>90</v>
      </c>
      <c r="L16" s="7"/>
      <c r="M16" s="7"/>
      <c r="N16" s="7">
        <v>0.8</v>
      </c>
      <c r="O16" s="7" t="s">
        <v>89</v>
      </c>
      <c r="P16" s="11" t="s">
        <v>25</v>
      </c>
      <c r="Q16" s="11"/>
      <c r="R16" s="22" t="s">
        <v>33</v>
      </c>
    </row>
    <row r="17" s="2" customFormat="1" ht="43.2" spans="1:18">
      <c r="A17" s="7" t="s">
        <v>18</v>
      </c>
      <c r="B17" s="7" t="s">
        <v>27</v>
      </c>
      <c r="C17" s="7">
        <v>16</v>
      </c>
      <c r="D17" s="12" t="s">
        <v>91</v>
      </c>
      <c r="E17" s="13" t="s">
        <v>92</v>
      </c>
      <c r="F17" s="12" t="s">
        <v>93</v>
      </c>
      <c r="G17" s="7">
        <v>10</v>
      </c>
      <c r="H17" s="10">
        <v>6.4512</v>
      </c>
      <c r="I17" s="19">
        <v>0.92</v>
      </c>
      <c r="J17" s="19">
        <v>9.2</v>
      </c>
      <c r="K17" s="12" t="s">
        <v>38</v>
      </c>
      <c r="L17" s="12"/>
      <c r="M17" s="12"/>
      <c r="N17" s="12">
        <v>1</v>
      </c>
      <c r="O17" s="7" t="s">
        <v>93</v>
      </c>
      <c r="P17" s="11" t="s">
        <v>25</v>
      </c>
      <c r="Q17" s="11"/>
      <c r="R17" s="22" t="s">
        <v>26</v>
      </c>
    </row>
    <row r="18" s="2" customFormat="1" ht="57.6" spans="1:18">
      <c r="A18" s="7" t="s">
        <v>18</v>
      </c>
      <c r="B18" s="7" t="s">
        <v>27</v>
      </c>
      <c r="C18" s="7">
        <v>17</v>
      </c>
      <c r="D18" s="7" t="s">
        <v>94</v>
      </c>
      <c r="E18" s="11" t="s">
        <v>95</v>
      </c>
      <c r="F18" s="7" t="s">
        <v>96</v>
      </c>
      <c r="G18" s="7">
        <v>70</v>
      </c>
      <c r="H18" s="10">
        <v>8.82</v>
      </c>
      <c r="I18" s="19">
        <v>1.26</v>
      </c>
      <c r="J18" s="19">
        <v>88.2</v>
      </c>
      <c r="K18" s="12" t="s">
        <v>97</v>
      </c>
      <c r="L18" s="12"/>
      <c r="M18" s="12"/>
      <c r="N18" s="12">
        <v>1.5</v>
      </c>
      <c r="O18" s="7" t="s">
        <v>96</v>
      </c>
      <c r="P18" s="11" t="s">
        <v>98</v>
      </c>
      <c r="Q18" s="11"/>
      <c r="R18" s="22" t="s">
        <v>26</v>
      </c>
    </row>
    <row r="19" s="2" customFormat="1" ht="57.6" spans="1:18">
      <c r="A19" s="7" t="s">
        <v>18</v>
      </c>
      <c r="B19" s="7" t="s">
        <v>27</v>
      </c>
      <c r="C19" s="7">
        <v>18</v>
      </c>
      <c r="D19" s="7" t="s">
        <v>99</v>
      </c>
      <c r="E19" s="11" t="s">
        <v>100</v>
      </c>
      <c r="F19" s="7" t="s">
        <v>101</v>
      </c>
      <c r="G19" s="7">
        <v>70</v>
      </c>
      <c r="H19" s="10">
        <v>1.6296</v>
      </c>
      <c r="I19" s="19">
        <v>0.23</v>
      </c>
      <c r="J19" s="19">
        <v>16.1</v>
      </c>
      <c r="K19" s="12" t="s">
        <v>38</v>
      </c>
      <c r="L19" s="12"/>
      <c r="M19" s="12"/>
      <c r="N19" s="12">
        <f>VLOOKUP(F19,[1]配件采购订单!$E:$N,10,FALSE)</f>
        <v>0.04</v>
      </c>
      <c r="O19" s="7" t="s">
        <v>101</v>
      </c>
      <c r="P19" s="11" t="s">
        <v>98</v>
      </c>
      <c r="Q19" s="11"/>
      <c r="R19" s="22" t="s">
        <v>26</v>
      </c>
    </row>
    <row r="20" s="2" customFormat="1" ht="43.2" spans="1:18">
      <c r="A20" s="7" t="s">
        <v>18</v>
      </c>
      <c r="B20" s="7" t="s">
        <v>27</v>
      </c>
      <c r="C20" s="7">
        <v>19</v>
      </c>
      <c r="D20" s="7" t="s">
        <v>102</v>
      </c>
      <c r="E20" s="11" t="s">
        <v>103</v>
      </c>
      <c r="F20" s="7" t="s">
        <v>104</v>
      </c>
      <c r="G20" s="7">
        <v>5</v>
      </c>
      <c r="H20" s="10">
        <v>28.51485</v>
      </c>
      <c r="I20" s="19">
        <v>4.07</v>
      </c>
      <c r="J20" s="19">
        <v>20.35</v>
      </c>
      <c r="K20" s="7" t="s">
        <v>31</v>
      </c>
      <c r="L20" s="7"/>
      <c r="M20" s="7"/>
      <c r="N20" s="7">
        <v>2.05</v>
      </c>
      <c r="O20" s="7" t="s">
        <v>104</v>
      </c>
      <c r="P20" s="11" t="s">
        <v>25</v>
      </c>
      <c r="Q20" s="11"/>
      <c r="R20" s="22" t="s">
        <v>33</v>
      </c>
    </row>
    <row r="21" s="2" customFormat="1" ht="100.8" spans="1:18">
      <c r="A21" s="7" t="s">
        <v>18</v>
      </c>
      <c r="B21" s="7" t="s">
        <v>27</v>
      </c>
      <c r="C21" s="7">
        <v>20</v>
      </c>
      <c r="D21" s="7" t="s">
        <v>105</v>
      </c>
      <c r="E21" s="11" t="s">
        <v>106</v>
      </c>
      <c r="F21" s="7" t="s">
        <v>107</v>
      </c>
      <c r="G21" s="7">
        <v>5</v>
      </c>
      <c r="H21" s="10">
        <v>41.01825</v>
      </c>
      <c r="I21" s="19">
        <v>5.86</v>
      </c>
      <c r="J21" s="19">
        <v>29.3</v>
      </c>
      <c r="K21" s="7" t="s">
        <v>108</v>
      </c>
      <c r="L21" s="20"/>
      <c r="M21" s="20"/>
      <c r="N21" s="7">
        <v>3.2</v>
      </c>
      <c r="O21" s="7" t="s">
        <v>107</v>
      </c>
      <c r="P21" s="11" t="s">
        <v>25</v>
      </c>
      <c r="Q21" s="11"/>
      <c r="R21" s="22" t="s">
        <v>26</v>
      </c>
    </row>
    <row r="22" s="2" customFormat="1" ht="43.2" spans="1:18">
      <c r="A22" s="7" t="s">
        <v>18</v>
      </c>
      <c r="B22" s="7" t="s">
        <v>27</v>
      </c>
      <c r="C22" s="7">
        <v>21</v>
      </c>
      <c r="D22" s="12" t="s">
        <v>109</v>
      </c>
      <c r="E22" s="13" t="s">
        <v>110</v>
      </c>
      <c r="F22" s="12" t="s">
        <v>111</v>
      </c>
      <c r="G22" s="7">
        <v>5</v>
      </c>
      <c r="H22" s="10">
        <v>4.956</v>
      </c>
      <c r="I22" s="19">
        <v>0.71</v>
      </c>
      <c r="J22" s="19">
        <v>3.55</v>
      </c>
      <c r="K22" s="12" t="s">
        <v>38</v>
      </c>
      <c r="L22" s="12"/>
      <c r="M22" s="12"/>
      <c r="N22" s="12">
        <v>0.5</v>
      </c>
      <c r="O22" s="7" t="s">
        <v>111</v>
      </c>
      <c r="P22" s="11" t="s">
        <v>25</v>
      </c>
      <c r="Q22" s="11"/>
      <c r="R22" s="22" t="s">
        <v>26</v>
      </c>
    </row>
    <row r="23" s="2" customFormat="1" ht="28.8" spans="1:18">
      <c r="A23" s="7" t="s">
        <v>18</v>
      </c>
      <c r="B23" s="7" t="s">
        <v>27</v>
      </c>
      <c r="C23" s="7">
        <v>22</v>
      </c>
      <c r="D23" s="12" t="s">
        <v>112</v>
      </c>
      <c r="E23" s="13" t="s">
        <v>113</v>
      </c>
      <c r="F23" s="12" t="s">
        <v>114</v>
      </c>
      <c r="G23" s="7">
        <v>5</v>
      </c>
      <c r="H23" s="10">
        <v>9.387</v>
      </c>
      <c r="I23" s="19">
        <v>1.34</v>
      </c>
      <c r="J23" s="19">
        <v>6.7</v>
      </c>
      <c r="K23" s="12" t="s">
        <v>38</v>
      </c>
      <c r="L23" s="12"/>
      <c r="M23" s="12"/>
      <c r="N23" s="12">
        <v>0.5</v>
      </c>
      <c r="O23" s="7" t="s">
        <v>114</v>
      </c>
      <c r="P23" s="11" t="s">
        <v>25</v>
      </c>
      <c r="Q23" s="11"/>
      <c r="R23" s="22" t="s">
        <v>26</v>
      </c>
    </row>
    <row r="24" s="2" customFormat="1" ht="43.2" spans="1:18">
      <c r="A24" s="7" t="s">
        <v>18</v>
      </c>
      <c r="B24" s="7" t="s">
        <v>27</v>
      </c>
      <c r="C24" s="7">
        <v>23</v>
      </c>
      <c r="D24" s="7" t="s">
        <v>115</v>
      </c>
      <c r="E24" s="11" t="s">
        <v>116</v>
      </c>
      <c r="F24" s="7" t="s">
        <v>117</v>
      </c>
      <c r="G24" s="7">
        <v>10</v>
      </c>
      <c r="H24" s="10">
        <v>19.1688</v>
      </c>
      <c r="I24" s="19">
        <v>2.74</v>
      </c>
      <c r="J24" s="19">
        <v>27.4</v>
      </c>
      <c r="K24" s="12" t="s">
        <v>38</v>
      </c>
      <c r="L24" s="12"/>
      <c r="M24" s="12"/>
      <c r="N24" s="12">
        <v>0.05</v>
      </c>
      <c r="O24" s="7" t="s">
        <v>117</v>
      </c>
      <c r="P24" s="11" t="s">
        <v>118</v>
      </c>
      <c r="Q24" s="11"/>
      <c r="R24" s="22" t="s">
        <v>26</v>
      </c>
    </row>
    <row r="25" s="2" customFormat="1" ht="72" spans="1:18">
      <c r="A25" s="7" t="s">
        <v>18</v>
      </c>
      <c r="B25" s="7" t="s">
        <v>27</v>
      </c>
      <c r="C25" s="7">
        <v>24</v>
      </c>
      <c r="D25" s="12" t="s">
        <v>119</v>
      </c>
      <c r="E25" s="13" t="s">
        <v>120</v>
      </c>
      <c r="F25" s="12" t="s">
        <v>121</v>
      </c>
      <c r="G25" s="7">
        <v>10</v>
      </c>
      <c r="H25" s="10">
        <v>141.4602</v>
      </c>
      <c r="I25" s="19">
        <v>20.21</v>
      </c>
      <c r="J25" s="19">
        <v>202.1</v>
      </c>
      <c r="K25" s="7" t="s">
        <v>122</v>
      </c>
      <c r="L25" s="7">
        <v>0.01875</v>
      </c>
      <c r="M25" s="7">
        <v>18.9</v>
      </c>
      <c r="N25" s="7">
        <v>18</v>
      </c>
      <c r="O25" s="7" t="s">
        <v>121</v>
      </c>
      <c r="P25" s="11" t="s">
        <v>25</v>
      </c>
      <c r="Q25" s="11"/>
      <c r="R25" s="22" t="s">
        <v>26</v>
      </c>
    </row>
    <row r="26" s="2" customFormat="1" ht="72" spans="1:18">
      <c r="A26" s="7" t="s">
        <v>18</v>
      </c>
      <c r="B26" s="7" t="s">
        <v>27</v>
      </c>
      <c r="C26" s="7">
        <v>25</v>
      </c>
      <c r="D26" s="7" t="s">
        <v>123</v>
      </c>
      <c r="E26" s="11" t="s">
        <v>124</v>
      </c>
      <c r="F26" s="7" t="s">
        <v>125</v>
      </c>
      <c r="G26" s="7">
        <v>10</v>
      </c>
      <c r="H26" s="10">
        <v>24.0051</v>
      </c>
      <c r="I26" s="19">
        <v>3.43</v>
      </c>
      <c r="J26" s="19">
        <v>34.3</v>
      </c>
      <c r="K26" s="7" t="s">
        <v>90</v>
      </c>
      <c r="L26" s="7"/>
      <c r="M26" s="7"/>
      <c r="N26" s="7">
        <v>0.4</v>
      </c>
      <c r="O26" s="7" t="s">
        <v>125</v>
      </c>
      <c r="P26" s="11" t="s">
        <v>25</v>
      </c>
      <c r="Q26" s="11"/>
      <c r="R26" s="22" t="s">
        <v>33</v>
      </c>
    </row>
    <row r="27" s="2" customFormat="1" ht="57.6" spans="1:18">
      <c r="A27" s="7" t="s">
        <v>18</v>
      </c>
      <c r="B27" s="7" t="s">
        <v>27</v>
      </c>
      <c r="C27" s="7">
        <v>26</v>
      </c>
      <c r="D27" s="12" t="s">
        <v>126</v>
      </c>
      <c r="E27" s="13" t="s">
        <v>127</v>
      </c>
      <c r="F27" s="12" t="s">
        <v>128</v>
      </c>
      <c r="G27" s="7">
        <v>5</v>
      </c>
      <c r="H27" s="10">
        <v>0.3696</v>
      </c>
      <c r="I27" s="19">
        <v>0.05</v>
      </c>
      <c r="J27" s="19">
        <v>0.25</v>
      </c>
      <c r="K27" s="12" t="s">
        <v>38</v>
      </c>
      <c r="L27" s="12"/>
      <c r="M27" s="12"/>
      <c r="N27" s="12">
        <f>VLOOKUP(F27,[1]配件采购订单!$E:$N,10,FALSE)</f>
        <v>0.02</v>
      </c>
      <c r="O27" s="7" t="s">
        <v>128</v>
      </c>
      <c r="P27" s="11" t="s">
        <v>25</v>
      </c>
      <c r="Q27" s="11"/>
      <c r="R27" s="22" t="s">
        <v>26</v>
      </c>
    </row>
    <row r="28" s="2" customFormat="1" ht="28.8" spans="1:18">
      <c r="A28" s="7" t="s">
        <v>18</v>
      </c>
      <c r="B28" s="7" t="s">
        <v>27</v>
      </c>
      <c r="C28" s="7">
        <v>27</v>
      </c>
      <c r="D28" s="7" t="s">
        <v>129</v>
      </c>
      <c r="E28" s="11" t="s">
        <v>130</v>
      </c>
      <c r="F28" s="7" t="s">
        <v>131</v>
      </c>
      <c r="G28" s="7">
        <v>15</v>
      </c>
      <c r="H28" s="10">
        <v>0.2856</v>
      </c>
      <c r="I28" s="19">
        <v>0.04</v>
      </c>
      <c r="J28" s="19">
        <v>0.6</v>
      </c>
      <c r="K28" s="12" t="s">
        <v>38</v>
      </c>
      <c r="L28" s="12"/>
      <c r="M28" s="12"/>
      <c r="N28" s="12">
        <v>0.05</v>
      </c>
      <c r="O28" s="7" t="s">
        <v>131</v>
      </c>
      <c r="P28" s="11" t="s">
        <v>25</v>
      </c>
      <c r="Q28" s="11"/>
      <c r="R28" s="22" t="s">
        <v>26</v>
      </c>
    </row>
    <row r="29" s="2" customFormat="1" ht="57.6" spans="1:18">
      <c r="A29" s="7" t="s">
        <v>18</v>
      </c>
      <c r="B29" s="7" t="s">
        <v>27</v>
      </c>
      <c r="C29" s="7">
        <v>28</v>
      </c>
      <c r="D29" s="7" t="s">
        <v>132</v>
      </c>
      <c r="E29" s="11" t="s">
        <v>133</v>
      </c>
      <c r="F29" s="7" t="s">
        <v>134</v>
      </c>
      <c r="G29" s="7">
        <v>10</v>
      </c>
      <c r="H29" s="10">
        <v>1.6464</v>
      </c>
      <c r="I29" s="19">
        <v>0.24</v>
      </c>
      <c r="J29" s="19">
        <v>2.4</v>
      </c>
      <c r="K29" s="12" t="s">
        <v>38</v>
      </c>
      <c r="L29" s="12"/>
      <c r="M29" s="12"/>
      <c r="N29" s="12">
        <f>VLOOKUP(F29,[1]配件采购订单!$E:$N,10,FALSE)</f>
        <v>0.03</v>
      </c>
      <c r="O29" s="7" t="s">
        <v>134</v>
      </c>
      <c r="P29" s="11" t="s">
        <v>25</v>
      </c>
      <c r="Q29" s="11"/>
      <c r="R29" s="22" t="s">
        <v>26</v>
      </c>
    </row>
    <row r="30" s="2" customFormat="1" ht="57.6" spans="1:18">
      <c r="A30" s="7" t="s">
        <v>18</v>
      </c>
      <c r="B30" s="7" t="s">
        <v>27</v>
      </c>
      <c r="C30" s="7">
        <v>29</v>
      </c>
      <c r="D30" s="7" t="s">
        <v>135</v>
      </c>
      <c r="E30" s="11" t="s">
        <v>136</v>
      </c>
      <c r="F30" s="7" t="s">
        <v>137</v>
      </c>
      <c r="G30" s="7">
        <v>10</v>
      </c>
      <c r="H30" s="10">
        <v>1.26</v>
      </c>
      <c r="I30" s="19">
        <v>0.18</v>
      </c>
      <c r="J30" s="19">
        <v>1.8</v>
      </c>
      <c r="K30" s="12" t="s">
        <v>38</v>
      </c>
      <c r="L30" s="12"/>
      <c r="M30" s="12"/>
      <c r="N30" s="12">
        <f>VLOOKUP(F30,[1]配件采购订单!$E:$N,10,FALSE)</f>
        <v>0.02</v>
      </c>
      <c r="O30" s="7" t="s">
        <v>137</v>
      </c>
      <c r="P30" s="11" t="s">
        <v>25</v>
      </c>
      <c r="Q30" s="11"/>
      <c r="R30" s="22" t="s">
        <v>26</v>
      </c>
    </row>
    <row r="31" s="2" customFormat="1" ht="57.6" spans="1:18">
      <c r="A31" s="7" t="s">
        <v>18</v>
      </c>
      <c r="B31" s="7" t="s">
        <v>27</v>
      </c>
      <c r="C31" s="7">
        <v>30</v>
      </c>
      <c r="D31" s="7" t="s">
        <v>138</v>
      </c>
      <c r="E31" s="11" t="s">
        <v>139</v>
      </c>
      <c r="F31" s="7" t="s">
        <v>140</v>
      </c>
      <c r="G31" s="7">
        <v>5</v>
      </c>
      <c r="H31" s="10">
        <v>48.0753</v>
      </c>
      <c r="I31" s="19">
        <v>6.87</v>
      </c>
      <c r="J31" s="19">
        <v>34.35</v>
      </c>
      <c r="K31" s="7" t="s">
        <v>31</v>
      </c>
      <c r="L31" s="7"/>
      <c r="M31" s="7"/>
      <c r="N31" s="7">
        <v>1.6</v>
      </c>
      <c r="O31" s="7" t="s">
        <v>140</v>
      </c>
      <c r="P31" s="11" t="s">
        <v>25</v>
      </c>
      <c r="Q31" s="11"/>
      <c r="R31" s="22" t="s">
        <v>33</v>
      </c>
    </row>
    <row r="32" s="2" customFormat="1" ht="43.2" spans="1:18">
      <c r="A32" s="7" t="s">
        <v>18</v>
      </c>
      <c r="B32" s="7" t="s">
        <v>27</v>
      </c>
      <c r="C32" s="7">
        <v>31</v>
      </c>
      <c r="D32" s="7" t="s">
        <v>141</v>
      </c>
      <c r="E32" s="11" t="s">
        <v>142</v>
      </c>
      <c r="F32" s="7" t="s">
        <v>143</v>
      </c>
      <c r="G32" s="7">
        <v>20</v>
      </c>
      <c r="H32" s="10">
        <v>0.9576</v>
      </c>
      <c r="I32" s="19">
        <v>0.14</v>
      </c>
      <c r="J32" s="19">
        <v>2.8</v>
      </c>
      <c r="K32" s="7" t="s">
        <v>58</v>
      </c>
      <c r="L32" s="7"/>
      <c r="M32" s="7"/>
      <c r="N32" s="7">
        <v>0.6</v>
      </c>
      <c r="O32" s="7" t="s">
        <v>143</v>
      </c>
      <c r="P32" s="11" t="s">
        <v>118</v>
      </c>
      <c r="Q32" s="11"/>
      <c r="R32" s="22" t="s">
        <v>33</v>
      </c>
    </row>
    <row r="33" s="2" customFormat="1" ht="43.2" spans="1:18">
      <c r="A33" s="7" t="s">
        <v>18</v>
      </c>
      <c r="B33" s="7" t="s">
        <v>27</v>
      </c>
      <c r="C33" s="7">
        <v>32</v>
      </c>
      <c r="D33" s="7" t="s">
        <v>144</v>
      </c>
      <c r="E33" s="11" t="s">
        <v>145</v>
      </c>
      <c r="F33" s="7" t="s">
        <v>146</v>
      </c>
      <c r="G33" s="7">
        <v>5</v>
      </c>
      <c r="H33" s="10">
        <v>0.2016</v>
      </c>
      <c r="I33" s="19">
        <v>0.03</v>
      </c>
      <c r="J33" s="19">
        <v>0.15</v>
      </c>
      <c r="K33" s="12" t="s">
        <v>38</v>
      </c>
      <c r="L33" s="12"/>
      <c r="M33" s="12"/>
      <c r="N33" s="12">
        <v>0.05</v>
      </c>
      <c r="O33" s="7" t="s">
        <v>146</v>
      </c>
      <c r="P33" s="11" t="s">
        <v>25</v>
      </c>
      <c r="Q33" s="11"/>
      <c r="R33" s="22" t="s">
        <v>26</v>
      </c>
    </row>
    <row r="34" s="2" customFormat="1" ht="100.8" spans="1:18">
      <c r="A34" s="7" t="s">
        <v>18</v>
      </c>
      <c r="B34" s="7" t="s">
        <v>27</v>
      </c>
      <c r="C34" s="7">
        <v>33</v>
      </c>
      <c r="D34" s="7" t="s">
        <v>147</v>
      </c>
      <c r="E34" s="11" t="s">
        <v>148</v>
      </c>
      <c r="F34" s="7" t="s">
        <v>149</v>
      </c>
      <c r="G34" s="7">
        <v>10</v>
      </c>
      <c r="H34" s="10">
        <v>65.06955</v>
      </c>
      <c r="I34" s="19">
        <v>9.3</v>
      </c>
      <c r="J34" s="19">
        <v>93</v>
      </c>
      <c r="K34" s="7" t="s">
        <v>150</v>
      </c>
      <c r="L34" s="7">
        <v>0.01875</v>
      </c>
      <c r="M34" s="7">
        <v>15.9</v>
      </c>
      <c r="N34" s="7">
        <v>15</v>
      </c>
      <c r="O34" s="7" t="s">
        <v>149</v>
      </c>
      <c r="P34" s="11" t="s">
        <v>25</v>
      </c>
      <c r="Q34" s="11"/>
      <c r="R34" s="22" t="s">
        <v>26</v>
      </c>
    </row>
    <row r="35" s="2" customFormat="1" ht="57.6" spans="1:18">
      <c r="A35" s="7" t="s">
        <v>18</v>
      </c>
      <c r="B35" s="7" t="s">
        <v>27</v>
      </c>
      <c r="C35" s="7">
        <v>34</v>
      </c>
      <c r="D35" s="7" t="s">
        <v>151</v>
      </c>
      <c r="E35" s="11" t="s">
        <v>152</v>
      </c>
      <c r="F35" s="7" t="s">
        <v>153</v>
      </c>
      <c r="G35" s="7">
        <v>10</v>
      </c>
      <c r="H35" s="10">
        <v>24.3726</v>
      </c>
      <c r="I35" s="19">
        <v>3.48</v>
      </c>
      <c r="J35" s="19">
        <v>34.8</v>
      </c>
      <c r="K35" s="12" t="s">
        <v>97</v>
      </c>
      <c r="L35" s="12">
        <v>0.01734</v>
      </c>
      <c r="M35" s="12">
        <v>4.9</v>
      </c>
      <c r="N35" s="12">
        <v>1.8</v>
      </c>
      <c r="O35" s="7" t="s">
        <v>153</v>
      </c>
      <c r="P35" s="11" t="s">
        <v>25</v>
      </c>
      <c r="Q35" s="11"/>
      <c r="R35" s="22" t="s">
        <v>26</v>
      </c>
    </row>
    <row r="36" s="2" customFormat="1" ht="57.6" spans="1:18">
      <c r="A36" s="7" t="s">
        <v>18</v>
      </c>
      <c r="B36" s="7" t="s">
        <v>27</v>
      </c>
      <c r="C36" s="7">
        <v>35</v>
      </c>
      <c r="D36" s="7" t="s">
        <v>154</v>
      </c>
      <c r="E36" s="11" t="s">
        <v>155</v>
      </c>
      <c r="F36" s="7" t="s">
        <v>156</v>
      </c>
      <c r="G36" s="7">
        <v>10</v>
      </c>
      <c r="H36" s="10">
        <v>109.21365</v>
      </c>
      <c r="I36" s="19">
        <v>15.6</v>
      </c>
      <c r="J36" s="19">
        <v>156</v>
      </c>
      <c r="K36" s="7" t="s">
        <v>31</v>
      </c>
      <c r="L36" s="7"/>
      <c r="M36" s="7"/>
      <c r="N36" s="7">
        <v>1.7</v>
      </c>
      <c r="O36" s="7" t="s">
        <v>156</v>
      </c>
      <c r="P36" s="11" t="s">
        <v>25</v>
      </c>
      <c r="Q36" s="11"/>
      <c r="R36" s="22" t="s">
        <v>33</v>
      </c>
    </row>
    <row r="37" s="2" customFormat="1" ht="43.2" spans="1:18">
      <c r="A37" s="7" t="s">
        <v>18</v>
      </c>
      <c r="B37" s="7" t="s">
        <v>27</v>
      </c>
      <c r="C37" s="7">
        <v>36</v>
      </c>
      <c r="D37" s="12" t="s">
        <v>157</v>
      </c>
      <c r="E37" s="13" t="s">
        <v>158</v>
      </c>
      <c r="F37" s="12" t="s">
        <v>159</v>
      </c>
      <c r="G37" s="7">
        <v>5</v>
      </c>
      <c r="H37" s="10">
        <v>1.2936</v>
      </c>
      <c r="I37" s="19">
        <v>0.18</v>
      </c>
      <c r="J37" s="19">
        <v>0.9</v>
      </c>
      <c r="K37" s="12" t="s">
        <v>38</v>
      </c>
      <c r="L37" s="12"/>
      <c r="M37" s="12"/>
      <c r="N37" s="12">
        <f>VLOOKUP(F37,[1]配件采购订单!$E:$N,10,FALSE)</f>
        <v>0.04</v>
      </c>
      <c r="O37" s="7" t="s">
        <v>159</v>
      </c>
      <c r="P37" s="11" t="s">
        <v>25</v>
      </c>
      <c r="Q37" s="11"/>
      <c r="R37" s="22" t="s">
        <v>26</v>
      </c>
    </row>
    <row r="38" s="2" customFormat="1" ht="43.2" spans="1:18">
      <c r="A38" s="7" t="s">
        <v>18</v>
      </c>
      <c r="B38" s="7" t="s">
        <v>27</v>
      </c>
      <c r="C38" s="7">
        <v>37</v>
      </c>
      <c r="D38" s="7" t="s">
        <v>160</v>
      </c>
      <c r="E38" s="11" t="s">
        <v>161</v>
      </c>
      <c r="F38" s="7" t="s">
        <v>162</v>
      </c>
      <c r="G38" s="7">
        <v>5</v>
      </c>
      <c r="H38" s="10">
        <v>0.84</v>
      </c>
      <c r="I38" s="19">
        <v>0.12</v>
      </c>
      <c r="J38" s="19">
        <v>0.6</v>
      </c>
      <c r="K38" s="12" t="s">
        <v>38</v>
      </c>
      <c r="L38" s="12"/>
      <c r="M38" s="12"/>
      <c r="N38" s="12">
        <f>VLOOKUP(F38,[1]配件采购订单!$E:$N,10,FALSE)</f>
        <v>0.05</v>
      </c>
      <c r="O38" s="7" t="s">
        <v>162</v>
      </c>
      <c r="P38" s="11" t="s">
        <v>40</v>
      </c>
      <c r="Q38" s="11"/>
      <c r="R38" s="22" t="s">
        <v>26</v>
      </c>
    </row>
    <row r="39" s="2" customFormat="1" ht="43.2" spans="1:18">
      <c r="A39" s="7" t="s">
        <v>18</v>
      </c>
      <c r="B39" s="7" t="s">
        <v>27</v>
      </c>
      <c r="C39" s="7">
        <v>38</v>
      </c>
      <c r="D39" s="7" t="s">
        <v>163</v>
      </c>
      <c r="E39" s="11" t="s">
        <v>164</v>
      </c>
      <c r="F39" s="7" t="s">
        <v>165</v>
      </c>
      <c r="G39" s="7">
        <v>5</v>
      </c>
      <c r="H39" s="10">
        <v>0.1512</v>
      </c>
      <c r="I39" s="19">
        <v>0.02</v>
      </c>
      <c r="J39" s="19">
        <v>0.1</v>
      </c>
      <c r="K39" s="12" t="s">
        <v>38</v>
      </c>
      <c r="L39" s="12"/>
      <c r="M39" s="12"/>
      <c r="N39" s="12">
        <f>VLOOKUP(F39,[1]配件采购订单!$E:$N,10,FALSE)</f>
        <v>0.04</v>
      </c>
      <c r="O39" s="7" t="s">
        <v>165</v>
      </c>
      <c r="P39" s="11" t="s">
        <v>25</v>
      </c>
      <c r="Q39" s="11"/>
      <c r="R39" s="22" t="s">
        <v>26</v>
      </c>
    </row>
    <row r="40" s="2" customFormat="1" ht="43.2" spans="1:18">
      <c r="A40" s="7" t="s">
        <v>18</v>
      </c>
      <c r="B40" s="7" t="s">
        <v>27</v>
      </c>
      <c r="C40" s="7">
        <v>39</v>
      </c>
      <c r="D40" s="7" t="s">
        <v>166</v>
      </c>
      <c r="E40" s="11" t="s">
        <v>167</v>
      </c>
      <c r="F40" s="7" t="s">
        <v>168</v>
      </c>
      <c r="G40" s="7">
        <v>5</v>
      </c>
      <c r="H40" s="10">
        <v>8.26875</v>
      </c>
      <c r="I40" s="19">
        <v>1.18</v>
      </c>
      <c r="J40" s="19">
        <v>5.9</v>
      </c>
      <c r="K40" s="12" t="s">
        <v>38</v>
      </c>
      <c r="L40" s="12"/>
      <c r="M40" s="12"/>
      <c r="N40" s="12">
        <v>0.1</v>
      </c>
      <c r="O40" s="7" t="s">
        <v>168</v>
      </c>
      <c r="P40" s="11" t="s">
        <v>25</v>
      </c>
      <c r="Q40" s="11"/>
      <c r="R40" s="22" t="s">
        <v>26</v>
      </c>
    </row>
    <row r="41" s="2" customFormat="1" ht="43.2" spans="1:18">
      <c r="A41" s="7" t="s">
        <v>18</v>
      </c>
      <c r="B41" s="7" t="s">
        <v>27</v>
      </c>
      <c r="C41" s="7">
        <v>40</v>
      </c>
      <c r="D41" s="7" t="s">
        <v>169</v>
      </c>
      <c r="E41" s="11" t="s">
        <v>170</v>
      </c>
      <c r="F41" s="7" t="s">
        <v>171</v>
      </c>
      <c r="G41" s="7">
        <v>5</v>
      </c>
      <c r="H41" s="10">
        <v>0.336</v>
      </c>
      <c r="I41" s="19">
        <v>0.05</v>
      </c>
      <c r="J41" s="19">
        <v>0.25</v>
      </c>
      <c r="K41" s="12" t="s">
        <v>38</v>
      </c>
      <c r="L41" s="12"/>
      <c r="M41" s="12"/>
      <c r="N41" s="12">
        <f>VLOOKUP(F41,[1]配件采购订单!$E:$N,10,FALSE)</f>
        <v>0.09</v>
      </c>
      <c r="O41" s="7" t="s">
        <v>171</v>
      </c>
      <c r="P41" s="11" t="s">
        <v>25</v>
      </c>
      <c r="Q41" s="11"/>
      <c r="R41" s="22" t="s">
        <v>26</v>
      </c>
    </row>
    <row r="42" s="2" customFormat="1" ht="43.2" spans="1:18">
      <c r="A42" s="7" t="s">
        <v>18</v>
      </c>
      <c r="B42" s="7" t="s">
        <v>27</v>
      </c>
      <c r="C42" s="7">
        <v>41</v>
      </c>
      <c r="D42" s="12" t="s">
        <v>172</v>
      </c>
      <c r="E42" s="13" t="s">
        <v>173</v>
      </c>
      <c r="F42" s="12" t="s">
        <v>174</v>
      </c>
      <c r="G42" s="7">
        <v>10</v>
      </c>
      <c r="H42" s="10">
        <v>0.1512</v>
      </c>
      <c r="I42" s="19">
        <v>0.02</v>
      </c>
      <c r="J42" s="19">
        <v>0.2</v>
      </c>
      <c r="K42" s="12" t="s">
        <v>38</v>
      </c>
      <c r="L42" s="12"/>
      <c r="M42" s="12"/>
      <c r="N42" s="12">
        <f>VLOOKUP(F42,[1]配件采购订单!$E:$N,10,FALSE)</f>
        <v>0.04</v>
      </c>
      <c r="O42" s="7" t="s">
        <v>174</v>
      </c>
      <c r="P42" s="11" t="s">
        <v>25</v>
      </c>
      <c r="Q42" s="11"/>
      <c r="R42" s="22" t="s">
        <v>26</v>
      </c>
    </row>
    <row r="43" s="2" customFormat="1" ht="57.6" spans="1:18">
      <c r="A43" s="7" t="s">
        <v>18</v>
      </c>
      <c r="B43" s="7" t="s">
        <v>27</v>
      </c>
      <c r="C43" s="7">
        <v>42</v>
      </c>
      <c r="D43" s="12" t="s">
        <v>175</v>
      </c>
      <c r="E43" s="13" t="s">
        <v>176</v>
      </c>
      <c r="F43" s="12" t="s">
        <v>177</v>
      </c>
      <c r="G43" s="7">
        <v>5</v>
      </c>
      <c r="H43" s="10">
        <v>0.1848</v>
      </c>
      <c r="I43" s="19">
        <v>0.03</v>
      </c>
      <c r="J43" s="19">
        <v>0.15</v>
      </c>
      <c r="K43" s="12" t="s">
        <v>38</v>
      </c>
      <c r="L43" s="12"/>
      <c r="M43" s="12"/>
      <c r="N43" s="12">
        <f>VLOOKUP(F43,[1]配件采购订单!$E:$N,10,FALSE)</f>
        <v>0.06</v>
      </c>
      <c r="O43" s="7" t="s">
        <v>177</v>
      </c>
      <c r="P43" s="11" t="s">
        <v>25</v>
      </c>
      <c r="Q43" s="11"/>
      <c r="R43" s="22" t="s">
        <v>26</v>
      </c>
    </row>
    <row r="44" s="2" customFormat="1" ht="57.6" spans="1:18">
      <c r="A44" s="7" t="s">
        <v>18</v>
      </c>
      <c r="B44" s="7" t="s">
        <v>27</v>
      </c>
      <c r="C44" s="7">
        <v>43</v>
      </c>
      <c r="D44" s="12" t="s">
        <v>178</v>
      </c>
      <c r="E44" s="13" t="s">
        <v>179</v>
      </c>
      <c r="F44" s="12" t="s">
        <v>180</v>
      </c>
      <c r="G44" s="7">
        <v>5</v>
      </c>
      <c r="H44" s="10">
        <v>0.2016</v>
      </c>
      <c r="I44" s="19">
        <v>0.03</v>
      </c>
      <c r="J44" s="19">
        <v>0.15</v>
      </c>
      <c r="K44" s="12" t="s">
        <v>38</v>
      </c>
      <c r="L44" s="12"/>
      <c r="M44" s="12"/>
      <c r="N44" s="12">
        <f>VLOOKUP(F44,[1]配件采购订单!$E:$N,10,FALSE)</f>
        <v>0.09</v>
      </c>
      <c r="O44" s="7" t="s">
        <v>180</v>
      </c>
      <c r="P44" s="11" t="s">
        <v>25</v>
      </c>
      <c r="Q44" s="11"/>
      <c r="R44" s="22" t="s">
        <v>26</v>
      </c>
    </row>
    <row r="45" s="2" customFormat="1" ht="57.6" spans="1:18">
      <c r="A45" s="7" t="s">
        <v>18</v>
      </c>
      <c r="B45" s="7" t="s">
        <v>27</v>
      </c>
      <c r="C45" s="7">
        <v>44</v>
      </c>
      <c r="D45" s="12" t="s">
        <v>181</v>
      </c>
      <c r="E45" s="13" t="s">
        <v>182</v>
      </c>
      <c r="F45" s="12" t="s">
        <v>183</v>
      </c>
      <c r="G45" s="7">
        <v>5</v>
      </c>
      <c r="H45" s="10">
        <v>0.2016</v>
      </c>
      <c r="I45" s="19">
        <v>0.03</v>
      </c>
      <c r="J45" s="19">
        <v>0.15</v>
      </c>
      <c r="K45" s="12" t="s">
        <v>38</v>
      </c>
      <c r="L45" s="12"/>
      <c r="M45" s="12"/>
      <c r="N45" s="12">
        <f>VLOOKUP(F45,[1]配件采购订单!$E:$N,10,FALSE)</f>
        <v>0.07</v>
      </c>
      <c r="O45" s="7" t="s">
        <v>183</v>
      </c>
      <c r="P45" s="11" t="s">
        <v>25</v>
      </c>
      <c r="Q45" s="11"/>
      <c r="R45" s="22" t="s">
        <v>26</v>
      </c>
    </row>
    <row r="46" s="2" customFormat="1" ht="28.8" spans="1:18">
      <c r="A46" s="7" t="s">
        <v>18</v>
      </c>
      <c r="B46" s="7" t="s">
        <v>184</v>
      </c>
      <c r="C46" s="7">
        <v>45</v>
      </c>
      <c r="D46" s="7" t="s">
        <v>185</v>
      </c>
      <c r="E46" s="11" t="s">
        <v>186</v>
      </c>
      <c r="F46" s="7" t="s">
        <v>187</v>
      </c>
      <c r="G46" s="7">
        <v>20</v>
      </c>
      <c r="H46" s="10">
        <v>4.2</v>
      </c>
      <c r="I46" s="19">
        <v>0.6</v>
      </c>
      <c r="J46" s="19">
        <v>12</v>
      </c>
      <c r="K46" s="12" t="s">
        <v>38</v>
      </c>
      <c r="L46" s="12"/>
      <c r="M46" s="12"/>
      <c r="N46" s="12">
        <v>0.2</v>
      </c>
      <c r="O46" s="7" t="s">
        <v>187</v>
      </c>
      <c r="P46" s="11" t="s">
        <v>25</v>
      </c>
      <c r="Q46" s="11"/>
      <c r="R46" s="22" t="s">
        <v>26</v>
      </c>
    </row>
    <row r="47" s="2" customFormat="1" ht="43.2" spans="1:18">
      <c r="A47" s="7" t="s">
        <v>18</v>
      </c>
      <c r="B47" s="7" t="s">
        <v>188</v>
      </c>
      <c r="C47" s="7">
        <v>46</v>
      </c>
      <c r="D47" s="7" t="s">
        <v>189</v>
      </c>
      <c r="E47" s="11" t="s">
        <v>190</v>
      </c>
      <c r="F47" s="7" t="s">
        <v>191</v>
      </c>
      <c r="G47" s="7">
        <v>40</v>
      </c>
      <c r="H47" s="10">
        <v>1.596</v>
      </c>
      <c r="I47" s="19">
        <v>0.23</v>
      </c>
      <c r="J47" s="19">
        <v>9.2</v>
      </c>
      <c r="K47" s="12" t="s">
        <v>38</v>
      </c>
      <c r="L47" s="12"/>
      <c r="M47" s="12"/>
      <c r="N47" s="12">
        <v>0.4</v>
      </c>
      <c r="O47" s="7" t="s">
        <v>192</v>
      </c>
      <c r="P47" s="11" t="s">
        <v>25</v>
      </c>
      <c r="Q47" s="11"/>
      <c r="R47" s="22" t="s">
        <v>26</v>
      </c>
    </row>
    <row r="48" s="2" customFormat="1" ht="28.8" spans="1:18">
      <c r="A48" s="7" t="s">
        <v>18</v>
      </c>
      <c r="B48" s="7" t="s">
        <v>193</v>
      </c>
      <c r="C48" s="7">
        <v>47</v>
      </c>
      <c r="D48" s="7" t="s">
        <v>194</v>
      </c>
      <c r="E48" s="33" t="s">
        <v>195</v>
      </c>
      <c r="F48" s="9" t="s">
        <v>196</v>
      </c>
      <c r="G48" s="7">
        <v>10</v>
      </c>
      <c r="H48" s="10">
        <v>59.3229</v>
      </c>
      <c r="I48" s="19">
        <v>8.47</v>
      </c>
      <c r="J48" s="19">
        <v>84.7</v>
      </c>
      <c r="K48" s="7" t="s">
        <v>197</v>
      </c>
      <c r="L48" s="7"/>
      <c r="M48" s="7"/>
      <c r="N48" s="7">
        <v>4.8</v>
      </c>
      <c r="O48" s="7" t="s">
        <v>198</v>
      </c>
      <c r="P48" s="11" t="s">
        <v>25</v>
      </c>
      <c r="Q48" s="11"/>
      <c r="R48" s="22" t="s">
        <v>26</v>
      </c>
    </row>
    <row r="49" s="2" customFormat="1" ht="43.2" spans="1:18">
      <c r="A49" s="7" t="s">
        <v>18</v>
      </c>
      <c r="B49" s="7" t="s">
        <v>193</v>
      </c>
      <c r="C49" s="7">
        <v>48</v>
      </c>
      <c r="D49" s="7" t="s">
        <v>199</v>
      </c>
      <c r="E49" s="11" t="s">
        <v>200</v>
      </c>
      <c r="F49" s="7" t="s">
        <v>201</v>
      </c>
      <c r="G49" s="7">
        <v>10</v>
      </c>
      <c r="H49" s="10">
        <v>4.3344</v>
      </c>
      <c r="I49" s="19">
        <v>0.62</v>
      </c>
      <c r="J49" s="19">
        <v>6.2</v>
      </c>
      <c r="K49" s="12" t="s">
        <v>38</v>
      </c>
      <c r="L49" s="12"/>
      <c r="M49" s="12"/>
      <c r="N49" s="12">
        <v>0.2</v>
      </c>
      <c r="O49" s="7" t="s">
        <v>202</v>
      </c>
      <c r="P49" s="11" t="s">
        <v>25</v>
      </c>
      <c r="Q49" s="11"/>
      <c r="R49" s="22" t="s">
        <v>26</v>
      </c>
    </row>
    <row r="50" s="2" customFormat="1" ht="43.2" spans="1:18">
      <c r="A50" s="7" t="s">
        <v>18</v>
      </c>
      <c r="B50" s="7" t="s">
        <v>193</v>
      </c>
      <c r="C50" s="7">
        <v>49</v>
      </c>
      <c r="D50" s="7" t="s">
        <v>203</v>
      </c>
      <c r="E50" s="11" t="s">
        <v>204</v>
      </c>
      <c r="F50" s="7" t="s">
        <v>205</v>
      </c>
      <c r="G50" s="7">
        <v>10</v>
      </c>
      <c r="H50" s="10">
        <v>13.18275</v>
      </c>
      <c r="I50" s="19">
        <v>1.88</v>
      </c>
      <c r="J50" s="19">
        <v>18.8</v>
      </c>
      <c r="K50" s="7" t="s">
        <v>90</v>
      </c>
      <c r="L50" s="7"/>
      <c r="M50" s="7"/>
      <c r="N50" s="7">
        <v>0.8</v>
      </c>
      <c r="O50" s="7" t="s">
        <v>206</v>
      </c>
      <c r="P50" s="11" t="s">
        <v>25</v>
      </c>
      <c r="Q50" s="11"/>
      <c r="R50" s="22" t="s">
        <v>33</v>
      </c>
    </row>
    <row r="51" s="2" customFormat="1" ht="28.8" spans="1:18">
      <c r="A51" s="7" t="s">
        <v>18</v>
      </c>
      <c r="B51" s="7" t="s">
        <v>193</v>
      </c>
      <c r="C51" s="7">
        <v>50</v>
      </c>
      <c r="D51" s="7" t="s">
        <v>207</v>
      </c>
      <c r="E51" s="11" t="s">
        <v>208</v>
      </c>
      <c r="F51" s="7" t="s">
        <v>209</v>
      </c>
      <c r="G51" s="7">
        <v>10</v>
      </c>
      <c r="H51" s="10">
        <v>24.3138</v>
      </c>
      <c r="I51" s="19">
        <v>3.47</v>
      </c>
      <c r="J51" s="19">
        <v>34.7</v>
      </c>
      <c r="K51" s="7" t="s">
        <v>90</v>
      </c>
      <c r="L51" s="7"/>
      <c r="M51" s="7"/>
      <c r="N51" s="7">
        <v>2.5</v>
      </c>
      <c r="O51" s="7" t="s">
        <v>210</v>
      </c>
      <c r="P51" s="11" t="s">
        <v>25</v>
      </c>
      <c r="Q51" s="11"/>
      <c r="R51" s="22" t="s">
        <v>33</v>
      </c>
    </row>
    <row r="52" s="2" customFormat="1" ht="43.2" spans="1:18">
      <c r="A52" s="7" t="s">
        <v>18</v>
      </c>
      <c r="B52" s="7" t="s">
        <v>193</v>
      </c>
      <c r="C52" s="7">
        <v>51</v>
      </c>
      <c r="D52" s="7" t="s">
        <v>211</v>
      </c>
      <c r="E52" s="11" t="s">
        <v>212</v>
      </c>
      <c r="F52" s="34" t="s">
        <v>213</v>
      </c>
      <c r="G52" s="7">
        <v>6</v>
      </c>
      <c r="H52" s="10">
        <v>101.37855</v>
      </c>
      <c r="I52" s="19">
        <v>14.48</v>
      </c>
      <c r="J52" s="19">
        <v>86.88</v>
      </c>
      <c r="K52" s="7" t="s">
        <v>214</v>
      </c>
      <c r="L52" s="7"/>
      <c r="M52" s="7"/>
      <c r="N52" s="7">
        <v>5.7</v>
      </c>
      <c r="O52" s="7" t="s">
        <v>215</v>
      </c>
      <c r="P52" s="11" t="s">
        <v>25</v>
      </c>
      <c r="Q52" s="11"/>
      <c r="R52" s="22" t="s">
        <v>26</v>
      </c>
    </row>
    <row r="53" s="2" customFormat="1" ht="28.8" spans="1:18">
      <c r="A53" s="7" t="s">
        <v>18</v>
      </c>
      <c r="B53" s="7" t="s">
        <v>193</v>
      </c>
      <c r="C53" s="7">
        <v>52</v>
      </c>
      <c r="D53" s="7" t="s">
        <v>216</v>
      </c>
      <c r="E53" s="11" t="s">
        <v>217</v>
      </c>
      <c r="F53" s="7" t="s">
        <v>218</v>
      </c>
      <c r="G53" s="7">
        <v>10</v>
      </c>
      <c r="H53" s="10">
        <v>2.0832</v>
      </c>
      <c r="I53" s="19">
        <v>0.3</v>
      </c>
      <c r="J53" s="19">
        <v>3</v>
      </c>
      <c r="K53" s="7" t="s">
        <v>58</v>
      </c>
      <c r="L53" s="7"/>
      <c r="M53" s="7"/>
      <c r="N53" s="7">
        <v>1</v>
      </c>
      <c r="O53" s="7" t="s">
        <v>219</v>
      </c>
      <c r="P53" s="11" t="s">
        <v>25</v>
      </c>
      <c r="Q53" s="11"/>
      <c r="R53" s="22" t="s">
        <v>33</v>
      </c>
    </row>
    <row r="54" s="2" customFormat="1" ht="28.8" spans="1:18">
      <c r="A54" s="7" t="s">
        <v>18</v>
      </c>
      <c r="B54" s="7" t="s">
        <v>193</v>
      </c>
      <c r="C54" s="7">
        <v>53</v>
      </c>
      <c r="D54" s="7" t="s">
        <v>220</v>
      </c>
      <c r="E54" s="8" t="s">
        <v>221</v>
      </c>
      <c r="F54" s="9" t="s">
        <v>222</v>
      </c>
      <c r="G54" s="7">
        <v>7</v>
      </c>
      <c r="H54" s="10">
        <v>60.4422</v>
      </c>
      <c r="I54" s="19">
        <v>8.63</v>
      </c>
      <c r="J54" s="19">
        <v>60.41</v>
      </c>
      <c r="K54" s="12" t="s">
        <v>38</v>
      </c>
      <c r="L54" s="12"/>
      <c r="M54" s="12"/>
      <c r="N54" s="12">
        <v>0.3</v>
      </c>
      <c r="O54" s="7" t="s">
        <v>223</v>
      </c>
      <c r="P54" s="11" t="s">
        <v>40</v>
      </c>
      <c r="Q54" s="11"/>
      <c r="R54" s="22" t="s">
        <v>26</v>
      </c>
    </row>
    <row r="55" s="2" customFormat="1" ht="43.2" spans="1:18">
      <c r="A55" s="7" t="s">
        <v>18</v>
      </c>
      <c r="B55" s="7" t="s">
        <v>19</v>
      </c>
      <c r="C55" s="7">
        <v>54</v>
      </c>
      <c r="D55" s="7" t="s">
        <v>224</v>
      </c>
      <c r="E55" s="11" t="s">
        <v>225</v>
      </c>
      <c r="F55" s="7" t="s">
        <v>226</v>
      </c>
      <c r="G55" s="7">
        <v>10</v>
      </c>
      <c r="H55" s="10">
        <v>27.3</v>
      </c>
      <c r="I55" s="19">
        <v>3.9</v>
      </c>
      <c r="J55" s="19">
        <v>39</v>
      </c>
      <c r="K55" s="7" t="s">
        <v>227</v>
      </c>
      <c r="L55" s="7"/>
      <c r="M55" s="7"/>
      <c r="N55" s="7">
        <v>7</v>
      </c>
      <c r="O55" s="7" t="s">
        <v>226</v>
      </c>
      <c r="P55" s="11" t="s">
        <v>25</v>
      </c>
      <c r="Q55" s="11"/>
      <c r="R55" s="22" t="s">
        <v>26</v>
      </c>
    </row>
    <row r="56" s="2" customFormat="1" ht="57.6" spans="1:18">
      <c r="A56" s="7" t="s">
        <v>18</v>
      </c>
      <c r="B56" s="7" t="s">
        <v>66</v>
      </c>
      <c r="C56" s="7">
        <v>55</v>
      </c>
      <c r="D56" s="12" t="s">
        <v>228</v>
      </c>
      <c r="E56" s="13" t="s">
        <v>229</v>
      </c>
      <c r="F56" s="35" t="s">
        <v>230</v>
      </c>
      <c r="G56" s="7">
        <v>5</v>
      </c>
      <c r="H56" s="10">
        <v>33.4425</v>
      </c>
      <c r="I56" s="19">
        <v>4.78</v>
      </c>
      <c r="J56" s="19">
        <v>23.9</v>
      </c>
      <c r="K56" s="7" t="s">
        <v>64</v>
      </c>
      <c r="L56" s="7">
        <v>0.024</v>
      </c>
      <c r="M56" s="7">
        <v>28</v>
      </c>
      <c r="N56" s="7">
        <v>1.7</v>
      </c>
      <c r="O56" s="7" t="s">
        <v>231</v>
      </c>
      <c r="P56" s="11" t="s">
        <v>25</v>
      </c>
      <c r="Q56" s="11"/>
      <c r="R56" s="22" t="s">
        <v>33</v>
      </c>
    </row>
    <row r="57" s="2" customFormat="1" ht="28.8" spans="1:18">
      <c r="A57" s="7" t="s">
        <v>18</v>
      </c>
      <c r="B57" s="7" t="s">
        <v>66</v>
      </c>
      <c r="C57" s="7">
        <v>56</v>
      </c>
      <c r="D57" s="7" t="s">
        <v>232</v>
      </c>
      <c r="E57" s="11" t="s">
        <v>233</v>
      </c>
      <c r="F57" s="36" t="s">
        <v>234</v>
      </c>
      <c r="G57" s="7">
        <v>20</v>
      </c>
      <c r="H57" s="10">
        <v>12.6</v>
      </c>
      <c r="I57" s="19">
        <v>1.8</v>
      </c>
      <c r="J57" s="19">
        <v>36</v>
      </c>
      <c r="K57" s="7" t="s">
        <v>31</v>
      </c>
      <c r="L57" s="7">
        <v>0.01734</v>
      </c>
      <c r="M57" s="7">
        <v>16.1</v>
      </c>
      <c r="N57" s="7">
        <v>0.92</v>
      </c>
      <c r="O57" s="7" t="s">
        <v>235</v>
      </c>
      <c r="P57" s="11" t="s">
        <v>25</v>
      </c>
      <c r="Q57" s="11"/>
      <c r="R57" s="22" t="s">
        <v>33</v>
      </c>
    </row>
    <row r="58" s="2" customFormat="1" ht="28.8" spans="1:18">
      <c r="A58" s="7" t="s">
        <v>18</v>
      </c>
      <c r="B58" s="7" t="s">
        <v>66</v>
      </c>
      <c r="C58" s="7">
        <v>57</v>
      </c>
      <c r="D58" s="7"/>
      <c r="E58" s="11" t="s">
        <v>236</v>
      </c>
      <c r="F58" s="36" t="s">
        <v>237</v>
      </c>
      <c r="G58" s="7">
        <v>10</v>
      </c>
      <c r="H58" s="10">
        <v>2.52</v>
      </c>
      <c r="I58" s="19">
        <v>0.36</v>
      </c>
      <c r="J58" s="19">
        <v>3.6</v>
      </c>
      <c r="K58" s="7"/>
      <c r="L58" s="7"/>
      <c r="M58" s="7"/>
      <c r="N58" s="7">
        <v>0.27</v>
      </c>
      <c r="O58" s="7"/>
      <c r="P58" s="11" t="s">
        <v>25</v>
      </c>
      <c r="Q58" s="11"/>
      <c r="R58" s="22" t="s">
        <v>33</v>
      </c>
    </row>
    <row r="59" s="2" customFormat="1" ht="28.8" spans="1:18">
      <c r="A59" s="7" t="s">
        <v>18</v>
      </c>
      <c r="B59" s="7" t="s">
        <v>66</v>
      </c>
      <c r="C59" s="7">
        <v>58</v>
      </c>
      <c r="D59" s="7"/>
      <c r="E59" s="11" t="s">
        <v>238</v>
      </c>
      <c r="F59" s="36" t="s">
        <v>239</v>
      </c>
      <c r="G59" s="7">
        <v>10</v>
      </c>
      <c r="H59" s="10">
        <v>2.52</v>
      </c>
      <c r="I59" s="19">
        <v>0.36</v>
      </c>
      <c r="J59" s="19">
        <v>3.6</v>
      </c>
      <c r="K59" s="7"/>
      <c r="L59" s="7"/>
      <c r="M59" s="7"/>
      <c r="N59" s="7">
        <v>0.27</v>
      </c>
      <c r="O59" s="7"/>
      <c r="P59" s="11" t="s">
        <v>25</v>
      </c>
      <c r="Q59" s="11"/>
      <c r="R59" s="22" t="s">
        <v>33</v>
      </c>
    </row>
    <row r="60" s="2" customFormat="1" ht="28.8" spans="1:18">
      <c r="A60" s="7" t="s">
        <v>18</v>
      </c>
      <c r="B60" s="7" t="s">
        <v>66</v>
      </c>
      <c r="C60" s="7">
        <v>59</v>
      </c>
      <c r="D60" s="7"/>
      <c r="E60" s="11" t="s">
        <v>240</v>
      </c>
      <c r="F60" s="36" t="s">
        <v>241</v>
      </c>
      <c r="G60" s="7">
        <v>10</v>
      </c>
      <c r="H60" s="10">
        <v>1.344</v>
      </c>
      <c r="I60" s="19">
        <v>0.19</v>
      </c>
      <c r="J60" s="19">
        <v>1.9</v>
      </c>
      <c r="K60" s="7"/>
      <c r="L60" s="7"/>
      <c r="M60" s="7"/>
      <c r="N60" s="7">
        <v>0.11</v>
      </c>
      <c r="O60" s="7"/>
      <c r="P60" s="11" t="s">
        <v>25</v>
      </c>
      <c r="Q60" s="11"/>
      <c r="R60" s="22" t="s">
        <v>33</v>
      </c>
    </row>
    <row r="61" s="2" customFormat="1" ht="43.2" spans="1:18">
      <c r="A61" s="7" t="s">
        <v>18</v>
      </c>
      <c r="B61" s="7" t="s">
        <v>66</v>
      </c>
      <c r="C61" s="7">
        <v>60</v>
      </c>
      <c r="D61" s="7" t="s">
        <v>242</v>
      </c>
      <c r="E61" s="11" t="s">
        <v>243</v>
      </c>
      <c r="F61" s="36" t="s">
        <v>244</v>
      </c>
      <c r="G61" s="7">
        <v>5</v>
      </c>
      <c r="H61" s="10">
        <v>27.195</v>
      </c>
      <c r="I61" s="19">
        <v>3.89</v>
      </c>
      <c r="J61" s="19">
        <v>19.45</v>
      </c>
      <c r="K61" s="7" t="s">
        <v>90</v>
      </c>
      <c r="L61" s="7"/>
      <c r="M61" s="7"/>
      <c r="N61" s="7">
        <v>0.5</v>
      </c>
      <c r="O61" s="7" t="s">
        <v>245</v>
      </c>
      <c r="P61" s="11" t="s">
        <v>25</v>
      </c>
      <c r="Q61" s="11"/>
      <c r="R61" s="22" t="s">
        <v>33</v>
      </c>
    </row>
    <row r="62" s="2" customFormat="1" ht="100.8" spans="1:18">
      <c r="A62" s="7" t="s">
        <v>18</v>
      </c>
      <c r="B62" s="7" t="s">
        <v>246</v>
      </c>
      <c r="C62" s="7">
        <v>61</v>
      </c>
      <c r="D62" s="7" t="s">
        <v>247</v>
      </c>
      <c r="E62" s="11" t="s">
        <v>248</v>
      </c>
      <c r="F62" s="11" t="s">
        <v>249</v>
      </c>
      <c r="G62" s="7">
        <v>5</v>
      </c>
      <c r="H62" s="10">
        <v>38.22</v>
      </c>
      <c r="I62" s="19">
        <v>5.46</v>
      </c>
      <c r="J62" s="19">
        <v>27.3</v>
      </c>
      <c r="K62" s="7" t="s">
        <v>227</v>
      </c>
      <c r="L62" s="7"/>
      <c r="M62" s="7"/>
      <c r="N62" s="7">
        <v>2</v>
      </c>
      <c r="O62" s="7" t="s">
        <v>250</v>
      </c>
      <c r="P62" s="11" t="s">
        <v>25</v>
      </c>
      <c r="Q62" s="11"/>
      <c r="R62" s="22" t="s">
        <v>26</v>
      </c>
    </row>
    <row r="63" s="2" customFormat="1" ht="28.8" spans="1:18">
      <c r="A63" s="7" t="s">
        <v>18</v>
      </c>
      <c r="B63" s="7" t="s">
        <v>246</v>
      </c>
      <c r="C63" s="7">
        <v>62</v>
      </c>
      <c r="D63" s="7" t="s">
        <v>251</v>
      </c>
      <c r="E63" s="11" t="s">
        <v>252</v>
      </c>
      <c r="F63" s="11" t="s">
        <v>253</v>
      </c>
      <c r="G63" s="7">
        <v>5</v>
      </c>
      <c r="H63" s="10">
        <v>13.3875</v>
      </c>
      <c r="I63" s="19">
        <v>1.91</v>
      </c>
      <c r="J63" s="19">
        <v>9.55</v>
      </c>
      <c r="K63" s="12" t="s">
        <v>38</v>
      </c>
      <c r="L63" s="12"/>
      <c r="M63" s="12"/>
      <c r="N63" s="12">
        <f>VLOOKUP(F63,[1]配件采购订单!$E:$N,10,FALSE)</f>
        <v>0.09</v>
      </c>
      <c r="O63" s="7" t="s">
        <v>254</v>
      </c>
      <c r="P63" s="11" t="s">
        <v>25</v>
      </c>
      <c r="Q63" s="11"/>
      <c r="R63" s="22" t="s">
        <v>26</v>
      </c>
    </row>
    <row r="64" s="2" customFormat="1" ht="28.8" spans="1:18">
      <c r="A64" s="7" t="s">
        <v>18</v>
      </c>
      <c r="B64" s="7" t="s">
        <v>255</v>
      </c>
      <c r="C64" s="7">
        <v>63</v>
      </c>
      <c r="D64" s="7" t="s">
        <v>256</v>
      </c>
      <c r="E64" s="11" t="s">
        <v>257</v>
      </c>
      <c r="F64" s="7" t="s">
        <v>258</v>
      </c>
      <c r="G64" s="7">
        <v>5</v>
      </c>
      <c r="H64" s="10">
        <v>27.3</v>
      </c>
      <c r="I64" s="19">
        <v>3.9</v>
      </c>
      <c r="J64" s="19">
        <v>19.5</v>
      </c>
      <c r="K64" s="7" t="s">
        <v>58</v>
      </c>
      <c r="L64" s="7"/>
      <c r="M64" s="7"/>
      <c r="N64" s="7">
        <v>0.8</v>
      </c>
      <c r="O64" s="7" t="s">
        <v>258</v>
      </c>
      <c r="P64" s="11" t="s">
        <v>25</v>
      </c>
      <c r="Q64" s="11"/>
      <c r="R64" s="22" t="s">
        <v>33</v>
      </c>
    </row>
    <row r="65" s="2" customFormat="1" ht="28.8" spans="1:18">
      <c r="A65" s="7" t="s">
        <v>18</v>
      </c>
      <c r="B65" s="7" t="s">
        <v>259</v>
      </c>
      <c r="C65" s="7">
        <v>64</v>
      </c>
      <c r="D65" s="11" t="s">
        <v>260</v>
      </c>
      <c r="E65" s="11" t="s">
        <v>261</v>
      </c>
      <c r="F65" s="33" t="s">
        <v>262</v>
      </c>
      <c r="G65" s="7">
        <v>7</v>
      </c>
      <c r="H65" s="10">
        <v>9.9225</v>
      </c>
      <c r="I65" s="19">
        <v>1.42</v>
      </c>
      <c r="J65" s="19">
        <v>9.94</v>
      </c>
      <c r="K65" s="7" t="s">
        <v>58</v>
      </c>
      <c r="L65" s="7"/>
      <c r="M65" s="7"/>
      <c r="N65" s="7">
        <v>0.7</v>
      </c>
      <c r="O65" s="33" t="s">
        <v>262</v>
      </c>
      <c r="P65" s="11" t="s">
        <v>25</v>
      </c>
      <c r="Q65" s="11"/>
      <c r="R65" s="22" t="s">
        <v>33</v>
      </c>
    </row>
    <row r="66" s="2" customFormat="1" ht="43.2" spans="1:18">
      <c r="A66" s="7" t="s">
        <v>18</v>
      </c>
      <c r="B66" s="7" t="s">
        <v>263</v>
      </c>
      <c r="C66" s="7">
        <v>65</v>
      </c>
      <c r="D66" s="7" t="s">
        <v>264</v>
      </c>
      <c r="E66" s="11" t="s">
        <v>265</v>
      </c>
      <c r="F66" s="7" t="s">
        <v>266</v>
      </c>
      <c r="G66" s="7">
        <v>10</v>
      </c>
      <c r="H66" s="10">
        <v>44.3898</v>
      </c>
      <c r="I66" s="19">
        <v>6.34</v>
      </c>
      <c r="J66" s="19">
        <v>63.4</v>
      </c>
      <c r="K66" s="7" t="s">
        <v>214</v>
      </c>
      <c r="L66" s="7">
        <v>0.03078</v>
      </c>
      <c r="M66" s="7">
        <v>13.5</v>
      </c>
      <c r="N66" s="7">
        <v>6.4</v>
      </c>
      <c r="O66" s="7" t="s">
        <v>266</v>
      </c>
      <c r="P66" s="11" t="s">
        <v>25</v>
      </c>
      <c r="Q66" s="11"/>
      <c r="R66" s="22" t="s">
        <v>26</v>
      </c>
    </row>
    <row r="67" s="2" customFormat="1" ht="43.2" spans="1:18">
      <c r="A67" s="7" t="s">
        <v>18</v>
      </c>
      <c r="B67" s="7" t="s">
        <v>267</v>
      </c>
      <c r="C67" s="7">
        <v>66</v>
      </c>
      <c r="D67" s="7" t="s">
        <v>268</v>
      </c>
      <c r="E67" s="11" t="s">
        <v>269</v>
      </c>
      <c r="F67" s="11" t="s">
        <v>270</v>
      </c>
      <c r="G67" s="7">
        <v>5</v>
      </c>
      <c r="H67" s="10">
        <v>1.344</v>
      </c>
      <c r="I67" s="19">
        <v>0.19</v>
      </c>
      <c r="J67" s="19">
        <v>0.95</v>
      </c>
      <c r="K67" s="7" t="s">
        <v>58</v>
      </c>
      <c r="L67" s="7"/>
      <c r="M67" s="7"/>
      <c r="N67" s="7">
        <v>0.09</v>
      </c>
      <c r="O67" s="7" t="s">
        <v>271</v>
      </c>
      <c r="P67" s="11" t="s">
        <v>25</v>
      </c>
      <c r="Q67" s="11"/>
      <c r="R67" s="22" t="s">
        <v>33</v>
      </c>
    </row>
    <row r="68" s="2" customFormat="1" ht="57.6" spans="1:18">
      <c r="A68" s="7" t="s">
        <v>18</v>
      </c>
      <c r="B68" s="7" t="s">
        <v>267</v>
      </c>
      <c r="C68" s="7">
        <v>67</v>
      </c>
      <c r="D68" s="7" t="s">
        <v>272</v>
      </c>
      <c r="E68" s="11" t="s">
        <v>273</v>
      </c>
      <c r="F68" s="11" t="s">
        <v>274</v>
      </c>
      <c r="G68" s="7">
        <v>10</v>
      </c>
      <c r="H68" s="10">
        <v>27.195</v>
      </c>
      <c r="I68" s="19">
        <v>3.89</v>
      </c>
      <c r="J68" s="19">
        <v>38.9</v>
      </c>
      <c r="K68" s="7" t="s">
        <v>58</v>
      </c>
      <c r="L68" s="7">
        <v>0.04</v>
      </c>
      <c r="M68" s="7">
        <v>5.9</v>
      </c>
      <c r="N68" s="7">
        <v>1.2</v>
      </c>
      <c r="O68" s="7" t="s">
        <v>275</v>
      </c>
      <c r="P68" s="11" t="s">
        <v>25</v>
      </c>
      <c r="Q68" s="11"/>
      <c r="R68" s="22" t="s">
        <v>33</v>
      </c>
    </row>
    <row r="69" s="2" customFormat="1" ht="57.6" spans="1:18">
      <c r="A69" s="7" t="s">
        <v>18</v>
      </c>
      <c r="B69" s="7" t="s">
        <v>34</v>
      </c>
      <c r="C69" s="7">
        <v>68</v>
      </c>
      <c r="D69" s="7" t="s">
        <v>276</v>
      </c>
      <c r="E69" s="11" t="s">
        <v>277</v>
      </c>
      <c r="F69" s="7" t="s">
        <v>278</v>
      </c>
      <c r="G69" s="7">
        <v>10</v>
      </c>
      <c r="H69" s="10">
        <v>18.0957</v>
      </c>
      <c r="I69" s="19">
        <v>2.59</v>
      </c>
      <c r="J69" s="19">
        <v>25.9</v>
      </c>
      <c r="K69" s="12" t="s">
        <v>38</v>
      </c>
      <c r="L69" s="12">
        <v>0.04</v>
      </c>
      <c r="M69" s="12">
        <v>11.3</v>
      </c>
      <c r="N69" s="12">
        <v>1.95</v>
      </c>
      <c r="O69" s="7" t="s">
        <v>279</v>
      </c>
      <c r="P69" s="11" t="s">
        <v>25</v>
      </c>
      <c r="Q69" s="11"/>
      <c r="R69" s="22" t="s">
        <v>26</v>
      </c>
    </row>
    <row r="70" s="2" customFormat="1" ht="57.6" spans="1:18">
      <c r="A70" s="7" t="s">
        <v>18</v>
      </c>
      <c r="B70" s="7" t="s">
        <v>34</v>
      </c>
      <c r="C70" s="7">
        <v>69</v>
      </c>
      <c r="D70" s="7" t="s">
        <v>280</v>
      </c>
      <c r="E70" s="11" t="s">
        <v>281</v>
      </c>
      <c r="F70" s="7" t="s">
        <v>282</v>
      </c>
      <c r="G70" s="7">
        <v>7</v>
      </c>
      <c r="H70" s="10">
        <v>118.8915</v>
      </c>
      <c r="I70" s="19">
        <v>16.98</v>
      </c>
      <c r="J70" s="19">
        <v>118.86</v>
      </c>
      <c r="K70" s="7" t="s">
        <v>227</v>
      </c>
      <c r="L70" s="7">
        <v>0.03078</v>
      </c>
      <c r="M70" s="7">
        <v>19.6</v>
      </c>
      <c r="N70" s="7">
        <v>9.8</v>
      </c>
      <c r="O70" s="7" t="s">
        <v>283</v>
      </c>
      <c r="P70" s="11" t="s">
        <v>25</v>
      </c>
      <c r="Q70" s="11"/>
      <c r="R70" s="22" t="s">
        <v>26</v>
      </c>
    </row>
    <row r="71" s="2" customFormat="1" ht="43.2" spans="1:18">
      <c r="A71" s="7" t="s">
        <v>18</v>
      </c>
      <c r="B71" s="7" t="s">
        <v>34</v>
      </c>
      <c r="C71" s="7">
        <v>70</v>
      </c>
      <c r="D71" s="7" t="s">
        <v>284</v>
      </c>
      <c r="E71" s="11" t="s">
        <v>285</v>
      </c>
      <c r="F71" s="7" t="s">
        <v>286</v>
      </c>
      <c r="G71" s="7">
        <v>5</v>
      </c>
      <c r="H71" s="10">
        <v>99.19455</v>
      </c>
      <c r="I71" s="19">
        <v>14.17</v>
      </c>
      <c r="J71" s="19">
        <v>70.85</v>
      </c>
      <c r="K71" s="7" t="s">
        <v>197</v>
      </c>
      <c r="L71" s="7"/>
      <c r="M71" s="7"/>
      <c r="N71" s="7">
        <v>2.1</v>
      </c>
      <c r="O71" s="7" t="s">
        <v>287</v>
      </c>
      <c r="P71" s="11" t="s">
        <v>25</v>
      </c>
      <c r="Q71" s="11"/>
      <c r="R71" s="22" t="s">
        <v>26</v>
      </c>
    </row>
    <row r="72" s="2" customFormat="1" ht="43.2" spans="1:18">
      <c r="A72" s="7" t="s">
        <v>18</v>
      </c>
      <c r="B72" s="7" t="s">
        <v>34</v>
      </c>
      <c r="C72" s="7">
        <v>71</v>
      </c>
      <c r="D72" s="7" t="s">
        <v>288</v>
      </c>
      <c r="E72" s="11" t="s">
        <v>289</v>
      </c>
      <c r="F72" s="7" t="s">
        <v>290</v>
      </c>
      <c r="G72" s="7">
        <v>10</v>
      </c>
      <c r="H72" s="10">
        <v>27.7683</v>
      </c>
      <c r="I72" s="19">
        <v>3.97</v>
      </c>
      <c r="J72" s="19">
        <v>39.7</v>
      </c>
      <c r="K72" s="7" t="s">
        <v>90</v>
      </c>
      <c r="L72" s="7">
        <v>0.01734</v>
      </c>
      <c r="M72" s="7">
        <v>6.7</v>
      </c>
      <c r="N72" s="7">
        <v>1</v>
      </c>
      <c r="O72" s="7" t="s">
        <v>291</v>
      </c>
      <c r="P72" s="11" t="s">
        <v>25</v>
      </c>
      <c r="Q72" s="11"/>
      <c r="R72" s="22" t="s">
        <v>33</v>
      </c>
    </row>
    <row r="73" s="2" customFormat="1" ht="28.8" spans="1:18">
      <c r="A73" s="7" t="s">
        <v>18</v>
      </c>
      <c r="B73" s="7" t="s">
        <v>292</v>
      </c>
      <c r="C73" s="7">
        <v>72</v>
      </c>
      <c r="D73" s="7" t="s">
        <v>293</v>
      </c>
      <c r="E73" s="11" t="s">
        <v>294</v>
      </c>
      <c r="F73" s="7" t="s">
        <v>295</v>
      </c>
      <c r="G73" s="7">
        <v>5</v>
      </c>
      <c r="H73" s="10">
        <v>64.41435</v>
      </c>
      <c r="I73" s="19">
        <v>9.2</v>
      </c>
      <c r="J73" s="19">
        <v>46</v>
      </c>
      <c r="K73" s="7" t="s">
        <v>197</v>
      </c>
      <c r="L73" s="7">
        <v>0.024</v>
      </c>
      <c r="M73" s="7">
        <v>10.9</v>
      </c>
      <c r="N73" s="7">
        <v>3</v>
      </c>
      <c r="O73" s="7" t="s">
        <v>295</v>
      </c>
      <c r="P73" s="11" t="s">
        <v>25</v>
      </c>
      <c r="Q73" s="11"/>
      <c r="R73" s="22" t="s">
        <v>26</v>
      </c>
    </row>
    <row r="74" s="2" customFormat="1" ht="72" spans="1:18">
      <c r="A74" s="7" t="s">
        <v>18</v>
      </c>
      <c r="B74" s="7" t="s">
        <v>296</v>
      </c>
      <c r="C74" s="7">
        <v>73</v>
      </c>
      <c r="D74" s="7" t="s">
        <v>297</v>
      </c>
      <c r="E74" s="11" t="s">
        <v>298</v>
      </c>
      <c r="F74" s="37" t="s">
        <v>299</v>
      </c>
      <c r="G74" s="7">
        <v>5</v>
      </c>
      <c r="H74" s="10">
        <v>35.31255</v>
      </c>
      <c r="I74" s="19">
        <v>5.04</v>
      </c>
      <c r="J74" s="19">
        <v>25.2</v>
      </c>
      <c r="K74" s="7" t="s">
        <v>108</v>
      </c>
      <c r="L74" s="7">
        <v>0.01875</v>
      </c>
      <c r="M74" s="7">
        <v>6.7</v>
      </c>
      <c r="N74" s="7">
        <v>2.5</v>
      </c>
      <c r="O74" s="7" t="s">
        <v>300</v>
      </c>
      <c r="P74" s="11" t="s">
        <v>25</v>
      </c>
      <c r="Q74" s="11"/>
      <c r="R74" s="22" t="s">
        <v>26</v>
      </c>
    </row>
    <row r="75" s="3" customFormat="1" ht="28.8" spans="1:18">
      <c r="A75" s="12" t="s">
        <v>301</v>
      </c>
      <c r="B75" s="12" t="s">
        <v>66</v>
      </c>
      <c r="C75" s="7">
        <v>74</v>
      </c>
      <c r="D75" s="12" t="s">
        <v>302</v>
      </c>
      <c r="E75" s="38" t="s">
        <v>303</v>
      </c>
      <c r="F75" s="12" t="s">
        <v>304</v>
      </c>
      <c r="G75" s="12">
        <v>2</v>
      </c>
      <c r="H75" s="25">
        <v>90.1446</v>
      </c>
      <c r="I75" s="26">
        <v>12.88</v>
      </c>
      <c r="J75" s="26">
        <v>25.76</v>
      </c>
      <c r="K75" s="12" t="s">
        <v>305</v>
      </c>
      <c r="L75" s="12">
        <v>0.34</v>
      </c>
      <c r="M75" s="12">
        <v>8</v>
      </c>
      <c r="N75" s="12">
        <v>5.2</v>
      </c>
      <c r="O75" s="12" t="s">
        <v>304</v>
      </c>
      <c r="P75" s="13" t="s">
        <v>32</v>
      </c>
      <c r="Q75" s="13"/>
      <c r="R75" s="22" t="s">
        <v>33</v>
      </c>
    </row>
    <row r="76" s="3" customFormat="1" ht="28.8" spans="1:18">
      <c r="A76" s="12" t="s">
        <v>301</v>
      </c>
      <c r="B76" s="12" t="s">
        <v>66</v>
      </c>
      <c r="C76" s="7">
        <v>75</v>
      </c>
      <c r="D76" s="12" t="s">
        <v>306</v>
      </c>
      <c r="E76" s="39" t="s">
        <v>307</v>
      </c>
      <c r="F76" s="12" t="s">
        <v>308</v>
      </c>
      <c r="G76" s="12">
        <v>3</v>
      </c>
      <c r="H76" s="25">
        <v>26.313</v>
      </c>
      <c r="I76" s="26">
        <v>3.76</v>
      </c>
      <c r="J76" s="26">
        <v>11.28</v>
      </c>
      <c r="K76" s="12"/>
      <c r="L76" s="12"/>
      <c r="M76" s="12"/>
      <c r="N76" s="12">
        <v>0.6</v>
      </c>
      <c r="O76" s="12" t="s">
        <v>308</v>
      </c>
      <c r="P76" s="13" t="s">
        <v>32</v>
      </c>
      <c r="Q76" s="13"/>
      <c r="R76" s="22" t="s">
        <v>33</v>
      </c>
    </row>
    <row r="77" spans="7:14">
      <c r="G77" s="4">
        <f>SUM(G2:G76)</f>
        <v>1179</v>
      </c>
      <c r="J77" s="27">
        <f>SUM(J2:J76)</f>
        <v>2562.79</v>
      </c>
      <c r="K77" s="28" t="s">
        <v>309</v>
      </c>
      <c r="L77" s="29">
        <f>SUM(L2:L76)</f>
        <v>1.93563</v>
      </c>
      <c r="M77" s="4">
        <f>SUM(M2:M76)</f>
        <v>271.4</v>
      </c>
      <c r="N77" s="30">
        <f>SUM(N2:N76)</f>
        <v>211.023</v>
      </c>
    </row>
  </sheetData>
  <mergeCells count="8">
    <mergeCell ref="D57:D60"/>
    <mergeCell ref="K57:K60"/>
    <mergeCell ref="K75:K76"/>
    <mergeCell ref="L57:L60"/>
    <mergeCell ref="L75:L76"/>
    <mergeCell ref="M57:M60"/>
    <mergeCell ref="M75:M76"/>
    <mergeCell ref="O57:O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JK25154D spare parts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KAYO</dc:creator>
  <cp:lastModifiedBy>尹崽BABY</cp:lastModifiedBy>
  <dcterms:created xsi:type="dcterms:W3CDTF">2023-05-12T11:15:00Z</dcterms:created>
  <dcterms:modified xsi:type="dcterms:W3CDTF">2025-08-05T10:15:19Z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DA01D8AB70FE46E8BC9193D5162522AF_13</vt:lpwstr>
  </property>
  <property fmtid="{D5CDD505-2E9C-101B-9397-08002B2CF9AE}" pid="4" name="KSOReadingLayout">
    <vt:bool>true</vt:bool>
  </property>
</Properties>
</file>